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2025-074-1-01-01 - Budova..." sheetId="2" r:id="rId2"/>
    <sheet name="2025-074-1-01-02 - Budova..." sheetId="3" r:id="rId3"/>
    <sheet name="2025-074-1-01-03 - Budova..." sheetId="4" r:id="rId4"/>
    <sheet name="2025-074-1-02-01 - Budova..." sheetId="5" r:id="rId5"/>
    <sheet name="2025-074-1-02-02 - Budova..." sheetId="6" r:id="rId6"/>
    <sheet name="2025-074-1-02-03 - Budova..." sheetId="7" r:id="rId7"/>
    <sheet name="2025-074-2-01-01 - Budova..." sheetId="8" r:id="rId8"/>
    <sheet name="2025-074-2-01-02 - Budova..." sheetId="9" r:id="rId9"/>
    <sheet name="2025-074-2-02-01 - Budova..." sheetId="10" r:id="rId10"/>
    <sheet name="2025-074-2-02-02 - Budova..." sheetId="11" r:id="rId11"/>
    <sheet name="2025-074-3-01-01 - Budova..." sheetId="12" r:id="rId12"/>
    <sheet name="2025-074-3-01-02 - Budova..." sheetId="13" r:id="rId13"/>
    <sheet name="2025-074-3-02-01 - Budova..." sheetId="14" r:id="rId14"/>
    <sheet name="2025-074-3-02-02 - Budova..." sheetId="15" r:id="rId15"/>
    <sheet name="2025-074-4 - Ostatní" sheetId="16" r:id="rId16"/>
    <sheet name="2025-074-5 - Úpravy evaku..." sheetId="17" r:id="rId17"/>
    <sheet name="2025-074-6 - Silnoproud" sheetId="18" r:id="rId18"/>
    <sheet name="2025-074-7 - Slaboproud -..." sheetId="19" r:id="rId19"/>
    <sheet name="2025-074-8 - Slaboproud -..." sheetId="20" r:id="rId20"/>
    <sheet name="2025-074-9 - VRN- vedlejš..." sheetId="21" r:id="rId21"/>
    <sheet name="Pokyny pro vyplnění" sheetId="22" r:id="rId22"/>
  </sheets>
  <definedNames>
    <definedName name="_xlnm.Print_Area" localSheetId="0">'Rekapitulace stavby'!$D$4:$AO$36,'Rekapitulace stavby'!$C$42:$AQ$84</definedName>
    <definedName name="_xlnm.Print_Titles" localSheetId="0">'Rekapitulace stavby'!$52:$52</definedName>
    <definedName name="_xlnm._FilterDatabase" localSheetId="1" hidden="1">'2025-074-1-01-01 - Budova...'!$C$97:$K$573</definedName>
    <definedName name="_xlnm.Print_Area" localSheetId="1">'2025-074-1-01-01 - Budova...'!$C$4:$J$43,'2025-074-1-01-01 - Budova...'!$C$49:$J$75,'2025-074-1-01-01 - Budova...'!$C$81:$K$573</definedName>
    <definedName name="_xlnm.Print_Titles" localSheetId="1">'2025-074-1-01-01 - Budova...'!$97:$97</definedName>
    <definedName name="_xlnm._FilterDatabase" localSheetId="2" hidden="1">'2025-074-1-01-02 - Budova...'!$C$97:$K$457</definedName>
    <definedName name="_xlnm.Print_Area" localSheetId="2">'2025-074-1-01-02 - Budova...'!$C$4:$J$43,'2025-074-1-01-02 - Budova...'!$C$49:$J$75,'2025-074-1-01-02 - Budova...'!$C$81:$K$457</definedName>
    <definedName name="_xlnm.Print_Titles" localSheetId="2">'2025-074-1-01-02 - Budova...'!$97:$97</definedName>
    <definedName name="_xlnm._FilterDatabase" localSheetId="3" hidden="1">'2025-074-1-01-03 - Budova...'!$C$99:$K$517</definedName>
    <definedName name="_xlnm.Print_Area" localSheetId="3">'2025-074-1-01-03 - Budova...'!$C$4:$J$43,'2025-074-1-01-03 - Budova...'!$C$49:$J$77,'2025-074-1-01-03 - Budova...'!$C$83:$K$517</definedName>
    <definedName name="_xlnm.Print_Titles" localSheetId="3">'2025-074-1-01-03 - Budova...'!$99:$99</definedName>
    <definedName name="_xlnm._FilterDatabase" localSheetId="4" hidden="1">'2025-074-1-02-01 - Budova...'!$C$100:$K$1359</definedName>
    <definedName name="_xlnm.Print_Area" localSheetId="4">'2025-074-1-02-01 - Budova...'!$C$4:$J$43,'2025-074-1-02-01 - Budova...'!$C$49:$J$78,'2025-074-1-02-01 - Budova...'!$C$84:$K$1359</definedName>
    <definedName name="_xlnm.Print_Titles" localSheetId="4">'2025-074-1-02-01 - Budova...'!$100:$100</definedName>
    <definedName name="_xlnm._FilterDatabase" localSheetId="5" hidden="1">'2025-074-1-02-02 - Budova...'!$C$100:$K$1131</definedName>
    <definedName name="_xlnm.Print_Area" localSheetId="5">'2025-074-1-02-02 - Budova...'!$C$4:$J$43,'2025-074-1-02-02 - Budova...'!$C$49:$J$78,'2025-074-1-02-02 - Budova...'!$C$84:$K$1131</definedName>
    <definedName name="_xlnm.Print_Titles" localSheetId="5">'2025-074-1-02-02 - Budova...'!$100:$100</definedName>
    <definedName name="_xlnm._FilterDatabase" localSheetId="6" hidden="1">'2025-074-1-02-03 - Budova...'!$C$99:$K$1156</definedName>
    <definedName name="_xlnm.Print_Area" localSheetId="6">'2025-074-1-02-03 - Budova...'!$C$4:$J$43,'2025-074-1-02-03 - Budova...'!$C$49:$J$77,'2025-074-1-02-03 - Budova...'!$C$83:$K$1156</definedName>
    <definedName name="_xlnm.Print_Titles" localSheetId="6">'2025-074-1-02-03 - Budova...'!$99:$99</definedName>
    <definedName name="_xlnm._FilterDatabase" localSheetId="7" hidden="1">'2025-074-2-01-01 - Budova...'!$C$99:$K$634</definedName>
    <definedName name="_xlnm.Print_Area" localSheetId="7">'2025-074-2-01-01 - Budova...'!$C$4:$J$43,'2025-074-2-01-01 - Budova...'!$C$49:$J$77,'2025-074-2-01-01 - Budova...'!$C$83:$K$634</definedName>
    <definedName name="_xlnm.Print_Titles" localSheetId="7">'2025-074-2-01-01 - Budova...'!$99:$99</definedName>
    <definedName name="_xlnm._FilterDatabase" localSheetId="8" hidden="1">'2025-074-2-01-02 - Budova...'!$C$97:$K$511</definedName>
    <definedName name="_xlnm.Print_Area" localSheetId="8">'2025-074-2-01-02 - Budova...'!$C$4:$J$43,'2025-074-2-01-02 - Budova...'!$C$49:$J$75,'2025-074-2-01-02 - Budova...'!$C$81:$K$511</definedName>
    <definedName name="_xlnm.Print_Titles" localSheetId="8">'2025-074-2-01-02 - Budova...'!$97:$97</definedName>
    <definedName name="_xlnm._FilterDatabase" localSheetId="9" hidden="1">'2025-074-2-02-01 - Budova...'!$C$102:$K$1725</definedName>
    <definedName name="_xlnm.Print_Area" localSheetId="9">'2025-074-2-02-01 - Budova...'!$C$4:$J$43,'2025-074-2-02-01 - Budova...'!$C$49:$J$80,'2025-074-2-02-01 - Budova...'!$C$86:$K$1725</definedName>
    <definedName name="_xlnm.Print_Titles" localSheetId="9">'2025-074-2-02-01 - Budova...'!$102:$102</definedName>
    <definedName name="_xlnm._FilterDatabase" localSheetId="10" hidden="1">'2025-074-2-02-02 - Budova...'!$C$98:$K$1128</definedName>
    <definedName name="_xlnm.Print_Area" localSheetId="10">'2025-074-2-02-02 - Budova...'!$C$4:$J$43,'2025-074-2-02-02 - Budova...'!$C$49:$J$76,'2025-074-2-02-02 - Budova...'!$C$82:$K$1128</definedName>
    <definedName name="_xlnm.Print_Titles" localSheetId="10">'2025-074-2-02-02 - Budova...'!$98:$98</definedName>
    <definedName name="_xlnm._FilterDatabase" localSheetId="11" hidden="1">'2025-074-3-01-01 - Budova...'!$C$99:$K$487</definedName>
    <definedName name="_xlnm.Print_Area" localSheetId="11">'2025-074-3-01-01 - Budova...'!$C$4:$J$43,'2025-074-3-01-01 - Budova...'!$C$49:$J$77,'2025-074-3-01-01 - Budova...'!$C$83:$K$487</definedName>
    <definedName name="_xlnm.Print_Titles" localSheetId="11">'2025-074-3-01-01 - Budova...'!$99:$99</definedName>
    <definedName name="_xlnm._FilterDatabase" localSheetId="12" hidden="1">'2025-074-3-01-02 - Budova...'!$C$98:$K$242</definedName>
    <definedName name="_xlnm.Print_Area" localSheetId="12">'2025-074-3-01-02 - Budova...'!$C$4:$J$43,'2025-074-3-01-02 - Budova...'!$C$49:$J$76,'2025-074-3-01-02 - Budova...'!$C$82:$K$242</definedName>
    <definedName name="_xlnm.Print_Titles" localSheetId="12">'2025-074-3-01-02 - Budova...'!$98:$98</definedName>
    <definedName name="_xlnm._FilterDatabase" localSheetId="13" hidden="1">'2025-074-3-02-01 - Budova...'!$C$101:$K$1140</definedName>
    <definedName name="_xlnm.Print_Area" localSheetId="13">'2025-074-3-02-01 - Budova...'!$C$4:$J$43,'2025-074-3-02-01 - Budova...'!$C$49:$J$79,'2025-074-3-02-01 - Budova...'!$C$85:$K$1140</definedName>
    <definedName name="_xlnm.Print_Titles" localSheetId="13">'2025-074-3-02-01 - Budova...'!$101:$101</definedName>
    <definedName name="_xlnm._FilterDatabase" localSheetId="14" hidden="1">'2025-074-3-02-02 - Budova...'!$C$100:$K$592</definedName>
    <definedName name="_xlnm.Print_Area" localSheetId="14">'2025-074-3-02-02 - Budova...'!$C$4:$J$43,'2025-074-3-02-02 - Budova...'!$C$49:$J$78,'2025-074-3-02-02 - Budova...'!$C$84:$K$592</definedName>
    <definedName name="_xlnm.Print_Titles" localSheetId="14">'2025-074-3-02-02 - Budova...'!$100:$100</definedName>
    <definedName name="_xlnm._FilterDatabase" localSheetId="15" hidden="1">'2025-074-4 - Ostatní'!$C$80:$K$110</definedName>
    <definedName name="_xlnm.Print_Area" localSheetId="15">'2025-074-4 - Ostatní'!$C$4:$J$39,'2025-074-4 - Ostatní'!$C$45:$J$62,'2025-074-4 - Ostatní'!$C$68:$K$110</definedName>
    <definedName name="_xlnm.Print_Titles" localSheetId="15">'2025-074-4 - Ostatní'!$80:$80</definedName>
    <definedName name="_xlnm._FilterDatabase" localSheetId="16" hidden="1">'2025-074-5 - Úpravy evaku...'!$C$84:$K$109</definedName>
    <definedName name="_xlnm.Print_Area" localSheetId="16">'2025-074-5 - Úpravy evaku...'!$C$4:$J$39,'2025-074-5 - Úpravy evaku...'!$C$45:$J$66,'2025-074-5 - Úpravy evaku...'!$C$72:$K$109</definedName>
    <definedName name="_xlnm.Print_Titles" localSheetId="16">'2025-074-5 - Úpravy evaku...'!$84:$84</definedName>
    <definedName name="_xlnm._FilterDatabase" localSheetId="17" hidden="1">'2025-074-6 - Silnoproud'!$C$82:$K$144</definedName>
    <definedName name="_xlnm.Print_Area" localSheetId="17">'2025-074-6 - Silnoproud'!$C$4:$J$39,'2025-074-6 - Silnoproud'!$C$45:$J$64,'2025-074-6 - Silnoproud'!$C$70:$K$144</definedName>
    <definedName name="_xlnm.Print_Titles" localSheetId="17">'2025-074-6 - Silnoproud'!$82:$82</definedName>
    <definedName name="_xlnm._FilterDatabase" localSheetId="18" hidden="1">'2025-074-7 - Slaboproud -...'!$C$89:$K$212</definedName>
    <definedName name="_xlnm.Print_Area" localSheetId="18">'2025-074-7 - Slaboproud -...'!$C$4:$J$39,'2025-074-7 - Slaboproud -...'!$C$45:$J$71,'2025-074-7 - Slaboproud -...'!$C$77:$K$212</definedName>
    <definedName name="_xlnm.Print_Titles" localSheetId="18">'2025-074-7 - Slaboproud -...'!$89:$89</definedName>
    <definedName name="_xlnm._FilterDatabase" localSheetId="19" hidden="1">'2025-074-8 - Slaboproud -...'!$C$89:$K$184</definedName>
    <definedName name="_xlnm.Print_Area" localSheetId="19">'2025-074-8 - Slaboproud -...'!$C$4:$J$39,'2025-074-8 - Slaboproud -...'!$C$45:$J$71,'2025-074-8 - Slaboproud -...'!$C$77:$K$184</definedName>
    <definedName name="_xlnm.Print_Titles" localSheetId="19">'2025-074-8 - Slaboproud -...'!$89:$89</definedName>
    <definedName name="_xlnm._FilterDatabase" localSheetId="20" hidden="1">'2025-074-9 - VRN- vedlejš...'!$C$83:$K$103</definedName>
    <definedName name="_xlnm.Print_Area" localSheetId="20">'2025-074-9 - VRN- vedlejš...'!$C$4:$J$39,'2025-074-9 - VRN- vedlejš...'!$C$45:$J$65,'2025-074-9 - VRN- vedlejš...'!$C$71:$K$103</definedName>
    <definedName name="_xlnm.Print_Titles" localSheetId="20">'2025-074-9 - VRN- vedlejš...'!$83:$83</definedName>
    <definedName name="_xlnm.Print_Area" localSheetId="21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21" l="1" r="J37"/>
  <c r="J36"/>
  <c i="1" r="AY83"/>
  <c i="21" r="J35"/>
  <c i="1" r="AX83"/>
  <c i="21" r="BI102"/>
  <c r="BH102"/>
  <c r="BG102"/>
  <c r="BF102"/>
  <c r="T102"/>
  <c r="T101"/>
  <c r="R102"/>
  <c r="R101"/>
  <c r="P102"/>
  <c r="P101"/>
  <c r="BI99"/>
  <c r="BH99"/>
  <c r="BG99"/>
  <c r="BF99"/>
  <c r="T99"/>
  <c r="T98"/>
  <c r="R99"/>
  <c r="R98"/>
  <c r="P99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89"/>
  <c r="BH89"/>
  <c r="BG89"/>
  <c r="BF89"/>
  <c r="T89"/>
  <c r="R89"/>
  <c r="P89"/>
  <c r="BI87"/>
  <c r="BH87"/>
  <c r="BG87"/>
  <c r="BF87"/>
  <c r="T87"/>
  <c r="R87"/>
  <c r="P87"/>
  <c r="J81"/>
  <c r="J80"/>
  <c r="F80"/>
  <c r="F78"/>
  <c r="E76"/>
  <c r="J55"/>
  <c r="J54"/>
  <c r="F54"/>
  <c r="F52"/>
  <c r="E50"/>
  <c r="J18"/>
  <c r="E18"/>
  <c r="F81"/>
  <c r="J17"/>
  <c r="J12"/>
  <c r="J52"/>
  <c r="E7"/>
  <c r="E74"/>
  <c i="20" r="J37"/>
  <c r="J36"/>
  <c i="1" r="AY82"/>
  <c i="20" r="J35"/>
  <c i="1" r="AX82"/>
  <c i="20"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T162"/>
  <c r="R163"/>
  <c r="R162"/>
  <c r="P163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T131"/>
  <c r="R132"/>
  <c r="R131"/>
  <c r="P132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T100"/>
  <c r="R101"/>
  <c r="R100"/>
  <c r="P101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J87"/>
  <c r="J86"/>
  <c r="F86"/>
  <c r="F84"/>
  <c r="E82"/>
  <c r="J55"/>
  <c r="J54"/>
  <c r="F54"/>
  <c r="F52"/>
  <c r="E50"/>
  <c r="J18"/>
  <c r="E18"/>
  <c r="F87"/>
  <c r="J17"/>
  <c r="J12"/>
  <c r="J84"/>
  <c r="E7"/>
  <c r="E48"/>
  <c i="19" r="J37"/>
  <c r="J36"/>
  <c i="1" r="AY81"/>
  <c i="19" r="J35"/>
  <c i="1" r="AX81"/>
  <c i="19"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J87"/>
  <c r="J86"/>
  <c r="F86"/>
  <c r="F84"/>
  <c r="E82"/>
  <c r="J55"/>
  <c r="J54"/>
  <c r="F54"/>
  <c r="F52"/>
  <c r="E50"/>
  <c r="J18"/>
  <c r="E18"/>
  <c r="F87"/>
  <c r="J17"/>
  <c r="J12"/>
  <c r="J52"/>
  <c r="E7"/>
  <c r="E48"/>
  <c i="18" r="J37"/>
  <c r="J36"/>
  <c i="1" r="AY80"/>
  <c i="18" r="J35"/>
  <c i="1" r="AX80"/>
  <c i="18"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BI87"/>
  <c r="BH87"/>
  <c r="BG87"/>
  <c r="BF87"/>
  <c r="T87"/>
  <c r="R87"/>
  <c r="P87"/>
  <c r="BI86"/>
  <c r="BH86"/>
  <c r="BG86"/>
  <c r="BF86"/>
  <c r="T86"/>
  <c r="R86"/>
  <c r="P86"/>
  <c r="J80"/>
  <c r="J79"/>
  <c r="F79"/>
  <c r="F77"/>
  <c r="E75"/>
  <c r="J55"/>
  <c r="J54"/>
  <c r="F54"/>
  <c r="F52"/>
  <c r="E50"/>
  <c r="J18"/>
  <c r="E18"/>
  <c r="F80"/>
  <c r="J17"/>
  <c r="J12"/>
  <c r="J52"/>
  <c r="E7"/>
  <c r="E48"/>
  <c i="17" r="J37"/>
  <c r="J36"/>
  <c i="1" r="AY79"/>
  <c i="17" r="J35"/>
  <c i="1" r="AX79"/>
  <c i="17"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J82"/>
  <c r="J81"/>
  <c r="F81"/>
  <c r="F79"/>
  <c r="E77"/>
  <c r="J55"/>
  <c r="J54"/>
  <c r="F54"/>
  <c r="F52"/>
  <c r="E50"/>
  <c r="J18"/>
  <c r="E18"/>
  <c r="F82"/>
  <c r="J17"/>
  <c r="J12"/>
  <c r="J79"/>
  <c r="E7"/>
  <c r="E48"/>
  <c i="16" r="J37"/>
  <c r="J36"/>
  <c i="1" r="AY78"/>
  <c i="16" r="J35"/>
  <c i="1" r="AX78"/>
  <c i="16" r="BI109"/>
  <c r="BH109"/>
  <c r="BG109"/>
  <c r="BF109"/>
  <c r="T109"/>
  <c r="R109"/>
  <c r="P109"/>
  <c r="BI97"/>
  <c r="BH97"/>
  <c r="BG97"/>
  <c r="BF97"/>
  <c r="T97"/>
  <c r="R97"/>
  <c r="P97"/>
  <c r="BI84"/>
  <c r="BH84"/>
  <c r="BG84"/>
  <c r="BF84"/>
  <c r="T84"/>
  <c r="R84"/>
  <c r="P84"/>
  <c r="J78"/>
  <c r="J77"/>
  <c r="F77"/>
  <c r="F75"/>
  <c r="E73"/>
  <c r="J55"/>
  <c r="J54"/>
  <c r="F54"/>
  <c r="F52"/>
  <c r="E50"/>
  <c r="J18"/>
  <c r="E18"/>
  <c r="F55"/>
  <c r="J17"/>
  <c r="J12"/>
  <c r="J75"/>
  <c r="E7"/>
  <c r="E48"/>
  <c i="15" r="J41"/>
  <c r="J40"/>
  <c i="1" r="AY77"/>
  <c i="15" r="J39"/>
  <c i="1" r="AX77"/>
  <c i="15" r="BI566"/>
  <c r="BH566"/>
  <c r="BG566"/>
  <c r="BF566"/>
  <c r="T566"/>
  <c r="R566"/>
  <c r="P566"/>
  <c r="BI551"/>
  <c r="BH551"/>
  <c r="BG551"/>
  <c r="BF551"/>
  <c r="T551"/>
  <c r="R551"/>
  <c r="P551"/>
  <c r="BI536"/>
  <c r="BH536"/>
  <c r="BG536"/>
  <c r="BF536"/>
  <c r="T536"/>
  <c r="R536"/>
  <c r="P536"/>
  <c r="BI509"/>
  <c r="BH509"/>
  <c r="BG509"/>
  <c r="BF509"/>
  <c r="T509"/>
  <c r="R509"/>
  <c r="P509"/>
  <c r="BI494"/>
  <c r="BH494"/>
  <c r="BG494"/>
  <c r="BF494"/>
  <c r="T494"/>
  <c r="R494"/>
  <c r="P494"/>
  <c r="BI479"/>
  <c r="BH479"/>
  <c r="BG479"/>
  <c r="BF479"/>
  <c r="T479"/>
  <c r="R479"/>
  <c r="P479"/>
  <c r="BI464"/>
  <c r="BH464"/>
  <c r="BG464"/>
  <c r="BF464"/>
  <c r="T464"/>
  <c r="R464"/>
  <c r="P464"/>
  <c r="BI449"/>
  <c r="BH449"/>
  <c r="BG449"/>
  <c r="BF449"/>
  <c r="T449"/>
  <c r="R449"/>
  <c r="P449"/>
  <c r="BI445"/>
  <c r="BH445"/>
  <c r="BG445"/>
  <c r="BF445"/>
  <c r="T445"/>
  <c r="R445"/>
  <c r="P445"/>
  <c r="BI430"/>
  <c r="BH430"/>
  <c r="BG430"/>
  <c r="BF430"/>
  <c r="T430"/>
  <c r="R430"/>
  <c r="P430"/>
  <c r="BI415"/>
  <c r="BH415"/>
  <c r="BG415"/>
  <c r="BF415"/>
  <c r="T415"/>
  <c r="R415"/>
  <c r="P415"/>
  <c r="BI400"/>
  <c r="BH400"/>
  <c r="BG400"/>
  <c r="BF400"/>
  <c r="T400"/>
  <c r="R400"/>
  <c r="P400"/>
  <c r="BI385"/>
  <c r="BH385"/>
  <c r="BG385"/>
  <c r="BF385"/>
  <c r="T385"/>
  <c r="R385"/>
  <c r="P385"/>
  <c r="BI370"/>
  <c r="BH370"/>
  <c r="BG370"/>
  <c r="BF370"/>
  <c r="T370"/>
  <c r="R370"/>
  <c r="P370"/>
  <c r="BI355"/>
  <c r="BH355"/>
  <c r="BG355"/>
  <c r="BF355"/>
  <c r="T355"/>
  <c r="R355"/>
  <c r="P355"/>
  <c r="BI340"/>
  <c r="BH340"/>
  <c r="BG340"/>
  <c r="BF340"/>
  <c r="T340"/>
  <c r="R340"/>
  <c r="P340"/>
  <c r="BI325"/>
  <c r="BH325"/>
  <c r="BG325"/>
  <c r="BF325"/>
  <c r="T325"/>
  <c r="R325"/>
  <c r="P325"/>
  <c r="BI322"/>
  <c r="BH322"/>
  <c r="BG322"/>
  <c r="BF322"/>
  <c r="T322"/>
  <c r="R322"/>
  <c r="P322"/>
  <c r="BI307"/>
  <c r="BH307"/>
  <c r="BG307"/>
  <c r="BF307"/>
  <c r="T307"/>
  <c r="R307"/>
  <c r="P307"/>
  <c r="BI292"/>
  <c r="BH292"/>
  <c r="BG292"/>
  <c r="BF292"/>
  <c r="T292"/>
  <c r="R292"/>
  <c r="P292"/>
  <c r="BI277"/>
  <c r="BH277"/>
  <c r="BG277"/>
  <c r="BF277"/>
  <c r="T277"/>
  <c r="R277"/>
  <c r="P277"/>
  <c r="BI262"/>
  <c r="BH262"/>
  <c r="BG262"/>
  <c r="BF262"/>
  <c r="T262"/>
  <c r="R262"/>
  <c r="P262"/>
  <c r="BI247"/>
  <c r="BH247"/>
  <c r="BG247"/>
  <c r="BF247"/>
  <c r="T247"/>
  <c r="R247"/>
  <c r="P247"/>
  <c r="BI244"/>
  <c r="BH244"/>
  <c r="BG244"/>
  <c r="BF244"/>
  <c r="T244"/>
  <c r="R244"/>
  <c r="P244"/>
  <c r="BI234"/>
  <c r="BH234"/>
  <c r="BG234"/>
  <c r="BF234"/>
  <c r="T234"/>
  <c r="R234"/>
  <c r="P234"/>
  <c r="BI224"/>
  <c r="BH224"/>
  <c r="BG224"/>
  <c r="BF224"/>
  <c r="T224"/>
  <c r="R224"/>
  <c r="P224"/>
  <c r="BI205"/>
  <c r="BH205"/>
  <c r="BG205"/>
  <c r="BF205"/>
  <c r="T205"/>
  <c r="R205"/>
  <c r="P205"/>
  <c r="BI202"/>
  <c r="BH202"/>
  <c r="BG202"/>
  <c r="BF202"/>
  <c r="T202"/>
  <c r="R202"/>
  <c r="P202"/>
  <c r="BI194"/>
  <c r="BH194"/>
  <c r="BG194"/>
  <c r="BF194"/>
  <c r="T194"/>
  <c r="R194"/>
  <c r="P194"/>
  <c r="BI185"/>
  <c r="BH185"/>
  <c r="BG185"/>
  <c r="BF185"/>
  <c r="T185"/>
  <c r="R185"/>
  <c r="P185"/>
  <c r="BI181"/>
  <c r="BH181"/>
  <c r="BG181"/>
  <c r="BF181"/>
  <c r="T181"/>
  <c r="T180"/>
  <c r="R181"/>
  <c r="R180"/>
  <c r="P181"/>
  <c r="P180"/>
  <c r="BI165"/>
  <c r="BH165"/>
  <c r="BG165"/>
  <c r="BF165"/>
  <c r="T165"/>
  <c r="T164"/>
  <c r="R165"/>
  <c r="R164"/>
  <c r="P165"/>
  <c r="P164"/>
  <c r="BI149"/>
  <c r="BH149"/>
  <c r="BG149"/>
  <c r="BF149"/>
  <c r="T149"/>
  <c r="R149"/>
  <c r="P149"/>
  <c r="BI134"/>
  <c r="BH134"/>
  <c r="BG134"/>
  <c r="BF134"/>
  <c r="T134"/>
  <c r="R134"/>
  <c r="P134"/>
  <c r="BI119"/>
  <c r="BH119"/>
  <c r="BG119"/>
  <c r="BF119"/>
  <c r="T119"/>
  <c r="R119"/>
  <c r="P119"/>
  <c r="BI104"/>
  <c r="BH104"/>
  <c r="BG104"/>
  <c r="BF104"/>
  <c r="T104"/>
  <c r="R104"/>
  <c r="P104"/>
  <c r="J98"/>
  <c r="J97"/>
  <c r="F97"/>
  <c r="F95"/>
  <c r="E93"/>
  <c r="J63"/>
  <c r="J62"/>
  <c r="F62"/>
  <c r="F60"/>
  <c r="E58"/>
  <c r="J22"/>
  <c r="E22"/>
  <c r="F98"/>
  <c r="J21"/>
  <c r="J16"/>
  <c r="J95"/>
  <c r="E7"/>
  <c r="E52"/>
  <c i="14" r="J41"/>
  <c r="J40"/>
  <c i="1" r="AY76"/>
  <c i="14" r="J39"/>
  <c i="1" r="AX76"/>
  <c i="14" r="BI1078"/>
  <c r="BH1078"/>
  <c r="BG1078"/>
  <c r="BF1078"/>
  <c r="T1078"/>
  <c r="R1078"/>
  <c r="P1078"/>
  <c r="BI1045"/>
  <c r="BH1045"/>
  <c r="BG1045"/>
  <c r="BF1045"/>
  <c r="T1045"/>
  <c r="R1045"/>
  <c r="P1045"/>
  <c r="BI1012"/>
  <c r="BH1012"/>
  <c r="BG1012"/>
  <c r="BF1012"/>
  <c r="T1012"/>
  <c r="R1012"/>
  <c r="P1012"/>
  <c r="BI949"/>
  <c r="BH949"/>
  <c r="BG949"/>
  <c r="BF949"/>
  <c r="T949"/>
  <c r="R949"/>
  <c r="P949"/>
  <c r="BI916"/>
  <c r="BH916"/>
  <c r="BG916"/>
  <c r="BF916"/>
  <c r="T916"/>
  <c r="R916"/>
  <c r="P916"/>
  <c r="BI883"/>
  <c r="BH883"/>
  <c r="BG883"/>
  <c r="BF883"/>
  <c r="T883"/>
  <c r="R883"/>
  <c r="P883"/>
  <c r="BI850"/>
  <c r="BH850"/>
  <c r="BG850"/>
  <c r="BF850"/>
  <c r="T850"/>
  <c r="R850"/>
  <c r="P850"/>
  <c r="BI817"/>
  <c r="BH817"/>
  <c r="BG817"/>
  <c r="BF817"/>
  <c r="T817"/>
  <c r="R817"/>
  <c r="P817"/>
  <c r="BI813"/>
  <c r="BH813"/>
  <c r="BG813"/>
  <c r="BF813"/>
  <c r="T813"/>
  <c r="R813"/>
  <c r="P813"/>
  <c r="BI780"/>
  <c r="BH780"/>
  <c r="BG780"/>
  <c r="BF780"/>
  <c r="T780"/>
  <c r="R780"/>
  <c r="P780"/>
  <c r="BI747"/>
  <c r="BH747"/>
  <c r="BG747"/>
  <c r="BF747"/>
  <c r="T747"/>
  <c r="R747"/>
  <c r="P747"/>
  <c r="BI714"/>
  <c r="BH714"/>
  <c r="BG714"/>
  <c r="BF714"/>
  <c r="T714"/>
  <c r="R714"/>
  <c r="P714"/>
  <c r="BI681"/>
  <c r="BH681"/>
  <c r="BG681"/>
  <c r="BF681"/>
  <c r="T681"/>
  <c r="R681"/>
  <c r="P681"/>
  <c r="BI648"/>
  <c r="BH648"/>
  <c r="BG648"/>
  <c r="BF648"/>
  <c r="T648"/>
  <c r="R648"/>
  <c r="P648"/>
  <c r="BI615"/>
  <c r="BH615"/>
  <c r="BG615"/>
  <c r="BF615"/>
  <c r="T615"/>
  <c r="R615"/>
  <c r="P615"/>
  <c r="BI582"/>
  <c r="BH582"/>
  <c r="BG582"/>
  <c r="BF582"/>
  <c r="T582"/>
  <c r="R582"/>
  <c r="P582"/>
  <c r="BI549"/>
  <c r="BH549"/>
  <c r="BG549"/>
  <c r="BF549"/>
  <c r="T549"/>
  <c r="R549"/>
  <c r="P549"/>
  <c r="BI546"/>
  <c r="BH546"/>
  <c r="BG546"/>
  <c r="BF546"/>
  <c r="T546"/>
  <c r="R546"/>
  <c r="P546"/>
  <c r="BI513"/>
  <c r="BH513"/>
  <c r="BG513"/>
  <c r="BF513"/>
  <c r="T513"/>
  <c r="R513"/>
  <c r="P513"/>
  <c r="BI480"/>
  <c r="BH480"/>
  <c r="BG480"/>
  <c r="BF480"/>
  <c r="T480"/>
  <c r="R480"/>
  <c r="P480"/>
  <c r="BI447"/>
  <c r="BH447"/>
  <c r="BG447"/>
  <c r="BF447"/>
  <c r="T447"/>
  <c r="R447"/>
  <c r="P447"/>
  <c r="BI414"/>
  <c r="BH414"/>
  <c r="BG414"/>
  <c r="BF414"/>
  <c r="T414"/>
  <c r="R414"/>
  <c r="P414"/>
  <c r="BI381"/>
  <c r="BH381"/>
  <c r="BG381"/>
  <c r="BF381"/>
  <c r="T381"/>
  <c r="R381"/>
  <c r="P381"/>
  <c r="BI378"/>
  <c r="BH378"/>
  <c r="BG378"/>
  <c r="BF378"/>
  <c r="T378"/>
  <c r="R378"/>
  <c r="P378"/>
  <c r="BI370"/>
  <c r="BH370"/>
  <c r="BG370"/>
  <c r="BF370"/>
  <c r="T370"/>
  <c r="R370"/>
  <c r="P370"/>
  <c r="BI361"/>
  <c r="BH361"/>
  <c r="BG361"/>
  <c r="BF361"/>
  <c r="T361"/>
  <c r="R361"/>
  <c r="P361"/>
  <c r="BI358"/>
  <c r="BH358"/>
  <c r="BG358"/>
  <c r="BF358"/>
  <c r="T358"/>
  <c r="R358"/>
  <c r="P358"/>
  <c r="BI338"/>
  <c r="BH338"/>
  <c r="BG338"/>
  <c r="BF338"/>
  <c r="T338"/>
  <c r="R338"/>
  <c r="P338"/>
  <c r="BI317"/>
  <c r="BH317"/>
  <c r="BG317"/>
  <c r="BF317"/>
  <c r="T317"/>
  <c r="R317"/>
  <c r="P317"/>
  <c r="BI303"/>
  <c r="BH303"/>
  <c r="BG303"/>
  <c r="BF303"/>
  <c r="T303"/>
  <c r="R303"/>
  <c r="P303"/>
  <c r="BI288"/>
  <c r="BH288"/>
  <c r="BG288"/>
  <c r="BF288"/>
  <c r="T288"/>
  <c r="R288"/>
  <c r="P288"/>
  <c r="BI284"/>
  <c r="BH284"/>
  <c r="BG284"/>
  <c r="BF284"/>
  <c r="T284"/>
  <c r="T283"/>
  <c r="R284"/>
  <c r="R283"/>
  <c r="P284"/>
  <c r="P283"/>
  <c r="BI250"/>
  <c r="BH250"/>
  <c r="BG250"/>
  <c r="BF250"/>
  <c r="T250"/>
  <c r="T249"/>
  <c r="R250"/>
  <c r="R249"/>
  <c r="P250"/>
  <c r="P249"/>
  <c r="BI235"/>
  <c r="BH235"/>
  <c r="BG235"/>
  <c r="BF235"/>
  <c r="T235"/>
  <c r="R235"/>
  <c r="P235"/>
  <c r="P219"/>
  <c r="BI220"/>
  <c r="BH220"/>
  <c r="BG220"/>
  <c r="BF220"/>
  <c r="T220"/>
  <c r="R220"/>
  <c r="P220"/>
  <c r="BI204"/>
  <c r="BH204"/>
  <c r="BG204"/>
  <c r="BF204"/>
  <c r="T204"/>
  <c r="R204"/>
  <c r="P204"/>
  <c r="BI171"/>
  <c r="BH171"/>
  <c r="BG171"/>
  <c r="BF171"/>
  <c r="T171"/>
  <c r="R171"/>
  <c r="P171"/>
  <c r="BI138"/>
  <c r="BH138"/>
  <c r="BG138"/>
  <c r="BF138"/>
  <c r="T138"/>
  <c r="R138"/>
  <c r="P138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99"/>
  <c r="J21"/>
  <c r="J16"/>
  <c r="J60"/>
  <c r="E7"/>
  <c r="E88"/>
  <c i="13" r="J41"/>
  <c r="J40"/>
  <c i="1" r="AY74"/>
  <c i="13" r="J39"/>
  <c i="1" r="AX74"/>
  <c i="13" r="BI216"/>
  <c r="BH216"/>
  <c r="BG216"/>
  <c r="BF216"/>
  <c r="T216"/>
  <c r="T188"/>
  <c r="R216"/>
  <c r="R188"/>
  <c r="P216"/>
  <c r="P188"/>
  <c r="BI189"/>
  <c r="BH189"/>
  <c r="BG189"/>
  <c r="BF189"/>
  <c r="T189"/>
  <c r="R189"/>
  <c r="P189"/>
  <c r="BI173"/>
  <c r="BH173"/>
  <c r="BG173"/>
  <c r="BF173"/>
  <c r="T173"/>
  <c r="R173"/>
  <c r="P173"/>
  <c r="BI158"/>
  <c r="BH158"/>
  <c r="BG158"/>
  <c r="BF158"/>
  <c r="T158"/>
  <c r="R158"/>
  <c r="P158"/>
  <c r="BI149"/>
  <c r="BH149"/>
  <c r="BG149"/>
  <c r="BF149"/>
  <c r="T149"/>
  <c r="T148"/>
  <c r="R149"/>
  <c r="R148"/>
  <c r="P149"/>
  <c r="P148"/>
  <c r="BI143"/>
  <c r="BH143"/>
  <c r="BG143"/>
  <c r="BF143"/>
  <c r="T143"/>
  <c r="R143"/>
  <c r="P143"/>
  <c r="BI139"/>
  <c r="BH139"/>
  <c r="BG139"/>
  <c r="BF139"/>
  <c r="T139"/>
  <c r="R139"/>
  <c r="P139"/>
  <c r="BI135"/>
  <c r="BH135"/>
  <c r="BG135"/>
  <c r="BF135"/>
  <c r="T135"/>
  <c r="R135"/>
  <c r="P135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18"/>
  <c r="BH118"/>
  <c r="BG118"/>
  <c r="BF118"/>
  <c r="T118"/>
  <c r="T117"/>
  <c r="R118"/>
  <c r="R117"/>
  <c r="P118"/>
  <c r="P117"/>
  <c r="BI102"/>
  <c r="BH102"/>
  <c r="BG102"/>
  <c r="BF102"/>
  <c r="T102"/>
  <c r="T101"/>
  <c r="R102"/>
  <c r="R101"/>
  <c r="P102"/>
  <c r="P101"/>
  <c r="J96"/>
  <c r="J95"/>
  <c r="F95"/>
  <c r="F93"/>
  <c r="E91"/>
  <c r="J63"/>
  <c r="J62"/>
  <c r="F62"/>
  <c r="F60"/>
  <c r="E58"/>
  <c r="J22"/>
  <c r="E22"/>
  <c r="F96"/>
  <c r="J21"/>
  <c r="J16"/>
  <c r="J60"/>
  <c r="E7"/>
  <c r="E85"/>
  <c i="12" r="J41"/>
  <c r="J40"/>
  <c i="1" r="AY73"/>
  <c i="12" r="J39"/>
  <c i="1" r="AX73"/>
  <c i="12" r="BI407"/>
  <c r="BH407"/>
  <c r="BG407"/>
  <c r="BF407"/>
  <c r="T407"/>
  <c r="T325"/>
  <c r="R407"/>
  <c r="R325"/>
  <c r="P407"/>
  <c r="P325"/>
  <c r="BI326"/>
  <c r="BH326"/>
  <c r="BG326"/>
  <c r="BF326"/>
  <c r="T326"/>
  <c r="R326"/>
  <c r="P326"/>
  <c r="BI292"/>
  <c r="BH292"/>
  <c r="BG292"/>
  <c r="BF292"/>
  <c r="T292"/>
  <c r="R292"/>
  <c r="P292"/>
  <c r="BI253"/>
  <c r="BH253"/>
  <c r="BG253"/>
  <c r="BF253"/>
  <c r="T253"/>
  <c r="R253"/>
  <c r="P253"/>
  <c r="BI237"/>
  <c r="BH237"/>
  <c r="BG237"/>
  <c r="BF237"/>
  <c r="T237"/>
  <c r="T236"/>
  <c r="R237"/>
  <c r="R236"/>
  <c r="P237"/>
  <c r="P236"/>
  <c r="BI231"/>
  <c r="BH231"/>
  <c r="BG231"/>
  <c r="BF231"/>
  <c r="T231"/>
  <c r="R231"/>
  <c r="P231"/>
  <c r="BI228"/>
  <c r="BH228"/>
  <c r="BG228"/>
  <c r="BF228"/>
  <c r="T228"/>
  <c r="R228"/>
  <c r="P228"/>
  <c r="BI224"/>
  <c r="BH224"/>
  <c r="BG224"/>
  <c r="BF224"/>
  <c r="T224"/>
  <c r="R224"/>
  <c r="P224"/>
  <c r="BI219"/>
  <c r="BH219"/>
  <c r="BG219"/>
  <c r="BF219"/>
  <c r="T219"/>
  <c r="R219"/>
  <c r="P219"/>
  <c r="BI215"/>
  <c r="BH215"/>
  <c r="BG215"/>
  <c r="BF215"/>
  <c r="T215"/>
  <c r="R215"/>
  <c r="P215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198"/>
  <c r="BH198"/>
  <c r="BG198"/>
  <c r="BF198"/>
  <c r="T198"/>
  <c r="T197"/>
  <c r="R198"/>
  <c r="R197"/>
  <c r="P198"/>
  <c r="P197"/>
  <c r="BI182"/>
  <c r="BH182"/>
  <c r="BG182"/>
  <c r="BF182"/>
  <c r="T182"/>
  <c r="T142"/>
  <c r="R182"/>
  <c r="R142"/>
  <c r="P182"/>
  <c r="P142"/>
  <c r="BI143"/>
  <c r="BH143"/>
  <c r="BG143"/>
  <c r="BF143"/>
  <c r="T143"/>
  <c r="R143"/>
  <c r="P143"/>
  <c r="BI103"/>
  <c r="BH103"/>
  <c r="BG103"/>
  <c r="BF103"/>
  <c r="T103"/>
  <c r="T102"/>
  <c r="R103"/>
  <c r="R102"/>
  <c r="P103"/>
  <c r="P102"/>
  <c r="J97"/>
  <c r="J96"/>
  <c r="F96"/>
  <c r="F94"/>
  <c r="E92"/>
  <c r="J63"/>
  <c r="J62"/>
  <c r="F62"/>
  <c r="F60"/>
  <c r="E58"/>
  <c r="J22"/>
  <c r="E22"/>
  <c r="F97"/>
  <c r="J21"/>
  <c r="J16"/>
  <c r="J94"/>
  <c r="E7"/>
  <c r="E86"/>
  <c i="11" r="J41"/>
  <c r="J40"/>
  <c i="1" r="AY70"/>
  <c i="11" r="J39"/>
  <c i="1" r="AX70"/>
  <c i="11" r="BI1018"/>
  <c r="BH1018"/>
  <c r="BG1018"/>
  <c r="BF1018"/>
  <c r="T1018"/>
  <c r="R1018"/>
  <c r="P1018"/>
  <c r="BI961"/>
  <c r="BH961"/>
  <c r="BG961"/>
  <c r="BF961"/>
  <c r="T961"/>
  <c r="R961"/>
  <c r="P961"/>
  <c r="BI904"/>
  <c r="BH904"/>
  <c r="BG904"/>
  <c r="BF904"/>
  <c r="T904"/>
  <c r="R904"/>
  <c r="P904"/>
  <c r="BI793"/>
  <c r="BH793"/>
  <c r="BG793"/>
  <c r="BF793"/>
  <c r="T793"/>
  <c r="R793"/>
  <c r="P793"/>
  <c r="BI736"/>
  <c r="BH736"/>
  <c r="BG736"/>
  <c r="BF736"/>
  <c r="T736"/>
  <c r="R736"/>
  <c r="P736"/>
  <c r="BI679"/>
  <c r="BH679"/>
  <c r="BG679"/>
  <c r="BF679"/>
  <c r="T679"/>
  <c r="R679"/>
  <c r="P679"/>
  <c r="BI622"/>
  <c r="BH622"/>
  <c r="BG622"/>
  <c r="BF622"/>
  <c r="T622"/>
  <c r="R622"/>
  <c r="P622"/>
  <c r="BI565"/>
  <c r="BH565"/>
  <c r="BG565"/>
  <c r="BF565"/>
  <c r="T565"/>
  <c r="R565"/>
  <c r="P565"/>
  <c r="BI562"/>
  <c r="BH562"/>
  <c r="BG562"/>
  <c r="BF562"/>
  <c r="T562"/>
  <c r="R562"/>
  <c r="P562"/>
  <c r="BI548"/>
  <c r="BH548"/>
  <c r="BG548"/>
  <c r="BF548"/>
  <c r="T548"/>
  <c r="R548"/>
  <c r="P548"/>
  <c r="BI534"/>
  <c r="BH534"/>
  <c r="BG534"/>
  <c r="BF534"/>
  <c r="T534"/>
  <c r="R534"/>
  <c r="P534"/>
  <c r="BI507"/>
  <c r="BH507"/>
  <c r="BG507"/>
  <c r="BF507"/>
  <c r="T507"/>
  <c r="R507"/>
  <c r="P507"/>
  <c r="BI493"/>
  <c r="BH493"/>
  <c r="BG493"/>
  <c r="BF493"/>
  <c r="T493"/>
  <c r="R493"/>
  <c r="P493"/>
  <c r="BI479"/>
  <c r="BH479"/>
  <c r="BG479"/>
  <c r="BF479"/>
  <c r="T479"/>
  <c r="R479"/>
  <c r="P479"/>
  <c r="BI452"/>
  <c r="BH452"/>
  <c r="BG452"/>
  <c r="BF452"/>
  <c r="T452"/>
  <c r="R452"/>
  <c r="P452"/>
  <c r="BI448"/>
  <c r="BH448"/>
  <c r="BG448"/>
  <c r="BF448"/>
  <c r="T448"/>
  <c r="T447"/>
  <c r="R448"/>
  <c r="R447"/>
  <c r="P448"/>
  <c r="P447"/>
  <c r="BI390"/>
  <c r="BH390"/>
  <c r="BG390"/>
  <c r="BF390"/>
  <c r="T390"/>
  <c r="T389"/>
  <c r="R390"/>
  <c r="R389"/>
  <c r="P390"/>
  <c r="P389"/>
  <c r="BI380"/>
  <c r="BH380"/>
  <c r="BG380"/>
  <c r="BF380"/>
  <c r="T380"/>
  <c r="R380"/>
  <c r="P380"/>
  <c r="BI371"/>
  <c r="BH371"/>
  <c r="BG371"/>
  <c r="BF371"/>
  <c r="T371"/>
  <c r="R371"/>
  <c r="P371"/>
  <c r="BI355"/>
  <c r="BH355"/>
  <c r="BG355"/>
  <c r="BF355"/>
  <c r="T355"/>
  <c r="R355"/>
  <c r="P355"/>
  <c r="BI346"/>
  <c r="BH346"/>
  <c r="BG346"/>
  <c r="BF346"/>
  <c r="T346"/>
  <c r="R346"/>
  <c r="P346"/>
  <c r="BI337"/>
  <c r="BH337"/>
  <c r="BG337"/>
  <c r="BF337"/>
  <c r="T337"/>
  <c r="R337"/>
  <c r="P337"/>
  <c r="BI328"/>
  <c r="BH328"/>
  <c r="BG328"/>
  <c r="BF328"/>
  <c r="T328"/>
  <c r="R328"/>
  <c r="P328"/>
  <c r="BI319"/>
  <c r="BH319"/>
  <c r="BG319"/>
  <c r="BF319"/>
  <c r="T319"/>
  <c r="R319"/>
  <c r="P319"/>
  <c r="BI268"/>
  <c r="BH268"/>
  <c r="BG268"/>
  <c r="BF268"/>
  <c r="T268"/>
  <c r="R268"/>
  <c r="P268"/>
  <c r="BI216"/>
  <c r="BH216"/>
  <c r="BG216"/>
  <c r="BF216"/>
  <c r="T216"/>
  <c r="R216"/>
  <c r="P216"/>
  <c r="BI159"/>
  <c r="BH159"/>
  <c r="BG159"/>
  <c r="BF159"/>
  <c r="T159"/>
  <c r="R159"/>
  <c r="P159"/>
  <c r="BI102"/>
  <c r="BH102"/>
  <c r="BG102"/>
  <c r="BF102"/>
  <c r="T102"/>
  <c r="R102"/>
  <c r="P102"/>
  <c r="J96"/>
  <c r="J95"/>
  <c r="F95"/>
  <c r="F93"/>
  <c r="E91"/>
  <c r="J63"/>
  <c r="J62"/>
  <c r="F62"/>
  <c r="F60"/>
  <c r="E58"/>
  <c r="J22"/>
  <c r="E22"/>
  <c r="F63"/>
  <c r="J21"/>
  <c r="J16"/>
  <c r="J93"/>
  <c r="E7"/>
  <c r="E85"/>
  <c i="10" r="T160"/>
  <c r="R160"/>
  <c r="P160"/>
  <c r="BK160"/>
  <c r="J160"/>
  <c r="J70"/>
  <c r="J41"/>
  <c r="J40"/>
  <c i="1" r="AY69"/>
  <c i="10" r="J39"/>
  <c i="1" r="AX69"/>
  <c i="10" r="BI1591"/>
  <c r="BH1591"/>
  <c r="BG1591"/>
  <c r="BF1591"/>
  <c r="T1591"/>
  <c r="R1591"/>
  <c r="P1591"/>
  <c r="BI1522"/>
  <c r="BH1522"/>
  <c r="BG1522"/>
  <c r="BF1522"/>
  <c r="T1522"/>
  <c r="R1522"/>
  <c r="P1522"/>
  <c r="BI1453"/>
  <c r="BH1453"/>
  <c r="BG1453"/>
  <c r="BF1453"/>
  <c r="T1453"/>
  <c r="R1453"/>
  <c r="P1453"/>
  <c r="BI1318"/>
  <c r="BH1318"/>
  <c r="BG1318"/>
  <c r="BF1318"/>
  <c r="T1318"/>
  <c r="R1318"/>
  <c r="P1318"/>
  <c r="BI1249"/>
  <c r="BH1249"/>
  <c r="BG1249"/>
  <c r="BF1249"/>
  <c r="T1249"/>
  <c r="R1249"/>
  <c r="P1249"/>
  <c r="BI1180"/>
  <c r="BH1180"/>
  <c r="BG1180"/>
  <c r="BF1180"/>
  <c r="T1180"/>
  <c r="R1180"/>
  <c r="P1180"/>
  <c r="BI1111"/>
  <c r="BH1111"/>
  <c r="BG1111"/>
  <c r="BF1111"/>
  <c r="T1111"/>
  <c r="R1111"/>
  <c r="P1111"/>
  <c r="BI1042"/>
  <c r="BH1042"/>
  <c r="BG1042"/>
  <c r="BF1042"/>
  <c r="T1042"/>
  <c r="R1042"/>
  <c r="P1042"/>
  <c r="BI1038"/>
  <c r="BH1038"/>
  <c r="BG1038"/>
  <c r="BF1038"/>
  <c r="T1038"/>
  <c r="R1038"/>
  <c r="P1038"/>
  <c r="BI1017"/>
  <c r="BH1017"/>
  <c r="BG1017"/>
  <c r="BF1017"/>
  <c r="T1017"/>
  <c r="R1017"/>
  <c r="P1017"/>
  <c r="BI996"/>
  <c r="BH996"/>
  <c r="BG996"/>
  <c r="BF996"/>
  <c r="T996"/>
  <c r="R996"/>
  <c r="P996"/>
  <c r="BI975"/>
  <c r="BH975"/>
  <c r="BG975"/>
  <c r="BF975"/>
  <c r="T975"/>
  <c r="R975"/>
  <c r="P975"/>
  <c r="BI954"/>
  <c r="BH954"/>
  <c r="BG954"/>
  <c r="BF954"/>
  <c r="T954"/>
  <c r="R954"/>
  <c r="P954"/>
  <c r="BI933"/>
  <c r="BH933"/>
  <c r="BG933"/>
  <c r="BF933"/>
  <c r="T933"/>
  <c r="R933"/>
  <c r="P933"/>
  <c r="BI911"/>
  <c r="BH911"/>
  <c r="BG911"/>
  <c r="BF911"/>
  <c r="T911"/>
  <c r="R911"/>
  <c r="P911"/>
  <c r="BI889"/>
  <c r="BH889"/>
  <c r="BG889"/>
  <c r="BF889"/>
  <c r="T889"/>
  <c r="R889"/>
  <c r="P889"/>
  <c r="BI868"/>
  <c r="BH868"/>
  <c r="BG868"/>
  <c r="BF868"/>
  <c r="T868"/>
  <c r="R868"/>
  <c r="P868"/>
  <c r="BI865"/>
  <c r="BH865"/>
  <c r="BG865"/>
  <c r="BF865"/>
  <c r="T865"/>
  <c r="R865"/>
  <c r="P865"/>
  <c r="BI844"/>
  <c r="BH844"/>
  <c r="BG844"/>
  <c r="BF844"/>
  <c r="T844"/>
  <c r="R844"/>
  <c r="P844"/>
  <c r="BI823"/>
  <c r="BH823"/>
  <c r="BG823"/>
  <c r="BF823"/>
  <c r="T823"/>
  <c r="R823"/>
  <c r="P823"/>
  <c r="BI802"/>
  <c r="BH802"/>
  <c r="BG802"/>
  <c r="BF802"/>
  <c r="T802"/>
  <c r="R802"/>
  <c r="P802"/>
  <c r="BI781"/>
  <c r="BH781"/>
  <c r="BG781"/>
  <c r="BF781"/>
  <c r="T781"/>
  <c r="R781"/>
  <c r="P781"/>
  <c r="BI760"/>
  <c r="BH760"/>
  <c r="BG760"/>
  <c r="BF760"/>
  <c r="T760"/>
  <c r="R760"/>
  <c r="P760"/>
  <c r="BI757"/>
  <c r="BH757"/>
  <c r="BG757"/>
  <c r="BF757"/>
  <c r="T757"/>
  <c r="R757"/>
  <c r="P757"/>
  <c r="BI737"/>
  <c r="BH737"/>
  <c r="BG737"/>
  <c r="BF737"/>
  <c r="T737"/>
  <c r="R737"/>
  <c r="P737"/>
  <c r="BI716"/>
  <c r="BH716"/>
  <c r="BG716"/>
  <c r="BF716"/>
  <c r="T716"/>
  <c r="R716"/>
  <c r="P716"/>
  <c r="BI678"/>
  <c r="BH678"/>
  <c r="BG678"/>
  <c r="BF678"/>
  <c r="T678"/>
  <c r="R678"/>
  <c r="P678"/>
  <c r="BI670"/>
  <c r="BH670"/>
  <c r="BG670"/>
  <c r="BF670"/>
  <c r="T670"/>
  <c r="R670"/>
  <c r="P670"/>
  <c r="BI625"/>
  <c r="BH625"/>
  <c r="BG625"/>
  <c r="BF625"/>
  <c r="T625"/>
  <c r="R625"/>
  <c r="P625"/>
  <c r="BI617"/>
  <c r="BH617"/>
  <c r="BG617"/>
  <c r="BF617"/>
  <c r="T617"/>
  <c r="R617"/>
  <c r="P617"/>
  <c r="BI608"/>
  <c r="BH608"/>
  <c r="BG608"/>
  <c r="BF608"/>
  <c r="T608"/>
  <c r="R608"/>
  <c r="P608"/>
  <c r="BI600"/>
  <c r="BH600"/>
  <c r="BG600"/>
  <c r="BF600"/>
  <c r="T600"/>
  <c r="R600"/>
  <c r="P600"/>
  <c r="BI591"/>
  <c r="BH591"/>
  <c r="BG591"/>
  <c r="BF591"/>
  <c r="T591"/>
  <c r="R591"/>
  <c r="P591"/>
  <c r="BI587"/>
  <c r="BH587"/>
  <c r="BG587"/>
  <c r="BF587"/>
  <c r="T587"/>
  <c r="T586"/>
  <c r="R587"/>
  <c r="R586"/>
  <c r="P587"/>
  <c r="P586"/>
  <c r="BI517"/>
  <c r="BH517"/>
  <c r="BG517"/>
  <c r="BF517"/>
  <c r="T517"/>
  <c r="T516"/>
  <c r="R517"/>
  <c r="R516"/>
  <c r="P517"/>
  <c r="P516"/>
  <c r="BI472"/>
  <c r="BH472"/>
  <c r="BG472"/>
  <c r="BF472"/>
  <c r="T472"/>
  <c r="R472"/>
  <c r="P472"/>
  <c r="BI463"/>
  <c r="BH463"/>
  <c r="BG463"/>
  <c r="BF463"/>
  <c r="T463"/>
  <c r="R463"/>
  <c r="P463"/>
  <c r="BI455"/>
  <c r="BH455"/>
  <c r="BG455"/>
  <c r="BF455"/>
  <c r="T455"/>
  <c r="R455"/>
  <c r="P455"/>
  <c r="BI404"/>
  <c r="BH404"/>
  <c r="BG404"/>
  <c r="BF404"/>
  <c r="T404"/>
  <c r="R404"/>
  <c r="P404"/>
  <c r="BI395"/>
  <c r="BH395"/>
  <c r="BG395"/>
  <c r="BF395"/>
  <c r="T395"/>
  <c r="R395"/>
  <c r="P395"/>
  <c r="BI385"/>
  <c r="BH385"/>
  <c r="BG385"/>
  <c r="BF385"/>
  <c r="T385"/>
  <c r="R385"/>
  <c r="P385"/>
  <c r="BI327"/>
  <c r="BH327"/>
  <c r="BG327"/>
  <c r="BF327"/>
  <c r="T327"/>
  <c r="R327"/>
  <c r="P327"/>
  <c r="BI258"/>
  <c r="BH258"/>
  <c r="BG258"/>
  <c r="BF258"/>
  <c r="T258"/>
  <c r="R258"/>
  <c r="P258"/>
  <c r="BI189"/>
  <c r="BH189"/>
  <c r="BG189"/>
  <c r="BF189"/>
  <c r="T189"/>
  <c r="R189"/>
  <c r="P189"/>
  <c r="BI161"/>
  <c r="BH161"/>
  <c r="BG161"/>
  <c r="BF161"/>
  <c r="T161"/>
  <c r="R161"/>
  <c r="P161"/>
  <c r="BI133"/>
  <c r="BH133"/>
  <c r="BG133"/>
  <c r="BF133"/>
  <c r="T133"/>
  <c r="T105"/>
  <c r="R133"/>
  <c r="R105"/>
  <c r="P133"/>
  <c r="BI106"/>
  <c r="BH106"/>
  <c r="BG106"/>
  <c r="BF106"/>
  <c r="T106"/>
  <c r="R106"/>
  <c r="P106"/>
  <c r="J100"/>
  <c r="J99"/>
  <c r="F99"/>
  <c r="F97"/>
  <c r="E95"/>
  <c r="J63"/>
  <c r="J62"/>
  <c r="F62"/>
  <c r="F60"/>
  <c r="E58"/>
  <c r="J22"/>
  <c r="E22"/>
  <c r="F100"/>
  <c r="J21"/>
  <c r="J16"/>
  <c r="J97"/>
  <c r="E7"/>
  <c r="E52"/>
  <c i="9" r="J41"/>
  <c r="J40"/>
  <c i="1" r="AY67"/>
  <c i="9" r="J39"/>
  <c i="1" r="AX67"/>
  <c i="9" r="BI401"/>
  <c r="BH401"/>
  <c r="BG401"/>
  <c r="BF401"/>
  <c r="T401"/>
  <c r="T289"/>
  <c r="R401"/>
  <c r="R289"/>
  <c r="P401"/>
  <c r="P289"/>
  <c r="BI290"/>
  <c r="BH290"/>
  <c r="BG290"/>
  <c r="BF290"/>
  <c r="T290"/>
  <c r="R290"/>
  <c r="P290"/>
  <c r="BI274"/>
  <c r="BH274"/>
  <c r="BG274"/>
  <c r="BF274"/>
  <c r="T274"/>
  <c r="R274"/>
  <c r="P274"/>
  <c r="BI235"/>
  <c r="BH235"/>
  <c r="BG235"/>
  <c r="BF235"/>
  <c r="T235"/>
  <c r="R235"/>
  <c r="P235"/>
  <c r="BI229"/>
  <c r="BH229"/>
  <c r="BG229"/>
  <c r="BF229"/>
  <c r="T229"/>
  <c r="R229"/>
  <c r="P229"/>
  <c r="BI225"/>
  <c r="BH225"/>
  <c r="BG225"/>
  <c r="BF225"/>
  <c r="T225"/>
  <c r="R225"/>
  <c r="P225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198"/>
  <c r="BH198"/>
  <c r="BG198"/>
  <c r="BF198"/>
  <c r="T198"/>
  <c r="T158"/>
  <c r="R198"/>
  <c r="R158"/>
  <c r="P198"/>
  <c r="P158"/>
  <c r="BI159"/>
  <c r="BH159"/>
  <c r="BG159"/>
  <c r="BF159"/>
  <c r="T159"/>
  <c r="R159"/>
  <c r="P159"/>
  <c r="BI101"/>
  <c r="BH101"/>
  <c r="BG101"/>
  <c r="BF101"/>
  <c r="T101"/>
  <c r="T100"/>
  <c r="R101"/>
  <c r="R100"/>
  <c r="P101"/>
  <c r="P100"/>
  <c r="J95"/>
  <c r="J94"/>
  <c r="F94"/>
  <c r="F92"/>
  <c r="E90"/>
  <c r="J63"/>
  <c r="J62"/>
  <c r="F62"/>
  <c r="F60"/>
  <c r="E58"/>
  <c r="J22"/>
  <c r="E22"/>
  <c r="F63"/>
  <c r="J21"/>
  <c r="J16"/>
  <c r="J92"/>
  <c r="E7"/>
  <c r="E52"/>
  <c i="8" r="J41"/>
  <c r="J40"/>
  <c i="1" r="AY66"/>
  <c i="8" r="J39"/>
  <c i="1" r="AX66"/>
  <c i="8" r="BI524"/>
  <c r="BH524"/>
  <c r="BG524"/>
  <c r="BF524"/>
  <c r="T524"/>
  <c r="T412"/>
  <c r="R524"/>
  <c r="R412"/>
  <c r="P524"/>
  <c r="P412"/>
  <c r="BI413"/>
  <c r="BH413"/>
  <c r="BG413"/>
  <c r="BF413"/>
  <c r="T413"/>
  <c r="R413"/>
  <c r="P413"/>
  <c r="BI391"/>
  <c r="BH391"/>
  <c r="BG391"/>
  <c r="BF391"/>
  <c r="T391"/>
  <c r="T390"/>
  <c r="R391"/>
  <c r="R390"/>
  <c r="P391"/>
  <c r="P390"/>
  <c r="BI381"/>
  <c r="BH381"/>
  <c r="BG381"/>
  <c r="BF381"/>
  <c r="T381"/>
  <c r="R381"/>
  <c r="P381"/>
  <c r="BI336"/>
  <c r="BH336"/>
  <c r="BG336"/>
  <c r="BF336"/>
  <c r="T336"/>
  <c r="R336"/>
  <c r="P336"/>
  <c r="BI330"/>
  <c r="BH330"/>
  <c r="BG330"/>
  <c r="BF330"/>
  <c r="T330"/>
  <c r="R330"/>
  <c r="P330"/>
  <c r="BI327"/>
  <c r="BH327"/>
  <c r="BG327"/>
  <c r="BF327"/>
  <c r="T327"/>
  <c r="R327"/>
  <c r="P327"/>
  <c r="BI323"/>
  <c r="BH323"/>
  <c r="BG323"/>
  <c r="BF323"/>
  <c r="T323"/>
  <c r="R323"/>
  <c r="P323"/>
  <c r="BI318"/>
  <c r="BH318"/>
  <c r="BG318"/>
  <c r="BF318"/>
  <c r="T318"/>
  <c r="R318"/>
  <c r="P318"/>
  <c r="BI314"/>
  <c r="BH314"/>
  <c r="BG314"/>
  <c r="BF314"/>
  <c r="T314"/>
  <c r="R314"/>
  <c r="P314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273"/>
  <c r="BH273"/>
  <c r="BG273"/>
  <c r="BF273"/>
  <c r="T273"/>
  <c r="T239"/>
  <c r="R273"/>
  <c r="R239"/>
  <c r="P273"/>
  <c r="P239"/>
  <c r="BI240"/>
  <c r="BH240"/>
  <c r="BG240"/>
  <c r="BF240"/>
  <c r="T240"/>
  <c r="R240"/>
  <c r="P240"/>
  <c r="BI230"/>
  <c r="BH230"/>
  <c r="BG230"/>
  <c r="BF230"/>
  <c r="T230"/>
  <c r="R230"/>
  <c r="P230"/>
  <c r="BI185"/>
  <c r="BH185"/>
  <c r="BG185"/>
  <c r="BF185"/>
  <c r="T185"/>
  <c r="R185"/>
  <c r="P185"/>
  <c r="BI176"/>
  <c r="BH176"/>
  <c r="BG176"/>
  <c r="BF176"/>
  <c r="T176"/>
  <c r="R176"/>
  <c r="P176"/>
  <c r="BI161"/>
  <c r="BH161"/>
  <c r="BG161"/>
  <c r="BF161"/>
  <c r="T161"/>
  <c r="R161"/>
  <c r="P161"/>
  <c r="BI103"/>
  <c r="BH103"/>
  <c r="BG103"/>
  <c r="BF103"/>
  <c r="T103"/>
  <c r="T102"/>
  <c r="R103"/>
  <c r="R102"/>
  <c r="P103"/>
  <c r="P102"/>
  <c r="J97"/>
  <c r="J96"/>
  <c r="F96"/>
  <c r="F94"/>
  <c r="E92"/>
  <c r="J63"/>
  <c r="J62"/>
  <c r="F62"/>
  <c r="F60"/>
  <c r="E58"/>
  <c r="J22"/>
  <c r="E22"/>
  <c r="F97"/>
  <c r="J21"/>
  <c r="J16"/>
  <c r="J94"/>
  <c r="E7"/>
  <c r="E52"/>
  <c i="7" r="J41"/>
  <c r="J40"/>
  <c i="1" r="AY63"/>
  <c i="7" r="J39"/>
  <c i="1" r="AX63"/>
  <c i="7" r="BI1046"/>
  <c r="BH1046"/>
  <c r="BG1046"/>
  <c r="BF1046"/>
  <c r="T1046"/>
  <c r="R1046"/>
  <c r="P1046"/>
  <c r="BI989"/>
  <c r="BH989"/>
  <c r="BG989"/>
  <c r="BF989"/>
  <c r="T989"/>
  <c r="R989"/>
  <c r="P989"/>
  <c r="BI932"/>
  <c r="BH932"/>
  <c r="BG932"/>
  <c r="BF932"/>
  <c r="T932"/>
  <c r="R932"/>
  <c r="P932"/>
  <c r="BI821"/>
  <c r="BH821"/>
  <c r="BG821"/>
  <c r="BF821"/>
  <c r="T821"/>
  <c r="R821"/>
  <c r="P821"/>
  <c r="BI764"/>
  <c r="BH764"/>
  <c r="BG764"/>
  <c r="BF764"/>
  <c r="T764"/>
  <c r="R764"/>
  <c r="P764"/>
  <c r="BI707"/>
  <c r="BH707"/>
  <c r="BG707"/>
  <c r="BF707"/>
  <c r="T707"/>
  <c r="R707"/>
  <c r="P707"/>
  <c r="BI650"/>
  <c r="BH650"/>
  <c r="BG650"/>
  <c r="BF650"/>
  <c r="T650"/>
  <c r="R650"/>
  <c r="P650"/>
  <c r="BI593"/>
  <c r="BH593"/>
  <c r="BG593"/>
  <c r="BF593"/>
  <c r="T593"/>
  <c r="R593"/>
  <c r="P593"/>
  <c r="BI590"/>
  <c r="BH590"/>
  <c r="BG590"/>
  <c r="BF590"/>
  <c r="T590"/>
  <c r="R590"/>
  <c r="P590"/>
  <c r="BI569"/>
  <c r="BH569"/>
  <c r="BG569"/>
  <c r="BF569"/>
  <c r="T569"/>
  <c r="R569"/>
  <c r="P569"/>
  <c r="BI548"/>
  <c r="BH548"/>
  <c r="BG548"/>
  <c r="BF548"/>
  <c r="T548"/>
  <c r="R548"/>
  <c r="P548"/>
  <c r="BI527"/>
  <c r="BH527"/>
  <c r="BG527"/>
  <c r="BF527"/>
  <c r="T527"/>
  <c r="R527"/>
  <c r="P527"/>
  <c r="BI506"/>
  <c r="BH506"/>
  <c r="BG506"/>
  <c r="BF506"/>
  <c r="T506"/>
  <c r="R506"/>
  <c r="P506"/>
  <c r="BI485"/>
  <c r="BH485"/>
  <c r="BG485"/>
  <c r="BF485"/>
  <c r="T485"/>
  <c r="R485"/>
  <c r="P485"/>
  <c r="BI482"/>
  <c r="BH482"/>
  <c r="BG482"/>
  <c r="BF482"/>
  <c r="T482"/>
  <c r="R482"/>
  <c r="P482"/>
  <c r="BI456"/>
  <c r="BH456"/>
  <c r="BG456"/>
  <c r="BF456"/>
  <c r="T456"/>
  <c r="R456"/>
  <c r="P456"/>
  <c r="BI429"/>
  <c r="BH429"/>
  <c r="BG429"/>
  <c r="BF429"/>
  <c r="T429"/>
  <c r="R429"/>
  <c r="P429"/>
  <c r="BI421"/>
  <c r="BH421"/>
  <c r="BG421"/>
  <c r="BF421"/>
  <c r="T421"/>
  <c r="R421"/>
  <c r="P421"/>
  <c r="BI412"/>
  <c r="BH412"/>
  <c r="BG412"/>
  <c r="BF412"/>
  <c r="T412"/>
  <c r="R412"/>
  <c r="P412"/>
  <c r="BI408"/>
  <c r="BH408"/>
  <c r="BG408"/>
  <c r="BF408"/>
  <c r="T408"/>
  <c r="T407"/>
  <c r="R408"/>
  <c r="R407"/>
  <c r="P408"/>
  <c r="P407"/>
  <c r="BI356"/>
  <c r="BH356"/>
  <c r="BG356"/>
  <c r="BF356"/>
  <c r="T356"/>
  <c r="T355"/>
  <c r="R356"/>
  <c r="R355"/>
  <c r="P356"/>
  <c r="P355"/>
  <c r="BI345"/>
  <c r="BH345"/>
  <c r="BG345"/>
  <c r="BF345"/>
  <c r="T345"/>
  <c r="R345"/>
  <c r="P345"/>
  <c r="BI337"/>
  <c r="BH337"/>
  <c r="BG337"/>
  <c r="BF337"/>
  <c r="T337"/>
  <c r="R337"/>
  <c r="P337"/>
  <c r="BI311"/>
  <c r="BH311"/>
  <c r="BG311"/>
  <c r="BF311"/>
  <c r="T311"/>
  <c r="R311"/>
  <c r="P311"/>
  <c r="BI278"/>
  <c r="BH278"/>
  <c r="BG278"/>
  <c r="BF278"/>
  <c r="T278"/>
  <c r="R278"/>
  <c r="P278"/>
  <c r="BI238"/>
  <c r="BH238"/>
  <c r="BG238"/>
  <c r="BF238"/>
  <c r="T238"/>
  <c r="R238"/>
  <c r="P238"/>
  <c r="BI217"/>
  <c r="BH217"/>
  <c r="BG217"/>
  <c r="BF217"/>
  <c r="T217"/>
  <c r="R217"/>
  <c r="P217"/>
  <c r="BI160"/>
  <c r="BH160"/>
  <c r="BG160"/>
  <c r="BF160"/>
  <c r="T160"/>
  <c r="R160"/>
  <c r="P160"/>
  <c r="BI103"/>
  <c r="BH103"/>
  <c r="BG103"/>
  <c r="BF103"/>
  <c r="T103"/>
  <c r="R103"/>
  <c r="P103"/>
  <c r="J97"/>
  <c r="J96"/>
  <c r="F96"/>
  <c r="F94"/>
  <c r="E92"/>
  <c r="J63"/>
  <c r="J62"/>
  <c r="F62"/>
  <c r="F60"/>
  <c r="E58"/>
  <c r="J22"/>
  <c r="E22"/>
  <c r="F97"/>
  <c r="J21"/>
  <c r="J16"/>
  <c r="J60"/>
  <c r="E7"/>
  <c r="E86"/>
  <c i="6" r="J41"/>
  <c r="J40"/>
  <c i="1" r="AY62"/>
  <c i="6" r="J39"/>
  <c i="1" r="AX62"/>
  <c i="6" r="BI1033"/>
  <c r="BH1033"/>
  <c r="BG1033"/>
  <c r="BF1033"/>
  <c r="T1033"/>
  <c r="R1033"/>
  <c r="P1033"/>
  <c r="BI982"/>
  <c r="BH982"/>
  <c r="BG982"/>
  <c r="BF982"/>
  <c r="T982"/>
  <c r="R982"/>
  <c r="P982"/>
  <c r="BI931"/>
  <c r="BH931"/>
  <c r="BG931"/>
  <c r="BF931"/>
  <c r="T931"/>
  <c r="R931"/>
  <c r="P931"/>
  <c r="BI832"/>
  <c r="BH832"/>
  <c r="BG832"/>
  <c r="BF832"/>
  <c r="T832"/>
  <c r="R832"/>
  <c r="P832"/>
  <c r="BI781"/>
  <c r="BH781"/>
  <c r="BG781"/>
  <c r="BF781"/>
  <c r="T781"/>
  <c r="R781"/>
  <c r="P781"/>
  <c r="BI730"/>
  <c r="BH730"/>
  <c r="BG730"/>
  <c r="BF730"/>
  <c r="T730"/>
  <c r="R730"/>
  <c r="P730"/>
  <c r="BI679"/>
  <c r="BH679"/>
  <c r="BG679"/>
  <c r="BF679"/>
  <c r="T679"/>
  <c r="R679"/>
  <c r="P679"/>
  <c r="BI628"/>
  <c r="BH628"/>
  <c r="BG628"/>
  <c r="BF628"/>
  <c r="T628"/>
  <c r="R628"/>
  <c r="P628"/>
  <c r="BI625"/>
  <c r="BH625"/>
  <c r="BG625"/>
  <c r="BF625"/>
  <c r="T625"/>
  <c r="R625"/>
  <c r="P625"/>
  <c r="BI597"/>
  <c r="BH597"/>
  <c r="BG597"/>
  <c r="BF597"/>
  <c r="T597"/>
  <c r="R597"/>
  <c r="P597"/>
  <c r="BI569"/>
  <c r="BH569"/>
  <c r="BG569"/>
  <c r="BF569"/>
  <c r="T569"/>
  <c r="R569"/>
  <c r="P569"/>
  <c r="BI541"/>
  <c r="BH541"/>
  <c r="BG541"/>
  <c r="BF541"/>
  <c r="T541"/>
  <c r="R541"/>
  <c r="P541"/>
  <c r="BI513"/>
  <c r="BH513"/>
  <c r="BG513"/>
  <c r="BF513"/>
  <c r="T513"/>
  <c r="R513"/>
  <c r="P513"/>
  <c r="BI485"/>
  <c r="BH485"/>
  <c r="BG485"/>
  <c r="BF485"/>
  <c r="T485"/>
  <c r="R485"/>
  <c r="P485"/>
  <c r="BI482"/>
  <c r="BH482"/>
  <c r="BG482"/>
  <c r="BF482"/>
  <c r="T482"/>
  <c r="R482"/>
  <c r="P482"/>
  <c r="BI474"/>
  <c r="BH474"/>
  <c r="BG474"/>
  <c r="BF474"/>
  <c r="T474"/>
  <c r="R474"/>
  <c r="P474"/>
  <c r="BI464"/>
  <c r="BH464"/>
  <c r="BG464"/>
  <c r="BF464"/>
  <c r="T464"/>
  <c r="R464"/>
  <c r="P464"/>
  <c r="BI456"/>
  <c r="BH456"/>
  <c r="BG456"/>
  <c r="BF456"/>
  <c r="T456"/>
  <c r="R456"/>
  <c r="P456"/>
  <c r="BI446"/>
  <c r="BH446"/>
  <c r="BG446"/>
  <c r="BF446"/>
  <c r="T446"/>
  <c r="R446"/>
  <c r="P446"/>
  <c r="BI436"/>
  <c r="BH436"/>
  <c r="BG436"/>
  <c r="BF436"/>
  <c r="T436"/>
  <c r="R436"/>
  <c r="P436"/>
  <c r="BI425"/>
  <c r="BH425"/>
  <c r="BG425"/>
  <c r="BF425"/>
  <c r="T425"/>
  <c r="R425"/>
  <c r="P425"/>
  <c r="BI415"/>
  <c r="BH415"/>
  <c r="BG415"/>
  <c r="BF415"/>
  <c r="T415"/>
  <c r="R415"/>
  <c r="P415"/>
  <c r="BI404"/>
  <c r="BH404"/>
  <c r="BG404"/>
  <c r="BF404"/>
  <c r="T404"/>
  <c r="R404"/>
  <c r="P404"/>
  <c r="BI401"/>
  <c r="BH401"/>
  <c r="BG401"/>
  <c r="BF401"/>
  <c r="T401"/>
  <c r="R401"/>
  <c r="P401"/>
  <c r="BI392"/>
  <c r="BH392"/>
  <c r="BG392"/>
  <c r="BF392"/>
  <c r="T392"/>
  <c r="R392"/>
  <c r="P392"/>
  <c r="BI384"/>
  <c r="BH384"/>
  <c r="BG384"/>
  <c r="BF384"/>
  <c r="T384"/>
  <c r="R384"/>
  <c r="P384"/>
  <c r="BI375"/>
  <c r="BH375"/>
  <c r="BG375"/>
  <c r="BF375"/>
  <c r="T375"/>
  <c r="R375"/>
  <c r="P375"/>
  <c r="BI367"/>
  <c r="BH367"/>
  <c r="BG367"/>
  <c r="BF367"/>
  <c r="T367"/>
  <c r="R367"/>
  <c r="P367"/>
  <c r="BI358"/>
  <c r="BH358"/>
  <c r="BG358"/>
  <c r="BF358"/>
  <c r="T358"/>
  <c r="R358"/>
  <c r="P358"/>
  <c r="BI354"/>
  <c r="BH354"/>
  <c r="BG354"/>
  <c r="BF354"/>
  <c r="T354"/>
  <c r="T353"/>
  <c r="R354"/>
  <c r="R353"/>
  <c r="P354"/>
  <c r="P353"/>
  <c r="BI302"/>
  <c r="BH302"/>
  <c r="BG302"/>
  <c r="BF302"/>
  <c r="T302"/>
  <c r="T301"/>
  <c r="R302"/>
  <c r="R301"/>
  <c r="P302"/>
  <c r="P301"/>
  <c r="BI293"/>
  <c r="BH293"/>
  <c r="BG293"/>
  <c r="BF293"/>
  <c r="T293"/>
  <c r="R293"/>
  <c r="P293"/>
  <c r="BI284"/>
  <c r="BH284"/>
  <c r="BG284"/>
  <c r="BF284"/>
  <c r="T284"/>
  <c r="R284"/>
  <c r="P284"/>
  <c r="BI262"/>
  <c r="BH262"/>
  <c r="BG262"/>
  <c r="BF262"/>
  <c r="T262"/>
  <c r="R262"/>
  <c r="P262"/>
  <c r="BI234"/>
  <c r="BH234"/>
  <c r="BG234"/>
  <c r="BF234"/>
  <c r="T234"/>
  <c r="R234"/>
  <c r="P234"/>
  <c r="BI183"/>
  <c r="BH183"/>
  <c r="BG183"/>
  <c r="BF183"/>
  <c r="T183"/>
  <c r="R183"/>
  <c r="P183"/>
  <c r="BI132"/>
  <c r="BH132"/>
  <c r="BG132"/>
  <c r="BF132"/>
  <c r="T132"/>
  <c r="R132"/>
  <c r="P132"/>
  <c r="BI104"/>
  <c r="BH104"/>
  <c r="BG104"/>
  <c r="BF104"/>
  <c r="T104"/>
  <c r="R104"/>
  <c r="P104"/>
  <c r="J98"/>
  <c r="J97"/>
  <c r="F97"/>
  <c r="F95"/>
  <c r="E93"/>
  <c r="J63"/>
  <c r="J62"/>
  <c r="F62"/>
  <c r="F60"/>
  <c r="E58"/>
  <c r="J22"/>
  <c r="E22"/>
  <c r="F98"/>
  <c r="J21"/>
  <c r="J16"/>
  <c r="J60"/>
  <c r="E7"/>
  <c r="E52"/>
  <c i="5" r="J41"/>
  <c r="J40"/>
  <c i="1" r="AY61"/>
  <c i="5" r="J39"/>
  <c i="1" r="AX61"/>
  <c i="5" r="BI1244"/>
  <c r="BH1244"/>
  <c r="BG1244"/>
  <c r="BF1244"/>
  <c r="T1244"/>
  <c r="R1244"/>
  <c r="P1244"/>
  <c r="BI1181"/>
  <c r="BH1181"/>
  <c r="BG1181"/>
  <c r="BF1181"/>
  <c r="T1181"/>
  <c r="R1181"/>
  <c r="P1181"/>
  <c r="BI1118"/>
  <c r="BH1118"/>
  <c r="BG1118"/>
  <c r="BF1118"/>
  <c r="T1118"/>
  <c r="R1118"/>
  <c r="P1118"/>
  <c r="BI1002"/>
  <c r="BH1002"/>
  <c r="BG1002"/>
  <c r="BF1002"/>
  <c r="T1002"/>
  <c r="R1002"/>
  <c r="P1002"/>
  <c r="BI939"/>
  <c r="BH939"/>
  <c r="BG939"/>
  <c r="BF939"/>
  <c r="T939"/>
  <c r="R939"/>
  <c r="P939"/>
  <c r="BI876"/>
  <c r="BH876"/>
  <c r="BG876"/>
  <c r="BF876"/>
  <c r="T876"/>
  <c r="R876"/>
  <c r="P876"/>
  <c r="BI813"/>
  <c r="BH813"/>
  <c r="BG813"/>
  <c r="BF813"/>
  <c r="T813"/>
  <c r="R813"/>
  <c r="P813"/>
  <c r="BI750"/>
  <c r="BH750"/>
  <c r="BG750"/>
  <c r="BF750"/>
  <c r="T750"/>
  <c r="R750"/>
  <c r="P750"/>
  <c r="BI747"/>
  <c r="BH747"/>
  <c r="BG747"/>
  <c r="BF747"/>
  <c r="T747"/>
  <c r="R747"/>
  <c r="P747"/>
  <c r="BI732"/>
  <c r="BH732"/>
  <c r="BG732"/>
  <c r="BF732"/>
  <c r="T732"/>
  <c r="R732"/>
  <c r="P732"/>
  <c r="BI717"/>
  <c r="BH717"/>
  <c r="BG717"/>
  <c r="BF717"/>
  <c r="T717"/>
  <c r="R717"/>
  <c r="P717"/>
  <c r="BI702"/>
  <c r="BH702"/>
  <c r="BG702"/>
  <c r="BF702"/>
  <c r="T702"/>
  <c r="R702"/>
  <c r="P702"/>
  <c r="BI687"/>
  <c r="BH687"/>
  <c r="BG687"/>
  <c r="BF687"/>
  <c r="T687"/>
  <c r="R687"/>
  <c r="P687"/>
  <c r="BI672"/>
  <c r="BH672"/>
  <c r="BG672"/>
  <c r="BF672"/>
  <c r="T672"/>
  <c r="R672"/>
  <c r="P672"/>
  <c r="BI669"/>
  <c r="BH669"/>
  <c r="BG669"/>
  <c r="BF669"/>
  <c r="T669"/>
  <c r="R669"/>
  <c r="P669"/>
  <c r="BI661"/>
  <c r="BH661"/>
  <c r="BG661"/>
  <c r="BF661"/>
  <c r="T661"/>
  <c r="R661"/>
  <c r="P661"/>
  <c r="BI652"/>
  <c r="BH652"/>
  <c r="BG652"/>
  <c r="BF652"/>
  <c r="T652"/>
  <c r="R652"/>
  <c r="P652"/>
  <c r="BI642"/>
  <c r="BH642"/>
  <c r="BG642"/>
  <c r="BF642"/>
  <c r="T642"/>
  <c r="R642"/>
  <c r="P642"/>
  <c r="BI632"/>
  <c r="BH632"/>
  <c r="BG632"/>
  <c r="BF632"/>
  <c r="T632"/>
  <c r="R632"/>
  <c r="P632"/>
  <c r="BI613"/>
  <c r="BH613"/>
  <c r="BG613"/>
  <c r="BF613"/>
  <c r="T613"/>
  <c r="R613"/>
  <c r="P613"/>
  <c r="BI610"/>
  <c r="BH610"/>
  <c r="BG610"/>
  <c r="BF610"/>
  <c r="T610"/>
  <c r="R610"/>
  <c r="P610"/>
  <c r="BI572"/>
  <c r="BH572"/>
  <c r="BG572"/>
  <c r="BF572"/>
  <c r="T572"/>
  <c r="R572"/>
  <c r="P572"/>
  <c r="BI533"/>
  <c r="BH533"/>
  <c r="BG533"/>
  <c r="BF533"/>
  <c r="T533"/>
  <c r="R533"/>
  <c r="P533"/>
  <c r="BI525"/>
  <c r="BH525"/>
  <c r="BG525"/>
  <c r="BF525"/>
  <c r="T525"/>
  <c r="R525"/>
  <c r="P525"/>
  <c r="BI511"/>
  <c r="BH511"/>
  <c r="BG511"/>
  <c r="BF511"/>
  <c r="T511"/>
  <c r="R511"/>
  <c r="P511"/>
  <c r="BI497"/>
  <c r="BH497"/>
  <c r="BG497"/>
  <c r="BF497"/>
  <c r="T497"/>
  <c r="R497"/>
  <c r="P497"/>
  <c r="BI464"/>
  <c r="BH464"/>
  <c r="BG464"/>
  <c r="BF464"/>
  <c r="T464"/>
  <c r="R464"/>
  <c r="P464"/>
  <c r="BI456"/>
  <c r="BH456"/>
  <c r="BG456"/>
  <c r="BF456"/>
  <c r="T456"/>
  <c r="R456"/>
  <c r="P456"/>
  <c r="BI447"/>
  <c r="BH447"/>
  <c r="BG447"/>
  <c r="BF447"/>
  <c r="T447"/>
  <c r="R447"/>
  <c r="P447"/>
  <c r="BI443"/>
  <c r="BH443"/>
  <c r="BG443"/>
  <c r="BF443"/>
  <c r="T443"/>
  <c r="T442"/>
  <c r="R443"/>
  <c r="R442"/>
  <c r="P443"/>
  <c r="P442"/>
  <c r="BI379"/>
  <c r="BH379"/>
  <c r="BG379"/>
  <c r="BF379"/>
  <c r="T379"/>
  <c r="T378"/>
  <c r="R379"/>
  <c r="R378"/>
  <c r="P379"/>
  <c r="P378"/>
  <c r="BI370"/>
  <c r="BH370"/>
  <c r="BG370"/>
  <c r="BF370"/>
  <c r="T370"/>
  <c r="R370"/>
  <c r="P370"/>
  <c r="BI362"/>
  <c r="BH362"/>
  <c r="BG362"/>
  <c r="BF362"/>
  <c r="T362"/>
  <c r="R362"/>
  <c r="P362"/>
  <c r="BI354"/>
  <c r="BH354"/>
  <c r="BG354"/>
  <c r="BF354"/>
  <c r="T354"/>
  <c r="R354"/>
  <c r="P354"/>
  <c r="BI341"/>
  <c r="BH341"/>
  <c r="BG341"/>
  <c r="BF341"/>
  <c r="T341"/>
  <c r="R341"/>
  <c r="P341"/>
  <c r="BI333"/>
  <c r="BH333"/>
  <c r="BG333"/>
  <c r="BF333"/>
  <c r="T333"/>
  <c r="R333"/>
  <c r="P333"/>
  <c r="BI294"/>
  <c r="BH294"/>
  <c r="BG294"/>
  <c r="BF294"/>
  <c r="T294"/>
  <c r="R294"/>
  <c r="P294"/>
  <c r="BI242"/>
  <c r="BH242"/>
  <c r="BG242"/>
  <c r="BF242"/>
  <c r="T242"/>
  <c r="R242"/>
  <c r="P242"/>
  <c r="BI179"/>
  <c r="BH179"/>
  <c r="BG179"/>
  <c r="BF179"/>
  <c r="T179"/>
  <c r="R179"/>
  <c r="P179"/>
  <c r="BI128"/>
  <c r="BH128"/>
  <c r="BG128"/>
  <c r="BF128"/>
  <c r="T128"/>
  <c r="R128"/>
  <c r="P128"/>
  <c r="BI119"/>
  <c r="BH119"/>
  <c r="BG119"/>
  <c r="BF119"/>
  <c r="T119"/>
  <c r="R119"/>
  <c r="P119"/>
  <c r="BI104"/>
  <c r="BH104"/>
  <c r="BG104"/>
  <c r="BF104"/>
  <c r="T104"/>
  <c r="R104"/>
  <c r="P104"/>
  <c r="J98"/>
  <c r="J97"/>
  <c r="F97"/>
  <c r="F95"/>
  <c r="E93"/>
  <c r="J63"/>
  <c r="J62"/>
  <c r="F62"/>
  <c r="F60"/>
  <c r="E58"/>
  <c r="J22"/>
  <c r="E22"/>
  <c r="F98"/>
  <c r="J21"/>
  <c r="J16"/>
  <c r="J95"/>
  <c r="E7"/>
  <c r="E52"/>
  <c i="4" r="J41"/>
  <c r="J40"/>
  <c i="1" r="AY59"/>
  <c i="4" r="J39"/>
  <c i="1" r="AX59"/>
  <c i="4" r="BI401"/>
  <c r="BH401"/>
  <c r="BG401"/>
  <c r="BF401"/>
  <c r="T401"/>
  <c r="T283"/>
  <c r="T232"/>
  <c r="R401"/>
  <c r="R283"/>
  <c r="R232"/>
  <c r="P401"/>
  <c r="P283"/>
  <c r="P232"/>
  <c r="BI284"/>
  <c r="BH284"/>
  <c r="BG284"/>
  <c r="BF284"/>
  <c r="T284"/>
  <c r="R284"/>
  <c r="P284"/>
  <c r="BI274"/>
  <c r="BH274"/>
  <c r="BG274"/>
  <c r="BF274"/>
  <c r="T274"/>
  <c r="T273"/>
  <c r="R274"/>
  <c r="R273"/>
  <c r="P274"/>
  <c r="P273"/>
  <c r="BI234"/>
  <c r="BH234"/>
  <c r="BG234"/>
  <c r="BF234"/>
  <c r="T234"/>
  <c r="T233"/>
  <c r="R234"/>
  <c r="R233"/>
  <c r="P234"/>
  <c r="P233"/>
  <c r="BI229"/>
  <c r="BH229"/>
  <c r="BG229"/>
  <c r="BF229"/>
  <c r="T229"/>
  <c r="R229"/>
  <c r="P229"/>
  <c r="BI225"/>
  <c r="BH225"/>
  <c r="BG225"/>
  <c r="BF225"/>
  <c r="T225"/>
  <c r="R225"/>
  <c r="P225"/>
  <c r="BI222"/>
  <c r="BH222"/>
  <c r="BG222"/>
  <c r="BF222"/>
  <c r="T222"/>
  <c r="R222"/>
  <c r="P222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199"/>
  <c r="BH199"/>
  <c r="BG199"/>
  <c r="BF199"/>
  <c r="T199"/>
  <c r="T188"/>
  <c r="R199"/>
  <c r="P199"/>
  <c r="P188"/>
  <c r="BI189"/>
  <c r="BH189"/>
  <c r="BG189"/>
  <c r="BF189"/>
  <c r="T189"/>
  <c r="R189"/>
  <c r="P189"/>
  <c r="BI149"/>
  <c r="BH149"/>
  <c r="BG149"/>
  <c r="BF149"/>
  <c r="T149"/>
  <c r="T148"/>
  <c r="R149"/>
  <c r="R148"/>
  <c r="P149"/>
  <c r="P148"/>
  <c r="BI103"/>
  <c r="BH103"/>
  <c r="BG103"/>
  <c r="BF103"/>
  <c r="T103"/>
  <c r="T102"/>
  <c r="R103"/>
  <c r="R102"/>
  <c r="P103"/>
  <c r="P102"/>
  <c r="J97"/>
  <c r="J96"/>
  <c r="F96"/>
  <c r="F94"/>
  <c r="E92"/>
  <c r="J63"/>
  <c r="J62"/>
  <c r="F62"/>
  <c r="F60"/>
  <c r="E58"/>
  <c r="J22"/>
  <c r="E22"/>
  <c r="F97"/>
  <c r="J21"/>
  <c r="J16"/>
  <c r="J94"/>
  <c r="E7"/>
  <c r="E86"/>
  <c i="3" r="J41"/>
  <c r="J40"/>
  <c i="1" r="AY58"/>
  <c i="3" r="J39"/>
  <c i="1" r="AX58"/>
  <c i="3" r="BI359"/>
  <c r="BH359"/>
  <c r="BG359"/>
  <c r="BF359"/>
  <c r="T359"/>
  <c r="T259"/>
  <c r="R359"/>
  <c r="R259"/>
  <c r="P359"/>
  <c r="P259"/>
  <c r="BI260"/>
  <c r="BH260"/>
  <c r="BG260"/>
  <c r="BF260"/>
  <c r="T260"/>
  <c r="R260"/>
  <c r="P260"/>
  <c r="BI251"/>
  <c r="BH251"/>
  <c r="BG251"/>
  <c r="BF251"/>
  <c r="T251"/>
  <c r="R251"/>
  <c r="P251"/>
  <c r="BI242"/>
  <c r="BH242"/>
  <c r="BG242"/>
  <c r="BF242"/>
  <c r="T242"/>
  <c r="R242"/>
  <c r="P242"/>
  <c r="BI221"/>
  <c r="BH221"/>
  <c r="BG221"/>
  <c r="BF221"/>
  <c r="T221"/>
  <c r="R221"/>
  <c r="P221"/>
  <c r="BI211"/>
  <c r="BH211"/>
  <c r="BG211"/>
  <c r="BF211"/>
  <c r="T211"/>
  <c r="R211"/>
  <c r="P211"/>
  <c r="BI201"/>
  <c r="BH201"/>
  <c r="BG201"/>
  <c r="BF201"/>
  <c r="T201"/>
  <c r="R201"/>
  <c r="P201"/>
  <c r="BI196"/>
  <c r="BH196"/>
  <c r="BG196"/>
  <c r="BF196"/>
  <c r="T196"/>
  <c r="R196"/>
  <c r="P196"/>
  <c r="BI193"/>
  <c r="BH193"/>
  <c r="BG193"/>
  <c r="BF193"/>
  <c r="T193"/>
  <c r="R193"/>
  <c r="P193"/>
  <c r="BI189"/>
  <c r="BH189"/>
  <c r="BG189"/>
  <c r="BF189"/>
  <c r="T189"/>
  <c r="R189"/>
  <c r="P189"/>
  <c r="BI185"/>
  <c r="BH185"/>
  <c r="BG185"/>
  <c r="BF185"/>
  <c r="T185"/>
  <c r="R185"/>
  <c r="P185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68"/>
  <c r="BH168"/>
  <c r="BG168"/>
  <c r="BF168"/>
  <c r="T168"/>
  <c r="R168"/>
  <c r="P168"/>
  <c r="BI153"/>
  <c r="BH153"/>
  <c r="BG153"/>
  <c r="BF153"/>
  <c r="T153"/>
  <c r="R153"/>
  <c r="P153"/>
  <c r="BI101"/>
  <c r="BH101"/>
  <c r="BG101"/>
  <c r="BF101"/>
  <c r="T101"/>
  <c r="T100"/>
  <c r="R101"/>
  <c r="R100"/>
  <c r="P101"/>
  <c r="P100"/>
  <c r="J95"/>
  <c r="J94"/>
  <c r="F94"/>
  <c r="F92"/>
  <c r="E90"/>
  <c r="J63"/>
  <c r="J62"/>
  <c r="F62"/>
  <c r="F60"/>
  <c r="E58"/>
  <c r="J22"/>
  <c r="E22"/>
  <c r="F95"/>
  <c r="J21"/>
  <c r="J16"/>
  <c r="J92"/>
  <c r="E7"/>
  <c r="E52"/>
  <c i="2" r="J41"/>
  <c r="J40"/>
  <c i="1" r="AY57"/>
  <c i="2" r="J39"/>
  <c i="1" r="AX57"/>
  <c i="2" r="BI463"/>
  <c r="BH463"/>
  <c r="BG463"/>
  <c r="BF463"/>
  <c r="T463"/>
  <c r="T351"/>
  <c r="R463"/>
  <c r="R351"/>
  <c r="P463"/>
  <c r="P351"/>
  <c r="BI352"/>
  <c r="BH352"/>
  <c r="BG352"/>
  <c r="BF352"/>
  <c r="T352"/>
  <c r="R352"/>
  <c r="P352"/>
  <c r="BI342"/>
  <c r="BH342"/>
  <c r="BG342"/>
  <c r="BF342"/>
  <c r="T342"/>
  <c r="R342"/>
  <c r="P342"/>
  <c r="BI291"/>
  <c r="BH291"/>
  <c r="BG291"/>
  <c r="BF291"/>
  <c r="T291"/>
  <c r="R291"/>
  <c r="P291"/>
  <c r="BI282"/>
  <c r="BH282"/>
  <c r="BG282"/>
  <c r="BF282"/>
  <c r="T282"/>
  <c r="R282"/>
  <c r="P282"/>
  <c r="BI273"/>
  <c r="BH273"/>
  <c r="BG273"/>
  <c r="BF273"/>
  <c r="T273"/>
  <c r="R273"/>
  <c r="P273"/>
  <c r="BI264"/>
  <c r="BH264"/>
  <c r="BG264"/>
  <c r="BF264"/>
  <c r="T264"/>
  <c r="R264"/>
  <c r="P264"/>
  <c r="BI249"/>
  <c r="BH249"/>
  <c r="BG249"/>
  <c r="BF249"/>
  <c r="T249"/>
  <c r="R249"/>
  <c r="P249"/>
  <c r="BI234"/>
  <c r="BH234"/>
  <c r="BG234"/>
  <c r="BF234"/>
  <c r="T234"/>
  <c r="R234"/>
  <c r="P234"/>
  <c r="BI229"/>
  <c r="BH229"/>
  <c r="BG229"/>
  <c r="BF229"/>
  <c r="T229"/>
  <c r="R229"/>
  <c r="P229"/>
  <c r="BI225"/>
  <c r="BH225"/>
  <c r="BG225"/>
  <c r="BF225"/>
  <c r="T225"/>
  <c r="R225"/>
  <c r="P225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198"/>
  <c r="BH198"/>
  <c r="BG198"/>
  <c r="BF198"/>
  <c r="T198"/>
  <c r="T158"/>
  <c r="R198"/>
  <c r="R158"/>
  <c r="P198"/>
  <c r="BI159"/>
  <c r="BH159"/>
  <c r="BG159"/>
  <c r="BF159"/>
  <c r="T159"/>
  <c r="R159"/>
  <c r="P159"/>
  <c r="BI101"/>
  <c r="BH101"/>
  <c r="BG101"/>
  <c r="BF101"/>
  <c r="T101"/>
  <c r="T100"/>
  <c r="R101"/>
  <c r="R100"/>
  <c r="P101"/>
  <c r="P100"/>
  <c r="J95"/>
  <c r="J94"/>
  <c r="F94"/>
  <c r="F92"/>
  <c r="E90"/>
  <c r="J63"/>
  <c r="J62"/>
  <c r="F62"/>
  <c r="F60"/>
  <c r="E58"/>
  <c r="J22"/>
  <c r="E22"/>
  <c r="F95"/>
  <c r="J21"/>
  <c r="J16"/>
  <c r="J92"/>
  <c r="E7"/>
  <c r="E52"/>
  <c i="1" r="L50"/>
  <c r="AM50"/>
  <c r="AM49"/>
  <c r="L49"/>
  <c r="AM47"/>
  <c r="L47"/>
  <c r="L45"/>
  <c r="L44"/>
  <c i="2" r="J229"/>
  <c i="1" r="AS60"/>
  <c i="3" r="BK153"/>
  <c i="4" r="J284"/>
  <c r="BK222"/>
  <c i="5" r="BK876"/>
  <c r="J341"/>
  <c r="BK242"/>
  <c i="6" r="BK392"/>
  <c r="J982"/>
  <c i="7" r="J408"/>
  <c r="J103"/>
  <c i="8" r="BK311"/>
  <c i="9" r="J216"/>
  <c i="10" r="J670"/>
  <c r="J844"/>
  <c r="J933"/>
  <c i="11" r="J548"/>
  <c i="12" r="J237"/>
  <c i="13" r="J128"/>
  <c i="14" r="J780"/>
  <c i="15" r="J181"/>
  <c r="J247"/>
  <c i="18" r="J142"/>
  <c r="J103"/>
  <c r="BK141"/>
  <c r="J87"/>
  <c i="19" r="J201"/>
  <c r="J116"/>
  <c r="J160"/>
  <c r="BK197"/>
  <c r="BK176"/>
  <c r="J126"/>
  <c i="20" r="J140"/>
  <c r="BK136"/>
  <c r="J148"/>
  <c r="BK106"/>
  <c r="J158"/>
  <c r="BK128"/>
  <c i="4" r="BK225"/>
  <c r="BK214"/>
  <c i="5" r="J447"/>
  <c r="BK717"/>
  <c r="BK1002"/>
  <c r="J652"/>
  <c r="BK1244"/>
  <c r="BK464"/>
  <c r="BK379"/>
  <c i="6" r="J513"/>
  <c r="BK982"/>
  <c r="BK358"/>
  <c r="J234"/>
  <c r="BK931"/>
  <c i="7" r="J1046"/>
  <c r="J764"/>
  <c r="BK764"/>
  <c r="BK650"/>
  <c i="8" r="J176"/>
  <c r="J524"/>
  <c i="9" r="BK218"/>
  <c i="10" r="J678"/>
  <c r="BK844"/>
  <c r="BK385"/>
  <c i="11" r="BK448"/>
  <c i="12" r="J212"/>
  <c i="13" r="BK216"/>
  <c i="14" r="J288"/>
  <c i="15" r="J494"/>
  <c r="BK449"/>
  <c r="J149"/>
  <c i="16" r="J109"/>
  <c i="17" r="BK97"/>
  <c r="BK96"/>
  <c i="18" r="BK99"/>
  <c r="J106"/>
  <c r="BK95"/>
  <c r="BK109"/>
  <c r="J117"/>
  <c i="19" r="J166"/>
  <c r="J196"/>
  <c r="J135"/>
  <c r="BK138"/>
  <c r="BK171"/>
  <c r="J195"/>
  <c r="J95"/>
  <c i="20" r="J176"/>
  <c r="J113"/>
  <c r="J107"/>
  <c r="BK114"/>
  <c r="BK167"/>
  <c r="J117"/>
  <c i="5" r="J939"/>
  <c r="BK1181"/>
  <c r="BK119"/>
  <c i="6" r="J401"/>
  <c r="J541"/>
  <c i="7" r="J421"/>
  <c i="8" r="BK309"/>
  <c r="J103"/>
  <c i="10" r="BK781"/>
  <c r="BK1038"/>
  <c r="BK1042"/>
  <c i="11" r="BK534"/>
  <c i="12" r="J219"/>
  <c r="BK407"/>
  <c i="13" r="J158"/>
  <c i="14" r="J414"/>
  <c r="BK235"/>
  <c r="J381"/>
  <c i="15" r="BK307"/>
  <c r="BK119"/>
  <c i="17" r="BK98"/>
  <c r="BK91"/>
  <c i="18" r="BK87"/>
  <c r="BK90"/>
  <c r="BK98"/>
  <c i="19" r="BK149"/>
  <c r="J157"/>
  <c r="BK170"/>
  <c r="BK183"/>
  <c r="J207"/>
  <c i="1" r="AS72"/>
  <c i="5" r="BK813"/>
  <c r="BK747"/>
  <c r="J572"/>
  <c i="6" r="J375"/>
  <c r="J464"/>
  <c i="7" r="BK932"/>
  <c r="J527"/>
  <c i="9" r="BK274"/>
  <c i="10" r="J463"/>
  <c r="J1042"/>
  <c r="BK996"/>
  <c i="11" r="J328"/>
  <c i="12" r="J407"/>
  <c i="14" r="J358"/>
  <c r="BK780"/>
  <c i="15" r="BK509"/>
  <c r="J262"/>
  <c i="17" r="J93"/>
  <c i="18" r="BK135"/>
  <c r="J88"/>
  <c r="J138"/>
  <c r="BK103"/>
  <c i="19" r="J148"/>
  <c r="J151"/>
  <c r="BK97"/>
  <c r="BK133"/>
  <c r="J184"/>
  <c r="J144"/>
  <c i="20" r="J110"/>
  <c r="J108"/>
  <c r="J146"/>
  <c r="J98"/>
  <c r="J161"/>
  <c r="J118"/>
  <c i="2" r="BK225"/>
  <c i="1" r="AS56"/>
  <c i="4" r="BK284"/>
  <c r="J212"/>
  <c i="5" r="BK732"/>
  <c r="BK456"/>
  <c i="6" r="J132"/>
  <c r="BK456"/>
  <c i="7" r="BK103"/>
  <c r="J217"/>
  <c i="8" r="J330"/>
  <c i="10" r="J1017"/>
  <c r="J760"/>
  <c r="BK463"/>
  <c i="11" r="BK622"/>
  <c r="BK337"/>
  <c i="12" r="J198"/>
  <c i="13" r="BK132"/>
  <c i="14" r="J1078"/>
  <c r="BK358"/>
  <c i="15" r="J224"/>
  <c r="BK385"/>
  <c i="16" r="J84"/>
  <c i="17" r="BK95"/>
  <c i="18" r="J110"/>
  <c r="J121"/>
  <c r="BK119"/>
  <c r="J109"/>
  <c i="19" r="BK193"/>
  <c r="BK200"/>
  <c r="BK103"/>
  <c r="BK135"/>
  <c r="BK185"/>
  <c r="J209"/>
  <c r="J107"/>
  <c r="BK127"/>
  <c i="20" r="BK111"/>
  <c r="J124"/>
  <c r="BK161"/>
  <c r="BK104"/>
  <c r="J151"/>
  <c r="BK96"/>
  <c i="2" r="J225"/>
  <c r="BK352"/>
  <c i="3" r="BK193"/>
  <c r="J185"/>
  <c i="4" r="J210"/>
  <c i="5" r="J687"/>
  <c r="J179"/>
  <c i="6" r="J597"/>
  <c r="J262"/>
  <c i="7" r="BK1046"/>
  <c r="J456"/>
  <c i="8" r="BK323"/>
  <c i="9" r="BK225"/>
  <c i="10" r="J625"/>
  <c r="BK1591"/>
  <c r="BK670"/>
  <c r="BK472"/>
  <c i="11" r="J1018"/>
  <c r="J390"/>
  <c i="12" r="J210"/>
  <c i="14" r="J361"/>
  <c r="BK381"/>
  <c r="J582"/>
  <c r="J138"/>
  <c i="18" r="J101"/>
  <c i="19" r="J142"/>
  <c r="BK116"/>
  <c r="BK108"/>
  <c r="BK163"/>
  <c r="BK111"/>
  <c r="J154"/>
  <c i="20" r="J106"/>
  <c r="J170"/>
  <c r="BK112"/>
  <c r="BK182"/>
  <c r="BK122"/>
  <c i="2" r="BK264"/>
  <c i="1" r="AS65"/>
  <c i="3" r="J211"/>
  <c r="J178"/>
  <c i="4" r="BK212"/>
  <c i="5" r="J1244"/>
  <c r="J717"/>
  <c r="BK333"/>
  <c r="BK179"/>
  <c i="6" r="J302"/>
  <c r="J436"/>
  <c i="7" r="J548"/>
  <c r="J482"/>
  <c i="8" r="BK413"/>
  <c i="9" r="BK214"/>
  <c i="10" r="J1591"/>
  <c r="BK802"/>
  <c r="J1249"/>
  <c r="BK1318"/>
  <c i="11" r="J562"/>
  <c r="BK507"/>
  <c i="12" r="BK292"/>
  <c r="J208"/>
  <c i="13" r="J102"/>
  <c i="14" r="J338"/>
  <c r="J648"/>
  <c i="15" r="BK415"/>
  <c i="17" r="BK102"/>
  <c i="18" r="BK125"/>
  <c r="J114"/>
  <c r="J86"/>
  <c r="J112"/>
  <c r="BK104"/>
  <c r="J116"/>
  <c i="19" r="J146"/>
  <c r="BK190"/>
  <c r="BK121"/>
  <c r="BK205"/>
  <c r="BK181"/>
  <c r="J179"/>
  <c r="BK122"/>
  <c r="BK166"/>
  <c i="20" r="J153"/>
  <c r="BK163"/>
  <c r="J104"/>
  <c r="J157"/>
  <c r="BK118"/>
  <c r="J183"/>
  <c r="J156"/>
  <c r="BK151"/>
  <c i="21" r="J89"/>
  <c i="2" r="BK342"/>
  <c i="4" r="BK199"/>
  <c r="J401"/>
  <c i="5" r="J1181"/>
  <c r="J456"/>
  <c r="J750"/>
  <c r="J379"/>
  <c r="BK702"/>
  <c r="J128"/>
  <c r="J511"/>
  <c i="6" r="J354"/>
  <c r="BK464"/>
  <c r="J625"/>
  <c r="BK730"/>
  <c i="7" r="BK429"/>
  <c r="J337"/>
  <c r="J278"/>
  <c i="8" r="BK330"/>
  <c r="J314"/>
  <c r="J309"/>
  <c i="10" r="BK911"/>
  <c r="BK1180"/>
  <c r="J617"/>
  <c i="11" r="BK793"/>
  <c r="BK102"/>
  <c r="J380"/>
  <c i="13" r="J143"/>
  <c i="14" r="BK949"/>
  <c r="BK370"/>
  <c r="BK714"/>
  <c i="15" r="BK277"/>
  <c r="J307"/>
  <c r="J277"/>
  <c i="17" r="BK89"/>
  <c i="18" r="BK142"/>
  <c r="BK130"/>
  <c r="BK115"/>
  <c r="J134"/>
  <c r="J90"/>
  <c r="BK138"/>
  <c i="19" r="BK151"/>
  <c r="BK187"/>
  <c r="J96"/>
  <c r="J202"/>
  <c r="J121"/>
  <c r="J118"/>
  <c r="J106"/>
  <c i="20" r="J182"/>
  <c r="J180"/>
  <c r="BK184"/>
  <c r="BK138"/>
  <c r="J172"/>
  <c r="J95"/>
  <c i="5" r="J813"/>
  <c r="J672"/>
  <c i="6" r="J679"/>
  <c r="J446"/>
  <c r="J183"/>
  <c i="7" r="J707"/>
  <c i="8" r="BK391"/>
  <c i="10" r="BK1249"/>
  <c r="BK737"/>
  <c r="BK161"/>
  <c i="11" r="BK328"/>
  <c r="BK961"/>
  <c i="12" r="BK143"/>
  <c i="13" r="J216"/>
  <c i="14" r="J949"/>
  <c r="J204"/>
  <c r="BK338"/>
  <c r="BK615"/>
  <c i="15" r="J551"/>
  <c r="BK430"/>
  <c i="16" r="BK109"/>
  <c i="17" r="J102"/>
  <c i="18" r="BK117"/>
  <c r="J127"/>
  <c r="J102"/>
  <c r="BK118"/>
  <c r="J94"/>
  <c i="19" r="BK202"/>
  <c r="J105"/>
  <c r="BK115"/>
  <c r="BK177"/>
  <c i="2" r="BK229"/>
  <c r="J342"/>
  <c i="3" r="BK251"/>
  <c r="BK180"/>
  <c i="4" r="J214"/>
  <c i="5" r="J119"/>
  <c r="BK613"/>
  <c r="J104"/>
  <c i="6" r="BK401"/>
  <c r="BK541"/>
  <c r="BK367"/>
  <c i="7" r="J593"/>
  <c i="8" r="J307"/>
  <c i="9" r="J235"/>
  <c i="10" r="BK587"/>
  <c r="BK757"/>
  <c i="11" r="BK565"/>
  <c r="J159"/>
  <c i="13" r="BK102"/>
  <c i="14" r="BK1012"/>
  <c i="15" r="J355"/>
  <c r="BK340"/>
  <c r="J385"/>
  <c r="J104"/>
  <c i="17" r="BK104"/>
  <c i="18" r="BK140"/>
  <c r="J125"/>
  <c r="J129"/>
  <c r="J132"/>
  <c r="BK88"/>
  <c i="19" r="BK139"/>
  <c r="J131"/>
  <c r="J119"/>
  <c r="J173"/>
  <c r="BK203"/>
  <c r="BK179"/>
  <c i="20" r="J137"/>
  <c r="BK176"/>
  <c r="BK172"/>
  <c r="BK108"/>
  <c r="BK127"/>
  <c r="J174"/>
  <c i="21" r="J102"/>
  <c i="2" r="BK218"/>
  <c r="BK291"/>
  <c i="3" r="J182"/>
  <c r="J251"/>
  <c i="4" r="J222"/>
  <c i="5" r="J661"/>
  <c r="BK652"/>
  <c i="6" r="BK628"/>
  <c r="BK569"/>
  <c r="BK679"/>
  <c i="7" r="BK569"/>
  <c i="8" r="J273"/>
  <c i="9" r="J198"/>
  <c i="10" r="BK1453"/>
  <c r="BK933"/>
  <c r="J823"/>
  <c i="11" r="BK380"/>
  <c r="J337"/>
  <c i="12" r="J231"/>
  <c i="14" r="J549"/>
  <c i="15" r="J415"/>
  <c r="J445"/>
  <c r="J165"/>
  <c i="17" r="J108"/>
  <c r="J104"/>
  <c i="18" r="BK127"/>
  <c r="J141"/>
  <c r="J135"/>
  <c r="BK94"/>
  <c r="J95"/>
  <c i="19" r="J133"/>
  <c r="BK168"/>
  <c r="J178"/>
  <c r="J103"/>
  <c r="BK143"/>
  <c r="BK199"/>
  <c r="BK145"/>
  <c i="20" r="BK160"/>
  <c r="J177"/>
  <c r="BK103"/>
  <c r="J119"/>
  <c r="J165"/>
  <c r="BK168"/>
  <c r="BK119"/>
  <c i="21" r="J87"/>
  <c i="2" r="J214"/>
  <c i="3" r="BK178"/>
  <c r="J242"/>
  <c i="4" r="BK210"/>
  <c r="J149"/>
  <c i="5" r="BK672"/>
  <c r="J354"/>
  <c i="6" r="J284"/>
  <c r="BK415"/>
  <c r="J358"/>
  <c i="7" r="BK160"/>
  <c i="8" r="J336"/>
  <c r="J381"/>
  <c i="9" r="J218"/>
  <c i="10" r="J591"/>
  <c r="J911"/>
  <c r="J404"/>
  <c i="11" r="BK159"/>
  <c r="J452"/>
  <c i="12" r="J182"/>
  <c i="13" r="J130"/>
  <c i="14" r="J220"/>
  <c r="BK303"/>
  <c r="J317"/>
  <c i="18" r="BK126"/>
  <c i="19" r="BK195"/>
  <c r="J205"/>
  <c r="J198"/>
  <c r="BK137"/>
  <c r="BK180"/>
  <c r="J161"/>
  <c r="J167"/>
  <c r="J101"/>
  <c i="20" r="J112"/>
  <c r="J145"/>
  <c r="J159"/>
  <c r="BK105"/>
  <c r="J138"/>
  <c r="BK116"/>
  <c i="21" r="BK94"/>
  <c i="2" r="J221"/>
  <c r="J101"/>
  <c i="5" r="J525"/>
  <c r="BK572"/>
  <c i="6" r="J931"/>
  <c r="BK262"/>
  <c i="7" r="BK989"/>
  <c i="8" r="BK336"/>
  <c r="BK176"/>
  <c i="9" r="J401"/>
  <c i="10" r="BK608"/>
  <c r="BK591"/>
  <c i="11" r="J534"/>
  <c r="J371"/>
  <c i="12" r="BK103"/>
  <c i="13" r="BK128"/>
  <c i="14" r="BK513"/>
  <c r="J883"/>
  <c i="15" r="BK400"/>
  <c r="BK445"/>
  <c r="J185"/>
  <c i="18" r="BK133"/>
  <c r="BK134"/>
  <c r="BK124"/>
  <c r="BK86"/>
  <c r="BK132"/>
  <c r="J133"/>
  <c i="19" r="J138"/>
  <c r="BK136"/>
  <c r="BK169"/>
  <c r="J102"/>
  <c r="J130"/>
  <c r="J164"/>
  <c r="J98"/>
  <c r="BK155"/>
  <c i="20" r="BK125"/>
  <c r="BK135"/>
  <c r="BK99"/>
  <c r="J147"/>
  <c r="BK175"/>
  <c r="J94"/>
  <c i="21" r="J96"/>
  <c i="3" r="J153"/>
  <c i="19" r="J174"/>
  <c r="J99"/>
  <c r="BK102"/>
  <c r="J124"/>
  <c i="20" r="J122"/>
  <c r="J126"/>
  <c r="BK137"/>
  <c r="BK146"/>
  <c r="J144"/>
  <c i="5" r="BK687"/>
  <c r="BK533"/>
  <c i="6" r="BK302"/>
  <c r="J1033"/>
  <c i="7" r="J650"/>
  <c r="J345"/>
  <c i="8" r="J240"/>
  <c i="9" r="J214"/>
  <c i="10" r="BK1017"/>
  <c r="BK1522"/>
  <c r="BK617"/>
  <c i="11" r="J493"/>
  <c i="12" r="BK231"/>
  <c i="13" r="J149"/>
  <c i="14" r="BK850"/>
  <c r="BK317"/>
  <c r="J480"/>
  <c r="J817"/>
  <c r="BK361"/>
  <c i="15" r="BK370"/>
  <c r="BK234"/>
  <c i="17" r="J96"/>
  <c r="BK108"/>
  <c i="18" r="J100"/>
  <c r="BK136"/>
  <c r="BK123"/>
  <c i="19" r="J165"/>
  <c r="J210"/>
  <c r="J180"/>
  <c r="J192"/>
  <c i="2" r="BK221"/>
  <c i="3" r="J196"/>
  <c r="BK189"/>
  <c i="4" r="J225"/>
  <c r="BK189"/>
  <c i="5" r="BK939"/>
  <c r="BK661"/>
  <c i="6" r="BK781"/>
  <c r="BK132"/>
  <c i="7" r="J429"/>
  <c r="BK337"/>
  <c i="8" r="J230"/>
  <c i="10" r="J106"/>
  <c r="J802"/>
  <c i="11" r="BK319"/>
  <c i="12" r="J224"/>
  <c i="14" r="BK883"/>
  <c r="BK288"/>
  <c i="15" r="BK181"/>
  <c r="J449"/>
  <c r="J194"/>
  <c i="17" r="BK103"/>
  <c i="18" r="BK139"/>
  <c r="J105"/>
  <c r="BK100"/>
  <c r="BK121"/>
  <c r="J126"/>
  <c i="19" r="J114"/>
  <c r="J104"/>
  <c r="BK208"/>
  <c r="BK128"/>
  <c r="J143"/>
  <c r="BK157"/>
  <c i="20" r="BK94"/>
  <c r="BK165"/>
  <c r="J103"/>
  <c r="J120"/>
  <c r="J141"/>
  <c i="2" r="BK234"/>
  <c r="BK101"/>
  <c r="BK463"/>
  <c i="3" r="BK196"/>
  <c i="5" r="J610"/>
  <c r="J1002"/>
  <c r="BK497"/>
  <c i="6" r="BK485"/>
  <c r="BK832"/>
  <c i="7" r="BK482"/>
  <c r="J356"/>
  <c i="9" r="BK216"/>
  <c i="10" r="J455"/>
  <c r="BK455"/>
  <c r="J472"/>
  <c i="11" r="J346"/>
  <c r="BK679"/>
  <c i="12" r="J228"/>
  <c i="14" r="J916"/>
  <c r="BK582"/>
  <c i="15" r="BK292"/>
  <c r="BK224"/>
  <c r="J340"/>
  <c r="BK149"/>
  <c i="17" r="J97"/>
  <c r="J89"/>
  <c i="18" r="BK91"/>
  <c r="BK89"/>
  <c r="J99"/>
  <c r="J122"/>
  <c i="19" r="BK160"/>
  <c r="J208"/>
  <c r="BK114"/>
  <c r="BK117"/>
  <c r="BK161"/>
  <c r="BK107"/>
  <c r="BK119"/>
  <c r="BK142"/>
  <c i="20" r="J127"/>
  <c r="BK174"/>
  <c r="BK95"/>
  <c r="BK126"/>
  <c i="21" r="BK102"/>
  <c i="2" r="J234"/>
  <c r="J291"/>
  <c i="3" r="BK221"/>
  <c i="4" r="J234"/>
  <c i="5" r="J497"/>
  <c r="BK642"/>
  <c i="6" r="BK482"/>
  <c i="7" r="BK527"/>
  <c i="8" r="BK524"/>
  <c r="BK161"/>
  <c i="9" r="J229"/>
  <c i="10" r="BK975"/>
  <c r="BK404"/>
  <c i="11" r="J479"/>
  <c r="BK736"/>
  <c i="12" r="J292"/>
  <c i="13" r="BK143"/>
  <c i="14" r="J546"/>
  <c r="BK138"/>
  <c r="J235"/>
  <c i="18" r="J115"/>
  <c i="19" r="J152"/>
  <c r="BK144"/>
  <c r="BK184"/>
  <c r="BK198"/>
  <c r="BK113"/>
  <c r="BK152"/>
  <c r="J129"/>
  <c i="20" r="BK152"/>
  <c r="J173"/>
  <c r="J179"/>
  <c r="BK178"/>
  <c r="J168"/>
  <c r="J130"/>
  <c i="21" r="BK89"/>
  <c i="4" r="J217"/>
  <c i="6" r="BK1033"/>
  <c r="J474"/>
  <c r="J404"/>
  <c r="J392"/>
  <c i="7" r="BK707"/>
  <c i="8" r="BK314"/>
  <c i="10" r="J889"/>
  <c r="BK954"/>
  <c r="J385"/>
  <c i="11" r="J961"/>
  <c r="BK562"/>
  <c i="12" r="BK228"/>
  <c i="14" r="BK747"/>
  <c r="J681"/>
  <c i="15" r="J400"/>
  <c r="J566"/>
  <c r="BK247"/>
  <c i="16" r="BK84"/>
  <c i="17" r="BK94"/>
  <c r="J94"/>
  <c i="19" r="J115"/>
  <c r="BK118"/>
  <c r="J123"/>
  <c r="J158"/>
  <c r="BK178"/>
  <c r="J172"/>
  <c i="20" r="J109"/>
  <c r="J149"/>
  <c r="BK179"/>
  <c r="J134"/>
  <c r="BK107"/>
  <c i="5" r="J333"/>
  <c r="J443"/>
  <c i="6" r="BK597"/>
  <c r="J485"/>
  <c i="7" r="BK278"/>
  <c r="BK548"/>
  <c i="8" r="J311"/>
  <c i="9" r="BK198"/>
  <c i="10" r="BK600"/>
  <c r="J975"/>
  <c i="11" r="J565"/>
  <c r="J319"/>
  <c i="13" r="BK173"/>
  <c i="14" r="BK284"/>
  <c r="BK813"/>
  <c r="BK378"/>
  <c r="BK414"/>
  <c i="15" r="J292"/>
  <c i="17" r="BK105"/>
  <c r="J103"/>
  <c i="18" r="J108"/>
  <c r="J98"/>
  <c i="19" r="BK209"/>
  <c r="BK192"/>
  <c r="BK196"/>
  <c r="J100"/>
  <c r="J111"/>
  <c i="2" r="J216"/>
  <c i="3" r="BK359"/>
  <c r="J260"/>
  <c i="4" r="J229"/>
  <c r="J189"/>
  <c i="5" r="J370"/>
  <c r="J294"/>
  <c i="6" r="J569"/>
  <c r="J104"/>
  <c r="BK625"/>
  <c i="7" r="BK238"/>
  <c i="8" r="BK230"/>
  <c i="9" r="J101"/>
  <c i="10" r="J716"/>
  <c r="BK625"/>
  <c i="11" r="J736"/>
  <c r="J102"/>
  <c i="13" r="J139"/>
  <c i="14" r="J1045"/>
  <c i="15" r="BK185"/>
  <c r="BK202"/>
  <c i="17" r="BK109"/>
  <c r="J106"/>
  <c i="18" r="BK137"/>
  <c r="BK114"/>
  <c r="BK112"/>
  <c i="19" r="BK201"/>
  <c r="J182"/>
  <c r="J181"/>
  <c r="BK167"/>
  <c r="J169"/>
  <c r="J108"/>
  <c i="20" r="BK183"/>
  <c r="BK117"/>
  <c r="BK153"/>
  <c r="BK159"/>
  <c i="21" r="BK92"/>
  <c i="2" r="BK216"/>
  <c r="BK282"/>
  <c i="3" r="J101"/>
  <c r="BK260"/>
  <c i="4" r="BK234"/>
  <c i="5" r="BK341"/>
  <c r="BK610"/>
  <c r="BK294"/>
  <c i="6" r="BK404"/>
  <c r="J425"/>
  <c i="7" r="BK456"/>
  <c r="BK217"/>
  <c i="8" r="BK381"/>
  <c i="9" r="J290"/>
  <c r="J221"/>
  <c i="10" r="J1111"/>
  <c i="11" r="J793"/>
  <c i="12" r="J326"/>
  <c i="13" r="BK135"/>
  <c i="14" r="J284"/>
  <c r="J747"/>
  <c i="15" r="BK566"/>
  <c r="J119"/>
  <c r="J234"/>
  <c i="17" r="J98"/>
  <c r="J100"/>
  <c i="18" r="J140"/>
  <c r="J123"/>
  <c r="BK131"/>
  <c r="BK129"/>
  <c i="19" r="J183"/>
  <c r="J189"/>
  <c r="BK212"/>
  <c r="BK189"/>
  <c r="J137"/>
  <c r="BK98"/>
  <c i="20" r="BK170"/>
  <c r="J136"/>
  <c r="BK181"/>
  <c r="BK143"/>
  <c i="21" r="BK99"/>
  <c i="2" r="J264"/>
  <c i="1" r="AS68"/>
  <c i="5" r="J362"/>
  <c r="BK447"/>
  <c r="J632"/>
  <c i="6" r="BK436"/>
  <c i="7" r="J821"/>
  <c r="J989"/>
  <c i="8" r="J391"/>
  <c i="10" r="BK327"/>
  <c r="J608"/>
  <c r="J1522"/>
  <c i="11" r="BK216"/>
  <c i="12" r="BK208"/>
  <c i="13" r="J132"/>
  <c i="14" r="BK105"/>
  <c r="BK916"/>
  <c r="BK648"/>
  <c i="15" r="BK551"/>
  <c i="18" r="BK113"/>
  <c i="19" r="J194"/>
  <c r="BK173"/>
  <c r="J140"/>
  <c r="J190"/>
  <c r="J177"/>
  <c r="J117"/>
  <c i="20" r="BK132"/>
  <c r="BK157"/>
  <c r="BK147"/>
  <c r="BK140"/>
  <c r="BK166"/>
  <c i="21" r="BK96"/>
  <c i="2" r="BK249"/>
  <c r="BK214"/>
  <c r="J282"/>
  <c i="3" r="J221"/>
  <c r="J193"/>
  <c i="4" r="J274"/>
  <c i="5" r="BK443"/>
  <c r="BK104"/>
  <c r="J464"/>
  <c r="J642"/>
  <c i="6" r="J730"/>
  <c r="BK513"/>
  <c r="BK183"/>
  <c i="7" r="J932"/>
  <c r="J412"/>
  <c r="BK421"/>
  <c i="8" r="BK240"/>
  <c r="BK273"/>
  <c i="9" r="BK159"/>
  <c i="10" r="J1318"/>
  <c r="BK865"/>
  <c r="J600"/>
  <c i="11" r="J679"/>
  <c r="J904"/>
  <c i="12" r="BK182"/>
  <c r="J215"/>
  <c i="13" r="BK118"/>
  <c i="14" r="J171"/>
  <c r="BK171"/>
  <c i="15" r="J536"/>
  <c r="BK536"/>
  <c r="BK134"/>
  <c i="17" r="J90"/>
  <c i="18" r="BK93"/>
  <c r="J92"/>
  <c r="BK108"/>
  <c r="BK92"/>
  <c r="J91"/>
  <c i="19" r="BK194"/>
  <c r="J94"/>
  <c r="BK154"/>
  <c r="BK99"/>
  <c r="BK141"/>
  <c r="BK94"/>
  <c r="J136"/>
  <c r="J147"/>
  <c r="BK146"/>
  <c i="20" r="J129"/>
  <c r="J142"/>
  <c r="J184"/>
  <c r="BK139"/>
  <c r="J96"/>
  <c r="BK130"/>
  <c r="J111"/>
  <c i="21" r="J99"/>
  <c i="3" r="BK185"/>
  <c i="7" r="BK356"/>
  <c i="8" r="J161"/>
  <c i="9" r="J225"/>
  <c i="10" r="J133"/>
  <c r="J395"/>
  <c i="11" r="BK452"/>
  <c r="BK346"/>
  <c i="12" r="BK215"/>
  <c r="BK219"/>
  <c i="13" r="BK149"/>
  <c i="14" r="BK204"/>
  <c r="J105"/>
  <c i="15" r="BK205"/>
  <c r="J430"/>
  <c i="17" r="BK99"/>
  <c r="J91"/>
  <c i="18" r="BK144"/>
  <c r="BK122"/>
  <c r="BK143"/>
  <c r="J130"/>
  <c r="BK96"/>
  <c i="19" r="J200"/>
  <c r="J141"/>
  <c r="J159"/>
  <c r="J197"/>
  <c r="BK96"/>
  <c r="J127"/>
  <c r="J163"/>
  <c r="BK165"/>
  <c i="20" r="BK156"/>
  <c r="J175"/>
  <c r="BK177"/>
  <c r="BK97"/>
  <c r="BK150"/>
  <c r="BK120"/>
  <c r="BK115"/>
  <c i="5" r="J533"/>
  <c r="BK525"/>
  <c i="6" r="BK425"/>
  <c r="BK375"/>
  <c i="7" r="BK485"/>
  <c r="J160"/>
  <c i="8" r="J327"/>
  <c i="9" r="BK290"/>
  <c i="10" r="J189"/>
  <c r="J517"/>
  <c i="11" r="BK355"/>
  <c r="BK493"/>
  <c i="12" r="J253"/>
  <c i="13" r="BK130"/>
  <c i="14" r="BK817"/>
  <c r="J714"/>
  <c i="15" r="BK322"/>
  <c r="J370"/>
  <c i="16" r="J97"/>
  <c i="17" r="J95"/>
  <c i="18" r="J139"/>
  <c r="J118"/>
  <c r="J143"/>
  <c r="J119"/>
  <c i="19" r="BK106"/>
  <c r="J139"/>
  <c r="J145"/>
  <c r="BK126"/>
  <c i="2" r="J249"/>
  <c i="1" r="AS75"/>
  <c i="5" r="BK511"/>
  <c r="J702"/>
  <c r="BK370"/>
  <c i="6" r="BK104"/>
  <c r="J367"/>
  <c i="7" r="BK345"/>
  <c r="BK412"/>
  <c i="8" r="BK103"/>
  <c i="9" r="BK235"/>
  <c i="10" r="BK868"/>
  <c r="BK189"/>
  <c i="11" r="J622"/>
  <c i="12" r="J103"/>
  <c i="13" r="J173"/>
  <c i="14" r="J1012"/>
  <c i="15" r="J464"/>
  <c r="J244"/>
  <c r="BK104"/>
  <c r="BK262"/>
  <c i="17" r="BK90"/>
  <c i="18" r="J120"/>
  <c r="J96"/>
  <c r="J93"/>
  <c r="J136"/>
  <c i="19" r="BK162"/>
  <c r="BK164"/>
  <c r="J156"/>
  <c r="BK182"/>
  <c r="BK95"/>
  <c r="BK105"/>
  <c r="BK147"/>
  <c i="20" r="J114"/>
  <c r="BK149"/>
  <c r="BK121"/>
  <c r="BK169"/>
  <c r="J178"/>
  <c r="BK124"/>
  <c i="21" r="BK87"/>
  <c i="2" r="BK198"/>
  <c i="3" r="J359"/>
  <c r="BK182"/>
  <c i="4" r="BK149"/>
  <c i="5" r="J876"/>
  <c r="BK354"/>
  <c i="6" r="J832"/>
  <c r="BK234"/>
  <c i="7" r="BK821"/>
  <c r="BK408"/>
  <c i="8" r="BK327"/>
  <c i="9" r="BK221"/>
  <c i="10" r="BK823"/>
  <c r="J1038"/>
  <c r="BK258"/>
  <c i="11" r="BK548"/>
  <c r="BK479"/>
  <c i="12" r="BK326"/>
  <c i="13" r="J135"/>
  <c i="14" r="BK480"/>
  <c r="BK1078"/>
  <c i="15" r="BK464"/>
  <c r="BK494"/>
  <c r="BK355"/>
  <c i="17" r="J99"/>
  <c i="18" r="J137"/>
  <c r="J97"/>
  <c r="J104"/>
  <c r="BK120"/>
  <c i="19" r="J204"/>
  <c r="BK104"/>
  <c r="BK132"/>
  <c r="J193"/>
  <c r="J203"/>
  <c r="J125"/>
  <c r="BK100"/>
  <c i="20" r="BK134"/>
  <c r="J105"/>
  <c r="J169"/>
  <c r="J116"/>
  <c r="J181"/>
  <c r="J125"/>
  <c i="21" r="J92"/>
  <c i="2" r="J218"/>
  <c r="J463"/>
  <c i="3" r="BK168"/>
  <c i="4" r="BK217"/>
  <c r="BK229"/>
  <c i="5" r="BK128"/>
  <c r="J732"/>
  <c i="6" r="BK446"/>
  <c r="BK384"/>
  <c r="J781"/>
  <c i="7" r="J590"/>
  <c r="BK506"/>
  <c i="8" r="BK185"/>
  <c i="9" r="J274"/>
  <c i="10" r="J1180"/>
  <c r="J781"/>
  <c r="J996"/>
  <c i="11" r="BK904"/>
  <c r="J216"/>
  <c i="12" r="BK198"/>
  <c i="14" r="J447"/>
  <c r="BK546"/>
  <c r="BK1045"/>
  <c r="J303"/>
  <c i="15" r="J509"/>
  <c i="19" r="J185"/>
  <c r="J128"/>
  <c r="J149"/>
  <c r="J187"/>
  <c r="BK206"/>
  <c r="BK101"/>
  <c i="20" r="BK171"/>
  <c r="BK180"/>
  <c r="J139"/>
  <c r="BK142"/>
  <c r="J128"/>
  <c r="J150"/>
  <c r="J99"/>
  <c i="2" r="BK159"/>
  <c i="3" r="J168"/>
  <c r="J180"/>
  <c r="J189"/>
  <c i="4" r="J199"/>
  <c r="J103"/>
  <c i="5" r="BK750"/>
  <c r="BK669"/>
  <c r="J669"/>
  <c i="6" r="BK474"/>
  <c r="J456"/>
  <c r="J628"/>
  <c i="7" r="BK311"/>
  <c i="8" r="J413"/>
  <c i="9" r="BK101"/>
  <c i="10" r="J865"/>
  <c r="J1453"/>
  <c r="J161"/>
  <c r="J258"/>
  <c i="11" r="BK371"/>
  <c i="12" r="BK224"/>
  <c i="13" r="BK139"/>
  <c i="14" r="BK681"/>
  <c r="J513"/>
  <c i="15" r="J202"/>
  <c r="J325"/>
  <c i="16" r="BK97"/>
  <c i="18" r="BK107"/>
  <c r="BK116"/>
  <c r="J124"/>
  <c i="19" r="BK207"/>
  <c r="BK110"/>
  <c r="J110"/>
  <c r="BK124"/>
  <c r="J170"/>
  <c r="J122"/>
  <c r="BK130"/>
  <c r="BK140"/>
  <c i="20" r="BK98"/>
  <c r="BK173"/>
  <c r="BK145"/>
  <c r="J171"/>
  <c r="J101"/>
  <c i="7" r="J485"/>
  <c i="9" r="BK401"/>
  <c i="10" r="BK395"/>
  <c r="BK1111"/>
  <c r="J868"/>
  <c i="11" r="BK390"/>
  <c r="J268"/>
  <c i="12" r="J143"/>
  <c i="13" r="BK189"/>
  <c i="14" r="J850"/>
  <c r="BK447"/>
  <c i="15" r="BK325"/>
  <c r="J479"/>
  <c r="J322"/>
  <c i="17" r="BK106"/>
  <c r="J105"/>
  <c i="18" r="J113"/>
  <c r="BK110"/>
  <c r="BK101"/>
  <c r="BK105"/>
  <c i="19" r="BK210"/>
  <c r="BK148"/>
  <c r="J155"/>
  <c r="J186"/>
  <c r="BK204"/>
  <c r="BK123"/>
  <c r="J132"/>
  <c i="20" r="BK148"/>
  <c r="J160"/>
  <c r="J166"/>
  <c r="BK101"/>
  <c r="J155"/>
  <c r="J163"/>
  <c i="21" r="J94"/>
  <c i="6" r="BK293"/>
  <c i="7" r="J506"/>
  <c r="J238"/>
  <c i="9" r="BK229"/>
  <c i="10" r="J757"/>
  <c r="J737"/>
  <c i="11" r="BK1018"/>
  <c r="BK268"/>
  <c i="12" r="BK253"/>
  <c i="13" r="J118"/>
  <c i="14" r="J378"/>
  <c r="J615"/>
  <c r="J813"/>
  <c i="15" r="BK194"/>
  <c r="J134"/>
  <c r="J205"/>
  <c i="17" r="J109"/>
  <c i="18" r="J131"/>
  <c r="J89"/>
  <c r="BK97"/>
  <c r="BK106"/>
  <c i="19" r="J199"/>
  <c r="BK174"/>
  <c r="J206"/>
  <c r="J211"/>
  <c r="BK131"/>
  <c i="2" r="BK273"/>
  <c r="J159"/>
  <c i="3" r="J201"/>
  <c r="BK101"/>
  <c i="4" r="BK103"/>
  <c i="5" r="J613"/>
  <c r="BK362"/>
  <c i="6" r="J482"/>
  <c r="J415"/>
  <c i="7" r="BK590"/>
  <c r="BK593"/>
  <c i="8" r="J323"/>
  <c r="J185"/>
  <c i="10" r="BK889"/>
  <c r="BK133"/>
  <c r="BK106"/>
  <c i="11" r="J448"/>
  <c i="12" r="BK212"/>
  <c i="14" r="J250"/>
  <c r="BK549"/>
  <c i="15" r="BK244"/>
  <c r="BK165"/>
  <c i="17" r="BK100"/>
  <c r="BK93"/>
  <c i="18" r="BK102"/>
  <c r="J107"/>
  <c r="J144"/>
  <c i="19" r="BK186"/>
  <c r="BK211"/>
  <c r="J120"/>
  <c r="BK125"/>
  <c r="BK156"/>
  <c r="BK158"/>
  <c r="J168"/>
  <c r="J97"/>
  <c i="20" r="J167"/>
  <c r="BK155"/>
  <c r="BK113"/>
  <c r="J143"/>
  <c r="BK129"/>
  <c i="2" r="J273"/>
  <c i="3" r="BK242"/>
  <c i="4" r="BK274"/>
  <c i="5" r="BK1118"/>
  <c r="J242"/>
  <c i="6" r="BK354"/>
  <c r="BK284"/>
  <c i="7" r="J569"/>
  <c i="8" r="J318"/>
  <c r="BK318"/>
  <c i="10" r="BK716"/>
  <c r="BK517"/>
  <c r="BK678"/>
  <c r="J587"/>
  <c i="11" r="J355"/>
  <c i="12" r="BK237"/>
  <c i="13" r="BK158"/>
  <c i="19" r="BK129"/>
  <c r="BK159"/>
  <c r="J113"/>
  <c i="20" r="J121"/>
  <c r="J132"/>
  <c r="BK141"/>
  <c r="BK110"/>
  <c r="J135"/>
  <c r="BK158"/>
  <c i="2" r="J352"/>
  <c r="J198"/>
  <c i="3" r="BK201"/>
  <c r="BK211"/>
  <c i="4" r="BK401"/>
  <c i="5" r="J1118"/>
  <c r="J747"/>
  <c r="BK632"/>
  <c i="6" r="J293"/>
  <c r="J384"/>
  <c i="7" r="J311"/>
  <c i="8" r="BK307"/>
  <c i="9" r="J159"/>
  <c i="10" r="J954"/>
  <c r="J327"/>
  <c r="BK760"/>
  <c i="11" r="J507"/>
  <c i="12" r="BK210"/>
  <c i="13" r="J189"/>
  <c i="14" r="BK250"/>
  <c r="BK220"/>
  <c r="J370"/>
  <c i="15" r="BK479"/>
  <c i="19" r="J212"/>
  <c r="J176"/>
  <c r="BK120"/>
  <c r="BK172"/>
  <c r="J171"/>
  <c r="J162"/>
  <c i="20" r="BK144"/>
  <c r="J97"/>
  <c r="J115"/>
  <c r="J152"/>
  <c r="BK109"/>
  <c i="18" l="1" r="T85"/>
  <c i="2" r="P158"/>
  <c i="12" r="T252"/>
  <c r="T235"/>
  <c i="13" r="T157"/>
  <c r="T147"/>
  <c i="4" r="R188"/>
  <c i="6" r="T283"/>
  <c i="8" r="T335"/>
  <c r="T334"/>
  <c i="12" r="P252"/>
  <c r="P235"/>
  <c i="9" r="T234"/>
  <c r="T233"/>
  <c i="13" r="R157"/>
  <c r="R147"/>
  <c i="8" r="P335"/>
  <c r="P334"/>
  <c i="9" r="R234"/>
  <c r="R233"/>
  <c i="14" r="R219"/>
  <c i="6" r="P283"/>
  <c r="R283"/>
  <c i="9" r="P234"/>
  <c r="P233"/>
  <c i="13" r="P157"/>
  <c i="14" r="T219"/>
  <c i="8" r="R335"/>
  <c r="R334"/>
  <c i="12" r="R252"/>
  <c r="R235"/>
  <c i="13" r="P147"/>
  <c i="5" r="P293"/>
  <c r="BK749"/>
  <c r="J749"/>
  <c r="J77"/>
  <c i="6" r="BK357"/>
  <c r="R357"/>
  <c r="BK403"/>
  <c r="J403"/>
  <c r="J75"/>
  <c r="T403"/>
  <c r="P484"/>
  <c r="T484"/>
  <c i="7" r="P277"/>
  <c r="BK411"/>
  <c r="J411"/>
  <c r="J74"/>
  <c r="T411"/>
  <c r="P484"/>
  <c r="T484"/>
  <c i="8" r="P306"/>
  <c r="T306"/>
  <c i="10" r="T188"/>
  <c r="P1041"/>
  <c i="11" r="R564"/>
  <c i="12" r="R207"/>
  <c r="R101"/>
  <c r="R100"/>
  <c i="14" r="P287"/>
  <c r="P360"/>
  <c r="P380"/>
  <c r="R548"/>
  <c r="T548"/>
  <c i="15" r="R103"/>
  <c r="R102"/>
  <c r="P184"/>
  <c r="R204"/>
  <c r="P246"/>
  <c r="R324"/>
  <c r="T324"/>
  <c i="16" r="P83"/>
  <c r="P82"/>
  <c r="P81"/>
  <c i="1" r="AU78"/>
  <c i="17" r="R88"/>
  <c r="R92"/>
  <c r="R101"/>
  <c r="T107"/>
  <c i="18" r="R85"/>
  <c r="BK128"/>
  <c r="J128"/>
  <c r="J63"/>
  <c i="19" r="BK93"/>
  <c r="J93"/>
  <c r="J62"/>
  <c r="P109"/>
  <c r="T109"/>
  <c r="P134"/>
  <c r="R153"/>
  <c r="P191"/>
  <c i="2" r="P213"/>
  <c r="P99"/>
  <c r="T213"/>
  <c r="T99"/>
  <c r="P233"/>
  <c r="P232"/>
  <c r="T233"/>
  <c r="T232"/>
  <c i="3" r="P152"/>
  <c r="T152"/>
  <c r="P177"/>
  <c r="T177"/>
  <c r="P200"/>
  <c r="P199"/>
  <c r="T200"/>
  <c r="T199"/>
  <c i="5" r="R293"/>
  <c r="P749"/>
  <c i="6" r="R103"/>
  <c r="R102"/>
  <c r="T627"/>
  <c i="7" r="BK102"/>
  <c r="R277"/>
  <c r="BK592"/>
  <c r="J592"/>
  <c r="J76"/>
  <c i="8" r="BK160"/>
  <c r="J160"/>
  <c r="J70"/>
  <c i="9" r="BK213"/>
  <c r="J213"/>
  <c r="J71"/>
  <c r="R213"/>
  <c r="R99"/>
  <c r="R98"/>
  <c i="10" r="BK105"/>
  <c r="T384"/>
  <c r="P590"/>
  <c r="BK1041"/>
  <c r="J1041"/>
  <c r="J79"/>
  <c i="11" r="P101"/>
  <c r="P100"/>
  <c r="P267"/>
  <c r="R267"/>
  <c r="P451"/>
  <c r="R451"/>
  <c i="12" r="T207"/>
  <c r="T101"/>
  <c r="T100"/>
  <c i="13" r="R127"/>
  <c r="R100"/>
  <c r="R99"/>
  <c i="14" r="BK104"/>
  <c r="J104"/>
  <c r="J69"/>
  <c r="T287"/>
  <c r="R360"/>
  <c r="R380"/>
  <c r="T816"/>
  <c i="15" r="T103"/>
  <c r="T102"/>
  <c r="T184"/>
  <c r="BK246"/>
  <c r="J246"/>
  <c r="J75"/>
  <c r="P324"/>
  <c r="P448"/>
  <c i="16" r="BK83"/>
  <c r="J83"/>
  <c r="J61"/>
  <c i="17" r="BK92"/>
  <c r="J92"/>
  <c r="J63"/>
  <c r="T101"/>
  <c i="19" r="R112"/>
  <c r="BK153"/>
  <c r="J153"/>
  <c r="J67"/>
  <c r="T175"/>
  <c r="T188"/>
  <c i="4" r="BK209"/>
  <c r="J209"/>
  <c r="J72"/>
  <c r="R209"/>
  <c r="R101"/>
  <c r="R100"/>
  <c i="5" r="R103"/>
  <c r="R102"/>
  <c r="R749"/>
  <c i="6" r="BK103"/>
  <c r="J103"/>
  <c r="J69"/>
  <c r="P627"/>
  <c i="7" r="BK277"/>
  <c r="J277"/>
  <c r="J70"/>
  <c r="P592"/>
  <c i="9" r="P213"/>
  <c r="P99"/>
  <c r="P98"/>
  <c i="1" r="AU67"/>
  <c i="9" r="T213"/>
  <c r="T99"/>
  <c r="T98"/>
  <c i="10" r="BK188"/>
  <c r="J188"/>
  <c r="J71"/>
  <c r="R384"/>
  <c r="R590"/>
  <c r="BK759"/>
  <c r="J759"/>
  <c r="J77"/>
  <c r="R759"/>
  <c r="BK867"/>
  <c r="J867"/>
  <c r="J78"/>
  <c r="T867"/>
  <c i="11" r="BK101"/>
  <c r="BK267"/>
  <c r="J267"/>
  <c r="J70"/>
  <c r="T267"/>
  <c r="BK451"/>
  <c r="J451"/>
  <c r="J74"/>
  <c r="T451"/>
  <c i="12" r="BK207"/>
  <c r="J207"/>
  <c r="J72"/>
  <c i="13" r="BK127"/>
  <c r="J127"/>
  <c r="J71"/>
  <c i="18" r="T111"/>
  <c i="19" r="R93"/>
  <c r="BK109"/>
  <c r="J109"/>
  <c r="J63"/>
  <c r="T112"/>
  <c r="P150"/>
  <c r="T153"/>
  <c r="BK191"/>
  <c r="J191"/>
  <c r="J70"/>
  <c i="20" r="BK93"/>
  <c r="J93"/>
  <c r="J62"/>
  <c r="BK102"/>
  <c r="J102"/>
  <c r="J64"/>
  <c r="P123"/>
  <c r="BK133"/>
  <c r="J133"/>
  <c r="J67"/>
  <c r="BK154"/>
  <c r="J154"/>
  <c r="J68"/>
  <c r="BK164"/>
  <c r="J164"/>
  <c r="J70"/>
  <c i="21" r="T86"/>
  <c i="3" r="BK152"/>
  <c r="J152"/>
  <c r="J70"/>
  <c r="R152"/>
  <c r="BK177"/>
  <c r="J177"/>
  <c r="J71"/>
  <c r="R177"/>
  <c r="BK200"/>
  <c r="J200"/>
  <c r="J73"/>
  <c r="R200"/>
  <c r="R199"/>
  <c i="5" r="T103"/>
  <c r="BK446"/>
  <c r="J446"/>
  <c r="J74"/>
  <c r="T446"/>
  <c r="P612"/>
  <c r="T612"/>
  <c r="P671"/>
  <c r="T671"/>
  <c i="6" r="P103"/>
  <c r="P102"/>
  <c r="R627"/>
  <c i="7" r="T102"/>
  <c r="R592"/>
  <c i="8" r="T160"/>
  <c r="T101"/>
  <c r="T100"/>
  <c i="10" r="R188"/>
  <c r="R104"/>
  <c r="BK590"/>
  <c r="J590"/>
  <c r="J76"/>
  <c r="T590"/>
  <c r="P759"/>
  <c r="T759"/>
  <c r="P867"/>
  <c r="R867"/>
  <c i="11" r="R101"/>
  <c r="R100"/>
  <c r="BK564"/>
  <c r="J564"/>
  <c r="J75"/>
  <c i="13" r="P127"/>
  <c r="P100"/>
  <c r="P99"/>
  <c i="1" r="AU74"/>
  <c i="14" r="T104"/>
  <c r="T103"/>
  <c r="BK287"/>
  <c r="J287"/>
  <c r="J74"/>
  <c r="BK360"/>
  <c r="J360"/>
  <c r="J75"/>
  <c r="T360"/>
  <c r="T380"/>
  <c r="P816"/>
  <c i="15" r="T204"/>
  <c r="T246"/>
  <c r="R448"/>
  <c i="16" r="T83"/>
  <c r="T82"/>
  <c r="T81"/>
  <c i="17" r="P88"/>
  <c r="P92"/>
  <c r="P101"/>
  <c r="P107"/>
  <c i="18" r="BK85"/>
  <c r="R111"/>
  <c r="P128"/>
  <c i="19" r="P93"/>
  <c r="P112"/>
  <c r="T134"/>
  <c r="R150"/>
  <c r="P175"/>
  <c r="T191"/>
  <c i="20" r="P93"/>
  <c r="R102"/>
  <c r="R123"/>
  <c r="R133"/>
  <c r="R154"/>
  <c r="T164"/>
  <c i="21" r="P91"/>
  <c i="4" r="P209"/>
  <c r="P101"/>
  <c r="P100"/>
  <c i="1" r="AU59"/>
  <c i="4" r="T209"/>
  <c r="T101"/>
  <c r="T100"/>
  <c i="5" r="P103"/>
  <c r="P102"/>
  <c r="T293"/>
  <c r="T749"/>
  <c i="6" r="T103"/>
  <c r="T102"/>
  <c r="BK627"/>
  <c r="J627"/>
  <c r="J77"/>
  <c i="7" r="P102"/>
  <c r="P101"/>
  <c r="T277"/>
  <c r="P411"/>
  <c r="R411"/>
  <c r="BK484"/>
  <c r="J484"/>
  <c r="J75"/>
  <c r="R484"/>
  <c i="8" r="R160"/>
  <c i="10" r="P105"/>
  <c r="P384"/>
  <c r="R1041"/>
  <c i="11" r="T101"/>
  <c r="T100"/>
  <c r="P564"/>
  <c r="P450"/>
  <c i="12" r="P207"/>
  <c r="P101"/>
  <c r="P100"/>
  <c i="1" r="AU73"/>
  <c i="14" r="R104"/>
  <c r="R103"/>
  <c r="R287"/>
  <c r="BK548"/>
  <c r="J548"/>
  <c r="J77"/>
  <c r="R816"/>
  <c i="15" r="BK103"/>
  <c r="J103"/>
  <c r="J69"/>
  <c r="R184"/>
  <c r="BK204"/>
  <c r="J204"/>
  <c r="J74"/>
  <c r="BK324"/>
  <c r="J324"/>
  <c r="J76"/>
  <c r="BK448"/>
  <c r="J448"/>
  <c r="J77"/>
  <c i="16" r="R83"/>
  <c r="R82"/>
  <c r="R81"/>
  <c i="17" r="T88"/>
  <c r="BK101"/>
  <c r="J101"/>
  <c r="J64"/>
  <c r="R107"/>
  <c i="18" r="P85"/>
  <c r="P84"/>
  <c r="P83"/>
  <c i="1" r="AU80"/>
  <c i="18" r="P111"/>
  <c r="T128"/>
  <c i="19" r="T93"/>
  <c r="R109"/>
  <c r="BK134"/>
  <c r="J134"/>
  <c r="J65"/>
  <c r="P153"/>
  <c r="R175"/>
  <c r="R191"/>
  <c i="20" r="T93"/>
  <c r="P102"/>
  <c r="BK123"/>
  <c r="J123"/>
  <c r="J65"/>
  <c r="P133"/>
  <c r="P154"/>
  <c r="R164"/>
  <c i="21" r="P86"/>
  <c r="P85"/>
  <c r="P84"/>
  <c i="1" r="AU83"/>
  <c i="21" r="BK91"/>
  <c r="J91"/>
  <c r="J62"/>
  <c r="R91"/>
  <c i="2" r="BK213"/>
  <c r="J213"/>
  <c r="J71"/>
  <c r="R213"/>
  <c r="R99"/>
  <c r="BK233"/>
  <c r="J233"/>
  <c r="J73"/>
  <c r="R233"/>
  <c r="R232"/>
  <c i="5" r="BK103"/>
  <c r="J103"/>
  <c r="J69"/>
  <c r="BK293"/>
  <c r="J293"/>
  <c r="J70"/>
  <c r="P446"/>
  <c r="P445"/>
  <c r="R446"/>
  <c r="BK612"/>
  <c r="J612"/>
  <c r="J75"/>
  <c r="R612"/>
  <c r="BK671"/>
  <c r="J671"/>
  <c r="J76"/>
  <c r="R671"/>
  <c i="6" r="P357"/>
  <c r="T357"/>
  <c r="T356"/>
  <c r="P403"/>
  <c r="R403"/>
  <c r="BK484"/>
  <c r="J484"/>
  <c r="J76"/>
  <c r="R484"/>
  <c i="7" r="R102"/>
  <c r="R101"/>
  <c r="T592"/>
  <c r="T410"/>
  <c i="8" r="P160"/>
  <c r="P101"/>
  <c r="P100"/>
  <c i="1" r="AU66"/>
  <c i="8" r="BK306"/>
  <c r="J306"/>
  <c r="J72"/>
  <c r="R306"/>
  <c i="10" r="P188"/>
  <c r="BK384"/>
  <c r="J384"/>
  <c r="J72"/>
  <c r="T1041"/>
  <c i="11" r="T564"/>
  <c r="T450"/>
  <c i="13" r="T127"/>
  <c r="T100"/>
  <c r="T99"/>
  <c i="14" r="P104"/>
  <c r="P103"/>
  <c r="BK380"/>
  <c r="J380"/>
  <c r="J76"/>
  <c r="P548"/>
  <c r="BK816"/>
  <c r="J816"/>
  <c r="J78"/>
  <c i="15" r="P103"/>
  <c r="P102"/>
  <c r="BK184"/>
  <c r="J184"/>
  <c r="J73"/>
  <c r="P204"/>
  <c r="R246"/>
  <c r="T448"/>
  <c i="17" r="BK88"/>
  <c r="J88"/>
  <c r="J62"/>
  <c r="T92"/>
  <c r="BK107"/>
  <c r="J107"/>
  <c r="J65"/>
  <c i="18" r="BK111"/>
  <c r="J111"/>
  <c r="J62"/>
  <c r="R128"/>
  <c i="19" r="BK112"/>
  <c r="J112"/>
  <c r="J64"/>
  <c r="R134"/>
  <c r="BK150"/>
  <c r="J150"/>
  <c r="J66"/>
  <c r="T150"/>
  <c r="BK175"/>
  <c r="J175"/>
  <c r="J68"/>
  <c r="BK188"/>
  <c r="J188"/>
  <c r="J69"/>
  <c r="P188"/>
  <c r="R188"/>
  <c i="20" r="R93"/>
  <c r="R92"/>
  <c r="R91"/>
  <c r="R90"/>
  <c r="T102"/>
  <c r="T123"/>
  <c r="T133"/>
  <c r="T154"/>
  <c r="P164"/>
  <c i="21" r="BK86"/>
  <c r="J86"/>
  <c r="J61"/>
  <c r="R86"/>
  <c r="R85"/>
  <c r="R84"/>
  <c r="T91"/>
  <c i="2" r="BK351"/>
  <c r="J351"/>
  <c r="J74"/>
  <c i="4" r="BK283"/>
  <c r="J283"/>
  <c r="J76"/>
  <c i="5" r="BK442"/>
  <c r="J442"/>
  <c r="J72"/>
  <c i="7" r="BK355"/>
  <c r="J355"/>
  <c r="J71"/>
  <c i="8" r="BK335"/>
  <c r="J335"/>
  <c r="J74"/>
  <c i="14" r="BK219"/>
  <c r="J219"/>
  <c r="J70"/>
  <c i="2" r="BK100"/>
  <c i="8" r="BK412"/>
  <c r="J412"/>
  <c r="J76"/>
  <c i="11" r="BK389"/>
  <c r="J389"/>
  <c r="J71"/>
  <c r="BK447"/>
  <c r="J447"/>
  <c r="J72"/>
  <c i="13" r="BK117"/>
  <c r="J117"/>
  <c r="J70"/>
  <c i="15" r="BK180"/>
  <c r="J180"/>
  <c r="J71"/>
  <c i="4" r="BK102"/>
  <c r="J102"/>
  <c r="J69"/>
  <c r="BK148"/>
  <c r="J148"/>
  <c r="J70"/>
  <c r="BK188"/>
  <c r="J188"/>
  <c r="J71"/>
  <c r="BK233"/>
  <c r="J233"/>
  <c r="J74"/>
  <c i="5" r="BK378"/>
  <c r="J378"/>
  <c r="J71"/>
  <c i="6" r="BK353"/>
  <c r="J353"/>
  <c r="J72"/>
  <c i="8" r="BK239"/>
  <c r="J239"/>
  <c r="J71"/>
  <c i="9" r="BK158"/>
  <c r="J158"/>
  <c r="J70"/>
  <c r="BK234"/>
  <c r="J234"/>
  <c r="J73"/>
  <c i="12" r="BK102"/>
  <c r="J102"/>
  <c r="J69"/>
  <c i="20" r="BK100"/>
  <c r="J100"/>
  <c r="J63"/>
  <c i="2" r="BK158"/>
  <c r="J158"/>
  <c r="J70"/>
  <c i="12" r="BK252"/>
  <c r="J252"/>
  <c r="J75"/>
  <c i="13" r="BK101"/>
  <c r="J101"/>
  <c r="J69"/>
  <c r="BK148"/>
  <c r="J148"/>
  <c r="J73"/>
  <c r="BK188"/>
  <c r="J188"/>
  <c r="J75"/>
  <c i="3" r="BK259"/>
  <c r="J259"/>
  <c r="J74"/>
  <c i="4" r="BK273"/>
  <c r="J273"/>
  <c r="J75"/>
  <c i="7" r="BK407"/>
  <c r="J407"/>
  <c r="J72"/>
  <c i="8" r="BK102"/>
  <c r="BK101"/>
  <c i="9" r="BK289"/>
  <c r="BK233"/>
  <c r="J233"/>
  <c r="J72"/>
  <c i="10" r="BK516"/>
  <c r="J516"/>
  <c r="J73"/>
  <c r="BK586"/>
  <c r="J586"/>
  <c r="J74"/>
  <c i="12" r="BK142"/>
  <c r="J142"/>
  <c r="J70"/>
  <c i="13" r="BK157"/>
  <c r="BK147"/>
  <c r="J147"/>
  <c r="J72"/>
  <c i="14" r="BK283"/>
  <c r="J283"/>
  <c r="J72"/>
  <c i="15" r="BK164"/>
  <c r="J164"/>
  <c r="J70"/>
  <c i="20" r="BK131"/>
  <c r="J131"/>
  <c r="J66"/>
  <c r="BK162"/>
  <c r="J162"/>
  <c r="J69"/>
  <c i="3" r="BK100"/>
  <c r="J100"/>
  <c r="J69"/>
  <c i="6" r="BK283"/>
  <c r="J283"/>
  <c r="J70"/>
  <c r="BK301"/>
  <c r="J301"/>
  <c r="J71"/>
  <c i="8" r="BK390"/>
  <c r="J390"/>
  <c r="J75"/>
  <c i="9" r="BK100"/>
  <c r="J100"/>
  <c r="J69"/>
  <c i="12" r="BK197"/>
  <c r="J197"/>
  <c r="J71"/>
  <c r="BK236"/>
  <c r="BK325"/>
  <c r="J325"/>
  <c r="J76"/>
  <c i="14" r="BK249"/>
  <c r="J249"/>
  <c r="J71"/>
  <c i="21" r="BK98"/>
  <c r="J98"/>
  <c r="J63"/>
  <c r="BK101"/>
  <c r="J101"/>
  <c r="J64"/>
  <c r="J78"/>
  <c r="BE102"/>
  <c r="F55"/>
  <c r="BE89"/>
  <c i="20" r="BK92"/>
  <c r="J92"/>
  <c r="J61"/>
  <c i="21" r="BE87"/>
  <c r="E48"/>
  <c r="BE92"/>
  <c r="BE99"/>
  <c r="BE94"/>
  <c r="BE96"/>
  <c i="20" r="J52"/>
  <c r="BE97"/>
  <c r="BE104"/>
  <c r="BE112"/>
  <c r="BE115"/>
  <c r="BE116"/>
  <c r="BE121"/>
  <c r="BE129"/>
  <c r="BE134"/>
  <c r="BE140"/>
  <c r="BE152"/>
  <c r="BE157"/>
  <c r="BE160"/>
  <c r="BE165"/>
  <c r="BE128"/>
  <c r="BE132"/>
  <c r="BE137"/>
  <c r="BE142"/>
  <c r="BE145"/>
  <c r="BE147"/>
  <c r="BE148"/>
  <c r="BE150"/>
  <c r="BE155"/>
  <c r="BE176"/>
  <c r="BE177"/>
  <c r="BE125"/>
  <c r="BE139"/>
  <c r="BE146"/>
  <c r="BE149"/>
  <c r="BE163"/>
  <c i="19" r="BK92"/>
  <c r="J92"/>
  <c r="J61"/>
  <c i="20" r="E80"/>
  <c r="BE98"/>
  <c r="BE105"/>
  <c r="BE106"/>
  <c r="BE109"/>
  <c r="BE113"/>
  <c r="BE114"/>
  <c r="BE117"/>
  <c r="BE118"/>
  <c r="BE119"/>
  <c r="BE122"/>
  <c r="BE126"/>
  <c r="BE127"/>
  <c r="BE153"/>
  <c r="BE158"/>
  <c r="BE171"/>
  <c r="BE175"/>
  <c r="BE178"/>
  <c r="BE180"/>
  <c r="BE181"/>
  <c r="BE184"/>
  <c r="F55"/>
  <c r="BE94"/>
  <c r="BE107"/>
  <c r="BE110"/>
  <c r="BE135"/>
  <c r="BE138"/>
  <c r="BE141"/>
  <c r="BE143"/>
  <c r="BE144"/>
  <c r="BE156"/>
  <c r="BE161"/>
  <c r="BE168"/>
  <c r="BE172"/>
  <c r="BE174"/>
  <c r="BE182"/>
  <c r="BE183"/>
  <c r="BE95"/>
  <c r="BE96"/>
  <c r="BE99"/>
  <c r="BE101"/>
  <c r="BE103"/>
  <c r="BE108"/>
  <c r="BE111"/>
  <c r="BE120"/>
  <c r="BE124"/>
  <c r="BE130"/>
  <c r="BE136"/>
  <c r="BE151"/>
  <c r="BE159"/>
  <c r="BE166"/>
  <c r="BE167"/>
  <c r="BE169"/>
  <c r="BE170"/>
  <c r="BE173"/>
  <c r="BE179"/>
  <c i="18" r="J85"/>
  <c r="J61"/>
  <c i="19" r="F55"/>
  <c r="E80"/>
  <c r="BE105"/>
  <c r="BE111"/>
  <c r="BE123"/>
  <c r="BE131"/>
  <c r="BE141"/>
  <c r="BE143"/>
  <c r="BE148"/>
  <c r="BE151"/>
  <c r="BE158"/>
  <c r="BE164"/>
  <c r="BE171"/>
  <c r="BE182"/>
  <c r="BE94"/>
  <c r="BE99"/>
  <c r="BE106"/>
  <c r="BE110"/>
  <c r="BE129"/>
  <c r="BE142"/>
  <c r="BE146"/>
  <c r="BE157"/>
  <c r="BE160"/>
  <c r="BE168"/>
  <c r="BE192"/>
  <c r="BE96"/>
  <c r="BE97"/>
  <c r="BE98"/>
  <c r="BE103"/>
  <c r="BE120"/>
  <c r="BE125"/>
  <c r="BE135"/>
  <c r="BE139"/>
  <c r="BE162"/>
  <c r="BE166"/>
  <c r="BE179"/>
  <c r="BE184"/>
  <c r="BE186"/>
  <c r="BE189"/>
  <c r="BE195"/>
  <c r="BE196"/>
  <c r="BE199"/>
  <c r="BE201"/>
  <c r="BE205"/>
  <c r="BE209"/>
  <c r="BE211"/>
  <c r="BE212"/>
  <c r="BE104"/>
  <c r="BE114"/>
  <c r="BE116"/>
  <c r="BE118"/>
  <c r="BE121"/>
  <c r="BE122"/>
  <c r="BE126"/>
  <c r="BE128"/>
  <c r="BE132"/>
  <c r="BE133"/>
  <c r="BE136"/>
  <c r="BE140"/>
  <c r="BE144"/>
  <c r="BE154"/>
  <c r="BE165"/>
  <c r="BE172"/>
  <c r="BE183"/>
  <c r="BE185"/>
  <c r="BE190"/>
  <c r="BE194"/>
  <c r="BE200"/>
  <c r="BE204"/>
  <c r="BE210"/>
  <c r="J84"/>
  <c r="BE95"/>
  <c r="BE102"/>
  <c r="BE107"/>
  <c r="BE115"/>
  <c r="BE124"/>
  <c r="BE127"/>
  <c r="BE130"/>
  <c r="BE138"/>
  <c r="BE147"/>
  <c r="BE149"/>
  <c r="BE152"/>
  <c r="BE155"/>
  <c r="BE156"/>
  <c r="BE163"/>
  <c r="BE167"/>
  <c r="BE169"/>
  <c r="BE170"/>
  <c r="BE173"/>
  <c r="BE177"/>
  <c r="BE178"/>
  <c r="BE181"/>
  <c r="BE187"/>
  <c r="BE193"/>
  <c r="BE198"/>
  <c r="BE206"/>
  <c r="BE207"/>
  <c r="BE100"/>
  <c r="BE101"/>
  <c r="BE108"/>
  <c r="BE113"/>
  <c r="BE117"/>
  <c r="BE119"/>
  <c r="BE137"/>
  <c r="BE145"/>
  <c r="BE159"/>
  <c r="BE161"/>
  <c r="BE174"/>
  <c r="BE176"/>
  <c r="BE180"/>
  <c r="BE197"/>
  <c r="BE202"/>
  <c r="BE203"/>
  <c r="BE208"/>
  <c i="18" r="F55"/>
  <c r="BE88"/>
  <c r="BE90"/>
  <c r="BE97"/>
  <c r="BE102"/>
  <c r="BE112"/>
  <c r="BE115"/>
  <c r="BE119"/>
  <c r="BE127"/>
  <c r="BE132"/>
  <c r="BE135"/>
  <c r="BE140"/>
  <c r="E73"/>
  <c r="BE86"/>
  <c r="BE87"/>
  <c r="BE95"/>
  <c r="BE99"/>
  <c r="BE100"/>
  <c r="BE114"/>
  <c r="BE123"/>
  <c r="BE125"/>
  <c r="BE131"/>
  <c r="BE142"/>
  <c r="BE144"/>
  <c r="J77"/>
  <c r="BE89"/>
  <c r="BE93"/>
  <c r="BE108"/>
  <c r="BE110"/>
  <c r="BE136"/>
  <c r="BE137"/>
  <c r="BE94"/>
  <c r="BE96"/>
  <c r="BE106"/>
  <c r="BE107"/>
  <c r="BE117"/>
  <c r="BE120"/>
  <c r="BE121"/>
  <c r="BE139"/>
  <c r="BE91"/>
  <c r="BE104"/>
  <c r="BE105"/>
  <c r="BE113"/>
  <c r="BE118"/>
  <c r="BE133"/>
  <c r="BE138"/>
  <c r="BE141"/>
  <c r="BE92"/>
  <c r="BE98"/>
  <c r="BE101"/>
  <c r="BE103"/>
  <c r="BE109"/>
  <c r="BE116"/>
  <c r="BE122"/>
  <c r="BE124"/>
  <c r="BE126"/>
  <c r="BE129"/>
  <c r="BE130"/>
  <c r="BE134"/>
  <c r="BE143"/>
  <c i="17" r="J52"/>
  <c r="BE104"/>
  <c r="E75"/>
  <c r="BE96"/>
  <c r="BE98"/>
  <c r="BE100"/>
  <c r="BE102"/>
  <c r="BE103"/>
  <c r="BE105"/>
  <c r="BE109"/>
  <c r="F55"/>
  <c r="BE89"/>
  <c r="BE93"/>
  <c r="BE99"/>
  <c r="BE106"/>
  <c r="BE108"/>
  <c i="16" r="BK82"/>
  <c r="J82"/>
  <c r="J60"/>
  <c i="17" r="BE90"/>
  <c r="BE91"/>
  <c r="BE94"/>
  <c r="BE95"/>
  <c r="BE97"/>
  <c i="15" r="BK102"/>
  <c r="J102"/>
  <c r="J68"/>
  <c i="16" r="F78"/>
  <c r="J52"/>
  <c r="E71"/>
  <c r="BE109"/>
  <c r="BE84"/>
  <c r="BE97"/>
  <c i="14" r="BK103"/>
  <c r="J103"/>
  <c r="J68"/>
  <c i="15" r="BE134"/>
  <c r="BE244"/>
  <c r="BE415"/>
  <c r="E87"/>
  <c r="BE119"/>
  <c r="BE479"/>
  <c r="BE494"/>
  <c r="BE509"/>
  <c r="BE566"/>
  <c r="J60"/>
  <c r="BE104"/>
  <c r="BE194"/>
  <c r="BE224"/>
  <c r="BE277"/>
  <c r="BE292"/>
  <c r="BE355"/>
  <c r="BE400"/>
  <c r="F63"/>
  <c r="BE149"/>
  <c r="BE181"/>
  <c r="BE205"/>
  <c r="BE325"/>
  <c r="BE385"/>
  <c r="BE430"/>
  <c r="BE551"/>
  <c r="BE234"/>
  <c r="BE247"/>
  <c r="BE262"/>
  <c r="BE322"/>
  <c r="BE449"/>
  <c r="BE165"/>
  <c r="BE185"/>
  <c r="BE202"/>
  <c r="BE307"/>
  <c r="BE340"/>
  <c r="BE370"/>
  <c r="BE445"/>
  <c r="BE464"/>
  <c r="BE536"/>
  <c i="13" r="J157"/>
  <c r="J74"/>
  <c i="14" r="E52"/>
  <c r="F63"/>
  <c r="J96"/>
  <c r="BE105"/>
  <c r="BE447"/>
  <c r="BE171"/>
  <c r="BE220"/>
  <c r="BE284"/>
  <c r="BE361"/>
  <c r="BE378"/>
  <c r="BE414"/>
  <c r="BE549"/>
  <c r="BE850"/>
  <c r="BE916"/>
  <c r="BE1078"/>
  <c r="BE288"/>
  <c r="BE317"/>
  <c r="BE358"/>
  <c r="BE513"/>
  <c r="BE582"/>
  <c i="13" r="BK100"/>
  <c r="J100"/>
  <c r="J68"/>
  <c i="14" r="BE303"/>
  <c r="BE338"/>
  <c r="BE370"/>
  <c r="BE648"/>
  <c r="BE747"/>
  <c r="BE949"/>
  <c r="BE204"/>
  <c r="BE250"/>
  <c r="BE546"/>
  <c r="BE615"/>
  <c r="BE681"/>
  <c r="BE813"/>
  <c r="BE883"/>
  <c r="BE1012"/>
  <c r="BE1045"/>
  <c r="BE138"/>
  <c r="BE235"/>
  <c r="BE381"/>
  <c r="BE480"/>
  <c r="BE714"/>
  <c r="BE780"/>
  <c r="BE817"/>
  <c i="12" r="J236"/>
  <c r="J74"/>
  <c i="13" r="J93"/>
  <c r="BE216"/>
  <c r="E52"/>
  <c r="BE189"/>
  <c i="12" r="BK101"/>
  <c r="J101"/>
  <c r="J68"/>
  <c i="13" r="BE118"/>
  <c r="BE173"/>
  <c r="BE128"/>
  <c r="BE130"/>
  <c r="BE143"/>
  <c r="F63"/>
  <c r="BE102"/>
  <c r="BE132"/>
  <c r="BE135"/>
  <c r="BE139"/>
  <c r="BE149"/>
  <c r="BE158"/>
  <c i="11" r="J101"/>
  <c r="J69"/>
  <c i="12" r="BE224"/>
  <c r="BE292"/>
  <c r="BE215"/>
  <c r="BE231"/>
  <c r="BE407"/>
  <c i="11" r="BK450"/>
  <c r="J450"/>
  <c r="J73"/>
  <c i="12" r="BE103"/>
  <c r="BE210"/>
  <c r="BE253"/>
  <c r="J60"/>
  <c r="BE212"/>
  <c r="E52"/>
  <c r="BE182"/>
  <c r="BE219"/>
  <c r="BE326"/>
  <c r="F63"/>
  <c r="BE143"/>
  <c r="BE198"/>
  <c r="BE208"/>
  <c r="BE228"/>
  <c r="BE237"/>
  <c i="10" r="J105"/>
  <c r="J69"/>
  <c i="11" r="J60"/>
  <c r="BE346"/>
  <c r="BE565"/>
  <c r="BE380"/>
  <c r="BE452"/>
  <c r="BE534"/>
  <c r="BE1018"/>
  <c r="E52"/>
  <c r="BE159"/>
  <c r="BE328"/>
  <c r="BE355"/>
  <c i="10" r="BK589"/>
  <c r="J589"/>
  <c r="J75"/>
  <c i="11" r="F96"/>
  <c r="BE319"/>
  <c r="BE493"/>
  <c r="BE622"/>
  <c r="BE736"/>
  <c r="BE216"/>
  <c r="BE268"/>
  <c r="BE337"/>
  <c r="BE448"/>
  <c r="BE479"/>
  <c r="BE679"/>
  <c r="BE793"/>
  <c r="BE904"/>
  <c r="BE102"/>
  <c r="BE371"/>
  <c r="BE390"/>
  <c r="BE507"/>
  <c r="BE548"/>
  <c r="BE562"/>
  <c r="BE961"/>
  <c i="9" r="BK99"/>
  <c r="J99"/>
  <c r="J68"/>
  <c r="J289"/>
  <c r="J74"/>
  <c i="10" r="J60"/>
  <c r="BE608"/>
  <c r="BE625"/>
  <c r="BE678"/>
  <c r="BE802"/>
  <c r="BE865"/>
  <c r="BE911"/>
  <c r="BE1017"/>
  <c r="BE1249"/>
  <c r="BE1453"/>
  <c r="F63"/>
  <c r="BE189"/>
  <c r="BE327"/>
  <c r="BE395"/>
  <c r="BE617"/>
  <c r="BE133"/>
  <c r="BE385"/>
  <c r="BE463"/>
  <c r="BE587"/>
  <c r="BE716"/>
  <c r="BE781"/>
  <c r="BE823"/>
  <c r="BE889"/>
  <c r="BE975"/>
  <c r="BE1180"/>
  <c r="BE1591"/>
  <c r="E89"/>
  <c r="BE517"/>
  <c r="BE600"/>
  <c r="BE670"/>
  <c r="BE757"/>
  <c r="BE868"/>
  <c r="BE106"/>
  <c r="BE161"/>
  <c r="BE404"/>
  <c r="BE455"/>
  <c r="BE472"/>
  <c r="BE737"/>
  <c r="BE933"/>
  <c r="BE954"/>
  <c r="BE1038"/>
  <c r="BE1111"/>
  <c r="BE1522"/>
  <c r="BE258"/>
  <c r="BE591"/>
  <c r="BE760"/>
  <c r="BE844"/>
  <c r="BE996"/>
  <c r="BE1042"/>
  <c r="BE1318"/>
  <c i="9" r="J60"/>
  <c r="F95"/>
  <c r="BE225"/>
  <c r="BE290"/>
  <c i="8" r="J102"/>
  <c r="J69"/>
  <c i="9" r="BE101"/>
  <c i="8" r="J101"/>
  <c r="J68"/>
  <c i="9" r="E84"/>
  <c i="8" r="BK334"/>
  <c r="J334"/>
  <c r="J73"/>
  <c i="9" r="BE159"/>
  <c r="BE214"/>
  <c r="BE216"/>
  <c r="BE229"/>
  <c r="BE401"/>
  <c r="BE218"/>
  <c r="BE235"/>
  <c r="BE198"/>
  <c r="BE221"/>
  <c r="BE274"/>
  <c i="8" r="E86"/>
  <c r="BE323"/>
  <c r="BE381"/>
  <c r="BE524"/>
  <c i="7" r="J102"/>
  <c r="J69"/>
  <c i="8" r="BE161"/>
  <c r="BE309"/>
  <c r="BE311"/>
  <c r="BE327"/>
  <c r="F63"/>
  <c r="BE273"/>
  <c r="BE307"/>
  <c r="BE336"/>
  <c r="BE391"/>
  <c i="7" r="BK410"/>
  <c r="J410"/>
  <c r="J73"/>
  <c i="8" r="BE185"/>
  <c r="J60"/>
  <c r="BE176"/>
  <c r="BE230"/>
  <c r="BE318"/>
  <c r="BE330"/>
  <c r="BE413"/>
  <c r="BE103"/>
  <c r="BE240"/>
  <c r="BE314"/>
  <c i="6" r="J357"/>
  <c r="J74"/>
  <c i="7" r="E52"/>
  <c r="F63"/>
  <c r="BE103"/>
  <c r="BE217"/>
  <c r="BE356"/>
  <c r="BE408"/>
  <c r="BE412"/>
  <c r="BE456"/>
  <c r="BE932"/>
  <c r="J94"/>
  <c r="BE160"/>
  <c r="BE278"/>
  <c r="BE429"/>
  <c r="BE482"/>
  <c r="BE506"/>
  <c r="BE590"/>
  <c r="BE821"/>
  <c r="BE1046"/>
  <c r="BE345"/>
  <c r="BE548"/>
  <c r="BE593"/>
  <c r="BE311"/>
  <c r="BE527"/>
  <c r="BE569"/>
  <c r="BE707"/>
  <c r="BE989"/>
  <c r="BE238"/>
  <c r="BE337"/>
  <c i="6" r="BK102"/>
  <c r="J102"/>
  <c r="J68"/>
  <c i="7" r="BE421"/>
  <c r="BE485"/>
  <c r="BE650"/>
  <c r="BE764"/>
  <c i="6" r="BE541"/>
  <c r="BE569"/>
  <c r="BE597"/>
  <c i="5" r="BK102"/>
  <c r="J102"/>
  <c r="J68"/>
  <c i="6" r="BE302"/>
  <c r="BE354"/>
  <c r="BE392"/>
  <c r="BE404"/>
  <c r="BE436"/>
  <c r="BE474"/>
  <c r="BE485"/>
  <c r="BE628"/>
  <c r="BE781"/>
  <c i="5" r="BK445"/>
  <c r="J445"/>
  <c r="J73"/>
  <c i="6" r="BE183"/>
  <c r="BE425"/>
  <c r="BE456"/>
  <c r="E87"/>
  <c r="BE132"/>
  <c r="BE358"/>
  <c r="BE375"/>
  <c r="BE446"/>
  <c r="BE464"/>
  <c r="BE482"/>
  <c r="BE730"/>
  <c r="BE832"/>
  <c r="BE982"/>
  <c r="J95"/>
  <c r="BE104"/>
  <c r="BE284"/>
  <c r="BE401"/>
  <c r="BE415"/>
  <c r="BE679"/>
  <c r="BE931"/>
  <c r="BE1033"/>
  <c r="F63"/>
  <c r="BE234"/>
  <c r="BE262"/>
  <c r="BE293"/>
  <c r="BE367"/>
  <c r="BE384"/>
  <c r="BE513"/>
  <c r="BE625"/>
  <c i="5" r="BE104"/>
  <c r="BE333"/>
  <c r="BE341"/>
  <c r="BE370"/>
  <c r="BE447"/>
  <c r="BE610"/>
  <c r="BE652"/>
  <c i="4" r="BK101"/>
  <c r="J101"/>
  <c r="J68"/>
  <c r="BK232"/>
  <c r="J232"/>
  <c r="J73"/>
  <c i="5" r="J60"/>
  <c r="BE179"/>
  <c r="BE511"/>
  <c r="BE533"/>
  <c r="BE572"/>
  <c r="BE242"/>
  <c r="BE362"/>
  <c r="BE525"/>
  <c r="BE732"/>
  <c r="BE939"/>
  <c r="BE1118"/>
  <c r="BE1181"/>
  <c r="BE1244"/>
  <c r="E87"/>
  <c r="BE443"/>
  <c r="BE456"/>
  <c r="BE632"/>
  <c r="BE661"/>
  <c r="BE669"/>
  <c r="BE672"/>
  <c r="BE687"/>
  <c r="BE717"/>
  <c r="BE750"/>
  <c r="BE876"/>
  <c r="F63"/>
  <c r="BE119"/>
  <c r="BE294"/>
  <c r="BE464"/>
  <c r="BE642"/>
  <c r="BE702"/>
  <c r="BE747"/>
  <c r="BE813"/>
  <c r="BE1002"/>
  <c r="BE128"/>
  <c r="BE354"/>
  <c r="BE379"/>
  <c r="BE497"/>
  <c r="BE613"/>
  <c i="4" r="F63"/>
  <c i="3" r="BK99"/>
  <c r="J99"/>
  <c r="J68"/>
  <c i="4" r="J60"/>
  <c r="BE210"/>
  <c r="BE217"/>
  <c r="BE225"/>
  <c r="BE274"/>
  <c r="BE284"/>
  <c r="BE401"/>
  <c i="3" r="BK199"/>
  <c r="J199"/>
  <c r="J72"/>
  <c i="4" r="BE103"/>
  <c r="BE149"/>
  <c r="E52"/>
  <c r="BE199"/>
  <c r="BE212"/>
  <c r="BE222"/>
  <c r="BE229"/>
  <c r="BE189"/>
  <c r="BE214"/>
  <c r="BE234"/>
  <c i="3" r="BE168"/>
  <c r="BE182"/>
  <c r="BE153"/>
  <c r="BE178"/>
  <c r="BE221"/>
  <c i="2" r="BK232"/>
  <c r="J232"/>
  <c r="J72"/>
  <c i="3" r="J60"/>
  <c r="BE185"/>
  <c r="BE359"/>
  <c i="2" r="J100"/>
  <c r="J69"/>
  <c i="3" r="E84"/>
  <c r="BE101"/>
  <c r="BE180"/>
  <c r="BE189"/>
  <c r="BE201"/>
  <c r="BE242"/>
  <c r="F63"/>
  <c r="BE196"/>
  <c r="BE211"/>
  <c r="BE251"/>
  <c r="BE193"/>
  <c r="BE260"/>
  <c i="2" r="BE273"/>
  <c r="J60"/>
  <c r="E84"/>
  <c r="BE282"/>
  <c r="BE291"/>
  <c r="BE352"/>
  <c r="F63"/>
  <c r="BE101"/>
  <c r="BE159"/>
  <c r="BE198"/>
  <c r="BE214"/>
  <c r="BE216"/>
  <c r="BE218"/>
  <c r="BE221"/>
  <c r="BE225"/>
  <c r="BE229"/>
  <c r="BE234"/>
  <c r="BE249"/>
  <c r="BE264"/>
  <c r="BE342"/>
  <c r="BE463"/>
  <c i="4" r="F41"/>
  <c i="1" r="BD59"/>
  <c i="8" r="F39"/>
  <c i="1" r="BB66"/>
  <c i="12" r="F38"/>
  <c i="1" r="BA73"/>
  <c i="15" r="F40"/>
  <c i="1" r="BC77"/>
  <c i="21" r="F34"/>
  <c i="1" r="BA83"/>
  <c i="2" r="F40"/>
  <c i="1" r="BC57"/>
  <c i="9" r="F38"/>
  <c i="1" r="BA67"/>
  <c i="11" r="F40"/>
  <c i="1" r="BC70"/>
  <c r="AS55"/>
  <c i="4" r="F39"/>
  <c i="1" r="BB59"/>
  <c i="9" r="F39"/>
  <c i="1" r="BB67"/>
  <c i="11" r="F38"/>
  <c i="1" r="BA70"/>
  <c i="21" r="F35"/>
  <c i="1" r="BB83"/>
  <c r="AS71"/>
  <c i="3" r="F39"/>
  <c i="1" r="BB58"/>
  <c i="9" r="F40"/>
  <c i="1" r="BC67"/>
  <c i="11" r="F39"/>
  <c i="1" r="BB70"/>
  <c i="6" r="F41"/>
  <c i="1" r="BD62"/>
  <c i="16" r="F36"/>
  <c i="1" r="BC78"/>
  <c i="17" r="F35"/>
  <c i="1" r="BB79"/>
  <c i="19" r="F34"/>
  <c i="1" r="BA81"/>
  <c i="21" r="F37"/>
  <c i="1" r="BD83"/>
  <c i="3" r="F38"/>
  <c i="1" r="BA58"/>
  <c i="7" r="F39"/>
  <c i="1" r="BB63"/>
  <c i="19" r="F36"/>
  <c i="1" r="BC81"/>
  <c i="2" r="F41"/>
  <c i="1" r="BD57"/>
  <c i="10" r="J38"/>
  <c i="1" r="AW69"/>
  <c i="20" r="F37"/>
  <c i="1" r="BD82"/>
  <c i="3" r="J38"/>
  <c i="1" r="AW58"/>
  <c i="8" r="J38"/>
  <c i="1" r="AW66"/>
  <c i="12" r="J38"/>
  <c i="1" r="AW73"/>
  <c i="15" r="F41"/>
  <c i="1" r="BD77"/>
  <c i="4" r="J38"/>
  <c i="1" r="AW59"/>
  <c i="7" r="F41"/>
  <c i="1" r="BD63"/>
  <c i="16" r="F37"/>
  <c i="1" r="BD78"/>
  <c i="19" r="J34"/>
  <c i="1" r="AW81"/>
  <c i="7" r="F38"/>
  <c i="1" r="BA63"/>
  <c i="12" r="F41"/>
  <c i="1" r="BD73"/>
  <c i="18" r="J34"/>
  <c i="1" r="AW80"/>
  <c i="20" r="F36"/>
  <c i="1" r="BC82"/>
  <c i="2" r="F39"/>
  <c i="1" r="BB57"/>
  <c i="10" r="F38"/>
  <c i="1" r="BA69"/>
  <c i="6" r="F39"/>
  <c i="1" r="BB62"/>
  <c i="14" r="F40"/>
  <c i="1" r="BC76"/>
  <c i="10" r="F41"/>
  <c i="1" r="BD69"/>
  <c i="10" r="F39"/>
  <c i="1" r="BB69"/>
  <c i="9" r="J38"/>
  <c i="1" r="AW67"/>
  <c i="13" r="F41"/>
  <c i="1" r="BD74"/>
  <c i="14" r="F41"/>
  <c i="1" r="BD76"/>
  <c r="AS64"/>
  <c i="6" r="J38"/>
  <c i="1" r="AW62"/>
  <c i="13" r="F38"/>
  <c i="1" r="BA74"/>
  <c i="14" r="J38"/>
  <c i="1" r="AW76"/>
  <c i="5" r="F39"/>
  <c i="1" r="BB61"/>
  <c i="17" r="F37"/>
  <c i="1" r="BD79"/>
  <c i="19" r="F35"/>
  <c i="1" r="BB81"/>
  <c i="5" r="J38"/>
  <c i="1" r="AW61"/>
  <c i="16" r="F34"/>
  <c i="1" r="BA78"/>
  <c i="18" r="F34"/>
  <c i="1" r="BA80"/>
  <c i="20" r="F34"/>
  <c i="1" r="BA82"/>
  <c i="5" r="F38"/>
  <c i="1" r="BA61"/>
  <c i="12" r="F39"/>
  <c i="1" r="BB73"/>
  <c i="15" r="F38"/>
  <c i="1" r="BA77"/>
  <c i="8" r="F38"/>
  <c i="1" r="BA66"/>
  <c i="11" r="F41"/>
  <c i="1" r="BD70"/>
  <c i="4" r="F40"/>
  <c i="1" r="BC59"/>
  <c i="9" r="F41"/>
  <c i="1" r="BD67"/>
  <c i="11" r="J38"/>
  <c i="1" r="AW70"/>
  <c i="4" r="F38"/>
  <c i="1" r="BA59"/>
  <c i="7" r="F40"/>
  <c i="1" r="BC63"/>
  <c i="13" r="J38"/>
  <c i="1" r="AW74"/>
  <c i="16" r="F35"/>
  <c i="1" r="BB78"/>
  <c i="18" r="F36"/>
  <c i="1" r="BC80"/>
  <c i="21" r="J34"/>
  <c i="1" r="AW83"/>
  <c i="2" r="F38"/>
  <c i="1" r="BA57"/>
  <c i="7" r="J38"/>
  <c i="1" r="AW63"/>
  <c i="17" r="F34"/>
  <c i="1" r="BA79"/>
  <c i="19" r="F37"/>
  <c i="1" r="BD81"/>
  <c i="2" r="J38"/>
  <c i="1" r="AW57"/>
  <c i="6" r="F40"/>
  <c i="1" r="BC62"/>
  <c i="17" r="J34"/>
  <c i="1" r="AW79"/>
  <c i="18" r="F37"/>
  <c i="1" r="BD80"/>
  <c i="20" r="J34"/>
  <c i="1" r="AW82"/>
  <c i="21" r="F36"/>
  <c i="1" r="BC83"/>
  <c i="5" r="F40"/>
  <c i="1" r="BC61"/>
  <c i="15" r="J38"/>
  <c i="1" r="AW77"/>
  <c i="5" r="F41"/>
  <c i="1" r="BD61"/>
  <c i="16" r="J34"/>
  <c i="1" r="AW78"/>
  <c i="17" r="F36"/>
  <c i="1" r="BC79"/>
  <c i="18" r="F35"/>
  <c i="1" r="BB80"/>
  <c i="20" r="F35"/>
  <c i="1" r="BB82"/>
  <c i="3" r="F40"/>
  <c i="1" r="BC58"/>
  <c i="8" r="F40"/>
  <c i="1" r="BC66"/>
  <c i="12" r="F40"/>
  <c i="1" r="BC73"/>
  <c i="15" r="F39"/>
  <c i="1" r="BB77"/>
  <c i="6" r="F38"/>
  <c i="1" r="BA62"/>
  <c i="13" r="F40"/>
  <c i="1" r="BC74"/>
  <c i="14" r="F38"/>
  <c i="1" r="BA76"/>
  <c i="3" r="F41"/>
  <c i="1" r="BD58"/>
  <c i="8" r="F41"/>
  <c i="1" r="BD66"/>
  <c i="13" r="F39"/>
  <c i="1" r="BB74"/>
  <c i="14" r="F39"/>
  <c i="1" r="BB76"/>
  <c i="10" r="F40"/>
  <c i="1" r="BC69"/>
  <c i="2" l="1" r="P98"/>
  <c i="1" r="AU57"/>
  <c i="2" r="T98"/>
  <c i="14" r="BK286"/>
  <c r="J286"/>
  <c r="J73"/>
  <c i="17" r="T87"/>
  <c r="T86"/>
  <c r="T85"/>
  <c i="19" r="P92"/>
  <c r="P91"/>
  <c r="P90"/>
  <c i="1" r="AU81"/>
  <c i="5" r="T445"/>
  <c i="18" r="T84"/>
  <c r="T83"/>
  <c i="11" r="P99"/>
  <c i="1" r="AU70"/>
  <c i="3" r="T99"/>
  <c r="T98"/>
  <c i="12" r="BK235"/>
  <c r="J235"/>
  <c r="J73"/>
  <c i="15" r="R183"/>
  <c r="R101"/>
  <c i="14" r="R286"/>
  <c r="R102"/>
  <c i="11" r="T99"/>
  <c i="7" r="R410"/>
  <c r="R100"/>
  <c i="21" r="T85"/>
  <c r="T84"/>
  <c i="7" r="P410"/>
  <c r="P100"/>
  <c i="1" r="AU63"/>
  <c i="15" r="T183"/>
  <c r="T101"/>
  <c i="14" r="T286"/>
  <c r="T102"/>
  <c i="18" r="R84"/>
  <c r="R83"/>
  <c i="17" r="R87"/>
  <c r="R86"/>
  <c r="R85"/>
  <c i="6" r="R356"/>
  <c r="R101"/>
  <c i="2" r="BK99"/>
  <c r="J99"/>
  <c r="J68"/>
  <c r="R98"/>
  <c i="19" r="T92"/>
  <c r="T91"/>
  <c r="T90"/>
  <c i="10" r="P104"/>
  <c i="6" r="T101"/>
  <c i="18" r="BK84"/>
  <c r="BK83"/>
  <c r="J83"/>
  <c r="J59"/>
  <c i="17" r="P87"/>
  <c r="P86"/>
  <c r="P85"/>
  <c i="1" r="AU79"/>
  <c i="7" r="T101"/>
  <c r="T100"/>
  <c i="15" r="P183"/>
  <c r="P101"/>
  <c i="1" r="AU77"/>
  <c i="10" r="T104"/>
  <c i="6" r="BK356"/>
  <c r="J356"/>
  <c r="J73"/>
  <c i="5" r="R445"/>
  <c r="R101"/>
  <c i="20" r="T92"/>
  <c r="T91"/>
  <c r="T90"/>
  <c i="10" r="P589"/>
  <c r="BK104"/>
  <c r="J104"/>
  <c r="J68"/>
  <c i="7" r="BK101"/>
  <c r="J101"/>
  <c r="J68"/>
  <c i="14" r="P286"/>
  <c r="P102"/>
  <c i="1" r="AU76"/>
  <c i="6" r="P356"/>
  <c r="P101"/>
  <c i="1" r="AU62"/>
  <c i="8" r="R101"/>
  <c r="R100"/>
  <c i="5" r="P101"/>
  <c i="1" r="AU61"/>
  <c i="20" r="P92"/>
  <c r="P91"/>
  <c r="P90"/>
  <c i="1" r="AU82"/>
  <c i="10" r="T589"/>
  <c i="5" r="T102"/>
  <c r="T101"/>
  <c i="3" r="R99"/>
  <c r="R98"/>
  <c i="19" r="R92"/>
  <c r="R91"/>
  <c r="R90"/>
  <c i="11" r="BK100"/>
  <c r="J100"/>
  <c r="J68"/>
  <c i="10" r="R589"/>
  <c r="R103"/>
  <c i="3" r="P99"/>
  <c r="P98"/>
  <c i="1" r="AU58"/>
  <c i="11" r="R450"/>
  <c r="R99"/>
  <c i="15" r="BK183"/>
  <c r="J183"/>
  <c r="J72"/>
  <c i="21" r="BK85"/>
  <c r="J85"/>
  <c r="J60"/>
  <c i="17" r="BK87"/>
  <c r="J87"/>
  <c r="J61"/>
  <c i="20" r="BK91"/>
  <c r="J91"/>
  <c r="J60"/>
  <c i="19" r="BK91"/>
  <c r="J91"/>
  <c r="J60"/>
  <c i="16" r="BK81"/>
  <c r="J81"/>
  <c r="J59"/>
  <c i="15" r="BK101"/>
  <c r="J101"/>
  <c i="14" r="BK102"/>
  <c r="J102"/>
  <c r="J67"/>
  <c i="13" r="BK99"/>
  <c r="J99"/>
  <c i="12" r="BK100"/>
  <c r="J100"/>
  <c r="J67"/>
  <c i="11" r="BK99"/>
  <c r="J99"/>
  <c r="J67"/>
  <c i="9" r="BK98"/>
  <c r="J98"/>
  <c i="8" r="BK100"/>
  <c r="J100"/>
  <c i="7" r="BK100"/>
  <c r="J100"/>
  <c r="J67"/>
  <c i="6" r="BK101"/>
  <c r="J101"/>
  <c i="5" r="BK101"/>
  <c r="J101"/>
  <c r="J67"/>
  <c i="4" r="BK100"/>
  <c r="J100"/>
  <c r="J67"/>
  <c i="3" r="BK98"/>
  <c r="J98"/>
  <c r="J67"/>
  <c i="1" r="AU72"/>
  <c i="5" r="F37"/>
  <c i="1" r="AZ61"/>
  <c i="20" r="J33"/>
  <c i="1" r="AV82"/>
  <c r="AT82"/>
  <c i="21" r="F33"/>
  <c i="1" r="AZ83"/>
  <c r="AU65"/>
  <c r="BA56"/>
  <c r="AW56"/>
  <c r="BC56"/>
  <c r="AY56"/>
  <c i="5" r="J37"/>
  <c i="1" r="AV61"/>
  <c r="AT61"/>
  <c r="BA65"/>
  <c r="BC65"/>
  <c r="AY65"/>
  <c r="BB65"/>
  <c r="AX65"/>
  <c i="9" r="J37"/>
  <c i="1" r="AV67"/>
  <c r="AT67"/>
  <c i="3" r="F37"/>
  <c i="1" r="AZ58"/>
  <c i="6" r="F37"/>
  <c i="1" r="AZ62"/>
  <c i="8" r="J34"/>
  <c i="1" r="AG66"/>
  <c r="BA68"/>
  <c r="AW68"/>
  <c r="BD68"/>
  <c i="11" r="J37"/>
  <c i="1" r="AV70"/>
  <c r="AT70"/>
  <c i="12" r="J37"/>
  <c i="1" r="AV73"/>
  <c r="AT73"/>
  <c i="14" r="F37"/>
  <c i="1" r="AZ76"/>
  <c r="AS54"/>
  <c i="10" r="J37"/>
  <c i="1" r="AV69"/>
  <c r="AT69"/>
  <c r="BD65"/>
  <c i="9" r="F37"/>
  <c i="1" r="AZ67"/>
  <c i="20" r="F33"/>
  <c i="1" r="AZ82"/>
  <c i="21" r="J33"/>
  <c i="1" r="AV83"/>
  <c r="AT83"/>
  <c i="3" r="J37"/>
  <c i="1" r="AV58"/>
  <c r="AT58"/>
  <c i="19" r="F33"/>
  <c i="1" r="AZ81"/>
  <c r="BB60"/>
  <c r="AX60"/>
  <c r="BD60"/>
  <c i="8" r="F37"/>
  <c i="1" r="AZ66"/>
  <c i="4" r="J37"/>
  <c i="1" r="AV59"/>
  <c r="AT59"/>
  <c r="BB75"/>
  <c r="AX75"/>
  <c r="BC75"/>
  <c r="AY75"/>
  <c r="BD75"/>
  <c i="15" r="J37"/>
  <c i="1" r="AV77"/>
  <c r="AT77"/>
  <c r="BD56"/>
  <c i="17" r="F33"/>
  <c i="1" r="AZ79"/>
  <c i="19" r="J33"/>
  <c i="1" r="AV81"/>
  <c r="AT81"/>
  <c r="BC60"/>
  <c r="AY60"/>
  <c r="BA60"/>
  <c r="AW60"/>
  <c i="8" r="J37"/>
  <c i="1" r="AV66"/>
  <c r="AT66"/>
  <c i="6" r="J34"/>
  <c i="1" r="AG62"/>
  <c i="7" r="J37"/>
  <c i="1" r="AV63"/>
  <c r="AT63"/>
  <c i="6" r="J37"/>
  <c i="1" r="AV62"/>
  <c r="AT62"/>
  <c r="BC68"/>
  <c r="AY68"/>
  <c r="BB68"/>
  <c r="AX68"/>
  <c i="11" r="F37"/>
  <c i="1" r="AZ70"/>
  <c r="BB56"/>
  <c r="AX56"/>
  <c i="16" r="J33"/>
  <c i="1" r="AV78"/>
  <c r="AT78"/>
  <c i="18" r="J33"/>
  <c i="1" r="AV80"/>
  <c r="AT80"/>
  <c r="AU56"/>
  <c i="2" r="J37"/>
  <c i="1" r="AV57"/>
  <c r="AT57"/>
  <c r="BA72"/>
  <c r="BB72"/>
  <c r="AX72"/>
  <c i="13" r="F37"/>
  <c i="1" r="AZ74"/>
  <c i="13" r="J34"/>
  <c i="1" r="AG74"/>
  <c i="14" r="J37"/>
  <c i="1" r="AV76"/>
  <c r="AT76"/>
  <c i="9" r="J34"/>
  <c i="1" r="AG67"/>
  <c i="10" r="F37"/>
  <c i="1" r="AZ69"/>
  <c i="12" r="F37"/>
  <c i="1" r="AZ73"/>
  <c i="4" r="F37"/>
  <c i="1" r="AZ59"/>
  <c r="BA75"/>
  <c r="AW75"/>
  <c i="15" r="F37"/>
  <c i="1" r="AZ77"/>
  <c i="15" r="J34"/>
  <c i="1" r="AG77"/>
  <c i="16" r="F33"/>
  <c i="1" r="AZ78"/>
  <c i="17" r="J33"/>
  <c i="1" r="AV79"/>
  <c r="AT79"/>
  <c i="18" r="F33"/>
  <c i="1" r="AZ80"/>
  <c i="2" r="F37"/>
  <c i="1" r="AZ57"/>
  <c r="BD72"/>
  <c r="BC72"/>
  <c r="AY72"/>
  <c i="13" r="J37"/>
  <c i="1" r="AV74"/>
  <c r="AT74"/>
  <c i="7" r="F37"/>
  <c i="1" r="AZ63"/>
  <c i="10" l="1" r="T103"/>
  <c r="P103"/>
  <c i="1" r="AU69"/>
  <c i="18" r="J84"/>
  <c r="J60"/>
  <c i="10" r="BK103"/>
  <c r="J103"/>
  <c i="2" r="BK98"/>
  <c r="J98"/>
  <c r="J67"/>
  <c i="21" r="BK84"/>
  <c r="J84"/>
  <c r="J59"/>
  <c i="17" r="BK86"/>
  <c r="J86"/>
  <c r="J60"/>
  <c i="20" r="BK90"/>
  <c r="J90"/>
  <c r="J59"/>
  <c i="19" r="BK90"/>
  <c r="J90"/>
  <c i="1" r="AN77"/>
  <c i="15" r="J67"/>
  <c r="J43"/>
  <c i="1" r="AN74"/>
  <c i="13" r="J67"/>
  <c r="J43"/>
  <c i="1" r="AN67"/>
  <c i="9" r="J67"/>
  <c i="1" r="AN66"/>
  <c i="9" r="J43"/>
  <c i="8" r="J67"/>
  <c r="J43"/>
  <c i="1" r="AN62"/>
  <c i="6" r="J67"/>
  <c r="J43"/>
  <c i="1" r="AZ65"/>
  <c r="AV65"/>
  <c i="3" r="J34"/>
  <c i="1" r="AG58"/>
  <c r="AN58"/>
  <c r="BC64"/>
  <c r="AY64"/>
  <c i="4" r="J34"/>
  <c i="1" r="AG59"/>
  <c r="AN59"/>
  <c i="19" r="J30"/>
  <c i="1" r="AG81"/>
  <c r="AN81"/>
  <c r="AZ75"/>
  <c r="AV75"/>
  <c r="AT75"/>
  <c i="10" r="J34"/>
  <c i="1" r="AG69"/>
  <c r="BD64"/>
  <c r="BD71"/>
  <c i="7" r="J34"/>
  <c i="1" r="AG63"/>
  <c r="AN63"/>
  <c r="BA71"/>
  <c r="AW71"/>
  <c r="AZ68"/>
  <c r="AV68"/>
  <c r="AT68"/>
  <c r="BB64"/>
  <c r="AX64"/>
  <c r="AG65"/>
  <c r="AU75"/>
  <c r="AZ72"/>
  <c r="AV72"/>
  <c r="BA55"/>
  <c r="AW55"/>
  <c r="AW72"/>
  <c r="AZ60"/>
  <c r="AV60"/>
  <c r="AT60"/>
  <c r="BC55"/>
  <c r="AY55"/>
  <c r="BD55"/>
  <c r="BC71"/>
  <c r="AY71"/>
  <c r="BA64"/>
  <c r="AW64"/>
  <c r="AU60"/>
  <c r="AW65"/>
  <c i="5" r="J34"/>
  <c i="1" r="AG61"/>
  <c r="AZ56"/>
  <c r="AV56"/>
  <c r="AT56"/>
  <c r="AU68"/>
  <c i="16" r="J30"/>
  <c i="1" r="AG78"/>
  <c r="AN78"/>
  <c i="14" r="J34"/>
  <c i="1" r="AG76"/>
  <c r="AG75"/>
  <c i="18" r="J30"/>
  <c i="1" r="AG80"/>
  <c i="11" r="J34"/>
  <c i="1" r="AG70"/>
  <c r="AG68"/>
  <c r="BB71"/>
  <c r="AX71"/>
  <c i="12" r="J34"/>
  <c i="1" r="AG73"/>
  <c r="AG72"/>
  <c r="BB55"/>
  <c r="AX55"/>
  <c i="10" l="1" r="J43"/>
  <c i="18" r="J39"/>
  <c i="10" r="J67"/>
  <c i="17" r="BK85"/>
  <c r="J85"/>
  <c r="J59"/>
  <c i="19" r="J39"/>
  <c r="J59"/>
  <c i="16" r="J39"/>
  <c i="14" r="J43"/>
  <c i="1" r="AN76"/>
  <c i="12" r="J43"/>
  <c i="1" r="AN73"/>
  <c r="AN68"/>
  <c i="11" r="J43"/>
  <c i="1" r="AN70"/>
  <c i="7" r="J43"/>
  <c i="5" r="J43"/>
  <c i="1" r="AN61"/>
  <c i="4" r="J43"/>
  <c i="3" r="J43"/>
  <c i="1" r="AN75"/>
  <c r="AN69"/>
  <c r="AN80"/>
  <c r="AU71"/>
  <c r="AU64"/>
  <c r="AZ64"/>
  <c r="AV64"/>
  <c r="AT64"/>
  <c i="20" r="J30"/>
  <c i="1" r="AG82"/>
  <c r="AN82"/>
  <c r="BC54"/>
  <c r="W32"/>
  <c i="21" r="J30"/>
  <c i="1" r="AG83"/>
  <c r="AZ55"/>
  <c r="AV55"/>
  <c r="AT55"/>
  <c r="AT65"/>
  <c r="AN65"/>
  <c r="AU55"/>
  <c r="BB54"/>
  <c r="W31"/>
  <c r="AG60"/>
  <c i="2" r="J34"/>
  <c i="1" r="AG57"/>
  <c r="AN57"/>
  <c r="AT72"/>
  <c r="AN72"/>
  <c r="AZ71"/>
  <c r="AV71"/>
  <c r="AT71"/>
  <c r="BA54"/>
  <c r="W30"/>
  <c r="AG64"/>
  <c r="AG71"/>
  <c r="BD54"/>
  <c r="W33"/>
  <c i="21" l="1" r="J39"/>
  <c i="2" r="J43"/>
  <c i="20" r="J39"/>
  <c i="1" r="AN71"/>
  <c r="AN60"/>
  <c r="AN83"/>
  <c r="AN64"/>
  <c r="AG56"/>
  <c r="AX54"/>
  <c r="AY54"/>
  <c r="AW54"/>
  <c r="AK30"/>
  <c r="AU54"/>
  <c i="17" r="J30"/>
  <c i="1" r="AG79"/>
  <c r="AN79"/>
  <c r="AZ54"/>
  <c r="AV54"/>
  <c r="AK29"/>
  <c l="1" r="AN56"/>
  <c i="17" r="J39"/>
  <c i="1" r="AG55"/>
  <c r="AG54"/>
  <c r="AK26"/>
  <c r="AK35"/>
  <c r="W29"/>
  <c r="AT54"/>
  <c r="AN54"/>
  <c l="1" r="AN5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<sst xmlns="http://schemas.openxmlformats.org/spreadsheetml/2006/main">
  <si>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</si>
  <si>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</si>
  <si>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</si>
  <si>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</si>
  <si>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</si>
  <si>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{8218e5c0-580e-47a0-87a8-b08e994c169d}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</si>
  <si>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</si>
  <si>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</si>
  <si>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</si>
  <si>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</si>
  <si>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</si>
  <si>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</si>
  <si>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</si>
  <si>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</si>
  <si>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2025-074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</si>
  <si>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</si>
  <si>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</si>
  <si>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Domov seniorů Vojkov</t>
  </si>
  <si>
    <t>KSO:</t>
  </si>
  <si>
    <t/>
  </si>
  <si>
    <t>CC-CZ:</t>
  </si>
  <si>
    <t>Místo:</t>
  </si>
  <si>
    <t>Vojkov 1, Vrchotovy Janovice</t>
  </si>
  <si>
    <t>Datum:</t>
  </si>
  <si>
    <t>12. 5. 2025</t>
  </si>
  <si>
    <t>Zadavatel:</t>
  </si>
  <si>
    <t>IČ:</t>
  </si>
  <si>
    <t>Domov seniorů Vojkov 1, Vrchotovy Janovice</t>
  </si>
  <si>
    <t>DIČ:</t>
  </si>
  <si>
    <t>Účastník:</t>
  </si>
  <si>
    <t>Vyplň údaj</t>
  </si>
  <si>
    <t>Projektant:</t>
  </si>
  <si>
    <t>ČOS exim,s.r.o. Alešova 26, České Budějovice</t>
  </si>
  <si>
    <t>True</t>
  </si>
  <si>
    <t>Zpracovatel:</t>
  </si>
  <si>
    <t>Ing. Dana Mlejnková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</si>
  <si>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</si>
  <si>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</si>
  <si>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</si>
  <si>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</si>
  <si>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</si>
  <si>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</si>
  <si>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</si>
  <si>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</si>
  <si>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</si>
  <si>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</si>
  <si>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</si>
  <si>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</si>
  <si>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</si>
  <si>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</si>
  <si>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</si>
  <si>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</si>
  <si>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</si>
  <si>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</si>
  <si>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</si>
  <si>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</si>
  <si>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</si>
  <si>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</si>
  <si>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</si>
  <si>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</si>
  <si>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</si>
  <si>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</si>
  <si>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</si>
  <si>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</si>
  <si>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</si>
  <si>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</si>
  <si>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</si>
  <si>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</si>
  <si>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</si>
  <si>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</si>
  <si>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</si>
  <si>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</si>
  <si>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</si>
  <si>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</si>
  <si>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</si>
  <si>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</si>
  <si>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2025-074-1</t>
  </si>
  <si>
    <t>Budova 1</t>
  </si>
  <si>
    <t>STA</t>
  </si>
  <si>
    <t>1</t>
  </si>
  <si>
    <t>{a68ca45a-9b87-4635-864d-4626ba8b7223}</t>
  </si>
  <si>
    <t>2</t>
  </si>
  <si>
    <t>2025-074-1-01</t>
  </si>
  <si>
    <t>Budova 1- bourací práce</t>
  </si>
  <si>
    <t>Soupis</t>
  </si>
  <si>
    <t>{c33fe30b-16d4-4d77-b96b-2305d9a59edf}</t>
  </si>
  <si>
    <t>/</t>
  </si>
  <si>
    <t>2025-074-1-01-01</t>
  </si>
  <si>
    <t>Budova 1- bourací práce- 1.PP</t>
  </si>
  <si>
    <t>3</t>
  </si>
  <si>
    <t>{d0371e4b-ac8e-47aa-be4d-7079460a04fb}</t>
  </si>
  <si>
    <t>2025-074-1-01-02</t>
  </si>
  <si>
    <t>Budova 1- bourací práce- 1.NP</t>
  </si>
  <si>
    <t>{13c599b6-3f7d-4ea2-8f52-68a8e7419cad}</t>
  </si>
  <si>
    <t>2025-074-1-01-03</t>
  </si>
  <si>
    <t>Budova 1- bourací práce- 2.NP</t>
  </si>
  <si>
    <t>{772f7281-38fb-4c3e-979e-9b32da144621}</t>
  </si>
  <si>
    <t>2025-074-1-02</t>
  </si>
  <si>
    <t>Budova 1- nové kce</t>
  </si>
  <si>
    <t>{4f095b97-2106-47b9-9460-dd988a6e10b9}</t>
  </si>
  <si>
    <t>2025-074-1-02-01</t>
  </si>
  <si>
    <t>Budova 1- nové kce- 1.PP</t>
  </si>
  <si>
    <t>{707a3cf0-a17d-477a-946e-159189fde3e0}</t>
  </si>
  <si>
    <t>2025-074-1-02-02</t>
  </si>
  <si>
    <t>Budova 1- nové kce- 1.NP</t>
  </si>
  <si>
    <t>{f010a37f-3376-40eb-a4d1-b332f93a9c8f}</t>
  </si>
  <si>
    <t>2025-074-1-02-03</t>
  </si>
  <si>
    <t>Budova 1- nové kce- 2.NP</t>
  </si>
  <si>
    <t>{5697ea05-9d9d-45bd-96fb-2cb74c1de88f}</t>
  </si>
  <si>
    <t>2025-074-2</t>
  </si>
  <si>
    <t>Budova 9</t>
  </si>
  <si>
    <t>{f03289ae-935b-4f59-9bae-4faf61ddf3fc}</t>
  </si>
  <si>
    <t>2025-074-2-01</t>
  </si>
  <si>
    <t>Budova 9- bourací práce</t>
  </si>
  <si>
    <t>{b272504a-9093-4543-9c8b-5d2a13189fd9}</t>
  </si>
  <si>
    <t>2025-074-2-01-01</t>
  </si>
  <si>
    <t>Budova 9- bourací práce- 1.NP</t>
  </si>
  <si>
    <t>{17960418-2c12-43a8-94af-b848cb2d6c4c}</t>
  </si>
  <si>
    <t>2025-074-2-01-02</t>
  </si>
  <si>
    <t>Budova 9- bourací práce- 2.NP</t>
  </si>
  <si>
    <t>{fad7e69e-f35f-4f61-954f-380e07e8be36}</t>
  </si>
  <si>
    <t>2025-074-2-02</t>
  </si>
  <si>
    <t>Budova 9- nové kce</t>
  </si>
  <si>
    <t>{8f8e94ff-91b7-49ed-aff5-02a7bace0592}</t>
  </si>
  <si>
    <t>2025-074-2-02-01</t>
  </si>
  <si>
    <t>Budova 9- nové kce- 1.NP</t>
  </si>
  <si>
    <t>{4846ccd0-73d1-4118-bd7d-6814b9a1e47f}</t>
  </si>
  <si>
    <t>2025-074-2-02-02</t>
  </si>
  <si>
    <t>Budova 9- nové kce- 2.NP</t>
  </si>
  <si>
    <t>{1952841e-3b1a-4353-9b1e-2e6de1e2bb9a}</t>
  </si>
  <si>
    <t>2025-074-3</t>
  </si>
  <si>
    <t>Budova 40</t>
  </si>
  <si>
    <t>{e7510f8d-ea88-4d08-9f34-0e340435688b}</t>
  </si>
  <si>
    <t>2025-074-3-01</t>
  </si>
  <si>
    <t>Budova 40- bourací práce</t>
  </si>
  <si>
    <t>{234d6953-6c9b-4b6d-b310-5db11a84e4ac}</t>
  </si>
  <si>
    <t>2025-074-3-01-01</t>
  </si>
  <si>
    <t>Budova 40- bourací práce- 1.NP</t>
  </si>
  <si>
    <t>{789f18fc-3ccb-4830-a25a-112e185ae26c}</t>
  </si>
  <si>
    <t>2025-074-3-01-02</t>
  </si>
  <si>
    <t>Budova 40- bourací práce- 2.NP</t>
  </si>
  <si>
    <t>{46626cd7-319b-4b1a-8c61-173c37834bbf}</t>
  </si>
  <si>
    <t>2025-074-3-02</t>
  </si>
  <si>
    <t>Budova 40- nové kce</t>
  </si>
  <si>
    <t>{66eb7f4d-6538-49d4-8f5b-ee6f25561c79}</t>
  </si>
  <si>
    <t>2025-074-3-02-01</t>
  </si>
  <si>
    <t>Budova 40- nové kce- 1.NP</t>
  </si>
  <si>
    <t>{849a2cae-6d03-459f-be82-bcae92326b31}</t>
  </si>
  <si>
    <t>2025-074-3-02-02</t>
  </si>
  <si>
    <t>Budova 40- nové kce- 2.NP</t>
  </si>
  <si>
    <t>{387879ca-c69f-4cf1-a767-5bebdb14af81}</t>
  </si>
  <si>
    <t>2025-074-4</t>
  </si>
  <si>
    <t>Ostatní</t>
  </si>
  <si>
    <t>{b267b3c1-0baf-40b4-8ec7-155077721162}</t>
  </si>
  <si>
    <t>2025-074-5</t>
  </si>
  <si>
    <t>Úpravy evakuační výtah</t>
  </si>
  <si>
    <t>{67fc2ce8-3c67-4dd9-b934-f9fbee28bc72}</t>
  </si>
  <si>
    <t>2025-074-6</t>
  </si>
  <si>
    <t>Silnoproud</t>
  </si>
  <si>
    <t>{e4fec918-6b2a-4e98-8bf0-7d071d51aa4c}</t>
  </si>
  <si>
    <t>2025-074-7</t>
  </si>
  <si>
    <t>Slaboproud - EPS</t>
  </si>
  <si>
    <t>{fdde4844-ddd6-48b9-9a7c-dc118823899e}</t>
  </si>
  <si>
    <t>2025-074-8</t>
  </si>
  <si>
    <t>Slaboproud - ACS</t>
  </si>
  <si>
    <t>{0053def4-1d37-40d5-9b03-6c7df5329d56}</t>
  </si>
  <si>
    <t>2025-074-9</t>
  </si>
  <si>
    <t>VRN- vedlejší rozpočtové náklady</t>
  </si>
  <si>
    <t>{e28a0010-7afa-4fa2-999c-807dc0a03803}</t>
  </si>
  <si>
    <t>KRYCÍ LIST SOUPISU PRACÍ</t>
  </si>
  <si>
    <t>Objekt:</t>
  </si>
  <si>
    <t>2025-074-1 - Budova 1</t>
  </si>
  <si>
    <t>Soupis:</t>
  </si>
  <si>
    <t>2025-074-1-01 - Budova 1- bourací práce</t>
  </si>
  <si>
    <t>Úroveň 3:</t>
  </si>
  <si>
    <t>2025-074-1-01-01 - Budova 1- bourací práce- 1.PP</t>
  </si>
  <si>
    <t xml:space="preserve">Zpracováno dle metodiky ÚRS s maximálním zatříděním položek (popisu činností) dle Třídníku stavebních konstrukcí a prací. Použita databáze směrných cen 2025/I. Položky, které databáze neobsahuje, oceněny dle brutto ceníků příslušných dodavatelů. Veškeré názvy jednotlivých zařízení jsou uvedeny pouze pro určení technické úrovně a provozních parametrů. Ve všech případech lze použít i jiná než navržená zařízení, která mají podobnou nebo minimálně stejnou kvalitu, účinnost a výkon, parametry použití, ev. hlučnost (která bezpodmínečně splňuje platné hygienické normy).  Celková množství u jednotlivých položek (kusy, metry) byla odměřena a sečtena ručně a digitálně z výkresů.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</si>
  <si>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</si>
  <si>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</si>
  <si>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</si>
  <si>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</si>
  <si>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</si>
  <si>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94 - Lešení a stavební výtahy</t>
  </si>
  <si>
    <t xml:space="preserve">    96 - Bourání konstrukcí</t>
  </si>
  <si>
    <t xml:space="preserve">    997 - Doprava suti a vybouraných hmot</t>
  </si>
  <si>
    <t>PSV - Práce a dodávky PSV</t>
  </si>
  <si>
    <t xml:space="preserve">    766 - Konstrukce truhlářské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</si>
  <si>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</si>
  <si>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</si>
  <si>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</si>
  <si>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</si>
  <si>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</si>
  <si>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</si>
  <si>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</si>
  <si>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</si>
  <si>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</si>
  <si>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</si>
  <si>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</si>
  <si>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</si>
  <si>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</si>
  <si>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</si>
  <si>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</si>
  <si>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</si>
  <si>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</si>
  <si>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94</t>
  </si>
  <si>
    <t>Lešení a stavební výtahy</t>
  </si>
  <si>
    <t>K</t>
  </si>
  <si>
    <t>949101111</t>
  </si>
  <si>
    <t>Lešení pomocné pracovní pro objekty pozemních staveb pro zatížení do 150 kg/m2, o výšce lešeňové podlahy do 1,9 m</t>
  </si>
  <si>
    <t>m2</t>
  </si>
  <si>
    <t>CS ÚRS 2025 01</t>
  </si>
  <si>
    <t>4</t>
  </si>
  <si>
    <t>-2068326382</t>
  </si>
  <si>
    <t>Online PSC</t>
  </si>
  <si>
    <t>https://podminky.urs.cz/item/CS_URS_2025_01/949101111</t>
  </si>
  <si>
    <t>VV</t>
  </si>
  <si>
    <t>budova/1/</t>
  </si>
  <si>
    <t>bourací 1/PP/20/3</t>
  </si>
  <si>
    <t>m.č./024/</t>
  </si>
  <si>
    <t>lešení</t>
  </si>
  <si>
    <t>lešení pomocné</t>
  </si>
  <si>
    <t>7,57</t>
  </si>
  <si>
    <t>bourací 1/PP/20/6</t>
  </si>
  <si>
    <t>m.č./023/</t>
  </si>
  <si>
    <t>32,89</t>
  </si>
  <si>
    <t>bourací 1/PP/20/9</t>
  </si>
  <si>
    <t>m.č./004/</t>
  </si>
  <si>
    <t>26,58</t>
  </si>
  <si>
    <t>bourací 1/PP/20/12</t>
  </si>
  <si>
    <t>m.č./007/</t>
  </si>
  <si>
    <t>20,96</t>
  </si>
  <si>
    <t>bourací 1/PP/20/15</t>
  </si>
  <si>
    <t>m.č./010/</t>
  </si>
  <si>
    <t>35,07</t>
  </si>
  <si>
    <t>bourací 1/PP/20/18</t>
  </si>
  <si>
    <t>m.č./012/</t>
  </si>
  <si>
    <t>28,05</t>
  </si>
  <si>
    <t>bourací 1/PP/20/21</t>
  </si>
  <si>
    <t>m.č./013/</t>
  </si>
  <si>
    <t>39,8</t>
  </si>
  <si>
    <t>bourací 1/PP/20/24</t>
  </si>
  <si>
    <t>m.č./014/</t>
  </si>
  <si>
    <t>14,24</t>
  </si>
  <si>
    <t>bourací 1/PP/20/31</t>
  </si>
  <si>
    <t>m.č./008/</t>
  </si>
  <si>
    <t>8,08</t>
  </si>
  <si>
    <t>Součet</t>
  </si>
  <si>
    <t>96</t>
  </si>
  <si>
    <t>Bourání konstrukcí</t>
  </si>
  <si>
    <t>968072455</t>
  </si>
  <si>
    <t>Vybourání kovových rámů oken s křídly, dveřních zárubní, vrat, stěn, ostění nebo obkladů dveřních zárubní, plochy do 2 m2</t>
  </si>
  <si>
    <t>767006664</t>
  </si>
  <si>
    <t>https://podminky.urs.cz/item/CS_URS_2025_01/968072455</t>
  </si>
  <si>
    <t>bourací 1/PP/2</t>
  </si>
  <si>
    <t>zárubeň</t>
  </si>
  <si>
    <t>vybourání zárubně /900*1970/</t>
  </si>
  <si>
    <t>0,9*1,97</t>
  </si>
  <si>
    <t>bourací 1/PP/4</t>
  </si>
  <si>
    <t>vybourání zárubně /1000*1970/</t>
  </si>
  <si>
    <t>1*1,97</t>
  </si>
  <si>
    <t>bourací 1/PP/6</t>
  </si>
  <si>
    <t>vybourání zárubně /800*1970/</t>
  </si>
  <si>
    <t>0,8*1,97</t>
  </si>
  <si>
    <t>bourací 1/PP/10</t>
  </si>
  <si>
    <t>bourací 1/PP/12</t>
  </si>
  <si>
    <t>bourací 1/PP/16</t>
  </si>
  <si>
    <t>zárubeň dvojkř.</t>
  </si>
  <si>
    <t>1,0*1,97</t>
  </si>
  <si>
    <t>968072456</t>
  </si>
  <si>
    <t>Vybourání kovových rámů oken s křídly, dveřních zárubní, vrat, stěn, ostění nebo obkladů dveřních zárubní, plochy přes 2 m2</t>
  </si>
  <si>
    <t>839020620</t>
  </si>
  <si>
    <t>https://podminky.urs.cz/item/CS_URS_2025_01/968072456</t>
  </si>
  <si>
    <t>bourací 1/PP/8</t>
  </si>
  <si>
    <t>vybourání zárubně /1100*1970/</t>
  </si>
  <si>
    <t>1,1*1,97</t>
  </si>
  <si>
    <t>bourací 1/PP/14</t>
  </si>
  <si>
    <t>vybourání zárubně /1600*2000/</t>
  </si>
  <si>
    <t>1,6*2</t>
  </si>
  <si>
    <t>997</t>
  </si>
  <si>
    <t>Doprava suti a vybouraných hmot</t>
  </si>
  <si>
    <t>997013211</t>
  </si>
  <si>
    <t>Vnitrostaveništní doprava suti a vybouraných hmot vodorovně do 50 m s naložením ručně pro budovy a haly výšky do 6 m</t>
  </si>
  <si>
    <t>t</t>
  </si>
  <si>
    <t>-350972325</t>
  </si>
  <si>
    <t>https://podminky.urs.cz/item/CS_URS_2025_01/997013211</t>
  </si>
  <si>
    <t>5</t>
  </si>
  <si>
    <t>997013501</t>
  </si>
  <si>
    <t>Odvoz suti a vybouraných hmot na skládku nebo meziskládku se složením, na vzdálenost do 1 km</t>
  </si>
  <si>
    <t>1544539206</t>
  </si>
  <si>
    <t>https://podminky.urs.cz/item/CS_URS_2025_01/997013501</t>
  </si>
  <si>
    <t>6</t>
  </si>
  <si>
    <t>997013509</t>
  </si>
  <si>
    <t>Odvoz suti a vybouraných hmot na skládku nebo meziskládku se složením, na vzdálenost Příplatek k ceně za každý další započatý 1 km přes 1 km</t>
  </si>
  <si>
    <t>193155289</t>
  </si>
  <si>
    <t>https://podminky.urs.cz/item/CS_URS_2025_01/997013509</t>
  </si>
  <si>
    <t>2,564*26 'Přepočtené koeficientem množství</t>
  </si>
  <si>
    <t>7</t>
  </si>
  <si>
    <t>997013603</t>
  </si>
  <si>
    <t>Poplatek za uložení stavebního odpadu na skládce (skládkovné) cihelného zatříděného do Katalogu odpadů pod kódem 17 01 02</t>
  </si>
  <si>
    <t>1651390307</t>
  </si>
  <si>
    <t>https://podminky.urs.cz/item/CS_URS_2025_01/997013603</t>
  </si>
  <si>
    <t>0,19</t>
  </si>
  <si>
    <t>8</t>
  </si>
  <si>
    <t>997013631</t>
  </si>
  <si>
    <t>Poplatek za uložení stavebního odpadu na skládce (skládkovné) směsného stavebního a demoličního zatříděného do Katalogu odpadů pod kódem 17 09 04</t>
  </si>
  <si>
    <t>-320168550</t>
  </si>
  <si>
    <t>https://podminky.urs.cz/item/CS_URS_2025_01/997013631</t>
  </si>
  <si>
    <t>1,177</t>
  </si>
  <si>
    <t>9</t>
  </si>
  <si>
    <t>997013811</t>
  </si>
  <si>
    <t>Poplatek za uložení stavebního odpadu na skládce (skládkovné) dřevěného zatříděného do Katalogu odpadů pod kódem 17 02 01</t>
  </si>
  <si>
    <t>1961392470</t>
  </si>
  <si>
    <t>https://podminky.urs.cz/item/CS_URS_2025_01/997013811</t>
  </si>
  <si>
    <t>1,198</t>
  </si>
  <si>
    <t>PSV</t>
  </si>
  <si>
    <t>Práce a dodávky PSV</t>
  </si>
  <si>
    <t>766</t>
  </si>
  <si>
    <t>Konstrukce truhlářské</t>
  </si>
  <si>
    <t>10</t>
  </si>
  <si>
    <t>766411821</t>
  </si>
  <si>
    <t>Demontáž obložení stěn palubkami</t>
  </si>
  <si>
    <t>16</t>
  </si>
  <si>
    <t>1069483105</t>
  </si>
  <si>
    <t>https://podminky.urs.cz/item/CS_URS_2025_01/766411821</t>
  </si>
  <si>
    <t>bourací 1/PP/20/26</t>
  </si>
  <si>
    <t>obklad stěny</t>
  </si>
  <si>
    <t>odstranění dřevěného obkladu stěny v/1,0/m</t>
  </si>
  <si>
    <t>(4,954+4,954+4,25+4,25)*1</t>
  </si>
  <si>
    <t>bourací 1/PP/20/28</t>
  </si>
  <si>
    <t>m.č./009/</t>
  </si>
  <si>
    <t>4,739*1*2</t>
  </si>
  <si>
    <t>11</t>
  </si>
  <si>
    <t>766411822</t>
  </si>
  <si>
    <t>Demontáž obložení stěn podkladových roštů</t>
  </si>
  <si>
    <t>-1022843164</t>
  </si>
  <si>
    <t>https://podminky.urs.cz/item/CS_URS_2025_01/766411822</t>
  </si>
  <si>
    <t>bourací 1/PP/20/25</t>
  </si>
  <si>
    <t>rošt</t>
  </si>
  <si>
    <t>odstranění podkladního roštu- obkladu</t>
  </si>
  <si>
    <t>bourací 1/PP/20/27</t>
  </si>
  <si>
    <t>766421821</t>
  </si>
  <si>
    <t>Demontáž obložení podhledů palubkami</t>
  </si>
  <si>
    <t>-827791280</t>
  </si>
  <si>
    <t>https://podminky.urs.cz/item/CS_URS_2025_01/766421821</t>
  </si>
  <si>
    <t>bourací 1/PP/19</t>
  </si>
  <si>
    <t>podhled</t>
  </si>
  <si>
    <t>demontáž dřevěného podhledu</t>
  </si>
  <si>
    <t>4,954*4,25</t>
  </si>
  <si>
    <t>13</t>
  </si>
  <si>
    <t>766421822</t>
  </si>
  <si>
    <t>Demontáž obložení podhledů podkladových roštů</t>
  </si>
  <si>
    <t>-1344592640</t>
  </si>
  <si>
    <t>https://podminky.urs.cz/item/CS_URS_2025_01/766421822</t>
  </si>
  <si>
    <t>bourací 1/PP/18</t>
  </si>
  <si>
    <t>demontáž podkladního roštu- podhled</t>
  </si>
  <si>
    <t>14</t>
  </si>
  <si>
    <t>766661849</t>
  </si>
  <si>
    <t>Demontáž dveřních konstrukcí k opětovnému použití kování interiérového štítku s klikou</t>
  </si>
  <si>
    <t>kus</t>
  </si>
  <si>
    <t>-1453988346</t>
  </si>
  <si>
    <t>https://podminky.urs.cz/item/CS_URS_2025_01/766661849</t>
  </si>
  <si>
    <t>bourací 1/PP/20</t>
  </si>
  <si>
    <t>m.č./032/</t>
  </si>
  <si>
    <t>kování</t>
  </si>
  <si>
    <t>demontáž kování</t>
  </si>
  <si>
    <t>15</t>
  </si>
  <si>
    <t>766691914</t>
  </si>
  <si>
    <t>Ostatní práce vyvěšení nebo zavěšení křídel dřevěných dveřních, plochy do 2 m2</t>
  </si>
  <si>
    <t>-299191727</t>
  </si>
  <si>
    <t>https://podminky.urs.cz/item/CS_URS_2025_01/766691914</t>
  </si>
  <si>
    <t>bourací 1/PP/1</t>
  </si>
  <si>
    <t>dveře</t>
  </si>
  <si>
    <t>vyvěšení dveří /900*1970/</t>
  </si>
  <si>
    <t>bourací 1/PP/3</t>
  </si>
  <si>
    <t>vyvěšení dveří /1000*1970/</t>
  </si>
  <si>
    <t>bourací 1/PP/5</t>
  </si>
  <si>
    <t>vyvěšení dveří /800*1970/</t>
  </si>
  <si>
    <t>bourací 1/PP/9</t>
  </si>
  <si>
    <t>bourací 1/PP/11</t>
  </si>
  <si>
    <t>bourací 1/PP/13</t>
  </si>
  <si>
    <t>dveře dvojkř.</t>
  </si>
  <si>
    <t>vyvěšení dveří /1600*2000/</t>
  </si>
  <si>
    <t>bourací 1/PP/15</t>
  </si>
  <si>
    <t>vyvěšení dveří /1100*1970/</t>
  </si>
  <si>
    <t>bourací 1/PP/17</t>
  </si>
  <si>
    <t>dvířka</t>
  </si>
  <si>
    <t>demotáž dvířek o rozvaděče</t>
  </si>
  <si>
    <t>766691915</t>
  </si>
  <si>
    <t>Ostatní práce vyvěšení nebo zavěšení křídel dřevěných dveřních, plochy přes 2 m2</t>
  </si>
  <si>
    <t>-1756262967</t>
  </si>
  <si>
    <t>https://podminky.urs.cz/item/CS_URS_2025_01/766691915</t>
  </si>
  <si>
    <t>bourací 1/PP/7</t>
  </si>
  <si>
    <t>784</t>
  </si>
  <si>
    <t>Dokončovací práce - malby a tapety</t>
  </si>
  <si>
    <t>17</t>
  </si>
  <si>
    <t>784121001</t>
  </si>
  <si>
    <t>Oškrabání malby v místnostech výšky do 3,80 m</t>
  </si>
  <si>
    <t>-817630895</t>
  </si>
  <si>
    <t>https://podminky.urs.cz/item/CS_URS_2025_01/784121001</t>
  </si>
  <si>
    <t>bourací 1/PP/20/1</t>
  </si>
  <si>
    <t>oškrabání</t>
  </si>
  <si>
    <t>oškrabání strop</t>
  </si>
  <si>
    <t>bourací 1/PP/20/2</t>
  </si>
  <si>
    <t>oškrabání stěn</t>
  </si>
  <si>
    <t>(2,273+3,332+2,723+3,332)*2,5</t>
  </si>
  <si>
    <t>bourací 1/PP/20/4</t>
  </si>
  <si>
    <t>bourací 1/PP/20/5</t>
  </si>
  <si>
    <t>(9,797+9,797+3,228+3,228+1,05+1,05)*2,5</t>
  </si>
  <si>
    <t>bourací 1/PP/20/7</t>
  </si>
  <si>
    <t>bourací 1/PP/20/8</t>
  </si>
  <si>
    <t>(5,14+5,14+5,36+5,36)*2,5</t>
  </si>
  <si>
    <t>bourací 1/PP/20/10</t>
  </si>
  <si>
    <t>bude odstraněn podhled</t>
  </si>
  <si>
    <t>bourací 1/PP/20/11</t>
  </si>
  <si>
    <t>(4,954+4,954+4,25+4,25)*2,4</t>
  </si>
  <si>
    <t>bourací 1/PP/20/13</t>
  </si>
  <si>
    <t>bourací 1/PP/20/14</t>
  </si>
  <si>
    <t>(7,702+7,702+4,47+4,47)*2,5</t>
  </si>
  <si>
    <t>bourací 1/PP/20/16</t>
  </si>
  <si>
    <t>bourací 1/PP/20/17</t>
  </si>
  <si>
    <t>(3,119+3,119+2,457+2,457)*2,5</t>
  </si>
  <si>
    <t>bourací 1/PP/20/19</t>
  </si>
  <si>
    <t>bourací 1/PP/20/20</t>
  </si>
  <si>
    <t>(5,318+5,318+7,715+7,715+1,3+1,3)*2,5</t>
  </si>
  <si>
    <t>bourací 1/PP/20/22</t>
  </si>
  <si>
    <t>bourací 1/PP/20/23</t>
  </si>
  <si>
    <t>(3,749+3,749+3,239+3,239)*2,5</t>
  </si>
  <si>
    <t>bourací 1/PP/20/29</t>
  </si>
  <si>
    <t>bourací 1/PP/20/30</t>
  </si>
  <si>
    <t>(2,293+2,293+3,518+3,518)*2,5</t>
  </si>
  <si>
    <t>18</t>
  </si>
  <si>
    <t>784121011</t>
  </si>
  <si>
    <t>Rozmývání podkladu po oškrabání malby v místnostech výšky do 3,80 m</t>
  </si>
  <si>
    <t>1744857882</t>
  </si>
  <si>
    <t>https://podminky.urs.cz/item/CS_URS_2025_01/784121011</t>
  </si>
  <si>
    <t>2025-074-1-01-02 - Budova 1- bourací práce- 1.NP</t>
  </si>
  <si>
    <t>-1812867279</t>
  </si>
  <si>
    <t>bourací 1/NP/21/3</t>
  </si>
  <si>
    <t>m.č./118/</t>
  </si>
  <si>
    <t>22,2</t>
  </si>
  <si>
    <t>bourací 1/NP/21/6</t>
  </si>
  <si>
    <t>m.č./114/</t>
  </si>
  <si>
    <t>41,84</t>
  </si>
  <si>
    <t>bourací 1/NP/33</t>
  </si>
  <si>
    <t>m.č./104/</t>
  </si>
  <si>
    <t>35,46</t>
  </si>
  <si>
    <t>bourací 1/NP/36</t>
  </si>
  <si>
    <t>m.č./103/</t>
  </si>
  <si>
    <t>11,7</t>
  </si>
  <si>
    <t>bourací 1/NP/39</t>
  </si>
  <si>
    <t>m.č./132/</t>
  </si>
  <si>
    <t>29,24</t>
  </si>
  <si>
    <t>bourací 1/NP/42</t>
  </si>
  <si>
    <t>m.č./127/</t>
  </si>
  <si>
    <t>26,63</t>
  </si>
  <si>
    <t>bourací 1/NP/45</t>
  </si>
  <si>
    <t>m.č./125/</t>
  </si>
  <si>
    <t>17,65</t>
  </si>
  <si>
    <t>bourací 1/NP/48</t>
  </si>
  <si>
    <t>m.č./126/</t>
  </si>
  <si>
    <t>59,56</t>
  </si>
  <si>
    <t>163018285</t>
  </si>
  <si>
    <t>bourací 1/NP/22</t>
  </si>
  <si>
    <t>bourací 1/NP/24</t>
  </si>
  <si>
    <t>968072641</t>
  </si>
  <si>
    <t>Vybourání kovových rámů oken s křídly, dveřních zárubní, vrat, stěn, ostění nebo obkladů stěn jakýchkoliv, kromě výkladních jakékoliv plochy</t>
  </si>
  <si>
    <t>1911097895</t>
  </si>
  <si>
    <t>https://podminky.urs.cz/item/CS_URS_2025_01/968072641</t>
  </si>
  <si>
    <t>bourací 1/NP/26</t>
  </si>
  <si>
    <t>stěna</t>
  </si>
  <si>
    <t>vybourání prosklenné stěny</t>
  </si>
  <si>
    <t>2,39*4-(1,1*2)</t>
  </si>
  <si>
    <t>895428852</t>
  </si>
  <si>
    <t>-1999831825</t>
  </si>
  <si>
    <t>230237411</t>
  </si>
  <si>
    <t>2,622*26 'Přepočtené koeficientem množství</t>
  </si>
  <si>
    <t>1581715110</t>
  </si>
  <si>
    <t>0,473</t>
  </si>
  <si>
    <t>-1865843857</t>
  </si>
  <si>
    <t>0,269</t>
  </si>
  <si>
    <t>997013804</t>
  </si>
  <si>
    <t>Poplatek za uložení stavebního odpadu na skládce (skládkovné) ze skla zatříděného do Katalogu odpadů pod kódem 17 02 02</t>
  </si>
  <si>
    <t>-1920353183</t>
  </si>
  <si>
    <t>https://podminky.urs.cz/item/CS_URS_2025_01/997013804</t>
  </si>
  <si>
    <t>0,184</t>
  </si>
  <si>
    <t>-293202140</t>
  </si>
  <si>
    <t>1,696</t>
  </si>
  <si>
    <t>2016264111</t>
  </si>
  <si>
    <t>bourací 1/NP/30</t>
  </si>
  <si>
    <t>odstranění dřevěného obkladu stěny v/1,3/m</t>
  </si>
  <si>
    <t>(14,6+6,2+0,34+2,8+1,979+2,8+0,34+6,2+4,9+1,55+6,4+0,94+0,42+0,45+0,445+0,7+0,97+2,67+1,67+2,005+1,67+3,8+3,5+4,84+2,3+0,6)*1,3-(1,25*1,3*6)-(4*1,3)</t>
  </si>
  <si>
    <t>1,35*1,3*-1</t>
  </si>
  <si>
    <t>1703450795</t>
  </si>
  <si>
    <t>bourací 1/NP/29</t>
  </si>
  <si>
    <t>-1907883317</t>
  </si>
  <si>
    <t>bourací 1/NP/21</t>
  </si>
  <si>
    <t>bourací 1/NP/23</t>
  </si>
  <si>
    <t>bourací 1/NP/28</t>
  </si>
  <si>
    <t>dveře-šikmé</t>
  </si>
  <si>
    <t>vybourání šikmých dveří pod schody/1370*X/</t>
  </si>
  <si>
    <t>-738320643</t>
  </si>
  <si>
    <t>bourací 1/NP/25</t>
  </si>
  <si>
    <t>vyvěšení dveří- /1100*2000/- stěna</t>
  </si>
  <si>
    <t>766 R1</t>
  </si>
  <si>
    <t>Vybourání dřevěné skříně pod schody</t>
  </si>
  <si>
    <t>ks</t>
  </si>
  <si>
    <t>-47251097</t>
  </si>
  <si>
    <t>bourací 1/NP/27</t>
  </si>
  <si>
    <t>skříň</t>
  </si>
  <si>
    <t xml:space="preserve"> Vybourání dřevěné skříně pod schody</t>
  </si>
  <si>
    <t>-936278085</t>
  </si>
  <si>
    <t>bourací 1/NP/21/1</t>
  </si>
  <si>
    <t>bourací 1/NP/21/2</t>
  </si>
  <si>
    <t>(7,82+1,17+4,42+4,03+5,85)*4,3-(1,1*1,3)-(1,25*1,3*2)</t>
  </si>
  <si>
    <t>bourací 1/NP/21/4</t>
  </si>
  <si>
    <t>bourací 1/NP/21/5</t>
  </si>
  <si>
    <t>(101,38+10,38+4,03+4,03)*4,3</t>
  </si>
  <si>
    <t>bourací 1/NP/31</t>
  </si>
  <si>
    <t>bourací 1/NP/32</t>
  </si>
  <si>
    <t>(4,41+4,41+8,03+8,03)*4,3</t>
  </si>
  <si>
    <t>bourací 1/NP/34</t>
  </si>
  <si>
    <t>bourací 1/NP/35</t>
  </si>
  <si>
    <t>(5,2+5,2+2,25+2,5)*4,3</t>
  </si>
  <si>
    <t>bourací 1/NP/37</t>
  </si>
  <si>
    <t>bourací 1/NP/38</t>
  </si>
  <si>
    <t>(7,85+7,85+4,599+4,599)*4,3</t>
  </si>
  <si>
    <t>bourací 1/NP/40</t>
  </si>
  <si>
    <t>bourací 1/NP/41</t>
  </si>
  <si>
    <t>(5,83+5,83+4,95+4,95)*4,3</t>
  </si>
  <si>
    <t>bourací 1/NP/43</t>
  </si>
  <si>
    <t>bourací 1/NP/44</t>
  </si>
  <si>
    <t>(3,83+3,83+4,6+4,6)*4,3</t>
  </si>
  <si>
    <t>bourací 1/NP/46</t>
  </si>
  <si>
    <t>bourací 1/NP/47</t>
  </si>
  <si>
    <t>(14,6+6,2+0,34+2,8+1,979+2,8+0,34+6,2+4,9+1,55+6,4+0,94+0,42+0,45+0,445+0,7+0,97+2,67+1,67+2,005+1,67+3,8+3,5+4,84+2,3+0,6)*(4,3-1,3)</t>
  </si>
  <si>
    <t>260384710</t>
  </si>
  <si>
    <t>2025-074-1-01-03 - Budova 1- bourací práce- 2.NP</t>
  </si>
  <si>
    <t xml:space="preserve">    97 - Prorážení otvorů a ostatní bourací práce</t>
  </si>
  <si>
    <t xml:space="preserve">    776 - Podlahy povlakové</t>
  </si>
  <si>
    <t>2105567905</t>
  </si>
  <si>
    <t>bourací 2/NP/62</t>
  </si>
  <si>
    <t>m.č./220/</t>
  </si>
  <si>
    <t>15,44</t>
  </si>
  <si>
    <t>bourací 2/NP/65</t>
  </si>
  <si>
    <t>m.č./219/</t>
  </si>
  <si>
    <t>14,92</t>
  </si>
  <si>
    <t>bourací 2/NP/68</t>
  </si>
  <si>
    <t>m.č./217/</t>
  </si>
  <si>
    <t>18,78</t>
  </si>
  <si>
    <t>bourací 2/NP/71</t>
  </si>
  <si>
    <t>m.č./218/</t>
  </si>
  <si>
    <t>12,67</t>
  </si>
  <si>
    <t>bourací 2/NP/75</t>
  </si>
  <si>
    <t>m.č./212/</t>
  </si>
  <si>
    <t>75,17</t>
  </si>
  <si>
    <t>bourací 2/NP/86</t>
  </si>
  <si>
    <t>m.č./201/</t>
  </si>
  <si>
    <t>15,09</t>
  </si>
  <si>
    <t>bourací 2/NP/89</t>
  </si>
  <si>
    <t>m.č./203/</t>
  </si>
  <si>
    <t>38,87</t>
  </si>
  <si>
    <t>1408787696</t>
  </si>
  <si>
    <t>bourací 2/NP/50</t>
  </si>
  <si>
    <t>bourací 2/NP/52</t>
  </si>
  <si>
    <t>bourací 2/NP/54</t>
  </si>
  <si>
    <t>bourací 2/NP/56</t>
  </si>
  <si>
    <t>vybourání zárubně /650*1900/</t>
  </si>
  <si>
    <t>0,65*1,9</t>
  </si>
  <si>
    <t>bourací 2/NP/58</t>
  </si>
  <si>
    <t>m.č./212A/</t>
  </si>
  <si>
    <t>vybourání zárubně /1200*1000/</t>
  </si>
  <si>
    <t>1,2*1</t>
  </si>
  <si>
    <t>bourací 2/NP/83</t>
  </si>
  <si>
    <t>97</t>
  </si>
  <si>
    <t>Prorážení otvorů a ostatní bourací práce</t>
  </si>
  <si>
    <t>971033451</t>
  </si>
  <si>
    <t>Vybourání otvorů ve zdivu základovém nebo nadzákladovém z cihel, tvárnic, příčkovek z cihel pálených na maltu vápennou nebo vápenocementovou plochy do 0,25 m2, tl. do 450 mm</t>
  </si>
  <si>
    <t>-849409049</t>
  </si>
  <si>
    <t>https://podminky.urs.cz/item/CS_URS_2025_01/971033451</t>
  </si>
  <si>
    <t>bourací 2/NP/76</t>
  </si>
  <si>
    <t>výtah</t>
  </si>
  <si>
    <t>otvor</t>
  </si>
  <si>
    <t>vybourání otvoru pr./415/mm</t>
  </si>
  <si>
    <t>0,42*0,42*0,45- rozměr</t>
  </si>
  <si>
    <t>978059541</t>
  </si>
  <si>
    <t>Odsekání obkladů stěn včetně otlučení podkladní omítky až na zdivo z obkládaček vnitřních, z jakýchkoliv materiálů, plochy přes 1 m2</t>
  </si>
  <si>
    <t>1264212985</t>
  </si>
  <si>
    <t>https://podminky.urs.cz/item/CS_URS_2025_01/978059541</t>
  </si>
  <si>
    <t>bourací 2/NP/77</t>
  </si>
  <si>
    <t>m.č./211/</t>
  </si>
  <si>
    <t xml:space="preserve">obklad  </t>
  </si>
  <si>
    <t>odstranění obkladu keram. v/2/m</t>
  </si>
  <si>
    <t>(0,95+5,22+2,92+3,5)*2-(1,25*2)-(0,9*1,97)</t>
  </si>
  <si>
    <t>bude upřesněno dle skutečnosti</t>
  </si>
  <si>
    <t>969998992</t>
  </si>
  <si>
    <t>1043354210</t>
  </si>
  <si>
    <t>-1119850607</t>
  </si>
  <si>
    <t>2,696*26 'Přepočtené koeficientem množství</t>
  </si>
  <si>
    <t>-1924839625</t>
  </si>
  <si>
    <t>0,200</t>
  </si>
  <si>
    <t>0,207</t>
  </si>
  <si>
    <t>997013607</t>
  </si>
  <si>
    <t>Poplatek za uložení stavebního odpadu na skládce (skládkovné) z tašek a keramických výrobků zatříděného do Katalogu odpadů pod kódem 17 01 03</t>
  </si>
  <si>
    <t>-1452436386</t>
  </si>
  <si>
    <t>https://podminky.urs.cz/item/CS_URS_2025_01/997013607</t>
  </si>
  <si>
    <t>1,422</t>
  </si>
  <si>
    <t>-86102096</t>
  </si>
  <si>
    <t>0,724</t>
  </si>
  <si>
    <t>-662770245</t>
  </si>
  <si>
    <t>0,144</t>
  </si>
  <si>
    <t>-2024305079</t>
  </si>
  <si>
    <t>bourací 2/NP/49</t>
  </si>
  <si>
    <t>bourací 2/NP/51</t>
  </si>
  <si>
    <t>bourací 2/NP/53</t>
  </si>
  <si>
    <t>bourací 2/NP/55</t>
  </si>
  <si>
    <t>vyvěšení dveří /650*1900/</t>
  </si>
  <si>
    <t>bourací 2/NP/57</t>
  </si>
  <si>
    <t>vyvěšení dveří /1200*1000/</t>
  </si>
  <si>
    <t>bourací 2/NP/82</t>
  </si>
  <si>
    <t>776</t>
  </si>
  <si>
    <t>Podlahy povlakové</t>
  </si>
  <si>
    <t>776501811</t>
  </si>
  <si>
    <t>Demontáž povlakových podlahovin ze stěn výšky do 2 m</t>
  </si>
  <si>
    <t>-2038254731</t>
  </si>
  <si>
    <t>https://podminky.urs.cz/item/CS_URS_2025_01/776501811</t>
  </si>
  <si>
    <t>bourací 2/NP/59</t>
  </si>
  <si>
    <t>obklad stěny-PVC</t>
  </si>
  <si>
    <t>odstranění PVC obkladu stěny v/1,3/m</t>
  </si>
  <si>
    <t>(0,9+8,7+1,979+8,7+4,23+1,808+7,24+2,4)*1,3</t>
  </si>
  <si>
    <t>1663919697</t>
  </si>
  <si>
    <t>bourací 2/NP/60</t>
  </si>
  <si>
    <t>bourací 2/NP/61</t>
  </si>
  <si>
    <t>(4,25+4,25+3,644+3,644)*2,5</t>
  </si>
  <si>
    <t>bourací 2/NP/63</t>
  </si>
  <si>
    <t>bourací 2/NP/64</t>
  </si>
  <si>
    <t>(4,13+4,1+4,1+0,88+0,88+4,13+1,85+1,85+1+1)*2,5</t>
  </si>
  <si>
    <t>bourací 2/NP/66</t>
  </si>
  <si>
    <t>bourací 2/NP/67</t>
  </si>
  <si>
    <t>(3,99+3,99+4,66+4,66)*2,5</t>
  </si>
  <si>
    <t>bourací 2/NP/69</t>
  </si>
  <si>
    <t>bourací 2/NP/70</t>
  </si>
  <si>
    <t>(4,421+4,421+2,758+2,758)*2,5</t>
  </si>
  <si>
    <t>bourací 2/NP/72</t>
  </si>
  <si>
    <t>bourací 2/NP/73</t>
  </si>
  <si>
    <t>(5,42+13,85-0,9+8+2,06+5,005)*2,5</t>
  </si>
  <si>
    <t>bourací 2/NP/74</t>
  </si>
  <si>
    <t>(0,9+8,7+1,979+8,7+4,23+1,808+7,24+2,4)*(2,5-1,3)</t>
  </si>
  <si>
    <t>bourací 2/NP/78</t>
  </si>
  <si>
    <t>15,24</t>
  </si>
  <si>
    <t>bourací 2/NP/79</t>
  </si>
  <si>
    <t>(0,95+5,22+2,92+3,5)*0,5</t>
  </si>
  <si>
    <t>bourací 2/NP/80</t>
  </si>
  <si>
    <t>(2,92-0,95+5,22-3,5)*2,5</t>
  </si>
  <si>
    <t>bourací 2/NP/81</t>
  </si>
  <si>
    <t>bourací 2/NP/84</t>
  </si>
  <si>
    <t>bourací 2/NP/85</t>
  </si>
  <si>
    <t>(4,3+4,3+3,51+3,51)*2,5</t>
  </si>
  <si>
    <t>bourací 2/NP/87</t>
  </si>
  <si>
    <t>bourací 2/NP/88</t>
  </si>
  <si>
    <t>(5,019+5,019+7,63+7,63)*2,5</t>
  </si>
  <si>
    <t>246504245</t>
  </si>
  <si>
    <t>2025-074-1-02 - Budova 1- nové kce</t>
  </si>
  <si>
    <t>2025-074-1-02-01 - Budova 1- nové kce- 1.PP</t>
  </si>
  <si>
    <t xml:space="preserve">    61 - Úprava povrchů vnitřních</t>
  </si>
  <si>
    <t xml:space="preserve">    64 - Osazování výplní otvorů</t>
  </si>
  <si>
    <t xml:space="preserve">    95 - Dokončovací konstrukce a práce pozemních staveb</t>
  </si>
  <si>
    <t xml:space="preserve">    998 - Přesun hmot</t>
  </si>
  <si>
    <t xml:space="preserve">    766 - Konstrukce truhlářské- bude upřesněno dle PD</t>
  </si>
  <si>
    <t xml:space="preserve">    767 - Konstrukce zámečnické</t>
  </si>
  <si>
    <t xml:space="preserve">    776 - Podlahy povlakové - obklady stěn</t>
  </si>
  <si>
    <t xml:space="preserve">    784 - Dokončovací práce - malby</t>
  </si>
  <si>
    <t>61</t>
  </si>
  <si>
    <t>Úprava povrchů vnitřních</t>
  </si>
  <si>
    <t>612135001</t>
  </si>
  <si>
    <t>Vyrovnání nerovností podkladu vnitřních omítaných ploch maltou, tl. do 10 mm vápenocementovou stěn</t>
  </si>
  <si>
    <t>659270703</t>
  </si>
  <si>
    <t>https://podminky.urs.cz/item/CS_URS_2025_01/612135001</t>
  </si>
  <si>
    <t>nové kce 1/PP/93</t>
  </si>
  <si>
    <t>vyrovnání stěn</t>
  </si>
  <si>
    <t>vyrovnání stěn po odstranění obkladu</t>
  </si>
  <si>
    <t>nové kce 1/PP/95</t>
  </si>
  <si>
    <t>612325423</t>
  </si>
  <si>
    <t>Oprava vápenocementové omítky vnitřních ploch štukové dvouvrstvé, tl. jádrové omítky do 20 mm a tl. štuku do 3 mm stěn, v rozsahu opravované plochy přes 30 do 50%</t>
  </si>
  <si>
    <t>920905069</t>
  </si>
  <si>
    <t>https://podminky.urs.cz/item/CS_URS_2025_01/612325423</t>
  </si>
  <si>
    <t>nové kce 1/PP/81</t>
  </si>
  <si>
    <t>omítka strop/100/</t>
  </si>
  <si>
    <t xml:space="preserve">oprava omítek stropu  cca. /100%/</t>
  </si>
  <si>
    <t>611325422</t>
  </si>
  <si>
    <t>Oprava vápenocementové omítky vnitřních ploch štukové dvouvrstvé, tl. jádrové omítky do 20 mm a tl. štuku do 3 mm stropů, v rozsahu opravované plochy přes 10 do 30%</t>
  </si>
  <si>
    <t>1584274057</t>
  </si>
  <si>
    <t>https://podminky.urs.cz/item/CS_URS_2025_01/611325422</t>
  </si>
  <si>
    <t>nové kce 1/PP/8</t>
  </si>
  <si>
    <t>omítka strop</t>
  </si>
  <si>
    <t xml:space="preserve">oprava omítek stropu  cca. /20%/</t>
  </si>
  <si>
    <t>nové kce 1/PP/16</t>
  </si>
  <si>
    <t>nové kce 1/PP/28</t>
  </si>
  <si>
    <t>nové kce 1/PP/38</t>
  </si>
  <si>
    <t>nové kce 1/PP/45</t>
  </si>
  <si>
    <t>nové kce 1/PP/55</t>
  </si>
  <si>
    <t>nové kce 1/PP/65</t>
  </si>
  <si>
    <t>nové kce 1/PP/88</t>
  </si>
  <si>
    <t>612325422</t>
  </si>
  <si>
    <t>Oprava vápenocementové omítky vnitřních ploch štukové dvouvrstvé, tl. jádrové omítky do 20 mm a tl. štuku do 3 mm stěn, v rozsahu opravované plochy přes 10 do 30%</t>
  </si>
  <si>
    <t>2039709114</t>
  </si>
  <si>
    <t>https://podminky.urs.cz/item/CS_URS_2025_01/612325422</t>
  </si>
  <si>
    <t>nové kce 1/PP/9</t>
  </si>
  <si>
    <t>omítka stěna</t>
  </si>
  <si>
    <t>oprava omítek stěn cca. /20%/</t>
  </si>
  <si>
    <t>(2,273+2,273+3,332+3,332)*2,5</t>
  </si>
  <si>
    <t>nové kce 1/PP/17</t>
  </si>
  <si>
    <t>nové kce 1/PP/29</t>
  </si>
  <si>
    <t>(5,318+5,318+7,715+7,715+1+1)*2,5</t>
  </si>
  <si>
    <t>nové kce 1/PP/39</t>
  </si>
  <si>
    <t>nové kce 1/PP/46</t>
  </si>
  <si>
    <t>(3,239+3,239+3,749+3,749)*2,5</t>
  </si>
  <si>
    <t>nové kce 1/PP/56</t>
  </si>
  <si>
    <t>(3,19+3,19+2,457+2,457)*2,5</t>
  </si>
  <si>
    <t>nové kce 1/PP/66</t>
  </si>
  <si>
    <t>(4,954+5,954+4,26+4,26)*2,5</t>
  </si>
  <si>
    <t>nové kce 1/PP/82</t>
  </si>
  <si>
    <t>(2,293+2,293+3,518+3,518)*(2,5-1)</t>
  </si>
  <si>
    <t>nové kce 1/PP/89</t>
  </si>
  <si>
    <t>nové kce 1/PP/99</t>
  </si>
  <si>
    <t>4,739*(2,5-1)*2</t>
  </si>
  <si>
    <t>619995001</t>
  </si>
  <si>
    <t>Začištění omítek (s dodáním hmot) kolem oken, dveří, podlah, obkladů apod.</t>
  </si>
  <si>
    <t>m</t>
  </si>
  <si>
    <t>2129230341</t>
  </si>
  <si>
    <t>https://podminky.urs.cz/item/CS_URS_2025_01/619995001</t>
  </si>
  <si>
    <t>nové kce 1/PP/5</t>
  </si>
  <si>
    <t>začištění</t>
  </si>
  <si>
    <t>začištění dveří D/11/</t>
  </si>
  <si>
    <t>0,9+1,97+1,97</t>
  </si>
  <si>
    <t>nové kce 1/PP/25</t>
  </si>
  <si>
    <t>začištění dveří D/6/</t>
  </si>
  <si>
    <t>1+1,97+1,97</t>
  </si>
  <si>
    <t>nové kce 1/PP/35</t>
  </si>
  <si>
    <t>začištění dveří D/5/</t>
  </si>
  <si>
    <t>0,8+1,97+1,97</t>
  </si>
  <si>
    <t>nové kce 1/PP/52</t>
  </si>
  <si>
    <t>začištění dveří D/4/</t>
  </si>
  <si>
    <t>1,1+1,97+1,97</t>
  </si>
  <si>
    <t>nové kce 1/PP/62</t>
  </si>
  <si>
    <t>začištění dveří D/8/</t>
  </si>
  <si>
    <t>1,0+1,97+1,97</t>
  </si>
  <si>
    <t>nové kce 1/PP/72</t>
  </si>
  <si>
    <t>začištění dveří D/10/</t>
  </si>
  <si>
    <t>nové kce 1/PP/75</t>
  </si>
  <si>
    <t>začištění dveří D/7/</t>
  </si>
  <si>
    <t>nové kce 1/PP/78</t>
  </si>
  <si>
    <t>začištění dveří D/9/</t>
  </si>
  <si>
    <t>64</t>
  </si>
  <si>
    <t>Osazování výplní otvorů</t>
  </si>
  <si>
    <t>642945111</t>
  </si>
  <si>
    <t>Osazování ocelových zárubní protipožárních nebo protiplynových dveří do vynechaného otvoru, s obetonováním, dveří jednokřídlových do 2,5 m2</t>
  </si>
  <si>
    <t>-480834870</t>
  </si>
  <si>
    <t>https://podminky.urs.cz/item/CS_URS_2025_01/642945111</t>
  </si>
  <si>
    <t>nové kce 1/PP/3</t>
  </si>
  <si>
    <t>zárubeň pož.</t>
  </si>
  <si>
    <t>D/11/ -osazení zárubně - vnitřní dveřní křídlo,plné, hladké,barvadle výběru investora ,CPL,kování nerez rozměr /900*1970/</t>
  </si>
  <si>
    <t>nové kce 1/PP/23</t>
  </si>
  <si>
    <t>D/6/ -osazení zárubně - vnitřní dveřní křídlo,plné, hladké,barva dle výběru investora ,CPL,kování nerez rozměr /1000*1970/</t>
  </si>
  <si>
    <t>nové kce 1/PP/33</t>
  </si>
  <si>
    <t>D/5/ -osazení zárubně - vnitřní dveřní křídlo,plné, hladké,barvadle výběru investora ,CPL,kování nerez rozměr /800*1970/</t>
  </si>
  <si>
    <t>nové kce 1/PP/50</t>
  </si>
  <si>
    <t>D/4/ -osazení zárubně - vnitřní dveřní křídlo,plné, hladké,barvadle výběru investora ,CPL,kování nerez rozměr /1100*1970/</t>
  </si>
  <si>
    <t>nové kce 1/PP/60</t>
  </si>
  <si>
    <t>D/8/ -osazení zárubně - vnitřní dveřní křídlo,plné, hladké,barvadle výběru investora ,CPL,kování nerez rozměr /1000*1970/</t>
  </si>
  <si>
    <t>nové kce 1/PP/76</t>
  </si>
  <si>
    <t>D/9/ -osazení zárubně - vnitřní dveřní křídlo,plné, hladké,barvadle výběru investora ,CPL,kování nerez rozměr /900*1970/</t>
  </si>
  <si>
    <t>M</t>
  </si>
  <si>
    <t>55331559</t>
  </si>
  <si>
    <t>zárubeň jednokřídlá ocelová pro zdění s protipožární úpravou tl stěny 75-100mm rozměru 1100/1970, 2100mm</t>
  </si>
  <si>
    <t>-2020090487</t>
  </si>
  <si>
    <t>55331563</t>
  </si>
  <si>
    <t>zárubeň jednokřídlá ocelová pro zdění s protipožární úpravou tl stěny 110-150mm rozměru 900/1970, 2100mm</t>
  </si>
  <si>
    <t>705426321</t>
  </si>
  <si>
    <t>55331564.100</t>
  </si>
  <si>
    <t>zárubeň jednokřídlá ocelová pro zdění s protipožární úpravou tl stěny 110-150mm rozměru 1000/1970, 2100mm</t>
  </si>
  <si>
    <t>-613111132</t>
  </si>
  <si>
    <t>55331569.1</t>
  </si>
  <si>
    <t>zárubeň jednokřídlá ocelová pro zdění s protipožární úpravou tl stěny 160-200mm rozměru 1000/1970, 2100mm</t>
  </si>
  <si>
    <t>566136009</t>
  </si>
  <si>
    <t>55331582</t>
  </si>
  <si>
    <t>zárubeň jednokřídlá ocelová pro zdění bezpečnostní třídy RC2 tl stěny 210-300mm rozměru 800/1970, 2100mm</t>
  </si>
  <si>
    <t>-921416870</t>
  </si>
  <si>
    <t>95</t>
  </si>
  <si>
    <t>Dokončovací konstrukce a práce pozemních staveb</t>
  </si>
  <si>
    <t>952901111</t>
  </si>
  <si>
    <t>Vyčištění budov nebo objektů před předáním do užívání budov bytové nebo občanské výstavby, světlé výšky podlaží do 4 m</t>
  </si>
  <si>
    <t>100176266</t>
  </si>
  <si>
    <t>https://podminky.urs.cz/item/CS_URS_2025_01/952901111</t>
  </si>
  <si>
    <t>nové kce 1/PP/12</t>
  </si>
  <si>
    <t>úklid</t>
  </si>
  <si>
    <t>závěrečný úklid</t>
  </si>
  <si>
    <t>nové kce 1/PP/20</t>
  </si>
  <si>
    <t>nové kce 1/PP/32</t>
  </si>
  <si>
    <t>nové kce 1/PP/42</t>
  </si>
  <si>
    <t>nové kce 1/PP/49</t>
  </si>
  <si>
    <t>nové kce 1/PP/59</t>
  </si>
  <si>
    <t>nové kce 1/PP/69</t>
  </si>
  <si>
    <t>nové kce 1/PP/85</t>
  </si>
  <si>
    <t>nové kce 1/PP/92</t>
  </si>
  <si>
    <t>nové kce 1/PP/101</t>
  </si>
  <si>
    <t>998</t>
  </si>
  <si>
    <t>Přesun hmot</t>
  </si>
  <si>
    <t>998018001</t>
  </si>
  <si>
    <t>Přesun hmot pro budovy občanské výstavby, bydlení, výrobu a služby ruční (bez užití mechanizace) vodorovná dopravní vzdálenost do 100 m pro budovy s jakoukoliv nosnou konstrukcí výšky do 6 m</t>
  </si>
  <si>
    <t>-1483736403</t>
  </si>
  <si>
    <t>https://podminky.urs.cz/item/CS_URS_2025_01/998018001</t>
  </si>
  <si>
    <t>Konstrukce truhlářské- bude upřesněno dle PD</t>
  </si>
  <si>
    <t>766660021</t>
  </si>
  <si>
    <t>Montáž dveřních křídel dřevěných nebo plastových otevíravých do ocelové zárubně protipožárních jednokřídlových, šířky do 800 mm</t>
  </si>
  <si>
    <t>1373292537</t>
  </si>
  <si>
    <t>https://podminky.urs.cz/item/CS_URS_2025_01/766660021</t>
  </si>
  <si>
    <t>nové kce 1/PP/34</t>
  </si>
  <si>
    <t>dveře pož.</t>
  </si>
  <si>
    <t>D/5/ -osazení vnitřní dveřní křídlo,plné, hladké,barvadle výběru investora ,CPL,kování nerez rozměr /800*1970/</t>
  </si>
  <si>
    <t>61162098</t>
  </si>
  <si>
    <t>dveře jednokřídlé dřevotřískové protipožární EI (EW) 30 D3 povrch laminátový plné 800x1970-2100mm</t>
  </si>
  <si>
    <t>32</t>
  </si>
  <si>
    <t>-260780621</t>
  </si>
  <si>
    <t>766660022</t>
  </si>
  <si>
    <t>Montáž dveřních křídel dřevěných nebo plastových otevíravých do ocelové zárubně protipožárních jednokřídlových, šířky přes 800 mm</t>
  </si>
  <si>
    <t>-239593620</t>
  </si>
  <si>
    <t>https://podminky.urs.cz/item/CS_URS_2025_01/766660022</t>
  </si>
  <si>
    <t>nové kce 1/PP/4</t>
  </si>
  <si>
    <t>D/11/ -osazení vnitřní dveřní křídlo,plné, hladké,barvadle výběru investora ,CPL,kování nerez rozměr /900*1970/</t>
  </si>
  <si>
    <t>nové kce 1/PP/24</t>
  </si>
  <si>
    <t>D/6/ -osazení vnitřní dveřní křídlo,plné, hladké,barva dle výběru investora ,CPL,kování nerez rozměr /1000*1970/</t>
  </si>
  <si>
    <t>nové kce 1/PP/51</t>
  </si>
  <si>
    <t>D/4/ -osazení vnitřní dveřní křídlo,plné, hladké,barvadle výběru investora ,CPL,kování nerez rozměr /1100*1970/</t>
  </si>
  <si>
    <t>nové kce 1/PP/61</t>
  </si>
  <si>
    <t>D/8/ -osazení vnitřní dveřní křídlo,plné, hladké,barvadle výběru investora ,CPL,kování nerez rozměr /1000*1970/</t>
  </si>
  <si>
    <t>nové kce 1/PP/77</t>
  </si>
  <si>
    <t>D/9/ -osazení vnitřní dveřní křídlo,plné, hladké,barvadle výběru investora ,CPL,kování nerez rozměr /900*1970/</t>
  </si>
  <si>
    <t>61165314</t>
  </si>
  <si>
    <t>dveře jednokřídlé dřevotřískové protipožární EI (EW) 30 D3 povrch laminátový plné 900x1970-2100mm</t>
  </si>
  <si>
    <t>541454710</t>
  </si>
  <si>
    <t>61162100</t>
  </si>
  <si>
    <t>dveře jednokřídlé dřevotřískové protipožární EI (EW) 30 D3 povrch laminátový plné 1000x1970-2100mm</t>
  </si>
  <si>
    <t>238794096</t>
  </si>
  <si>
    <t>19</t>
  </si>
  <si>
    <t>61162101</t>
  </si>
  <si>
    <t>dveře jednokřídlé dřevotřískové protipožární EI (EW) 30 D3 povrch laminátový plné 1100x1970-2100mm</t>
  </si>
  <si>
    <t>-881939221</t>
  </si>
  <si>
    <t>20</t>
  </si>
  <si>
    <t>766660734</t>
  </si>
  <si>
    <t>Montáž dveřních doplňků dveřního kování bezpečnostního panikového kování</t>
  </si>
  <si>
    <t>98067301</t>
  </si>
  <si>
    <t>https://podminky.urs.cz/item/CS_URS_2025_01/766660734</t>
  </si>
  <si>
    <t>nové kce 1/PP/1</t>
  </si>
  <si>
    <t>doplnění kování panika vstupní dveře</t>
  </si>
  <si>
    <t>nové kce 1/PP/2</t>
  </si>
  <si>
    <t>nové kce 1/PP/13</t>
  </si>
  <si>
    <t>nové kce 1/PP/21</t>
  </si>
  <si>
    <t>m.č./022/</t>
  </si>
  <si>
    <t>nové kce 1/PP/22</t>
  </si>
  <si>
    <t>m.č./002/</t>
  </si>
  <si>
    <t>nové kce 1/PP/70</t>
  </si>
  <si>
    <t>54914135</t>
  </si>
  <si>
    <t>kování panikové klika/klika- bude upřesněno s investorem</t>
  </si>
  <si>
    <t>-563618114</t>
  </si>
  <si>
    <t>22</t>
  </si>
  <si>
    <t>998766121</t>
  </si>
  <si>
    <t>Přesun hmot pro konstrukce truhlářské stanovený z hmotnosti přesunovaného materiálu vodorovná dopravní vzdálenost do 50 m ruční (bez užití mechanizace) v objektech výšky do 6 m</t>
  </si>
  <si>
    <t>2067037293</t>
  </si>
  <si>
    <t>https://podminky.urs.cz/item/CS_URS_2025_01/998766121</t>
  </si>
  <si>
    <t>767</t>
  </si>
  <si>
    <t>Konstrukce zámečnické</t>
  </si>
  <si>
    <t>23</t>
  </si>
  <si>
    <t>767114141</t>
  </si>
  <si>
    <t>Montáž stěn a příček rámových zasklených s požární odolností z hliníkových nebo ocelových profilů do zdiva do 6 m2</t>
  </si>
  <si>
    <t>-276365481</t>
  </si>
  <si>
    <t>https://podminky.urs.cz/item/CS_URS_2025_01/767114141</t>
  </si>
  <si>
    <t>nové kce 1/PP/71</t>
  </si>
  <si>
    <t>dveře pož.-dvokř.</t>
  </si>
  <si>
    <t xml:space="preserve">D/10/ -osazení celoprosklenné dveře dvojkř.s hliníkovým rámem se zvýšenou okopnou částí 300mm,  paniková klika, se zvýrazněnou částí ve výši 800mm.Zas</t>
  </si>
  <si>
    <t>Zasklení bezp.sklem CONNEX. Rozměr/1100*1970/</t>
  </si>
  <si>
    <t>1ks</t>
  </si>
  <si>
    <t>nové kce 1/PP/74</t>
  </si>
  <si>
    <t xml:space="preserve">D/7/ -osazení celoprosklenné dveře dvojkř.s hliníkovým rámem se zvýšenou okopnou částí 300mm,  paniková klika, se zvýrazněnou částí ve výši 800mm.Zask</t>
  </si>
  <si>
    <t>Zasklení bezp.sklem CONNEX. Rozměr/1600*2000/</t>
  </si>
  <si>
    <t>24</t>
  </si>
  <si>
    <t>55341366.D10</t>
  </si>
  <si>
    <t xml:space="preserve">D/10/ -osazení celoprosklenné dveře dvojkř.s hliníkovým rámem se zvýšenou okopnou částí 300mm,  paniková klika, se zvýrazněnou částí ve výši 800mm.Zasklení bezp.sklem CONNEX. Rozměr/1100*1970/</t>
  </si>
  <si>
    <t>850722768</t>
  </si>
  <si>
    <t>25</t>
  </si>
  <si>
    <t>55341366.D7</t>
  </si>
  <si>
    <t xml:space="preserve">D/7/ -osazení celoprosklenné dveře dvojkř.s hliníkovým rámem se zvýšenou okopnou částí 300mm,  paniková klika, se zvýrazněnou částí ve výši 800mm.Zasklení bezp.sklem CONNEX. Rozměr/1600*2000/</t>
  </si>
  <si>
    <t>-698256753</t>
  </si>
  <si>
    <t>26</t>
  </si>
  <si>
    <t>767646510</t>
  </si>
  <si>
    <t>Montáž dveří ocelových nebo hliníkových protipožárních uzávěrů jednokřídlových</t>
  </si>
  <si>
    <t>1408071841</t>
  </si>
  <si>
    <t>https://podminky.urs.cz/item/CS_URS_2025_01/767646510</t>
  </si>
  <si>
    <t>nové kce 1/PP/73</t>
  </si>
  <si>
    <t>osazení dvířek na rozvaděč /870*1040/</t>
  </si>
  <si>
    <t>27</t>
  </si>
  <si>
    <t>553R4</t>
  </si>
  <si>
    <t>osazení dvířek na rozvaděč /870*1040/ - rozměry nutno doměřit na místě</t>
  </si>
  <si>
    <t>-1874627379</t>
  </si>
  <si>
    <t>28</t>
  </si>
  <si>
    <t>998767121</t>
  </si>
  <si>
    <t>Přesun hmot pro zámečnické konstrukce stanovený z hmotnosti přesunovaného materiálu vodorovná dopravní vzdálenost do 50 m ruční (bez užití mechanizace) v objektech výšky do 6 m</t>
  </si>
  <si>
    <t>896049123</t>
  </si>
  <si>
    <t>https://podminky.urs.cz/item/CS_URS_2025_01/998767121</t>
  </si>
  <si>
    <t>Podlahy povlakové - obklady stěn</t>
  </si>
  <si>
    <t>29</t>
  </si>
  <si>
    <t>776111131</t>
  </si>
  <si>
    <t>Příprava podkladu povlakových podlah a stěn broušení stěn</t>
  </si>
  <si>
    <t>-623964341</t>
  </si>
  <si>
    <t>https://podminky.urs.cz/item/CS_URS_2025_01/776111131</t>
  </si>
  <si>
    <t>nové kce 1/PP/94</t>
  </si>
  <si>
    <t>obklad</t>
  </si>
  <si>
    <t>obklad svislých stěn do v./1,0/m</t>
  </si>
  <si>
    <t>nové kce 1/PP/96</t>
  </si>
  <si>
    <t>30</t>
  </si>
  <si>
    <t>776111331</t>
  </si>
  <si>
    <t>Příprava podkladu povlakových podlah a stěn vysátí stěn</t>
  </si>
  <si>
    <t>431731906</t>
  </si>
  <si>
    <t>https://podminky.urs.cz/item/CS_URS_2025_01/776111331</t>
  </si>
  <si>
    <t>31</t>
  </si>
  <si>
    <t>776121114</t>
  </si>
  <si>
    <t>Příprava podkladu povlakových podlah a stěn penetrace vodou ředitelná stěn</t>
  </si>
  <si>
    <t>-1769376238</t>
  </si>
  <si>
    <t>https://podminky.urs.cz/item/CS_URS_2025_01/776121114</t>
  </si>
  <si>
    <t>776521111</t>
  </si>
  <si>
    <t>Montáž podlahovin z PVC na stěnu lepením pásů, výšky do 2 m</t>
  </si>
  <si>
    <t>1672465506</t>
  </si>
  <si>
    <t>https://podminky.urs.cz/item/CS_URS_2025_01/776521111</t>
  </si>
  <si>
    <t>33</t>
  </si>
  <si>
    <t>2841101.R</t>
  </si>
  <si>
    <t>obklad stěn výšky 1,3 m tl.2mm, barva dle investora- nárazuvzdorný materiál 100%, recyklovatelný , hladký , neobsahuje PVC, perzistentní bioakumulativní toxiny (PBT), bisfenol A (BPA) ani halogenované nebo bromované zábrany hoření. Materál odolný proti nárazu, poškrábání a oděru. Snadné řezání, tvarování a aplikace na různé podklady • Probarvený a_x000d_
strukturovaný, aby se skryly škrábance a oděrky • Nepropustný a neporézní povrch, odolný vůči většině skvrn nebo chemikálií • Snadno se čistí a udržuje. Má i ochrany rohů. Je baktericidní - dle PD</t>
  </si>
  <si>
    <t>1213540653</t>
  </si>
  <si>
    <t>27,886*1,1 'Přepočtené koeficientem množství</t>
  </si>
  <si>
    <t>34</t>
  </si>
  <si>
    <t>998776121</t>
  </si>
  <si>
    <t>Přesun hmot pro podlahy povlakové stanovený z hmotnosti přesunovaného materiálu vodorovná dopravní vzdálenost do 50 m ruční (bez užití mechanizace) v objektech výšky do 6 m</t>
  </si>
  <si>
    <t>-1131909401</t>
  </si>
  <si>
    <t>https://podminky.urs.cz/item/CS_URS_2025_01/998776121</t>
  </si>
  <si>
    <t>Dokončovací práce - malby</t>
  </si>
  <si>
    <t>35</t>
  </si>
  <si>
    <t>784171101</t>
  </si>
  <si>
    <t>Zakrytí nemalovaných ploch (materiál ve specifikaci) včetně pozdějšího odkrytí podlah</t>
  </si>
  <si>
    <t>-1088029401</t>
  </si>
  <si>
    <t>https://podminky.urs.cz/item/CS_URS_2025_01/784171101</t>
  </si>
  <si>
    <t>nové kce 1/PP/6</t>
  </si>
  <si>
    <t>zakrývání</t>
  </si>
  <si>
    <t>zakrývání podlah</t>
  </si>
  <si>
    <t>nové kce 1/PP/14</t>
  </si>
  <si>
    <t>nové kce 1/PP/26</t>
  </si>
  <si>
    <t>nové kce 1/PP/36</t>
  </si>
  <si>
    <t>nové kce 1/PP/43</t>
  </si>
  <si>
    <t>nové kce 1/PP/53</t>
  </si>
  <si>
    <t>nové kce 1/PP/63</t>
  </si>
  <si>
    <t>nové kce 1/PP/79</t>
  </si>
  <si>
    <t>nové kce 1/PP/86</t>
  </si>
  <si>
    <t>nové kce 1/PP/97</t>
  </si>
  <si>
    <t>36</t>
  </si>
  <si>
    <t>581248440</t>
  </si>
  <si>
    <t>fólie pro malířské potřeby zakrývací tl 25µ 4x5m</t>
  </si>
  <si>
    <t>-2061631639</t>
  </si>
  <si>
    <t>221,32*1,1 'Přepočtené koeficientem množství</t>
  </si>
  <si>
    <t>37</t>
  </si>
  <si>
    <t>784171111</t>
  </si>
  <si>
    <t>Zakrytí nemalovaných ploch (materiál ve specifikaci) včetně pozdějšího odkrytí svislých ploch např. stěn, oken, dveří v místnostech výšky do 3,80</t>
  </si>
  <si>
    <t>-568390858</t>
  </si>
  <si>
    <t>https://podminky.urs.cz/item/CS_URS_2025_01/784171111</t>
  </si>
  <si>
    <t>nové kce 1/PP/7</t>
  </si>
  <si>
    <t>zakrývání dveří</t>
  </si>
  <si>
    <t>0,9*1,97+(0,8*1,97)</t>
  </si>
  <si>
    <t>nové kce 1/PP/15</t>
  </si>
  <si>
    <t>0,9*1,97*3</t>
  </si>
  <si>
    <t>nové kce 1/PP/27</t>
  </si>
  <si>
    <t>1*1,97+(0,8*1,97)</t>
  </si>
  <si>
    <t>nové kce 1/PP/37</t>
  </si>
  <si>
    <t>1*1,97+(0,8*1,97)+(1,1*1,97)</t>
  </si>
  <si>
    <t>nové kce 1/PP/44</t>
  </si>
  <si>
    <t>(1*1,97)+(1*1,97*2)</t>
  </si>
  <si>
    <t>nové kce 1/PP/54</t>
  </si>
  <si>
    <t>nové kce 1/PP/64</t>
  </si>
  <si>
    <t>1,1*1,97+(1,35*2)+(1*1,97)+(0,9*1,97)+(1,6*2)</t>
  </si>
  <si>
    <t>nové kce 1/PP/80</t>
  </si>
  <si>
    <t>1*1,97*2+(0,9*1,97)</t>
  </si>
  <si>
    <t>nové kce 1/PP/87</t>
  </si>
  <si>
    <t>(0,8*1,97)+(1,1*1,97)</t>
  </si>
  <si>
    <t>nové kce 1/PP/98</t>
  </si>
  <si>
    <t>1,6*1,97</t>
  </si>
  <si>
    <t>38</t>
  </si>
  <si>
    <t>933988020</t>
  </si>
  <si>
    <t>50,422*1,1 'Přepočtené koeficientem množství</t>
  </si>
  <si>
    <t>39</t>
  </si>
  <si>
    <t>784181111</t>
  </si>
  <si>
    <t>Penetrace podkladu jednonásobná základní silikátová bezbarvá v místnostech výšky do 3,80 m</t>
  </si>
  <si>
    <t>1878313816</t>
  </si>
  <si>
    <t>https://podminky.urs.cz/item/CS_URS_2025_01/784181111</t>
  </si>
  <si>
    <t>nové kce 1/PP/10</t>
  </si>
  <si>
    <t>výmalba</t>
  </si>
  <si>
    <t>výmalba stropu</t>
  </si>
  <si>
    <t>nové kce 1/PP/11</t>
  </si>
  <si>
    <t>výmalba stěn</t>
  </si>
  <si>
    <t>nové kce 1/PP/18</t>
  </si>
  <si>
    <t>nové kce 1/PP/19</t>
  </si>
  <si>
    <t>nové kce 1/PP/30</t>
  </si>
  <si>
    <t>nové kce 1/PP/31</t>
  </si>
  <si>
    <t>nové kce 1/PP/40</t>
  </si>
  <si>
    <t>nové kce 1/PP/41</t>
  </si>
  <si>
    <t>nové kce 1/PP/47</t>
  </si>
  <si>
    <t>nové kce 1/PP/48</t>
  </si>
  <si>
    <t>nové kce 1/PP/57</t>
  </si>
  <si>
    <t>nové kce 1/PP/58</t>
  </si>
  <si>
    <t>nové kce 1/PP/67</t>
  </si>
  <si>
    <t>nové kce 1/PP/68</t>
  </si>
  <si>
    <t>nové kce 1/PP/83</t>
  </si>
  <si>
    <t>nové kce 1/PP/84</t>
  </si>
  <si>
    <t>nové kce 1/PP/90</t>
  </si>
  <si>
    <t>nové kce 1/PP/91</t>
  </si>
  <si>
    <t>nové kce 1/PP/100</t>
  </si>
  <si>
    <t>40</t>
  </si>
  <si>
    <t>784191005</t>
  </si>
  <si>
    <t>Čištění vnitřních ploch hrubý úklid po provedení malířských prací omytím dveří nebo vrat</t>
  </si>
  <si>
    <t>216730577</t>
  </si>
  <si>
    <t>https://podminky.urs.cz/item/CS_URS_2025_01/784191005</t>
  </si>
  <si>
    <t>41</t>
  </si>
  <si>
    <t>784191007</t>
  </si>
  <si>
    <t>Čištění vnitřních ploch hrubý úklid po provedení malířských prací omytím podlah</t>
  </si>
  <si>
    <t>-1601745081</t>
  </si>
  <si>
    <t>https://podminky.urs.cz/item/CS_URS_2025_01/784191007</t>
  </si>
  <si>
    <t>42</t>
  </si>
  <si>
    <t>784211101</t>
  </si>
  <si>
    <t>Malby z malířských směsí oděruvzdorných za mokra dvojnásobné, bílé za mokra oděruvzdorné výborně v místnostech výšky do 3,80 m</t>
  </si>
  <si>
    <t>620284030</t>
  </si>
  <si>
    <t>https://podminky.urs.cz/item/CS_URS_2025_01/784211101</t>
  </si>
  <si>
    <t>2025-074-1-02-02 - Budova 1- nové kce- 1.NP</t>
  </si>
  <si>
    <t>-1718757377</t>
  </si>
  <si>
    <t>nové kce 1/NP/102</t>
  </si>
  <si>
    <t>(7,82+1,17+4,42+4,03+5,85)*1,3-(1,1*1,3)-(1,25*1,3*2)</t>
  </si>
  <si>
    <t>nové kce 1/NP/111</t>
  </si>
  <si>
    <t>(10,38+10,38+4,03+4,03)*1,3-(1,25*1,3*4)</t>
  </si>
  <si>
    <t>nové kce 1/NP/124</t>
  </si>
  <si>
    <t xml:space="preserve">vyrovnání stěn </t>
  </si>
  <si>
    <t>(4,41+4,41+8,03+8,03)*1,3-(0,9*1,3)-(1,25*1,3*3)-(2,93-1,3)</t>
  </si>
  <si>
    <t>nové kce 1/NP/135</t>
  </si>
  <si>
    <t>-1241075278</t>
  </si>
  <si>
    <t>nové kce 1/NP/106</t>
  </si>
  <si>
    <t>nové kce 1/NP/115</t>
  </si>
  <si>
    <t>nové kce 1/NP/126</t>
  </si>
  <si>
    <t>nové kce 1/NP/137</t>
  </si>
  <si>
    <t>nové kce 1/NP/148</t>
  </si>
  <si>
    <t>nové kce 1/NP/155</t>
  </si>
  <si>
    <t>nové kce 1/NP/165</t>
  </si>
  <si>
    <t>nové kce 1/NP/172</t>
  </si>
  <si>
    <t>-707967977</t>
  </si>
  <si>
    <t>nové kce 1/NP/107</t>
  </si>
  <si>
    <t>(7,82+1,17+4,42+4,03+5,85)*(4,3-1,3)</t>
  </si>
  <si>
    <t>nové kce 1/NP/116</t>
  </si>
  <si>
    <t>(10,38+10,38+4,03+4,03)*(4,3-1,3)</t>
  </si>
  <si>
    <t>nové kce 1/NP/127</t>
  </si>
  <si>
    <t>(4,41+4,41+8,03+8,03)*(4,3-1,3)</t>
  </si>
  <si>
    <t>nové kce 1/NP/138</t>
  </si>
  <si>
    <t>nové kce 1/NP/149</t>
  </si>
  <si>
    <t>nové kce 1/NP/156</t>
  </si>
  <si>
    <t>nové kce 1/NP/166</t>
  </si>
  <si>
    <t>(5,2+5,2+2,25+2,25)*4,3</t>
  </si>
  <si>
    <t>nové kce 1/NP/173</t>
  </si>
  <si>
    <t>-2098775814</t>
  </si>
  <si>
    <t>-301320087</t>
  </si>
  <si>
    <t>nové kce 1/NP/121</t>
  </si>
  <si>
    <t>začištění dveří D/1/</t>
  </si>
  <si>
    <t>nové kce 1/NP/142</t>
  </si>
  <si>
    <t>začištění dveří D/2/</t>
  </si>
  <si>
    <t>2,93+4+4</t>
  </si>
  <si>
    <t>nové kce 1/NP/162</t>
  </si>
  <si>
    <t>-1683275348</t>
  </si>
  <si>
    <t>nové kce 1/NP/160</t>
  </si>
  <si>
    <t>D/3/ -osazení zárubně - vnitřní dveřní křídlo,plné, hladké,barvadle výběru investora ,CPL,kování nerez rozměr /900*1970/</t>
  </si>
  <si>
    <t>-251894894</t>
  </si>
  <si>
    <t>-657952479</t>
  </si>
  <si>
    <t>nové kce 1/NP/110</t>
  </si>
  <si>
    <t>nové kce 1/NP/119</t>
  </si>
  <si>
    <t>nové kce 1/NP/130</t>
  </si>
  <si>
    <t>nové kce 1/NP/141</t>
  </si>
  <si>
    <t>nové kce 1/NP/152</t>
  </si>
  <si>
    <t>nové kce 1/NP/159</t>
  </si>
  <si>
    <t>nové kce 1/NP/169</t>
  </si>
  <si>
    <t>nové kce 1/NP/176</t>
  </si>
  <si>
    <t>-1691163380</t>
  </si>
  <si>
    <t>1358514082</t>
  </si>
  <si>
    <t>nové kce 1/NP/161</t>
  </si>
  <si>
    <t>D/3/ -osazení vnitřní dveřní křídlo,plné, hladké,barvadle výběru investora ,CPL,kování nerez rozměr /900*1970/</t>
  </si>
  <si>
    <t>1309575656</t>
  </si>
  <si>
    <t>-720608292</t>
  </si>
  <si>
    <t>nové kce 1/NP/134</t>
  </si>
  <si>
    <t>1775067004</t>
  </si>
  <si>
    <t>766-R2</t>
  </si>
  <si>
    <t>Osazení - stěna skříně S2 – rozměry nutno doměřit na místě- vř. dodávky- bude upřesněno s investorem</t>
  </si>
  <si>
    <t>1874531549</t>
  </si>
  <si>
    <t>nové kce 1/NP/133</t>
  </si>
  <si>
    <t>dveře atyp.</t>
  </si>
  <si>
    <t xml:space="preserve">Osazení - stěna   skříně S2 – rozměry nutno doměřit na místě- vř. dodávky</t>
  </si>
  <si>
    <t>- bude upřesněno s investorem</t>
  </si>
  <si>
    <t>622181067</t>
  </si>
  <si>
    <t>491286261</t>
  </si>
  <si>
    <t>nové kce 1/NP/120</t>
  </si>
  <si>
    <t xml:space="preserve">D/1/ -osazení celoprosklenné dveře s hliníkovým rámem s požární odolností EI30DP1-C, se zvýšenou okopnou částí 300mm,  paniková klika, se zvýrazněnou </t>
  </si>
  <si>
    <t>se zvýrazněnou částí ve výši 800mm.Dveře s kartovou čtečkou.Zasklení bezp.sklem CONNEX.rozměr /900*1970/</t>
  </si>
  <si>
    <t>55341366.D1</t>
  </si>
  <si>
    <t xml:space="preserve">D/1/ -osazení celoprosklenné dveře s hliníkovým rámem s požární odolností EI30DP1-C, se zvýšenou okopnou částí 300mm,  paniková klika, se zvýrazněnou částí ve výši 800mm.Dveře s kartovou čtečkou.Zasklení bezp.sklem CONNEX.rozměr /900*1970/</t>
  </si>
  <si>
    <t>-28652211</t>
  </si>
  <si>
    <t>767114143</t>
  </si>
  <si>
    <t>Montáž stěn a příček rámových zasklených s požární odolností z hliníkových nebo ocelových profilů do zdiva přes 9 do 12 m2</t>
  </si>
  <si>
    <t>1990670724</t>
  </si>
  <si>
    <t>https://podminky.urs.cz/item/CS_URS_2025_01/767114143</t>
  </si>
  <si>
    <t>nové kce 1/NP/131</t>
  </si>
  <si>
    <t>dveře pož.-stěna</t>
  </si>
  <si>
    <t>D/2/- osazení celoprosklenná stěna do oblouku 2930/4000 mm, dveře s hliníkovým rámem s požární odolností EI30DP1-C,s nadsvětlíkem do oblouku, se zvýše</t>
  </si>
  <si>
    <t xml:space="preserve">se zvýšenou okopnou částí 300mm,  paniková klika, se zvýrazněnou částí ve výši 800mm.Zasklení bezp.sklem CONNEX. rozměr/2930*4000/</t>
  </si>
  <si>
    <t>2,93*4</t>
  </si>
  <si>
    <t>55341367.D2</t>
  </si>
  <si>
    <t xml:space="preserve">D/2/- osazení celoprosklenná stěna do oblouku 2930/4000 mm, dveře s hliníkovým rámem s požární odolností EI30DP1-C,s nadsvětlíkem do oblouku, se zvýšenou okopnou částí 300mm,  paniková klika, se zvýrazněnou částí ve výši 800mm.Zasklení bezp.sklem CONNEX. rozměr/2930*4000/</t>
  </si>
  <si>
    <t>916142450</t>
  </si>
  <si>
    <t>ks1</t>
  </si>
  <si>
    <t>1220628367</t>
  </si>
  <si>
    <t>nové kce 1/NP/132</t>
  </si>
  <si>
    <t xml:space="preserve">Osazení nové plechové skříně s požární odolností 30 minut –  dveře  S1 do trojúhelníku pod schody</t>
  </si>
  <si>
    <t>rozměry nutno doměřit na místě</t>
  </si>
  <si>
    <t>553R1</t>
  </si>
  <si>
    <t xml:space="preserve">Osazení nové plechové skříně s požární odolností 30 minut –  dveře  S1 do trojúhelníku pod schody- rozměry nutno doměřit na místě</t>
  </si>
  <si>
    <t>-640857165</t>
  </si>
  <si>
    <t>923716251</t>
  </si>
  <si>
    <t>nové kce 1/NP/145</t>
  </si>
  <si>
    <t>osazení dvířek rozvaděč/320*320/-protipož.</t>
  </si>
  <si>
    <t>553R2</t>
  </si>
  <si>
    <t>osazení dvířek rozvaděč/320*320/-protipož. rozměry nutno doměřit na místě</t>
  </si>
  <si>
    <t>-878964057</t>
  </si>
  <si>
    <t>1631157530</t>
  </si>
  <si>
    <t>-515030709</t>
  </si>
  <si>
    <t>nové kce 1/NP/103</t>
  </si>
  <si>
    <t>obklad svislých stěn do v./1,3/m</t>
  </si>
  <si>
    <t>nové kce 1/NP/112</t>
  </si>
  <si>
    <t>nové kce 1/NP/125</t>
  </si>
  <si>
    <t>nové kce 1/NP/136</t>
  </si>
  <si>
    <t>4,35*1,3*-1</t>
  </si>
  <si>
    <t>-640434247</t>
  </si>
  <si>
    <t>966387321</t>
  </si>
  <si>
    <t>254791300</t>
  </si>
  <si>
    <t>25887368</t>
  </si>
  <si>
    <t>158,243*1,1 'Přepočtené koeficientem množství</t>
  </si>
  <si>
    <t>-1095681994</t>
  </si>
  <si>
    <t>-765556329</t>
  </si>
  <si>
    <t>nové kce 1/NP/104</t>
  </si>
  <si>
    <t>nové kce 1/NP/113</t>
  </si>
  <si>
    <t>nové kce 1/NP/122</t>
  </si>
  <si>
    <t>nové kce 1/NP/143</t>
  </si>
  <si>
    <t>nové kce 1/NP/146</t>
  </si>
  <si>
    <t>nové kce 1/NP/153</t>
  </si>
  <si>
    <t>nové kce 1/NP/163</t>
  </si>
  <si>
    <t>nové kce 1/NP/170</t>
  </si>
  <si>
    <t>-1627835175</t>
  </si>
  <si>
    <t>244,28*1,1 'Přepočtené koeficientem množství</t>
  </si>
  <si>
    <t>98131152</t>
  </si>
  <si>
    <t>nové kce 1/NP/105</t>
  </si>
  <si>
    <t>(1,1*1,97)+(1,25*2,2*2)</t>
  </si>
  <si>
    <t>nové kce 1/NP/114</t>
  </si>
  <si>
    <t>1,25*2,2*4</t>
  </si>
  <si>
    <t>nové kce 1/NP/123</t>
  </si>
  <si>
    <t>(0,9*1,97)+(1,25*2,2*2)+(1,25*2,2)+(2,93*4)</t>
  </si>
  <si>
    <t>nové kce 1/NP/144</t>
  </si>
  <si>
    <t>(1,25*2,2*6)+(2,93*4)+(1,35*2)</t>
  </si>
  <si>
    <t>nové kce 1/NP/147</t>
  </si>
  <si>
    <t>1,25*2,2*2</t>
  </si>
  <si>
    <t>nové kce 1/NP/154</t>
  </si>
  <si>
    <t>1,25*2,2</t>
  </si>
  <si>
    <t>nové kce 1/NP/164</t>
  </si>
  <si>
    <t>(0,9*1,97*2)+(1,25*2,2)</t>
  </si>
  <si>
    <t>nové kce 1/NP/171</t>
  </si>
  <si>
    <t>2057414422</t>
  </si>
  <si>
    <t>87,649*1,1 'Přepočtené koeficientem množství</t>
  </si>
  <si>
    <t>-1329678730</t>
  </si>
  <si>
    <t>nové kce 1/NP/108</t>
  </si>
  <si>
    <t>nové kce 1/NP/109</t>
  </si>
  <si>
    <t>nové kce 1/NP/117</t>
  </si>
  <si>
    <t>nové kce 1/NP/118</t>
  </si>
  <si>
    <t>nové kce 1/NP/128</t>
  </si>
  <si>
    <t>nové kce 1/NP/129</t>
  </si>
  <si>
    <t>nové kce 1/NP/139</t>
  </si>
  <si>
    <t>nové kce 1/NP/140</t>
  </si>
  <si>
    <t>nové kce 1/NP/150</t>
  </si>
  <si>
    <t>nové kce 1/NP/151</t>
  </si>
  <si>
    <t>nové kce 1/NP/157</t>
  </si>
  <si>
    <t>nové kce 1/NP/158</t>
  </si>
  <si>
    <t>nové kce 1/NP/167</t>
  </si>
  <si>
    <t>nové kce 1/NP/168</t>
  </si>
  <si>
    <t>nové kce 1/NP/174</t>
  </si>
  <si>
    <t>nové kce 1/NP/175</t>
  </si>
  <si>
    <t>(4,599+4,599+7,85+7,85)*4,3</t>
  </si>
  <si>
    <t>-981481219</t>
  </si>
  <si>
    <t>-1434382055</t>
  </si>
  <si>
    <t>-831722047</t>
  </si>
  <si>
    <t>2025-074-1-02-03 - Budova 1- nové kce- 2.NP</t>
  </si>
  <si>
    <t>-1253234757</t>
  </si>
  <si>
    <t>nové kce 2/NP/182</t>
  </si>
  <si>
    <t>nové kce 2/NP/192</t>
  </si>
  <si>
    <t>nové kce 2/NP/202</t>
  </si>
  <si>
    <t>nové kce 2/NP/209</t>
  </si>
  <si>
    <t>nové kce 2/NP/221</t>
  </si>
  <si>
    <t>nové kce 2/NP/228</t>
  </si>
  <si>
    <t>nové kce 2/NP/237</t>
  </si>
  <si>
    <t>1,59</t>
  </si>
  <si>
    <t>nové kce 2/NP/246</t>
  </si>
  <si>
    <t>nové kce 2/NP/256</t>
  </si>
  <si>
    <t>m.č./212/A</t>
  </si>
  <si>
    <t>7,73</t>
  </si>
  <si>
    <t>1941232308</t>
  </si>
  <si>
    <t>nové kce 2/NP/183</t>
  </si>
  <si>
    <t>(4,25+4,25+3,614+3,614)*2,5</t>
  </si>
  <si>
    <t>nové kce 2/NP/193</t>
  </si>
  <si>
    <t>nové kce 2/NP/203</t>
  </si>
  <si>
    <t>(3,99+3,99+4,56+4,56)*2,5</t>
  </si>
  <si>
    <t>nové kce 2/NP/210</t>
  </si>
  <si>
    <t>(4,421+4,421+2,758+2,758)*(2,5-1,3)</t>
  </si>
  <si>
    <t>nové kce 2/NP/222</t>
  </si>
  <si>
    <t>(3,51+3,51+4,3+4,3)*2,5</t>
  </si>
  <si>
    <t>nové kce 2/NP/229</t>
  </si>
  <si>
    <t>1*2,5</t>
  </si>
  <si>
    <t>nové kce 2/NP/238</t>
  </si>
  <si>
    <t>(0,9+0,9+1,77+1,77)*2,5</t>
  </si>
  <si>
    <t>nové kce 2/NP/247</t>
  </si>
  <si>
    <t>(5,42+13,85+8,7+1,979+8,7+4,23+1,808+7,24+2,4+2,75)*(2,5-1,3)</t>
  </si>
  <si>
    <t>nové kce 2/NP/257</t>
  </si>
  <si>
    <t>7,3*2,5</t>
  </si>
  <si>
    <t>411028784</t>
  </si>
  <si>
    <t>nové kce 2/NP/208/2</t>
  </si>
  <si>
    <t>(4,421+4,421+2,758+2,758)*1,3-(1,25*1,3*3)-(0,9*1,3)</t>
  </si>
  <si>
    <t>nové kce 2/NP/214</t>
  </si>
  <si>
    <t>(4,421+4,421+2,758+2,758)*1,3-(0,9*1,3)-(1,25*1,3*3)</t>
  </si>
  <si>
    <t>nové kce 2/NP/244</t>
  </si>
  <si>
    <t>(5,42+13,85+8,7+1,979+8,7+4,23+1,808+7,24+2,4+2,75)*1,3-(1,25*1,2*9)</t>
  </si>
  <si>
    <t>1520472467</t>
  </si>
  <si>
    <t>nové kce 2/NP/179</t>
  </si>
  <si>
    <t>začištění dveří D/15/</t>
  </si>
  <si>
    <t>nové kce 2/NP/187</t>
  </si>
  <si>
    <t>nové kce 2/NP/199</t>
  </si>
  <si>
    <t>začištění dveří D/14/</t>
  </si>
  <si>
    <t>nové kce 2/NP/218</t>
  </si>
  <si>
    <t>nové kce 2/NP/234</t>
  </si>
  <si>
    <t>začištění dveří D/13/</t>
  </si>
  <si>
    <t>0,65+1,9+1,9</t>
  </si>
  <si>
    <t>nové kce 2/NP/253</t>
  </si>
  <si>
    <t>začištění dveří D/12/</t>
  </si>
  <si>
    <t>1,2+1+1</t>
  </si>
  <si>
    <t>-364710065</t>
  </si>
  <si>
    <t>nové kce 2/NP/177</t>
  </si>
  <si>
    <t>D/15/ -osazení zárubně - vnitřní dveřní křídlo,plné, hladké,barvadle výběru investora ,CPL,kování nerez rozměr /900*1970/</t>
  </si>
  <si>
    <t>nové kce 2/NP/188</t>
  </si>
  <si>
    <t>nové kce 2/NP/197</t>
  </si>
  <si>
    <t>D/14/ -osazení zárubně - vnitřní dveřní křídlo,plné, hladké,barvadle výběru investora ,CPL,kování nerez rozměr /900*1970/</t>
  </si>
  <si>
    <t>nové kce 2/NP/216</t>
  </si>
  <si>
    <t>D/17/ -osazení zárubně - vnitřní dveřní křídlo,plné, hladké,barvadle výběru investora ,CPL,kování nerez rozměr /900*1970/</t>
  </si>
  <si>
    <t>nové kce 2/NP/232</t>
  </si>
  <si>
    <t>D/13/ -osazení zárubně - vnitřní dveřní křídlo s požární odolností EI30DP1-C,plné,hladké,barva dle výběru investora,CPL,kování nerez.Ud=1,2 Wm-2 K roz</t>
  </si>
  <si>
    <t>948758191</t>
  </si>
  <si>
    <t>55331578</t>
  </si>
  <si>
    <t>zárubeň jednokřídlá ocelová pro zdění s protipožární úpravou tl stěny 260-300mm rozměru 900/1970, 2100mm</t>
  </si>
  <si>
    <t>1874346712</t>
  </si>
  <si>
    <t>64294311.R</t>
  </si>
  <si>
    <t>D+M - D/12/ -osazení rámu + nerezová vrátka se svislými špršlemi průměru 8mm a 12 cm s elektromechanickým zámkem a kartovou čtečkou rozměr/1200*1000/- bude upřesněno po pořeměření na stavbě</t>
  </si>
  <si>
    <t>950681439</t>
  </si>
  <si>
    <t>https://podminky.urs.cz/item/CS_URS_2025_01/64294311.R</t>
  </si>
  <si>
    <t>nové kce 2/NP/251</t>
  </si>
  <si>
    <t>rám- nerez</t>
  </si>
  <si>
    <t xml:space="preserve">D+M - D/12/ -osazení rámu + nerezová vrátka se svislými špršlemi průměru 8mm a 12 cm s elektromechanickým zámkem a kartovou čtečkou   rozměr/1200*1000</t>
  </si>
  <si>
    <t>rozměr/1200*1000/- bude upřesněno po pořeměření na stavbě</t>
  </si>
  <si>
    <t>1809632055</t>
  </si>
  <si>
    <t>nové kce 2/NP/186</t>
  </si>
  <si>
    <t>nové kce 2/NP/196</t>
  </si>
  <si>
    <t>nové kce 2/NP/206</t>
  </si>
  <si>
    <t>nové kce 2/NP/213</t>
  </si>
  <si>
    <t>nové kce 2/NP/225</t>
  </si>
  <si>
    <t>nové kce 2/NP/241</t>
  </si>
  <si>
    <t>nové kce 2/NP/250</t>
  </si>
  <si>
    <t>nové kce 2/NP/260</t>
  </si>
  <si>
    <t>-1038915456</t>
  </si>
  <si>
    <t>-1786956642</t>
  </si>
  <si>
    <t>nové kce 2/NP/233</t>
  </si>
  <si>
    <t xml:space="preserve">D/13/ -osazení  vnitřní dveřní křídlo s požární odolností EI30DP1-C,plné,hladké,barva dle výběru investora,CPL,kování nerez.Ud=1,2 Wm-2 K rozměr /650*</t>
  </si>
  <si>
    <t>61162098.D13</t>
  </si>
  <si>
    <t xml:space="preserve">D/13/ -osazení  vnitřní dveřní křídlo s požární odolností EI30DP1-C,plné,hladké,barva dle výběru investora,CPL,kování nerez.Ud=1,2 Wm-2 K rozměr /650*1900/- atyp.</t>
  </si>
  <si>
    <t>962347083</t>
  </si>
  <si>
    <t>-1302382730</t>
  </si>
  <si>
    <t>nové kce 2/NP/178</t>
  </si>
  <si>
    <t>D/15/ -osazení vnitřní dveřní křídlo,plné, hladké,barvadle výběru investora ,CPL,kování nerez rozměr /900*1970/</t>
  </si>
  <si>
    <t>nové kce 2/NP/189</t>
  </si>
  <si>
    <t>nové kce 2/NP/198</t>
  </si>
  <si>
    <t>D/14/ -osazení vnitřní dveřní křídlo,plné, hladké,barvadle výběru investora ,CPL,kování nerez rozměr /900*1970/</t>
  </si>
  <si>
    <t>nové kce 2/NP/217</t>
  </si>
  <si>
    <t>D/17/ -osazení vnitřní dveřní křídlo,plné, hladké,barvadle výběru investora ,CPL,kování nerez rozměr /900*1970/</t>
  </si>
  <si>
    <t>-746586097</t>
  </si>
  <si>
    <t>359577668</t>
  </si>
  <si>
    <t>2025140612</t>
  </si>
  <si>
    <t>nové kce 2/NP/208/3</t>
  </si>
  <si>
    <t>nové kce 2/NP/215</t>
  </si>
  <si>
    <t>nové kce 2/NP/245</t>
  </si>
  <si>
    <t>(5,42+13,85+8,7+1,979+8,7+4,23+1,808+7,24+2,4+2,75)*1,3-(1,25*1,3*9)</t>
  </si>
  <si>
    <t>-287065420</t>
  </si>
  <si>
    <t>-1009773315</t>
  </si>
  <si>
    <t>-1920476012</t>
  </si>
  <si>
    <t>47990861</t>
  </si>
  <si>
    <t>84,815*1,1 'Přepočtené koeficientem množství</t>
  </si>
  <si>
    <t>-1035061968</t>
  </si>
  <si>
    <t>-608523060</t>
  </si>
  <si>
    <t>nové kce 2/NP/180</t>
  </si>
  <si>
    <t>nové kce 2/NP/190</t>
  </si>
  <si>
    <t>nové kce 2/NP/200</t>
  </si>
  <si>
    <t>nové kce 2/NP/207</t>
  </si>
  <si>
    <t>nové kce 2/NP/219</t>
  </si>
  <si>
    <t>nové kce 2/NP/226</t>
  </si>
  <si>
    <t>nové kce 2/NP/235</t>
  </si>
  <si>
    <t>nové kce 2/NP/242</t>
  </si>
  <si>
    <t>nové kce 2/NP/254</t>
  </si>
  <si>
    <t>-672404656</t>
  </si>
  <si>
    <t>200,26*1,1 'Přepočtené koeficientem množství</t>
  </si>
  <si>
    <t>-1641483772</t>
  </si>
  <si>
    <t>nové kce 2/NP/181</t>
  </si>
  <si>
    <t>0,9*1,97*2</t>
  </si>
  <si>
    <t>nové kce 2/NP/191</t>
  </si>
  <si>
    <t>(0,9*1,97)+(1,25*2,2*2)</t>
  </si>
  <si>
    <t>nové kce 2/NP/201</t>
  </si>
  <si>
    <t>nové kce 2/NP/208/1</t>
  </si>
  <si>
    <t>(1,25*2,2*3)+(0,9*1,97)</t>
  </si>
  <si>
    <t>nové kce 2/NP/220</t>
  </si>
  <si>
    <t>nové kce 2/NP/227</t>
  </si>
  <si>
    <t>nové kce 2/NP/236</t>
  </si>
  <si>
    <t>nové kce 2/NP/243</t>
  </si>
  <si>
    <t>(1,25*2,2*9)</t>
  </si>
  <si>
    <t>nové kce 2/NP/255</t>
  </si>
  <si>
    <t>1033327031</t>
  </si>
  <si>
    <t>57,869*1,1 'Přepočtené koeficientem množství</t>
  </si>
  <si>
    <t>-1123391638</t>
  </si>
  <si>
    <t>nové kce 2/NP/184</t>
  </si>
  <si>
    <t>nové kce 2/NP/185</t>
  </si>
  <si>
    <t>nové kce 2/NP/194</t>
  </si>
  <si>
    <t>nové kce 2/NP/195</t>
  </si>
  <si>
    <t>nové kce 2/NP/204</t>
  </si>
  <si>
    <t>nové kce 2/NP/205</t>
  </si>
  <si>
    <t>nové kce 2/NP/211</t>
  </si>
  <si>
    <t>nové kce 2/NP/212</t>
  </si>
  <si>
    <t>nové kce 2/NP/223</t>
  </si>
  <si>
    <t>nové kce 2/NP/224</t>
  </si>
  <si>
    <t>nové kce 2/NP/230</t>
  </si>
  <si>
    <t>nové kce 2/NP/231</t>
  </si>
  <si>
    <t>nové kce 2/NP/239</t>
  </si>
  <si>
    <t>nové kce 2/NP/240</t>
  </si>
  <si>
    <t>nové kce 2/NP/248</t>
  </si>
  <si>
    <t>nové kce 2/NP/249</t>
  </si>
  <si>
    <t>nové kce 2/NP/258</t>
  </si>
  <si>
    <t>nové kce 2/NP/259</t>
  </si>
  <si>
    <t>316349306</t>
  </si>
  <si>
    <t>-1665056831</t>
  </si>
  <si>
    <t>875547171</t>
  </si>
  <si>
    <t>2025-074-2 - Budova 9</t>
  </si>
  <si>
    <t>2025-074-2-01 - Budova 9- bourací práce</t>
  </si>
  <si>
    <t>2025-074-2-01-01 - Budova 9- bourací práce- 1.NP</t>
  </si>
  <si>
    <t>-2090765078</t>
  </si>
  <si>
    <t>budova/9/</t>
  </si>
  <si>
    <t>m.č./112/</t>
  </si>
  <si>
    <t>15,55</t>
  </si>
  <si>
    <t>m.č./115/</t>
  </si>
  <si>
    <t>4,74</t>
  </si>
  <si>
    <t>m.č./108/</t>
  </si>
  <si>
    <t>32,1</t>
  </si>
  <si>
    <t>m.č./101/</t>
  </si>
  <si>
    <t>16,89</t>
  </si>
  <si>
    <t>m.č./102/</t>
  </si>
  <si>
    <t>12,23</t>
  </si>
  <si>
    <t>bourací 1/NP/50</t>
  </si>
  <si>
    <t>13,38</t>
  </si>
  <si>
    <t>bourací 1/NP/53</t>
  </si>
  <si>
    <t>13,45</t>
  </si>
  <si>
    <t>bourací 1/NP/56</t>
  </si>
  <si>
    <t>m.č./105/</t>
  </si>
  <si>
    <t>13,79</t>
  </si>
  <si>
    <t>bourací 1/NP/59</t>
  </si>
  <si>
    <t>m.č./107/</t>
  </si>
  <si>
    <t>2,7</t>
  </si>
  <si>
    <t>965045113</t>
  </si>
  <si>
    <t>Bourání potěrů tl. do 50 mm cementových nebo pískocementových, plochy přes 4 m2</t>
  </si>
  <si>
    <t>-306643708</t>
  </si>
  <si>
    <t>https://podminky.urs.cz/item/CS_URS_2025_01/965045113</t>
  </si>
  <si>
    <t>potěr</t>
  </si>
  <si>
    <t>odstranění potěru cca. /10-20/mm</t>
  </si>
  <si>
    <t>4,7</t>
  </si>
  <si>
    <t>965046111</t>
  </si>
  <si>
    <t>Broušení stávajících betonových podlah úběr do 3 mm</t>
  </si>
  <si>
    <t>1580971980</t>
  </si>
  <si>
    <t>https://podminky.urs.cz/item/CS_URS_2025_01/965046111</t>
  </si>
  <si>
    <t>5,64</t>
  </si>
  <si>
    <t>-166454864</t>
  </si>
  <si>
    <t>bourací 1/NP/4</t>
  </si>
  <si>
    <t>bourací 1/NP/6</t>
  </si>
  <si>
    <t>bourací 1/NP/10</t>
  </si>
  <si>
    <t>bourací 1/NP/13</t>
  </si>
  <si>
    <t>bourací 1/NP/18</t>
  </si>
  <si>
    <t>-1444375902</t>
  </si>
  <si>
    <t>bourací 1/NP/2</t>
  </si>
  <si>
    <t>m.č./111/</t>
  </si>
  <si>
    <t>vybourání zárubně /1050*1970/</t>
  </si>
  <si>
    <t>1,05*1,97</t>
  </si>
  <si>
    <t>973031325</t>
  </si>
  <si>
    <t>Vysekání výklenků nebo kapes ve zdivu z cihel na maltu vápennou nebo vápenocementovou kapes, plochy do 0,10 m2, hl. do 300 mm</t>
  </si>
  <si>
    <t>1152451963</t>
  </si>
  <si>
    <t>https://podminky.urs.cz/item/CS_URS_2025_01/973031325</t>
  </si>
  <si>
    <t>bourací 1/NP/7</t>
  </si>
  <si>
    <t>kapsa</t>
  </si>
  <si>
    <t>vysekání kapes pro překlad P/1/</t>
  </si>
  <si>
    <t>bourací 1/NP/11</t>
  </si>
  <si>
    <t>bourací 1/NP/15</t>
  </si>
  <si>
    <t>vysekání kapes pro překlad P/2/</t>
  </si>
  <si>
    <t>bourací 1/NP/19</t>
  </si>
  <si>
    <t>971033561</t>
  </si>
  <si>
    <t>Vybourání otvorů ve zdivu základovém nebo nadzákladovém z cihel, tvárnic, příčkovek z cihel pálených na maltu vápennou nebo vápenocementovou plochy do 1 m2, tl. do 600 mm</t>
  </si>
  <si>
    <t>m3</t>
  </si>
  <si>
    <t>-1105890864</t>
  </si>
  <si>
    <t>https://podminky.urs.cz/item/CS_URS_2025_01/971033561</t>
  </si>
  <si>
    <t>bourací 1/NP/8</t>
  </si>
  <si>
    <t>zdivo</t>
  </si>
  <si>
    <t>odbourání zdiva /zvětšení otvoru/</t>
  </si>
  <si>
    <t>0,4*1,97*0,45</t>
  </si>
  <si>
    <t>bourací 1/NP/12</t>
  </si>
  <si>
    <t>bourací 1/NP/16</t>
  </si>
  <si>
    <t>bourací 1/NP/20</t>
  </si>
  <si>
    <t>1846042915</t>
  </si>
  <si>
    <t>-607320679</t>
  </si>
  <si>
    <t>1959335153</t>
  </si>
  <si>
    <t>8,437*26 'Přepočtené koeficientem množství</t>
  </si>
  <si>
    <t>997013601</t>
  </si>
  <si>
    <t>Poplatek za uložení stavebního odpadu na skládce (skládkovné) z prostého betonu zatříděného do Katalogu odpadů pod kódem 17 01 01</t>
  </si>
  <si>
    <t>1898749718</t>
  </si>
  <si>
    <t>https://podminky.urs.cz/item/CS_URS_2025_01/997013601</t>
  </si>
  <si>
    <t>3,312</t>
  </si>
  <si>
    <t>-377945237</t>
  </si>
  <si>
    <t>3,691</t>
  </si>
  <si>
    <t>0,163</t>
  </si>
  <si>
    <t>821040429</t>
  </si>
  <si>
    <t>0,838+0,130</t>
  </si>
  <si>
    <t>-1560339777</t>
  </si>
  <si>
    <t>0,196</t>
  </si>
  <si>
    <t>997013813</t>
  </si>
  <si>
    <t>Poplatek za uložení stavebního odpadu na skládce (skládkovné) z plastických hmot zatříděného do Katalogu odpadů pod kódem 17 02 03</t>
  </si>
  <si>
    <t>-1360952325</t>
  </si>
  <si>
    <t>https://podminky.urs.cz/item/CS_URS_2025_01/997013813</t>
  </si>
  <si>
    <t>0,106</t>
  </si>
  <si>
    <t>-1243000308</t>
  </si>
  <si>
    <t>bourací 1/NP/3</t>
  </si>
  <si>
    <t>bourací 1/NP/5</t>
  </si>
  <si>
    <t>bourací 1/NP/9</t>
  </si>
  <si>
    <t>bourací 1/NP/14</t>
  </si>
  <si>
    <t>bourací 1/NP/17</t>
  </si>
  <si>
    <t>909312382</t>
  </si>
  <si>
    <t>bourací 1/NP/1</t>
  </si>
  <si>
    <t>vyvěšení dveří /1050*1970/</t>
  </si>
  <si>
    <t>776201811</t>
  </si>
  <si>
    <t>Demontáž povlakových podlahovin lepených ručně bez podložky</t>
  </si>
  <si>
    <t>-1605735487</t>
  </si>
  <si>
    <t>https://podminky.urs.cz/item/CS_URS_2025_01/776201811</t>
  </si>
  <si>
    <t>PVC</t>
  </si>
  <si>
    <t>odstranění podlahového PVC</t>
  </si>
  <si>
    <t>PVC-schodiště</t>
  </si>
  <si>
    <t>-236979142</t>
  </si>
  <si>
    <t>(3,05+3,05+4,7+4,7)*2,9</t>
  </si>
  <si>
    <t>(3+3+1,63+1,63)*2,9</t>
  </si>
  <si>
    <t>(11,86+11,86+2,63+2,63)*2,9</t>
  </si>
  <si>
    <t>(4+4+4,465+4,465)*2,9</t>
  </si>
  <si>
    <t>(3,15+3,15+4,465+4,65)*2,9</t>
  </si>
  <si>
    <t>bourací 1/NP/49</t>
  </si>
  <si>
    <t>(3,2+3,2+4,465+4,465)*2,9</t>
  </si>
  <si>
    <t>bourací 1/NP/51</t>
  </si>
  <si>
    <t>bourací 1/NP/52</t>
  </si>
  <si>
    <t>bourací 1/NP/54</t>
  </si>
  <si>
    <t>bourací 1/NP/55</t>
  </si>
  <si>
    <t>(3,1+3,1+4,465+4,465+0,6+0,6)*2,9</t>
  </si>
  <si>
    <t>bourací 1/NP/57</t>
  </si>
  <si>
    <t>bourací 1/NP/58</t>
  </si>
  <si>
    <t>(1,683+1,683+1,12+1,12)*2,9</t>
  </si>
  <si>
    <t>-1377928963</t>
  </si>
  <si>
    <t>2025-074-2-01-02 - Budova 9- bourací práce- 2.NP</t>
  </si>
  <si>
    <t>454491700</t>
  </si>
  <si>
    <t>bourací 1/NP/76</t>
  </si>
  <si>
    <t>m.č./213/</t>
  </si>
  <si>
    <t>4,27</t>
  </si>
  <si>
    <t>bourací 1/NP/79</t>
  </si>
  <si>
    <t>15,56</t>
  </si>
  <si>
    <t>bourací 1/NP/82</t>
  </si>
  <si>
    <t>m.č./215/</t>
  </si>
  <si>
    <t>0,76</t>
  </si>
  <si>
    <t>bourací 1/NP/85</t>
  </si>
  <si>
    <t>m.č./202/</t>
  </si>
  <si>
    <t>17,52</t>
  </si>
  <si>
    <t>bourací 1/NP/88</t>
  </si>
  <si>
    <t>15,45</t>
  </si>
  <si>
    <t>bourací 1/NP/91</t>
  </si>
  <si>
    <t>m.č./205/</t>
  </si>
  <si>
    <t>7,95</t>
  </si>
  <si>
    <t>bourací 1/NP/94</t>
  </si>
  <si>
    <t>m.č./207/</t>
  </si>
  <si>
    <t>3,4</t>
  </si>
  <si>
    <t>bourací 1/NP/97</t>
  </si>
  <si>
    <t>m.č./206/</t>
  </si>
  <si>
    <t>5,22</t>
  </si>
  <si>
    <t>bourací 1/NP/102</t>
  </si>
  <si>
    <t>m.č./214/</t>
  </si>
  <si>
    <t>12,84</t>
  </si>
  <si>
    <t>-1106739461</t>
  </si>
  <si>
    <t>bourací 1/NP/63</t>
  </si>
  <si>
    <t>vybourání zárubně /600*1970/</t>
  </si>
  <si>
    <t>0,6*1,97</t>
  </si>
  <si>
    <t>bourací 1/NP/65</t>
  </si>
  <si>
    <t>vybourání zárubně /700*1970/</t>
  </si>
  <si>
    <t>0,7*1,97</t>
  </si>
  <si>
    <t>bourací 1/NP/67</t>
  </si>
  <si>
    <t>bourací 1/NP/69</t>
  </si>
  <si>
    <t>bourací 1/NP/71</t>
  </si>
  <si>
    <t>bourací 1/NP/73</t>
  </si>
  <si>
    <t>1988947455</t>
  </si>
  <si>
    <t>bourací 1/NP/61</t>
  </si>
  <si>
    <t>bourací 1/NP/99</t>
  </si>
  <si>
    <t>-302266263</t>
  </si>
  <si>
    <t>-1647519</t>
  </si>
  <si>
    <t>-1572678737</t>
  </si>
  <si>
    <t>1,261*26 'Přepočtené koeficientem množství</t>
  </si>
  <si>
    <t>-181314572</t>
  </si>
  <si>
    <t>0,141</t>
  </si>
  <si>
    <t>-749342839</t>
  </si>
  <si>
    <t>0,919</t>
  </si>
  <si>
    <t>1668292111</t>
  </si>
  <si>
    <t>0,2</t>
  </si>
  <si>
    <t>1743856709</t>
  </si>
  <si>
    <t>bourací 1/NP/62</t>
  </si>
  <si>
    <t>vyvěšení dveří /600*1970/</t>
  </si>
  <si>
    <t>bourací 1/NP/64</t>
  </si>
  <si>
    <t>vyvěšení dveří /700*1970/</t>
  </si>
  <si>
    <t>bourací 1/NP/66</t>
  </si>
  <si>
    <t>bourací 1/NP/68</t>
  </si>
  <si>
    <t>bourací 1/NP/70</t>
  </si>
  <si>
    <t>bourací 1/NP/72</t>
  </si>
  <si>
    <t>-1700814670</t>
  </si>
  <si>
    <t>bourací 1/NP/60</t>
  </si>
  <si>
    <t>bourací 1/NP/98</t>
  </si>
  <si>
    <t>-2007979346</t>
  </si>
  <si>
    <t>(1,468+1,468+2,873+2,873+1,727+1,727)*3,4</t>
  </si>
  <si>
    <t>(3,202+1,784+1,448+1,916+3,498+2,211+1,042+2,5)*3,4</t>
  </si>
  <si>
    <t>(0,942+0,942+0,8+0,8)*3,4</t>
  </si>
  <si>
    <t>(4,862+4,862+3,55+3,55)*3,4</t>
  </si>
  <si>
    <t>(4,87+4,87+3,128+3,128)*3,4</t>
  </si>
  <si>
    <t>bourací 2/NP/90</t>
  </si>
  <si>
    <t>(3,584+3,584+2,254+2,254)*3,4</t>
  </si>
  <si>
    <t>bourací 2/NP/92</t>
  </si>
  <si>
    <t>bourací 2/NP/93</t>
  </si>
  <si>
    <t>(1,508+1,508+2,228+2,228)*3,4</t>
  </si>
  <si>
    <t>bourací 2/NP/95</t>
  </si>
  <si>
    <t>bourací 2/NP/96</t>
  </si>
  <si>
    <t>(1,536+1,536+3,355+3,355)*3,4</t>
  </si>
  <si>
    <t>bourací 2/NP/100</t>
  </si>
  <si>
    <t>bourací 2/NP/101</t>
  </si>
  <si>
    <t>(4,1+4,1+3,134+3,134)*3,4</t>
  </si>
  <si>
    <t>650645371</t>
  </si>
  <si>
    <t>2025-074-2-02 - Budova 9- nové kce</t>
  </si>
  <si>
    <t>2025-074-2-02-01 - Budova 9- nové kce- 1.NP</t>
  </si>
  <si>
    <t xml:space="preserve">    3 - Svislé a kompletní konstrukce</t>
  </si>
  <si>
    <t xml:space="preserve">    4 - Vodorovné konstrukce</t>
  </si>
  <si>
    <t xml:space="preserve">    776-1 - Podlahy povlakové - podlaha</t>
  </si>
  <si>
    <t>Svislé a kompletní konstrukce</t>
  </si>
  <si>
    <t>317234410</t>
  </si>
  <si>
    <t>Vyzdívka mezi nosníky cihlami pálenými na maltu cementovou</t>
  </si>
  <si>
    <t>1312733063</t>
  </si>
  <si>
    <t>https://podminky.urs.cz/item/CS_URS_2025_01/317234410</t>
  </si>
  <si>
    <t>nové kce 1/NP/3</t>
  </si>
  <si>
    <t>vyzdívka</t>
  </si>
  <si>
    <t>vyzdívka mezi profily</t>
  </si>
  <si>
    <t>3,2*0,45*0,2</t>
  </si>
  <si>
    <t>nové kce 1/NP/26</t>
  </si>
  <si>
    <t>1,7*0,458*0,2</t>
  </si>
  <si>
    <t>nové kce 1/NP/39</t>
  </si>
  <si>
    <t>nové kce 1/NP/52</t>
  </si>
  <si>
    <t>317944323</t>
  </si>
  <si>
    <t>Válcované nosníky dodatečně osazované do připravených otvorů bez zazdění hlav č. 14 až 22</t>
  </si>
  <si>
    <t>1921775998</t>
  </si>
  <si>
    <t>https://podminky.urs.cz/item/CS_URS_2025_01/317944323</t>
  </si>
  <si>
    <t>nové kce 1/NP/1</t>
  </si>
  <si>
    <t>profil</t>
  </si>
  <si>
    <t>P/1/- osazení překladu- profil I/180/ d./3200/mm- počet/2/ks 1bm=21,9kg/</t>
  </si>
  <si>
    <t>3,2*2*21,9*1,15*0,001</t>
  </si>
  <si>
    <t>nové kce 1/NP/24</t>
  </si>
  <si>
    <t>P/2/- osazení překladu- profil I/180/ d./1700/mm- počet/2/ks 1bm=21,9kg/</t>
  </si>
  <si>
    <t>1,7*2*21,9*1,15*0,001</t>
  </si>
  <si>
    <t>nové kce 1/NP/37</t>
  </si>
  <si>
    <t>nové kce 1/NP/50</t>
  </si>
  <si>
    <t>Vodorovné konstrukce</t>
  </si>
  <si>
    <t>413232221</t>
  </si>
  <si>
    <t>Zazdívka zhlaví stropních trámů nebo válcovaných nosníků pálenými cihlami válcovaných nosníků, výšky přes 150 do 300 mm</t>
  </si>
  <si>
    <t>1805706929</t>
  </si>
  <si>
    <t>https://podminky.urs.cz/item/CS_URS_2025_01/413232221</t>
  </si>
  <si>
    <t>nové kce 1/NP/2</t>
  </si>
  <si>
    <t>zhlaví</t>
  </si>
  <si>
    <t>zazdívka zhlaví Iprofilu</t>
  </si>
  <si>
    <t>nové kce 1/NP/25</t>
  </si>
  <si>
    <t>nové kce 1/NP/38</t>
  </si>
  <si>
    <t>nové kce 1/NP/51</t>
  </si>
  <si>
    <t>228199556</t>
  </si>
  <si>
    <t>nové kce 1/NP/9</t>
  </si>
  <si>
    <t>nové kce 1/NP/19</t>
  </si>
  <si>
    <t>nové kce 1/NP/32</t>
  </si>
  <si>
    <t>nové kce 1/NP/45</t>
  </si>
  <si>
    <t>nové kce 1/NP/58</t>
  </si>
  <si>
    <t>nové kce 1/NP/69</t>
  </si>
  <si>
    <t>nové kce 1/NP/79</t>
  </si>
  <si>
    <t>m.č./110/</t>
  </si>
  <si>
    <t>16,64</t>
  </si>
  <si>
    <t>nové kce 1/NP/90</t>
  </si>
  <si>
    <t>nové kce 1/NP/101</t>
  </si>
  <si>
    <t>2089521360</t>
  </si>
  <si>
    <t>nové kce 1/NP/10</t>
  </si>
  <si>
    <t>nové kce 1/NP/20</t>
  </si>
  <si>
    <t>nové kce 1/NP/33</t>
  </si>
  <si>
    <t>(3,15+3,15+4,465+4,465)*2,9</t>
  </si>
  <si>
    <t>nové kce 1/NP/46</t>
  </si>
  <si>
    <t>nové kce 1/NP/59</t>
  </si>
  <si>
    <t>(3,1+3,1+4,465+4,465)*2,9</t>
  </si>
  <si>
    <t>nové kce 1/NP/70</t>
  </si>
  <si>
    <t>(1,12+1,12+1,683+1,683)*2,9</t>
  </si>
  <si>
    <t>nové kce 1/NP/80</t>
  </si>
  <si>
    <t>(4,7+4,7+3,31+3,31)*2,9</t>
  </si>
  <si>
    <t>nové kce 1/NP/91</t>
  </si>
  <si>
    <t>(4,7+4,7+3,05+3,05)*2,9</t>
  </si>
  <si>
    <t>(1,5+1,5+4,7+3,7)*2,9</t>
  </si>
  <si>
    <t>1991414818</t>
  </si>
  <si>
    <t>nové kce 1/NP/6</t>
  </si>
  <si>
    <t>nové kce 1/NP/16</t>
  </si>
  <si>
    <t>nové kce 1/NP/29</t>
  </si>
  <si>
    <t>nové kce 1/NP/42</t>
  </si>
  <si>
    <t>začištění dveří D/3/</t>
  </si>
  <si>
    <t>nové kce 1/NP/55</t>
  </si>
  <si>
    <t>nové kce 1/NP/66</t>
  </si>
  <si>
    <t>nové kce 1/NP/76</t>
  </si>
  <si>
    <t>642942611</t>
  </si>
  <si>
    <t>Osazování zárubní nebo rámů kovových dveřních lisovaných nebo z úhelníků bez dveřních křídel na montážní pěnu, plochy otvoru do 2,5 m2</t>
  </si>
  <si>
    <t>37810645</t>
  </si>
  <si>
    <t>https://podminky.urs.cz/item/CS_URS_2025_01/642942611</t>
  </si>
  <si>
    <t>zárubeň obyč.</t>
  </si>
  <si>
    <t>D/9/ -osazení zárubně - vnitřní dveřní křídlo,plné, hladké,barvadle výběru investora ,CPL,kování nerez rozměr /800*1970/</t>
  </si>
  <si>
    <t>tl.stěny/150/</t>
  </si>
  <si>
    <t>55331487</t>
  </si>
  <si>
    <t>zárubeň jednokřídlá ocelová pro zdění tl stěny 110-150mm rozměru 800/1970, 2100mm</t>
  </si>
  <si>
    <t>-402036867</t>
  </si>
  <si>
    <t>-1496944757</t>
  </si>
  <si>
    <t>nové kce 1/NP/4</t>
  </si>
  <si>
    <t xml:space="preserve">zárubeň  pož.</t>
  </si>
  <si>
    <t>D/6/ -osazení zárubně - vnitřní dveřní křídlo s požární odolností EI30DP3 ,plné, hladké,barva dle výběru investora, CPL,kování nerez rozměr/1100*1970/</t>
  </si>
  <si>
    <t>nové kce 1/NP/14</t>
  </si>
  <si>
    <t>D/5/ -osazení zárubně - vnitřní dveřní křídlo s požární odolností EI30DP3 ,plné, hladké,barva dle výběru investora, CPL,kování nerez rozměr/1100*1970/</t>
  </si>
  <si>
    <t>nové kce 1/NP/27</t>
  </si>
  <si>
    <t>D/4/ -osazení zárubně - vnitřní dveřní křídlo s požární odolností EI30DP3 ,plné, hladké,barva dle výběru investora, CPL,kování nerez rozměr/1100*1970/</t>
  </si>
  <si>
    <t>nové kce 1/NP/40</t>
  </si>
  <si>
    <t>D/3/ -osazení zárubně - vnitřní dveřní křídlo s požární odolností EI30DP3 ,plné, hladké,barva dle výběru investora, CPL,kování nerez rozměr/1100*1970/</t>
  </si>
  <si>
    <t>nové kce 1/NP/53</t>
  </si>
  <si>
    <t>D/2/ -osazení zárubně - vnitřní dveřní křídlo s požární odolností EI30DP3 ,plné, hladké,barva dle výběru investora, CPL,kování nerez rozměr/1050*1970/</t>
  </si>
  <si>
    <t>nové kce 1/NP/74</t>
  </si>
  <si>
    <t>D/7/ -osazení zárubně - vnitřní dveřní křídlo s požární odolností EI30DP3 ,plné, hladké,barva dle výběru investora, CPL,kování nerez rozměr/1100*1970/</t>
  </si>
  <si>
    <t>D/8/ -osazení zárubně - vnitřní dveřní křídlo s požární odolností EI30DP3 ,plné, hladké,barva dle výběru investora, CPL,kování nerez rozměr/1100*1970/</t>
  </si>
  <si>
    <t>nové kce 1/NP/64</t>
  </si>
  <si>
    <t>D/1/ -osazení zárubně - vnitřní dveřní křídlo s požární odolností EI30DP3 ,plné, hladké,barva dle výběru investora, CPL,kování nerez rozměr/800*1970/</t>
  </si>
  <si>
    <t>55331557</t>
  </si>
  <si>
    <t>zárubeň jednokřídlá ocelová pro zdění s protipožární úpravou tl stěny 75-100mm rozměru 800/1970, 2100mm</t>
  </si>
  <si>
    <t>1434205919</t>
  </si>
  <si>
    <t>55331564</t>
  </si>
  <si>
    <t>zárubeň jednokřídlá ocelová pro zdění s protipožární úpravou tl stěny 110-150mm rozměru 1100/1970, 2100mm</t>
  </si>
  <si>
    <t>-905369888</t>
  </si>
  <si>
    <t>55331579.R</t>
  </si>
  <si>
    <t>zárubeň jednokřídlá ocelová pro zdění s protipožární úpravou tl stěny 450 mm rozměru 1100/1970, 2100mm</t>
  </si>
  <si>
    <t>375884124</t>
  </si>
  <si>
    <t>tl.stěny/450/</t>
  </si>
  <si>
    <t>1239547137</t>
  </si>
  <si>
    <t>nové kce 1/NP/13</t>
  </si>
  <si>
    <t>nové kce 1/NP/23</t>
  </si>
  <si>
    <t>nové kce 1/NP/36</t>
  </si>
  <si>
    <t>nové kce 1/NP/49</t>
  </si>
  <si>
    <t>nové kce 1/NP/62</t>
  </si>
  <si>
    <t>nové kce 1/NP/73</t>
  </si>
  <si>
    <t>nové kce 1/NP/83</t>
  </si>
  <si>
    <t>nové kce 1/NP/94</t>
  </si>
  <si>
    <t>-1909403833</t>
  </si>
  <si>
    <t>766660001</t>
  </si>
  <si>
    <t>Montáž dveřních křídel dřevěných nebo plastových otevíravých do ocelové zárubně povrchově upravených jednokřídlových, šířky do 800 mm</t>
  </si>
  <si>
    <t>980627326</t>
  </si>
  <si>
    <t>https://podminky.urs.cz/item/CS_URS_2025_01/766660001</t>
  </si>
  <si>
    <t>dveře obyč.</t>
  </si>
  <si>
    <t>D/9/ -osazení vnitřní dveřní křídlo,plné, hladké,barvadle výběru investora ,CPL,kování nerez rozměr /800*1970/</t>
  </si>
  <si>
    <t>61162074</t>
  </si>
  <si>
    <t>dveře jednokřídlé voštinové povrch laminátový plné 800x1970-2100mm</t>
  </si>
  <si>
    <t>-1142648624</t>
  </si>
  <si>
    <t>-1990630082</t>
  </si>
  <si>
    <t>nové kce 1/NP/65</t>
  </si>
  <si>
    <t>D/1/ -osazení vnitřní dveřní křídlo s požární odolností EI30DP3 ,plné, hladké,barva dle výběru investora, CPL,kování nerez rozměr/800*1970/</t>
  </si>
  <si>
    <t>1862951369</t>
  </si>
  <si>
    <t>1065903123</t>
  </si>
  <si>
    <t>nové kce 1/NP/5</t>
  </si>
  <si>
    <t xml:space="preserve">dveře  pož.</t>
  </si>
  <si>
    <t>D/6/ -osazení vnitřní dveřní křídlo s požární odolností EI30DP3 ,plné, hladké,barva dle výběru investora, CPL,kování nerez rozměr/1100*1970/</t>
  </si>
  <si>
    <t>nové kce 1/NP/15</t>
  </si>
  <si>
    <t>D/5/ -osazení vnitřní dveřní křídlo s požární odolností EI30DP3 ,plné, hladké,barva dle výběru investora, CPL,kování nerez rozměr/1100*1970/</t>
  </si>
  <si>
    <t>nové kce 1/NP/28</t>
  </si>
  <si>
    <t>D/4/ -osazení vnitřní dveřní křídlo s požární odolností EI30DP3 ,plné, hladké,barva dle výběru investora, CPL,kování nerez rozměr/1100*1970/</t>
  </si>
  <si>
    <t>nové kce 1/NP/41</t>
  </si>
  <si>
    <t>D/3/ -osazení vnitřní dveřní křídlo s požární odolností EI30DP3 ,plné, hladké,barva dle výběru investora, CPL,kování nerez rozměr/1100*1970/</t>
  </si>
  <si>
    <t>nové kce 1/NP/54</t>
  </si>
  <si>
    <t>D/2/ -osazení vnitřní dveřní křídlo s požární odolností EI30DP3 ,plné, hladké,barva dle výběru investora, CPL,kování nerez rozměr/1050*1970/</t>
  </si>
  <si>
    <t>nové kce 1/NP/75</t>
  </si>
  <si>
    <t>D/7/ -osazení vnitřní dveřní křídlo s požární odolností EI30DP3 ,plné, hladké,barva dle výběru investora, CPL,kování nerez rozměr/1100*1970/</t>
  </si>
  <si>
    <t>D/8/ -osazení vnitřní dveřní křídlo s požární odolností EI30DP3 ,plné, hladké,barva dle výběru investora, CPL,kování nerez rozměr/1100*1970/</t>
  </si>
  <si>
    <t>61162100.50</t>
  </si>
  <si>
    <t>dveře jednokřídlé dřevotřískové protipožární EI (EW) 30 D3 povrch laminátový plné 1050x1970-2100mm</t>
  </si>
  <si>
    <t>-500466563</t>
  </si>
  <si>
    <t>-1887169592</t>
  </si>
  <si>
    <t>-2073206211</t>
  </si>
  <si>
    <t>nové kce 1/NP/63</t>
  </si>
  <si>
    <t>m.č./120/</t>
  </si>
  <si>
    <t>-1324361957</t>
  </si>
  <si>
    <t>-1051063429</t>
  </si>
  <si>
    <t>1616468961</t>
  </si>
  <si>
    <t>nové kce 1/NP/89</t>
  </si>
  <si>
    <t>m.č./115/1</t>
  </si>
  <si>
    <t>obklad stěn PVC</t>
  </si>
  <si>
    <t>(3+3+1,63+1,63+0,74+0,74-1,1)*1,3-(0,6*1,3*3)-(0,9*1,3*2)</t>
  </si>
  <si>
    <t>nové kce 1/NP/100/1</t>
  </si>
  <si>
    <t>m.č./108/1</t>
  </si>
  <si>
    <t>(11,86+11,86+2,63+2,63)*1,3-(0,9*1,3)-(0,8*1,3*2)-(1,1*1,3*5)</t>
  </si>
  <si>
    <t>m.č./112/1</t>
  </si>
  <si>
    <t>(4,7+3,05+2,7+3,05+1)*1,3-(1,05*1,3)-(0,8*1,3)-(0,9*1,3)</t>
  </si>
  <si>
    <t>-187110141</t>
  </si>
  <si>
    <t>946524165</t>
  </si>
  <si>
    <t>-659191745</t>
  </si>
  <si>
    <t>-1537515652</t>
  </si>
  <si>
    <t>50,401*1,1 'Přepočtené koeficientem množství</t>
  </si>
  <si>
    <t>-722658002</t>
  </si>
  <si>
    <t>776-1</t>
  </si>
  <si>
    <t>Podlahy povlakové - podlaha</t>
  </si>
  <si>
    <t>776111115</t>
  </si>
  <si>
    <t>Příprava podkladu povlakových podlah a stěn broušení podlah stávajícího podkladu před litím stěrky</t>
  </si>
  <si>
    <t>1141736726</t>
  </si>
  <si>
    <t>https://podminky.urs.cz/item/CS_URS_2025_01/776111115</t>
  </si>
  <si>
    <t>nové kce 1/NP/86</t>
  </si>
  <si>
    <t>zametení</t>
  </si>
  <si>
    <t>zametení podkladu</t>
  </si>
  <si>
    <t>nové kce 1/NP/97</t>
  </si>
  <si>
    <t>776111117</t>
  </si>
  <si>
    <t>Příprava podkladu povlakových podlah a stěn broušení podlah stávajícího podkladu pro odstranění nerovností (diamantovým kotoučem)- bude upřesněno dle skutečné potřeby</t>
  </si>
  <si>
    <t>-1726920164</t>
  </si>
  <si>
    <t>https://podminky.urs.cz/item/CS_URS_2025_01/776111117</t>
  </si>
  <si>
    <t>- bude upřesněno dle skutečné potřeby</t>
  </si>
  <si>
    <t>776111311</t>
  </si>
  <si>
    <t>Příprava podkladu povlakových podlah a stěn vysátí podlah</t>
  </si>
  <si>
    <t>-368202194</t>
  </si>
  <si>
    <t>https://podminky.urs.cz/item/CS_URS_2025_01/776111311</t>
  </si>
  <si>
    <t>776121112</t>
  </si>
  <si>
    <t>Příprava podkladu povlakových podlah a stěn penetrace vodou ředitelná podlah</t>
  </si>
  <si>
    <t>438924589</t>
  </si>
  <si>
    <t>https://podminky.urs.cz/item/CS_URS_2025_01/776121112</t>
  </si>
  <si>
    <t>nové kce 1/NP/87</t>
  </si>
  <si>
    <t>penetrace</t>
  </si>
  <si>
    <t>penetrace podkladu</t>
  </si>
  <si>
    <t>nové kce 1/NP/98</t>
  </si>
  <si>
    <t>776141114</t>
  </si>
  <si>
    <t>Příprava podkladu povlakových podlah a stěn vyrovnání samonivelační stěrkou podlah min.pevnosti 20 MPa, tloušťky přes 8 do 10 mm</t>
  </si>
  <si>
    <t>1458031879</t>
  </si>
  <si>
    <t>https://podminky.urs.cz/item/CS_URS_2025_01/776141114</t>
  </si>
  <si>
    <t>nové kce 1/NP/88</t>
  </si>
  <si>
    <t>stěrka</t>
  </si>
  <si>
    <t>vyrovnávací stěrka tl/30/mm</t>
  </si>
  <si>
    <t>nové kce 1/NP/99</t>
  </si>
  <si>
    <t>776221111</t>
  </si>
  <si>
    <t>Montáž podlahovin z PVC lepením standardním lepidlem z pásů</t>
  </si>
  <si>
    <t>-540486609</t>
  </si>
  <si>
    <t>https://podminky.urs.cz/item/CS_URS_2025_01/776221111</t>
  </si>
  <si>
    <t>pokládka PVC</t>
  </si>
  <si>
    <t>nové kce 1/NP/100</t>
  </si>
  <si>
    <t>28411144</t>
  </si>
  <si>
    <t>podlahovina vinylová homogenní protiskluzná se vsypem a výztuž. vrstvou, třída zátěže 34/43, hořlavost Bfl-s1 tl 2,50mm</t>
  </si>
  <si>
    <t>1531001794</t>
  </si>
  <si>
    <t>42,48*1,1 'Přepočtené koeficientem množství</t>
  </si>
  <si>
    <t>776991121</t>
  </si>
  <si>
    <t>Ostatní práce údržba nových podlahovin po pokládce čištění základní</t>
  </si>
  <si>
    <t>1612107942</t>
  </si>
  <si>
    <t>https://podminky.urs.cz/item/CS_URS_2025_01/776991121</t>
  </si>
  <si>
    <t>1484417808</t>
  </si>
  <si>
    <t>0,801</t>
  </si>
  <si>
    <t>1975153551</t>
  </si>
  <si>
    <t>nové kce 1/NP/8</t>
  </si>
  <si>
    <t>nové kce 1/NP/18</t>
  </si>
  <si>
    <t>nové kce 1/NP/31</t>
  </si>
  <si>
    <t>nové kce 1/NP/44</t>
  </si>
  <si>
    <t>nové kce 1/NP/57</t>
  </si>
  <si>
    <t>nové kce 1/NP/68</t>
  </si>
  <si>
    <t>nové kce 1/NP/78</t>
  </si>
  <si>
    <t>nové kce 1/NP/84</t>
  </si>
  <si>
    <t>nové kce 1/NP/95</t>
  </si>
  <si>
    <t>1378300036</t>
  </si>
  <si>
    <t>147,11*1,1 'Přepočtené koeficientem množství</t>
  </si>
  <si>
    <t>265440419</t>
  </si>
  <si>
    <t>nové kce 1/NP/7</t>
  </si>
  <si>
    <t>nové kce 1/NP/17</t>
  </si>
  <si>
    <t>nové kce 1/NP/30</t>
  </si>
  <si>
    <t>nové kce 1/NP/43</t>
  </si>
  <si>
    <t>nové kce 1/NP/56</t>
  </si>
  <si>
    <t>nové kce 1/NP/67</t>
  </si>
  <si>
    <t>nové kce 1/NP/77</t>
  </si>
  <si>
    <t>nové kce 1/NP/85</t>
  </si>
  <si>
    <t>(0,6*1,97*3)+(0,9*1,97*2)</t>
  </si>
  <si>
    <t>nové kce 1/NP/96</t>
  </si>
  <si>
    <t>(1,1*1,97*6)+(1,05*1,97)+(0,8*1,97*2)</t>
  </si>
  <si>
    <t>1,1*1,97+(0,8*1,97)+(0,9*1,97)</t>
  </si>
  <si>
    <t>43</t>
  </si>
  <si>
    <t>825749829</t>
  </si>
  <si>
    <t>46,985*1,1 'Přepočtené koeficientem množství</t>
  </si>
  <si>
    <t>44</t>
  </si>
  <si>
    <t>-1008769427</t>
  </si>
  <si>
    <t>nové kce 1/NP/11</t>
  </si>
  <si>
    <t>nové kce 1/NP/12</t>
  </si>
  <si>
    <t>nové kce 1/NP/21</t>
  </si>
  <si>
    <t>nové kce 1/NP/22</t>
  </si>
  <si>
    <t>nové kce 1/NP/34</t>
  </si>
  <si>
    <t>nové kce 1/NP/35</t>
  </si>
  <si>
    <t>nové kce 1/NP/47</t>
  </si>
  <si>
    <t>nové kce 1/NP/48</t>
  </si>
  <si>
    <t>nové kce 1/NP/60</t>
  </si>
  <si>
    <t>nové kce 1/NP/61</t>
  </si>
  <si>
    <t>nové kce 1/NP/71</t>
  </si>
  <si>
    <t>nové kce 1/NP/72</t>
  </si>
  <si>
    <t>nové kce 1/NP/81</t>
  </si>
  <si>
    <t>nové kce 1/NP/82</t>
  </si>
  <si>
    <t>nové kce 1/NP/92</t>
  </si>
  <si>
    <t>nové kce 1/NP/93</t>
  </si>
  <si>
    <t>(11,86+11,86+2,63+2,63)*(2,9-1,3)</t>
  </si>
  <si>
    <t>(4,7+4,7+3,05+3,05)*(2,9-1,3)</t>
  </si>
  <si>
    <t>45</t>
  </si>
  <si>
    <t>-1758836651</t>
  </si>
  <si>
    <t>46</t>
  </si>
  <si>
    <t>1972655786</t>
  </si>
  <si>
    <t>47</t>
  </si>
  <si>
    <t>2099353768</t>
  </si>
  <si>
    <t>2025-074-2-02-02 - Budova 9- nové kce- 2.NP</t>
  </si>
  <si>
    <t>-556180261</t>
  </si>
  <si>
    <t>nové kce 2/NP/137</t>
  </si>
  <si>
    <t>nové kce 2/NP/147</t>
  </si>
  <si>
    <t>nové kce 2/NP/157</t>
  </si>
  <si>
    <t>nové kce 2/NP/167</t>
  </si>
  <si>
    <t>-2000328030</t>
  </si>
  <si>
    <t>nové kce 2/NP/138</t>
  </si>
  <si>
    <t>nové kce 2/NP/148</t>
  </si>
  <si>
    <t>(4,1+4,1+1,468+1,468+0,5+0,5+0,5+0,5)*3,4</t>
  </si>
  <si>
    <t>nové kce 2/NP/158</t>
  </si>
  <si>
    <t>(3,202+4,7+2,784+1,916-1,48+3,498+2,211+1,042)*3,4</t>
  </si>
  <si>
    <t>nové kce 2/NP/168</t>
  </si>
  <si>
    <t>(0,942+0,81+0,81+0,942)*3,4</t>
  </si>
  <si>
    <t>(1,508+1,508+2,28+2,28)*3,4</t>
  </si>
  <si>
    <t>nové kce 2/NP/208</t>
  </si>
  <si>
    <t>(3,584+3,584+2,254+2,254-1,48)*3,4</t>
  </si>
  <si>
    <t>1505370602</t>
  </si>
  <si>
    <t>nové kce 2/NP/134</t>
  </si>
  <si>
    <t>začištění dveří D/17/</t>
  </si>
  <si>
    <t>1,05+1,97+1,97</t>
  </si>
  <si>
    <t>nové kce 2/NP/144</t>
  </si>
  <si>
    <t>začištění dveří D/16/</t>
  </si>
  <si>
    <t>nové kce 2/NP/154</t>
  </si>
  <si>
    <t>0,6+1,97+1,97</t>
  </si>
  <si>
    <t>nové kce 2/NP/164</t>
  </si>
  <si>
    <t>nové kce 2/NP/174</t>
  </si>
  <si>
    <t>-599988902</t>
  </si>
  <si>
    <t>nové kce 2/NP/132</t>
  </si>
  <si>
    <t>D/17/ -osazení zárubně - vnitřní dveřní křídlo,plné, hladké,barvadle výběru investora ,CPL,kování nerez rozměr /1050*1970/</t>
  </si>
  <si>
    <t>nové kce 2/NP/142</t>
  </si>
  <si>
    <t>D/16/ -osazení zárubně - vnitřní dveřní křídlo,plné, hladké,barvadle výběru investora ,CPL,kování nerez rozměr /1050*1970/</t>
  </si>
  <si>
    <t>nové kce 2/NP/152</t>
  </si>
  <si>
    <t>D/15/ -osazení zárubně - vnitřní dveřní křídlo,plné, hladké,barvadle výběru investora ,CPL,kování nerez rozměr /600*1970/</t>
  </si>
  <si>
    <t>nové kce 2/NP/162</t>
  </si>
  <si>
    <t>D/14/ -osazení zárubně - vnitřní dveřní křídlo,plné, hladké,barvadle výběru investora ,CPL,kování nerez rozměr /700*1970/</t>
  </si>
  <si>
    <t>nové kce 2/NP/172</t>
  </si>
  <si>
    <t>D/10/ -osazení zárubně - vnitřní dveřní křídlo,plné, hladké,barvadle výběru investora ,CPL,kování nerez rozměr /900*1970/</t>
  </si>
  <si>
    <t>D/12/ -osazení zárubně - vnitřní dveřní křídlo,plné, hladké,barvadle výběru investora ,CPL,kování nerez rozměr /600*1970/</t>
  </si>
  <si>
    <t>D/13/ -osazení zárubně - vnitřní dveřní křídlo,plné, hladké,barvadle výběru investora ,CPL,kování nerez rozměr /700*1970/</t>
  </si>
  <si>
    <t>55331559.50</t>
  </si>
  <si>
    <t>zárubeň jednokřídlá ocelová pro zdění s protipožární úpravou tl stěny 75-100mm rozměru 1050/1970, 2100mm</t>
  </si>
  <si>
    <t>-924683934</t>
  </si>
  <si>
    <t>tl.stěny/100/</t>
  </si>
  <si>
    <t>55331564.50</t>
  </si>
  <si>
    <t>zárubeň jednokřídlá ocelová pro zdění s protipožární úpravou tl stěny 110-150mm rozměru 1050/1970, 2100mm</t>
  </si>
  <si>
    <t>508011049</t>
  </si>
  <si>
    <t>55331555</t>
  </si>
  <si>
    <t>zárubeň jednokřídlá ocelová pro zdění s protipožární úpravou tl stěny 75-100mm rozměru 600/1970, 2100mm</t>
  </si>
  <si>
    <t>686948226</t>
  </si>
  <si>
    <t>55331556</t>
  </si>
  <si>
    <t>zárubeň jednokřídlá ocelová pro zdění s protipožární úpravou tl stěny 75-100mm rozměru 700/1970, 2100mm</t>
  </si>
  <si>
    <t>-1681126400</t>
  </si>
  <si>
    <t>55331558</t>
  </si>
  <si>
    <t>zárubeň jednokřídlá ocelová pro zdění s protipožární úpravou tl stěny 75-100mm rozměru 900/1970, 2100mm</t>
  </si>
  <si>
    <t>1073234794</t>
  </si>
  <si>
    <t>55331560</t>
  </si>
  <si>
    <t>zárubeň jednokřídlá ocelová pro zdění s protipožární úpravou tl stěny 110-150mm rozměru 600/1970, 2100mm</t>
  </si>
  <si>
    <t>1942187589</t>
  </si>
  <si>
    <t>55331561</t>
  </si>
  <si>
    <t>zárubeň jednokřídlá ocelová pro zdění s protipožární úpravou tl stěny 110-150mm rozměru 700/1970, 2100mm</t>
  </si>
  <si>
    <t>-510580993</t>
  </si>
  <si>
    <t>2109090994</t>
  </si>
  <si>
    <t>nové kce 2/NP/141</t>
  </si>
  <si>
    <t>nové kce 2/NP/151</t>
  </si>
  <si>
    <t>nové kce 2/NP/161</t>
  </si>
  <si>
    <t>nové kce 2/NP/171</t>
  </si>
  <si>
    <t>1985766615</t>
  </si>
  <si>
    <t>-1248897563</t>
  </si>
  <si>
    <t>nové kce 2/NP/153</t>
  </si>
  <si>
    <t>D/15/ -osazení vnitřní dveřní křídlo,plné, hladké,barvadle výběru investora ,CPL,kování nerez rozměr /600*1970/</t>
  </si>
  <si>
    <t>nové kce 2/NP/163</t>
  </si>
  <si>
    <t>D/14/ -osazení vnitřní dveřní křídlo,plné, hladké,barvadle výběru investora ,CPL,kování nerez rozměr /700*1970/</t>
  </si>
  <si>
    <t>D/12/ -osazení vnitřní dveřní křídlo,plné, hladké,barvadle výběru investora ,CPL,kování nerez rozměr /600*1970/</t>
  </si>
  <si>
    <t>D/13/ -osazení vnitřní dveřní křídlo,plné, hladké,barvadle výběru investora ,CPL,kování nerez rozměr /700*1970/</t>
  </si>
  <si>
    <t>61162096</t>
  </si>
  <si>
    <t>dveře jednokřídlé dřevotřískové protipožární EI (EW) 30 D3 povrch laminátový plné 600x1970-2100mm</t>
  </si>
  <si>
    <t>-1501365171</t>
  </si>
  <si>
    <t>61162097</t>
  </si>
  <si>
    <t>dveře jednokřídlé dřevotřískové protipožární EI (EW) 30 D3 povrch laminátový plné 700x1970-2100mm</t>
  </si>
  <si>
    <t>754210961</t>
  </si>
  <si>
    <t>627495649</t>
  </si>
  <si>
    <t>nové kce 2/NP/133</t>
  </si>
  <si>
    <t>D/17/ -osazení vnitřní dveřní křídlo,plné, hladké,barvadle výběru investora ,CPL,kování nerez rozměr /1050*1970/</t>
  </si>
  <si>
    <t>nové kce 2/NP/143</t>
  </si>
  <si>
    <t>D/16/ -osazení vnitřní dveřní křídlo,plné, hladké,barvadle výběru investora ,CPL,kování nerez rozměr /1050*1970/</t>
  </si>
  <si>
    <t>nové kce 2/NP/173</t>
  </si>
  <si>
    <t>D/10/ -osazení vnitřní dveřní křídlo,plné, hladké,barvadle výběru investora ,CPL,kování nerez rozměr /900*1970/</t>
  </si>
  <si>
    <t>-120766507</t>
  </si>
  <si>
    <t>-1813119827</t>
  </si>
  <si>
    <t>-769014648</t>
  </si>
  <si>
    <t>1230584042</t>
  </si>
  <si>
    <t>nové kce 2/NP/135</t>
  </si>
  <si>
    <t>nové kce 2/NP/145</t>
  </si>
  <si>
    <t>nové kce 2/NP/155</t>
  </si>
  <si>
    <t>nové kce 2/NP/165</t>
  </si>
  <si>
    <t>nové kce 2/NP/175</t>
  </si>
  <si>
    <t>-1002575233</t>
  </si>
  <si>
    <t>82,96*1,1 'Přepočtené koeficientem množství</t>
  </si>
  <si>
    <t>-1933695739</t>
  </si>
  <si>
    <t>nové kce 2/NP/136</t>
  </si>
  <si>
    <t>nové kce 2/NP/146</t>
  </si>
  <si>
    <t>1,05*1,97*3</t>
  </si>
  <si>
    <t>nové kce 2/NP/156</t>
  </si>
  <si>
    <t>(1,05*1,97)+(0,6*1,97)+0,7*1,97)+(0,9*1,97)</t>
  </si>
  <si>
    <t>nové kce 2/NP/166</t>
  </si>
  <si>
    <t>nové kce 2/NP/176</t>
  </si>
  <si>
    <t>(0,6*1,97)+(0,7*1,97)+(0,9*1,97)</t>
  </si>
  <si>
    <t>-1059295013</t>
  </si>
  <si>
    <t>20,095*1,1 'Přepočtené koeficientem množství</t>
  </si>
  <si>
    <t>106878006</t>
  </si>
  <si>
    <t>nové kce 2/NP/139</t>
  </si>
  <si>
    <t>nové kce 2/NP/140</t>
  </si>
  <si>
    <t>nové kce 2/NP/149</t>
  </si>
  <si>
    <t>nové kce 2/NP/150</t>
  </si>
  <si>
    <t>nové kce 2/NP/159</t>
  </si>
  <si>
    <t>nové kce 2/NP/160</t>
  </si>
  <si>
    <t>nové kce 2/NP/169</t>
  </si>
  <si>
    <t>nové kce 2/NP/170</t>
  </si>
  <si>
    <t>-647964340</t>
  </si>
  <si>
    <t>1309064143</t>
  </si>
  <si>
    <t>552618248</t>
  </si>
  <si>
    <t>2025-074-3 - Budova 40</t>
  </si>
  <si>
    <t>2025-074-3-01 - Budova 40- bourací práce</t>
  </si>
  <si>
    <t>2025-074-3-01-01 - Budova 40- bourací práce- 1.NP</t>
  </si>
  <si>
    <t>1751728902</t>
  </si>
  <si>
    <t>budova/40/</t>
  </si>
  <si>
    <t>11,56</t>
  </si>
  <si>
    <t>m.č./106/</t>
  </si>
  <si>
    <t>15,87</t>
  </si>
  <si>
    <t>4,81</t>
  </si>
  <si>
    <t>m.č./119/</t>
  </si>
  <si>
    <t>7,39</t>
  </si>
  <si>
    <t>11,24</t>
  </si>
  <si>
    <t>-637166322</t>
  </si>
  <si>
    <t>vybourání podkladu cca/30/mm</t>
  </si>
  <si>
    <t>1473109631</t>
  </si>
  <si>
    <t>973031151</t>
  </si>
  <si>
    <t>Vysekání výklenků nebo kapes ve zdivu z cihel na maltu vápennou nebo vápenocementovou výklenků, pohledové plochy přes 0,25 m2</t>
  </si>
  <si>
    <t>959337367</t>
  </si>
  <si>
    <t>https://podminky.urs.cz/item/CS_URS_2025_01/973031151</t>
  </si>
  <si>
    <t>vybourání zdiva- zvětšení rozvaděče</t>
  </si>
  <si>
    <t>0,32*0,32*0,135</t>
  </si>
  <si>
    <t>-2138419355</t>
  </si>
  <si>
    <t>-991045465</t>
  </si>
  <si>
    <t>-66911468</t>
  </si>
  <si>
    <t>6,603*26 'Přepočtené koeficientem množství</t>
  </si>
  <si>
    <t>1304731864</t>
  </si>
  <si>
    <t>6,018</t>
  </si>
  <si>
    <t>1887896882</t>
  </si>
  <si>
    <t>0,025</t>
  </si>
  <si>
    <t>0,09</t>
  </si>
  <si>
    <t>-701881502</t>
  </si>
  <si>
    <t>0,255</t>
  </si>
  <si>
    <t>803118513</t>
  </si>
  <si>
    <t>0,048</t>
  </si>
  <si>
    <t>-273520212</t>
  </si>
  <si>
    <t>0,167</t>
  </si>
  <si>
    <t>-1399149021</t>
  </si>
  <si>
    <t>350910369</t>
  </si>
  <si>
    <t>odstranění PVC- podlaha</t>
  </si>
  <si>
    <t>1745723717</t>
  </si>
  <si>
    <t>obklad PVC</t>
  </si>
  <si>
    <t>odstranění PVC obkladu stěn /1,3/m</t>
  </si>
  <si>
    <t>(12,6+11,94)*1,3-(6,7*1,3)</t>
  </si>
  <si>
    <t>(3,48+3,48+3,14+3,14)*1,3-((0,9*1,3*3)+(0,8*1,3*2))</t>
  </si>
  <si>
    <t>(6,93+6,93+2,2+2,2)*1,3-(0,9*1,3*4)</t>
  </si>
  <si>
    <t>(3,9+3,9+1,198+1,198)*1,3-(0,9*1,3*4)</t>
  </si>
  <si>
    <t>(2,747+2,747+2,691+2,691)*1,3-(2,4*1,3)</t>
  </si>
  <si>
    <t>1226397929</t>
  </si>
  <si>
    <t>(12,6+11,94+1,1)*(3,23-1,3)</t>
  </si>
  <si>
    <t>(3,48+3,48+3,14+3,14)*(3,23-1,3)</t>
  </si>
  <si>
    <t>(6,93+6,93+2,2+2,2)*(3,23-1,3)</t>
  </si>
  <si>
    <t>(3,9+3,9+1,198+1,198)*(3,23-1,3)</t>
  </si>
  <si>
    <t>(2,747+2,747+2,691)*(3,23-1,3)</t>
  </si>
  <si>
    <t>2,691*3,05</t>
  </si>
  <si>
    <t>(4,677+4,677+5,85+5,85)*3,23</t>
  </si>
  <si>
    <t>356104620</t>
  </si>
  <si>
    <t>2025-074-3-01-02 - Budova 40- bourací práce- 2.NP</t>
  </si>
  <si>
    <t>-605592774</t>
  </si>
  <si>
    <t>63,34</t>
  </si>
  <si>
    <t>5,94</t>
  </si>
  <si>
    <t>449337218</t>
  </si>
  <si>
    <t>bourací 2/NP/44</t>
  </si>
  <si>
    <t>-156032749</t>
  </si>
  <si>
    <t>-23052435</t>
  </si>
  <si>
    <t>1123946131</t>
  </si>
  <si>
    <t>5,949*26 'Přepočtené koeficientem množství</t>
  </si>
  <si>
    <t>1876816209</t>
  </si>
  <si>
    <t>5,701</t>
  </si>
  <si>
    <t>-1010716464</t>
  </si>
  <si>
    <t>0,074</t>
  </si>
  <si>
    <t>1959852016</t>
  </si>
  <si>
    <t>0,173</t>
  </si>
  <si>
    <t>766661849.R</t>
  </si>
  <si>
    <t>-279704130</t>
  </si>
  <si>
    <t>bourací 2/NP/42</t>
  </si>
  <si>
    <t>demontáž stávajícího kování- bude nové</t>
  </si>
  <si>
    <t>-700598607</t>
  </si>
  <si>
    <t>bourací 2/NP/43</t>
  </si>
  <si>
    <t>bourací 2/NP/45</t>
  </si>
  <si>
    <t>1962667572</t>
  </si>
  <si>
    <t>bourací 2/NP/46</t>
  </si>
  <si>
    <t>(2,141+4,18+4,18)*1,3</t>
  </si>
  <si>
    <t>bourací 2/NP/47</t>
  </si>
  <si>
    <t>(36,612+36,612+1,523+1,523+5,873-1,523+5,873-1,523+1,098)*1,3-(19,2*1,3)</t>
  </si>
  <si>
    <t>2042193016</t>
  </si>
  <si>
    <t>bourací 2/NP/48</t>
  </si>
  <si>
    <t>(36,612+36,612+1,523+1,523+5,873-1,523+5,873-1,523+1,098)*(3,05-1,3)</t>
  </si>
  <si>
    <t>(2,141+4,18+4,18)*(3,05-1,3)</t>
  </si>
  <si>
    <t>1526022242</t>
  </si>
  <si>
    <t>2025-074-3-02 - Budova 40- nové kce</t>
  </si>
  <si>
    <t>2025-074-3-02-01 - Budova 40- nové kce- 1.NP</t>
  </si>
  <si>
    <t>-1899491310</t>
  </si>
  <si>
    <t>(6,93+2,2+6,93+2,2)*1,3-(0,9*1,3*4)</t>
  </si>
  <si>
    <t>556311293</t>
  </si>
  <si>
    <t>1195053153</t>
  </si>
  <si>
    <t>(3,14+3,48+3,14+3,14)*(3,23-1,3)</t>
  </si>
  <si>
    <t>(6,93+2,2+6,93+2,2)*(3,23-1,3)</t>
  </si>
  <si>
    <t>(2,747+2,747+2,691+2,691)*(3,23-1,3)</t>
  </si>
  <si>
    <t>-2016563</t>
  </si>
  <si>
    <t>484540719</t>
  </si>
  <si>
    <t>D/2/- zárubeň protipožární/900*1970/</t>
  </si>
  <si>
    <t>D/1/- zárubeň protipožární/900*1970/</t>
  </si>
  <si>
    <t>-1498664489</t>
  </si>
  <si>
    <t>955497455</t>
  </si>
  <si>
    <t>-211506486</t>
  </si>
  <si>
    <t>-2130339983</t>
  </si>
  <si>
    <t>D/2- vnitřní dveřní křídlo s požární odolností EI30DP1-C ,ze dvou třetin zasklené bezpečnostním sklem CONNEX,barva dle výběru investora,CPL,kování ner</t>
  </si>
  <si>
    <t>D/1- vnitřní dveřní křídlo s požární odolností EI30DP1-C ,ze dvou třetin zasklené bezpečnostním sklem CONNEX,barva dle výběru investora,CPL,kování ner</t>
  </si>
  <si>
    <t>-900354153</t>
  </si>
  <si>
    <t>-990191890</t>
  </si>
  <si>
    <t>73659293</t>
  </si>
  <si>
    <t>-206698567</t>
  </si>
  <si>
    <t>1951660522</t>
  </si>
  <si>
    <t>rozvaděč</t>
  </si>
  <si>
    <t>osazení dvířek protipož.rozvaděče /320*320/</t>
  </si>
  <si>
    <t>1724810488</t>
  </si>
  <si>
    <t>-702572456</t>
  </si>
  <si>
    <t>-303710940</t>
  </si>
  <si>
    <t>1500674390</t>
  </si>
  <si>
    <t>-733217659</t>
  </si>
  <si>
    <t>-2037805342</t>
  </si>
  <si>
    <t>628350286</t>
  </si>
  <si>
    <t>73,466*1,1 'Přepočtené koeficientem množství</t>
  </si>
  <si>
    <t>357856749</t>
  </si>
  <si>
    <t>-390922562</t>
  </si>
  <si>
    <t>1005933436</t>
  </si>
  <si>
    <t>-931008031</t>
  </si>
  <si>
    <t>-1043445499</t>
  </si>
  <si>
    <t>-1285024896</t>
  </si>
  <si>
    <t>-311699871</t>
  </si>
  <si>
    <t>-323218186</t>
  </si>
  <si>
    <t>55,63*1,1 'Přepočtené koeficientem množství</t>
  </si>
  <si>
    <t>-861915699</t>
  </si>
  <si>
    <t>-1799036196</t>
  </si>
  <si>
    <t>1,049</t>
  </si>
  <si>
    <t>-389346115</t>
  </si>
  <si>
    <t>117371785</t>
  </si>
  <si>
    <t>-828956221</t>
  </si>
  <si>
    <t>(0,6+0,8+0,8+0,9+0,9+0,9+0,9+0,8)*1,97</t>
  </si>
  <si>
    <t>(0,9*1,97*3)+(0,8*1,97*2)</t>
  </si>
  <si>
    <t>0,9*1,97*4</t>
  </si>
  <si>
    <t>(0,9*1,97*2)+(0,6*1,97)</t>
  </si>
  <si>
    <t>-17190862</t>
  </si>
  <si>
    <t>40,385*1,1 'Přepočtené koeficientem množství</t>
  </si>
  <si>
    <t>-1985448773</t>
  </si>
  <si>
    <t>1922791153</t>
  </si>
  <si>
    <t>2114898202</t>
  </si>
  <si>
    <t>664415203</t>
  </si>
  <si>
    <t>2025-074-3-02-02 - Budova 40- nové kce- 2.NP</t>
  </si>
  <si>
    <t>-982828807</t>
  </si>
  <si>
    <t>nové kce 2/NP/85</t>
  </si>
  <si>
    <t>nové kce 2/NP/98</t>
  </si>
  <si>
    <t>778798614</t>
  </si>
  <si>
    <t>nové kce 2/NP/87</t>
  </si>
  <si>
    <t>nové kce 2/NP/100</t>
  </si>
  <si>
    <t>-771274753</t>
  </si>
  <si>
    <t>nové kce 2/NP/88</t>
  </si>
  <si>
    <t>nové kce 2/NP/101</t>
  </si>
  <si>
    <t>-481295203</t>
  </si>
  <si>
    <t>nové kce 2/NP/76/1</t>
  </si>
  <si>
    <t>1,4+2+2</t>
  </si>
  <si>
    <t>nové kce 2/NP/77/1</t>
  </si>
  <si>
    <t>1586433417</t>
  </si>
  <si>
    <t>nové kce 2/NP/91</t>
  </si>
  <si>
    <t>nové kce 2/NP/104</t>
  </si>
  <si>
    <t>-1794060264</t>
  </si>
  <si>
    <t>-1593101131</t>
  </si>
  <si>
    <t>nové kce 2/NP/78</t>
  </si>
  <si>
    <t>288580210</t>
  </si>
  <si>
    <t>1241999924</t>
  </si>
  <si>
    <t>1439158473</t>
  </si>
  <si>
    <t>nové kce 2/NP/76</t>
  </si>
  <si>
    <t xml:space="preserve">D/3/-celoprosklenné dveře s hliníkovým rámem s požární odolností EI30DP1-S200-C, se zvýšenou okopnou částí 300mm,  paniková klika, se zvýrazněnou </t>
  </si>
  <si>
    <t xml:space="preserve"> částí ve výši 800mm. Příprava na otevírání -prvky požární - koordinátor dveří .Zasklení bezp.sklem CONNEX.  Dveře na kód- rozměr/900+500*2000/</t>
  </si>
  <si>
    <t>1,4*2</t>
  </si>
  <si>
    <t>nové kce 2/NP/77</t>
  </si>
  <si>
    <t xml:space="preserve">D/4/-celoprosklenné dveře s hliníkovým rámem s požární odolností EI30DP1-S200-C, se zvýšenou okopnou částí 300mm,  paniková klika, se zvýrazněnou část</t>
  </si>
  <si>
    <t>55341366.D3</t>
  </si>
  <si>
    <t xml:space="preserve">D/3/- osazení celoprosklenné dveře s hliníkovým rámem s požární odolností EI30DP1-S200-C, se zvýšenou okopnou částí 300mm,  paniková klika, se zvýrazněnou částí ve výši 800mm. Příprava na otevírání -prvky požární - koordinátor dveří .Zasklení bezp.sklem CONNEX.  Dveře na kód- rozměr/900+500*2000/</t>
  </si>
  <si>
    <t>720009515</t>
  </si>
  <si>
    <t>55341366.D4</t>
  </si>
  <si>
    <t xml:space="preserve">D/4/- osazení celoprosklenné dveře s hliníkovým rámem s požární odolností EI30DP1-S200-C, se zvýšenou okopnou částí 300mm,  paniková klika, se zvýrazněnou částí ve výši 800mm. Příprava na otevírání -prvky požární - koordinátor dveří .Zasklení bezp.sklem CONNEX.  Dveře na kód- rozměr/900+500*2000/</t>
  </si>
  <si>
    <t>2141918104</t>
  </si>
  <si>
    <t xml:space="preserve">D/4/-  celoprosklenné dveře s hliníkovým rámem s požární odolností EI30DP1-S200-C, se zvýšenou okopnou částí 300mm,  paniková klika, se zvýrazněnou</t>
  </si>
  <si>
    <t>-831351593</t>
  </si>
  <si>
    <t>1043359709</t>
  </si>
  <si>
    <t>nové kce 2/NP/86</t>
  </si>
  <si>
    <t>nové kce 2/NP/99</t>
  </si>
  <si>
    <t>1569344384</t>
  </si>
  <si>
    <t>-1909083285</t>
  </si>
  <si>
    <t>-253974277</t>
  </si>
  <si>
    <t>-1296081909</t>
  </si>
  <si>
    <t>100,579*1,1 'Přepočtené koeficientem množství</t>
  </si>
  <si>
    <t>-1818629503</t>
  </si>
  <si>
    <t>-546481654</t>
  </si>
  <si>
    <t>nové kce 2/NP/81</t>
  </si>
  <si>
    <t>nové kce 2/NP/94</t>
  </si>
  <si>
    <t>1181817995</t>
  </si>
  <si>
    <t>-1091543517</t>
  </si>
  <si>
    <t>1745890235</t>
  </si>
  <si>
    <t>nové kce 2/NP/82</t>
  </si>
  <si>
    <t>nové kce 2/NP/95</t>
  </si>
  <si>
    <t>1604173270</t>
  </si>
  <si>
    <t>nové kce 2/NP/83</t>
  </si>
  <si>
    <t>nové kce 2/NP/96</t>
  </si>
  <si>
    <t>243913052</t>
  </si>
  <si>
    <t>nové kce 2/NP/84</t>
  </si>
  <si>
    <t>nové kce 2/NP/97</t>
  </si>
  <si>
    <t>314270763</t>
  </si>
  <si>
    <t>69,28*1,1 'Přepočtené koeficientem množství</t>
  </si>
  <si>
    <t>-635179668</t>
  </si>
  <si>
    <t>1426068595</t>
  </si>
  <si>
    <t>1771429348</t>
  </si>
  <si>
    <t>nové kce 2/NP/79</t>
  </si>
  <si>
    <t>nové kce 2/NP/92</t>
  </si>
  <si>
    <t>39866606</t>
  </si>
  <si>
    <t>1293627035</t>
  </si>
  <si>
    <t>nové kce 2/NP/80</t>
  </si>
  <si>
    <t>(0,6*1,97)+(0,8*1,97*3)+(0,9*1,97*18)</t>
  </si>
  <si>
    <t>nové kce 2/NP/93</t>
  </si>
  <si>
    <t>-2010846319</t>
  </si>
  <si>
    <t>37,824*1,1 'Přepočtené koeficientem množství</t>
  </si>
  <si>
    <t>-276592568</t>
  </si>
  <si>
    <t>nové kce 2/NP/89</t>
  </si>
  <si>
    <t>nové kce 2/NP/90</t>
  </si>
  <si>
    <t>nové kce 2/NP/102</t>
  </si>
  <si>
    <t>nové kce 2/NP/103</t>
  </si>
  <si>
    <t>-1132263445</t>
  </si>
  <si>
    <t>-412991062</t>
  </si>
  <si>
    <t>706256780</t>
  </si>
  <si>
    <t>2025-074-4 - Ostatní</t>
  </si>
  <si>
    <t>767165111</t>
  </si>
  <si>
    <t>Montáž zábradlí madel šroubováním- bude přeměřeno na stavbě dle skutečné potřeby</t>
  </si>
  <si>
    <t>-1407682601</t>
  </si>
  <si>
    <t>https://podminky.urs.cz/item/CS_URS_2025_01/767165111</t>
  </si>
  <si>
    <t>- bude přeměřeno na stavbě dle skutečné potřeby</t>
  </si>
  <si>
    <t>Objekt č.1:</t>
  </si>
  <si>
    <t>Montáž madel ve dvou výškových úrovních – první 100-200mm , druhé ve výšce 900 mm. Madla budou baktericidní hladká v barvě dle výběru investora.</t>
  </si>
  <si>
    <t>14,3</t>
  </si>
  <si>
    <t>Objekt č.9:</t>
  </si>
  <si>
    <t>9,6</t>
  </si>
  <si>
    <t>Objekt č.40:</t>
  </si>
  <si>
    <t>55342299.R</t>
  </si>
  <si>
    <t xml:space="preserve">nerezové madlo na zeď- - bude přeměřeno na stavbě dle skutečné potřeby a upřesněno  dle výběru investora</t>
  </si>
  <si>
    <t>-861985630</t>
  </si>
  <si>
    <t>14,3*2</t>
  </si>
  <si>
    <t>9,6*2</t>
  </si>
  <si>
    <t>8*2</t>
  </si>
  <si>
    <t>998767311</t>
  </si>
  <si>
    <t>Přesun hmot pro zámečnické konstrukce stanovený procentní sazbou (%) z ceny vodorovná dopravní vzdálenost do 50 m ruční (bez užití mechanizace) v objektech výšky do 6 m</t>
  </si>
  <si>
    <t>%</t>
  </si>
  <si>
    <t>-1390471011</t>
  </si>
  <si>
    <t>https://podminky.urs.cz/item/CS_URS_2025_01/998767311</t>
  </si>
  <si>
    <t>2025-074-5 - Úpravy evakuační výtah</t>
  </si>
  <si>
    <t xml:space="preserve">    751 - Vzduchotechnika</t>
  </si>
  <si>
    <t xml:space="preserve">      751-A - A/ Hlavní zařízení</t>
  </si>
  <si>
    <t xml:space="preserve">      751-B - B/ Koncovky, regulační prvky, tlumiče </t>
  </si>
  <si>
    <t xml:space="preserve">      751-C - C/ Potrubí včetně tvarovek a montáže</t>
  </si>
  <si>
    <t xml:space="preserve">      751-D - D/ Ostatní</t>
  </si>
  <si>
    <t>751</t>
  </si>
  <si>
    <t>Vzduchotechnika</t>
  </si>
  <si>
    <t>751-A</t>
  </si>
  <si>
    <t>A/ Hlavní zařízení</t>
  </si>
  <si>
    <t>751-A-mat-01</t>
  </si>
  <si>
    <t>Ventilátor 800m3/h, 250Pa, ø200mm 230V, IP44, 117W standard Prio 200EC Poti</t>
  </si>
  <si>
    <t>ks.</t>
  </si>
  <si>
    <t>566872852</t>
  </si>
  <si>
    <t>751-A-mont-01</t>
  </si>
  <si>
    <t>Montáž a osazení ventilátoru</t>
  </si>
  <si>
    <t>-2100796222</t>
  </si>
  <si>
    <t>751-A-mont-02</t>
  </si>
  <si>
    <t>-182667968</t>
  </si>
  <si>
    <t>751-B</t>
  </si>
  <si>
    <t xml:space="preserve">B/ Koncovky, regulační prvky, tlumiče </t>
  </si>
  <si>
    <t>751-B-mat-01</t>
  </si>
  <si>
    <t xml:space="preserve">Uzavírací klapka těsná  s pohonem 230V ø200mm</t>
  </si>
  <si>
    <t>-724942673</t>
  </si>
  <si>
    <t>751-B-mat-02</t>
  </si>
  <si>
    <t xml:space="preserve">Uzavírací klapka těsná  s pohonem 230V ø315mm</t>
  </si>
  <si>
    <t>936673389</t>
  </si>
  <si>
    <t>751-B-mat-03</t>
  </si>
  <si>
    <t>Protidešťová žaluzie 250x250</t>
  </si>
  <si>
    <t>-131077548</t>
  </si>
  <si>
    <t>751-B-mat-04</t>
  </si>
  <si>
    <t>Protidešťová žaluzie 355x355</t>
  </si>
  <si>
    <t>-1837922748</t>
  </si>
  <si>
    <t>751-B-mat-05</t>
  </si>
  <si>
    <t>Mřížka ø200</t>
  </si>
  <si>
    <t>1386503904</t>
  </si>
  <si>
    <t>751-B-mat-06</t>
  </si>
  <si>
    <t>Mřížka ø315</t>
  </si>
  <si>
    <t>-1734725993</t>
  </si>
  <si>
    <t>751-B-mont-01</t>
  </si>
  <si>
    <t>Montáž</t>
  </si>
  <si>
    <t>hod</t>
  </si>
  <si>
    <t>-317227508</t>
  </si>
  <si>
    <t>751-B-mont-02</t>
  </si>
  <si>
    <t>2102943503</t>
  </si>
  <si>
    <t>751-C</t>
  </si>
  <si>
    <t>C/ Potrubí včetně tvarovek a montáže</t>
  </si>
  <si>
    <t>751-C-mont-01</t>
  </si>
  <si>
    <t>Potrubí čtyřhranné celkem</t>
  </si>
  <si>
    <t>-1499171221</t>
  </si>
  <si>
    <t>751-C-mont-02</t>
  </si>
  <si>
    <t>Potrubí Spiro 200 včetně tvarovek</t>
  </si>
  <si>
    <t>-1362558414</t>
  </si>
  <si>
    <t>751-C-mont-03</t>
  </si>
  <si>
    <t>Potrubí Spiro 315 včetně tvarovek</t>
  </si>
  <si>
    <t>-1970289691</t>
  </si>
  <si>
    <t>751-C-mont-04</t>
  </si>
  <si>
    <t>Ostatní drobný montážní materiál</t>
  </si>
  <si>
    <t>-235133869</t>
  </si>
  <si>
    <t>751-C-mont-05</t>
  </si>
  <si>
    <t>14545526</t>
  </si>
  <si>
    <t>751-D</t>
  </si>
  <si>
    <t>D/ Ostatní</t>
  </si>
  <si>
    <t>751-D-mont-01</t>
  </si>
  <si>
    <t>Zkouška a uvedení zařízení do provozu, předání</t>
  </si>
  <si>
    <t>1902377223</t>
  </si>
  <si>
    <t>751-D-mont-02</t>
  </si>
  <si>
    <t>Stavební přípomoci</t>
  </si>
  <si>
    <t>1960475748</t>
  </si>
  <si>
    <t>2025-074-6 - Silnoproud</t>
  </si>
  <si>
    <t xml:space="preserve">    741-B1 - Budova 1 - Silnoproud</t>
  </si>
  <si>
    <t xml:space="preserve">    741-B9 - Budova 9 - Silnoproud</t>
  </si>
  <si>
    <t xml:space="preserve">    741-B40 - Budova 40 -  Silnoproud</t>
  </si>
  <si>
    <t>741-B1</t>
  </si>
  <si>
    <t>Budova 1 - Silnoproud</t>
  </si>
  <si>
    <t>741-B1-mat-01</t>
  </si>
  <si>
    <t>UPS1, 400V/400V/4kW/45min. Baterie 10let +</t>
  </si>
  <si>
    <t>1165463996</t>
  </si>
  <si>
    <t>741-B1-mat-02</t>
  </si>
  <si>
    <t>Klimatizace IVAR2.0, 230V, 50Hz, 1,kW</t>
  </si>
  <si>
    <t>-264925558</t>
  </si>
  <si>
    <t>741-B1-mat-03</t>
  </si>
  <si>
    <t>Rozvaděč UPS podle schematu</t>
  </si>
  <si>
    <t>1421575423</t>
  </si>
  <si>
    <t>741-B1-mat-04</t>
  </si>
  <si>
    <t>Rozvaděč RD01 podle schematu</t>
  </si>
  <si>
    <t>1120592648</t>
  </si>
  <si>
    <t>741-B1-mat-05</t>
  </si>
  <si>
    <t>Doplnění jištění ve stávajícím rozvaděči C25A/400</t>
  </si>
  <si>
    <t>1628594466</t>
  </si>
  <si>
    <t>741-B1-mat-06</t>
  </si>
  <si>
    <t>Bezpečnostní tlačítko IP65 pro Total stop se sadou kontaktů NO, NC a bezpečnostním sklem</t>
  </si>
  <si>
    <t>-679940128</t>
  </si>
  <si>
    <t>741-B1-mat-07</t>
  </si>
  <si>
    <t>Kabel Prafladur - J 3x1,5</t>
  </si>
  <si>
    <t>-1417741871</t>
  </si>
  <si>
    <t>741-B1-mat-08</t>
  </si>
  <si>
    <t>Kabel Prafladur - O 3x1,5</t>
  </si>
  <si>
    <t>316742161</t>
  </si>
  <si>
    <t>741-B1-mat-09</t>
  </si>
  <si>
    <t>Kabel Prafladur - J 5x4</t>
  </si>
  <si>
    <t>-1939926481</t>
  </si>
  <si>
    <t>741-B1-mont-01</t>
  </si>
  <si>
    <t>Montáž UPS</t>
  </si>
  <si>
    <t>1002932472</t>
  </si>
  <si>
    <t>741-B1-mont-02</t>
  </si>
  <si>
    <t>Montáž klimatizační jednotky</t>
  </si>
  <si>
    <t>54657823</t>
  </si>
  <si>
    <t>741-B1-mont-03</t>
  </si>
  <si>
    <t>Montáž RUPS</t>
  </si>
  <si>
    <t>-1486698788</t>
  </si>
  <si>
    <t>741-B1-mont-04</t>
  </si>
  <si>
    <t>Montáž RD</t>
  </si>
  <si>
    <t>-293915605</t>
  </si>
  <si>
    <t>741-B1-mont-05</t>
  </si>
  <si>
    <t>Úpravy ve stávajícím rozvaděči</t>
  </si>
  <si>
    <t>1089669166</t>
  </si>
  <si>
    <t>741-B1-mont-06</t>
  </si>
  <si>
    <t>Montáž tlačítka</t>
  </si>
  <si>
    <t>-2101890771</t>
  </si>
  <si>
    <t>741-B1-mont-07</t>
  </si>
  <si>
    <t>Montáž kabelu do 6mm2</t>
  </si>
  <si>
    <t>1442972374</t>
  </si>
  <si>
    <t>741-B1-mont-08</t>
  </si>
  <si>
    <t>Sekání drázek pro kabely ve zdivu cihelném pro 1 až 3 kabely</t>
  </si>
  <si>
    <t>-932745947</t>
  </si>
  <si>
    <t>741-B1-mont-09</t>
  </si>
  <si>
    <t>Zapravení drážek pro kabely vápennou omítkou</t>
  </si>
  <si>
    <t>1366837249</t>
  </si>
  <si>
    <t>741-B1-mont-10</t>
  </si>
  <si>
    <t>Jádrový vrt</t>
  </si>
  <si>
    <t>-660780046</t>
  </si>
  <si>
    <t>741-B1-mont-11</t>
  </si>
  <si>
    <t>Požární ucpávka</t>
  </si>
  <si>
    <t>894183812</t>
  </si>
  <si>
    <t>741-B1-mont-12</t>
  </si>
  <si>
    <t>Revize, zprovoznění systému, zaškolení obsluhy</t>
  </si>
  <si>
    <t>-334668116</t>
  </si>
  <si>
    <t>741-B1-mont-13</t>
  </si>
  <si>
    <t>Drobný instalační materiál</t>
  </si>
  <si>
    <t>-1868176053</t>
  </si>
  <si>
    <t>741-B1-mont-14</t>
  </si>
  <si>
    <t>Odvoz a likvidace odpadu</t>
  </si>
  <si>
    <t>-627593961</t>
  </si>
  <si>
    <t>741-B1-mont-15</t>
  </si>
  <si>
    <t>Příprava dokumentace k přejímacímu řízení</t>
  </si>
  <si>
    <t>-1669185520</t>
  </si>
  <si>
    <t>741-B1-mont-16</t>
  </si>
  <si>
    <t>-292907043</t>
  </si>
  <si>
    <t>741-B9</t>
  </si>
  <si>
    <t>Budova 9 - Silnoproud</t>
  </si>
  <si>
    <t>741-B9-mat-01</t>
  </si>
  <si>
    <t>Rozvaděč RD03 podle schematu</t>
  </si>
  <si>
    <t>-1346359760</t>
  </si>
  <si>
    <t>741-B9-mat-02</t>
  </si>
  <si>
    <t>-1177283475</t>
  </si>
  <si>
    <t>741-B9-mat-03</t>
  </si>
  <si>
    <t>1864529439</t>
  </si>
  <si>
    <t>741-B9-mat-04</t>
  </si>
  <si>
    <t>-1692221129</t>
  </si>
  <si>
    <t>741-B9-mont-01</t>
  </si>
  <si>
    <t>239280213</t>
  </si>
  <si>
    <t>741-B9-mont-02</t>
  </si>
  <si>
    <t>-839527058</t>
  </si>
  <si>
    <t>741-B9-mont-03</t>
  </si>
  <si>
    <t>-1658613696</t>
  </si>
  <si>
    <t>741-B9-mont-04</t>
  </si>
  <si>
    <t>458778785</t>
  </si>
  <si>
    <t>741-B9-mont-05</t>
  </si>
  <si>
    <t>1046070101</t>
  </si>
  <si>
    <t>741-B9-mont-06</t>
  </si>
  <si>
    <t>-1521877120</t>
  </si>
  <si>
    <t>741-B9-mont-07</t>
  </si>
  <si>
    <t>-1559387288</t>
  </si>
  <si>
    <t>741-B9-mont-08</t>
  </si>
  <si>
    <t>1469083774</t>
  </si>
  <si>
    <t>741-B9-mont-09</t>
  </si>
  <si>
    <t>1478092975</t>
  </si>
  <si>
    <t>741-B9-mont-10</t>
  </si>
  <si>
    <t>661309425</t>
  </si>
  <si>
    <t>741-B9-mont-11</t>
  </si>
  <si>
    <t>-1012339656</t>
  </si>
  <si>
    <t>741-B9-mont-12</t>
  </si>
  <si>
    <t>-1561426462</t>
  </si>
  <si>
    <t>741-B40</t>
  </si>
  <si>
    <t xml:space="preserve">Budova 40 -  Silnoproud</t>
  </si>
  <si>
    <t>741-B40-mat-01</t>
  </si>
  <si>
    <t>Rozvaděč RD02 podle schematu</t>
  </si>
  <si>
    <t>-1985819639</t>
  </si>
  <si>
    <t>741-B40-mat-02</t>
  </si>
  <si>
    <t>858839429</t>
  </si>
  <si>
    <t>741-B40-mat-03</t>
  </si>
  <si>
    <t>-1388935887</t>
  </si>
  <si>
    <t>741-B40-mat-04</t>
  </si>
  <si>
    <t>-597447367</t>
  </si>
  <si>
    <t>741-B40-mont-01</t>
  </si>
  <si>
    <t>1445410767</t>
  </si>
  <si>
    <t>741-B40-mont-02</t>
  </si>
  <si>
    <t>1526072751</t>
  </si>
  <si>
    <t>48</t>
  </si>
  <si>
    <t>741-B40-mont-03</t>
  </si>
  <si>
    <t>-1036817436</t>
  </si>
  <si>
    <t>49</t>
  </si>
  <si>
    <t>741-B40-mont-04</t>
  </si>
  <si>
    <t>-858600694</t>
  </si>
  <si>
    <t>50</t>
  </si>
  <si>
    <t>741-B40-mont-05</t>
  </si>
  <si>
    <t>-1406189205</t>
  </si>
  <si>
    <t>51</t>
  </si>
  <si>
    <t>741-B40-mont-06</t>
  </si>
  <si>
    <t>-1780715015</t>
  </si>
  <si>
    <t>52</t>
  </si>
  <si>
    <t>741-B40-mont-07</t>
  </si>
  <si>
    <t>-762476494</t>
  </si>
  <si>
    <t>53</t>
  </si>
  <si>
    <t>741-B40-mont-08</t>
  </si>
  <si>
    <t>970935681</t>
  </si>
  <si>
    <t>54</t>
  </si>
  <si>
    <t>741-B40-mont-09</t>
  </si>
  <si>
    <t>-843731628</t>
  </si>
  <si>
    <t>55</t>
  </si>
  <si>
    <t>741-B40-mont-10</t>
  </si>
  <si>
    <t>-773906141</t>
  </si>
  <si>
    <t>56</t>
  </si>
  <si>
    <t>741-B40-mont-11</t>
  </si>
  <si>
    <t>1587462374</t>
  </si>
  <si>
    <t>57</t>
  </si>
  <si>
    <t>741-B40-mont-12</t>
  </si>
  <si>
    <t>-837533543</t>
  </si>
  <si>
    <t>2025-074-7 - Slaboproud - EPS</t>
  </si>
  <si>
    <t xml:space="preserve">    742 - Elektroinstalace - slaboproud</t>
  </si>
  <si>
    <t xml:space="preserve">      7422-B1-N - Budova 1 - EPS -  Nosný materiál</t>
  </si>
  <si>
    <t xml:space="preserve">      7422-B1-K - Budova 1 - EPS -  Kabeláže a nosné konstrukce</t>
  </si>
  <si>
    <t xml:space="preserve">      7422-B1-O - Budova 1 - EPS -  Ostatní</t>
  </si>
  <si>
    <t xml:space="preserve">      7422-B9-N - Budova 9 - EPS - Nosný materiál</t>
  </si>
  <si>
    <t xml:space="preserve">      7422-B9-K - Budova 9 - EPS - Kabeláže a nosné konstrukce</t>
  </si>
  <si>
    <t xml:space="preserve">      7422-B9-O - Budova 9 - EPS - Ostatní</t>
  </si>
  <si>
    <t xml:space="preserve">      7422-B40-N - Budova 40 - EPS - Nosný materiál</t>
  </si>
  <si>
    <t xml:space="preserve">      7422-B40-K - Budova 40 - EPS - Kabeláže a nosné konstrukce</t>
  </si>
  <si>
    <t xml:space="preserve">      7422-B40-O - Budova 40 - EPS - Ostatní</t>
  </si>
  <si>
    <t>742</t>
  </si>
  <si>
    <t>Elektroinstalace - slaboproud</t>
  </si>
  <si>
    <t>7422-B1-N</t>
  </si>
  <si>
    <t xml:space="preserve">Budova 1 - EPS -  Nosný materiál</t>
  </si>
  <si>
    <t>7422-B1-N-mat-01</t>
  </si>
  <si>
    <t>Multisenzorový hlásič, integrovaný zkratový izolátor, autodeketkce</t>
  </si>
  <si>
    <t>-1781822870</t>
  </si>
  <si>
    <t>7422-B1-N-mat-02</t>
  </si>
  <si>
    <t>Sokl požárního hlásiče</t>
  </si>
  <si>
    <t>-1574288763</t>
  </si>
  <si>
    <t>7422-B1-N-mat-03</t>
  </si>
  <si>
    <t>Vstupně/výstupní modul, 4 releové binární výstupy, s programovatelnou funkcí fail-safe, integrovaný zkratový izolátor</t>
  </si>
  <si>
    <t>-1771367436</t>
  </si>
  <si>
    <t>7422-B1-N-mat-04</t>
  </si>
  <si>
    <t>Vstupně/ výstupní modul, čtyři hlídané nebo nehlídané bezpotencinálové vstupy</t>
  </si>
  <si>
    <t>1734760539</t>
  </si>
  <si>
    <t>7422-B1-N-mat-05</t>
  </si>
  <si>
    <t>Vstupně/výstupní modul, 1x releový výstup, 3vstup, integrovaný zkratový izolátor</t>
  </si>
  <si>
    <t>2078645482</t>
  </si>
  <si>
    <t>7422-B1-N-mat-06</t>
  </si>
  <si>
    <t>Pomocný droj 24V/5A</t>
  </si>
  <si>
    <t>-40533668</t>
  </si>
  <si>
    <t>7422-B1-N-mat-07</t>
  </si>
  <si>
    <t>Záložní akumulátor 12V/45Ah</t>
  </si>
  <si>
    <t>561164419</t>
  </si>
  <si>
    <t>7422-B1-N-mat-08</t>
  </si>
  <si>
    <t>Nástěnná protipožární skříň s větracím systémem, včetně vetracího systému CLS průměr 100mm, IP 54, kouřotěsné provedení, zachovaní funkce :90 minut, požární odolnost : 90 minut Vnitní rozměr : 750x500x266, vnější rozměr : 1078x795x419</t>
  </si>
  <si>
    <t>1865484729</t>
  </si>
  <si>
    <t>7422-B1-N-mat-09</t>
  </si>
  <si>
    <t>Podstavec pro skříň následného ovládání</t>
  </si>
  <si>
    <t>729901946</t>
  </si>
  <si>
    <t>7422-B1-N-mat-10</t>
  </si>
  <si>
    <t>Vnitřní vybavení - vodící lišty, upevňovací materiál, svorkovnice, kabeláž</t>
  </si>
  <si>
    <t>sada</t>
  </si>
  <si>
    <t>-1620347303</t>
  </si>
  <si>
    <t>7422-B1-N-mat-11</t>
  </si>
  <si>
    <t>Požárně odolná krabice, keramická svorkovnice</t>
  </si>
  <si>
    <t>1627385758</t>
  </si>
  <si>
    <t>7422-B1-N-mat-12</t>
  </si>
  <si>
    <t xml:space="preserve">Elektromechanický zámek,  pro únikové dveře, reverzní funkce, režim Fail safe, oboustanný - bez kování (kování bude dodáno ze strany dodavatele dveří)</t>
  </si>
  <si>
    <t>-436222071</t>
  </si>
  <si>
    <t>7422-B1-N-mat-13</t>
  </si>
  <si>
    <t>Systémový kabel pro elektromechanický zámek</t>
  </si>
  <si>
    <t>842339490</t>
  </si>
  <si>
    <t>7422-B1-N-mat-14</t>
  </si>
  <si>
    <t>Zadlabávácí průchodka</t>
  </si>
  <si>
    <t>-1899211153</t>
  </si>
  <si>
    <t>7422-B1-N-mat-15</t>
  </si>
  <si>
    <t>1028825275</t>
  </si>
  <si>
    <t>7422-B1-K</t>
  </si>
  <si>
    <t xml:space="preserve">Budova 1 - EPS -  Kabeláže a nosné konstrukce</t>
  </si>
  <si>
    <t>7422-B1-K-mat-01</t>
  </si>
  <si>
    <t>Kabel kruhového vedení 2x2x0,8 s funkční odolností při požáru min.60 minut, B2ca,S1,d1 Uloženo pod omítku</t>
  </si>
  <si>
    <t>bm</t>
  </si>
  <si>
    <t>-274275707</t>
  </si>
  <si>
    <t>7422-B1-K-mat-02</t>
  </si>
  <si>
    <t>Kabel následného ovládání 4x2x0,8 s funkční odolností při požáru min.60 min. B2ca,s1,d1 Uloženo pod omítku</t>
  </si>
  <si>
    <t>874780930</t>
  </si>
  <si>
    <t>7422-B1-O</t>
  </si>
  <si>
    <t xml:space="preserve">Budova 1 - EPS -  Ostatní</t>
  </si>
  <si>
    <t>7422-B1-O-mont-01</t>
  </si>
  <si>
    <t>Kabelážní a přípravné práce</t>
  </si>
  <si>
    <t>-1403405230</t>
  </si>
  <si>
    <t>7422-B1-O-mont-02</t>
  </si>
  <si>
    <t>Instalace kabeláže</t>
  </si>
  <si>
    <t>2080795172</t>
  </si>
  <si>
    <t>7422-B1-O-mont-03</t>
  </si>
  <si>
    <t>Ddrážkování 30x30 mm</t>
  </si>
  <si>
    <t>-798745766</t>
  </si>
  <si>
    <t>7422-B1-O-mont-04</t>
  </si>
  <si>
    <t>Stavební a dokončovací práce ( oprava zdi, štukování)</t>
  </si>
  <si>
    <t>486338867</t>
  </si>
  <si>
    <t>7422-B1-O-mont-05</t>
  </si>
  <si>
    <t>Vytýčení trasy</t>
  </si>
  <si>
    <t>-1583128699</t>
  </si>
  <si>
    <t>7422-B1-O-mont-06</t>
  </si>
  <si>
    <t>Vyhledání stávajících vedení</t>
  </si>
  <si>
    <t>1190426806</t>
  </si>
  <si>
    <t>7422-B1-O-mont-07</t>
  </si>
  <si>
    <t>Prostupy stavebních konstrukcí</t>
  </si>
  <si>
    <t>kpl.</t>
  </si>
  <si>
    <t>-1681953701</t>
  </si>
  <si>
    <t>7422-B1-O-mont-08</t>
  </si>
  <si>
    <t>Hrubé zapravení omítek</t>
  </si>
  <si>
    <t>-608632822</t>
  </si>
  <si>
    <t>7422-B1-O-mont-09</t>
  </si>
  <si>
    <t>Štukování a finální zapravení omítek</t>
  </si>
  <si>
    <t>-471515848</t>
  </si>
  <si>
    <t>7422-B1-O-mont-10</t>
  </si>
  <si>
    <t>Ochrana stávajících instalací a majetku - folie</t>
  </si>
  <si>
    <t>-1707340575</t>
  </si>
  <si>
    <t>7422-B1-O-mont-11</t>
  </si>
  <si>
    <t>Denní hrubý úklid</t>
  </si>
  <si>
    <t>dni</t>
  </si>
  <si>
    <t>816789095</t>
  </si>
  <si>
    <t>7422-B1-O-mont-12</t>
  </si>
  <si>
    <t>Finální úklid</t>
  </si>
  <si>
    <t>-1073666219</t>
  </si>
  <si>
    <t>7422-B1-O-mont-13</t>
  </si>
  <si>
    <t>Montáž, instalace (1x čidlo EPS, 8x In/OUT modul, 1x napájecí zdroj s akumulátorem, 1x požárně odolný rozvaděč, 10x elektromechanický zámek s příslušenstvím)</t>
  </si>
  <si>
    <t>1935186943</t>
  </si>
  <si>
    <t>7422-B1-O-mont-14</t>
  </si>
  <si>
    <t>Koordinace při přípravě dveří</t>
  </si>
  <si>
    <t>618294426</t>
  </si>
  <si>
    <t>7422-B1-O-mont-15</t>
  </si>
  <si>
    <t>Oživení, zkoušky</t>
  </si>
  <si>
    <t>-626716494</t>
  </si>
  <si>
    <t>7422-B1-O-mont-16</t>
  </si>
  <si>
    <t>Koordinační funkční zkoušky</t>
  </si>
  <si>
    <t>1014948140</t>
  </si>
  <si>
    <t>7422-B1-O-mont-17</t>
  </si>
  <si>
    <t>Programování ústředny EPS</t>
  </si>
  <si>
    <t>265018480</t>
  </si>
  <si>
    <t>7422-B1-O-mont-18</t>
  </si>
  <si>
    <t>Dokumentace skutečného provedení</t>
  </si>
  <si>
    <t>522335075</t>
  </si>
  <si>
    <t>7422-B1-O-mont-19</t>
  </si>
  <si>
    <t>Výchozí revize</t>
  </si>
  <si>
    <t>-651391859</t>
  </si>
  <si>
    <t>7422-B1-O-mont-20</t>
  </si>
  <si>
    <t>Doprava</t>
  </si>
  <si>
    <t>km</t>
  </si>
  <si>
    <t>-515003029</t>
  </si>
  <si>
    <t>7422-B1-O-mont-21</t>
  </si>
  <si>
    <t>Požární ucpávku, včetně materiálu a štítků pro označení</t>
  </si>
  <si>
    <t>-1615783898</t>
  </si>
  <si>
    <t>7422-B9-N</t>
  </si>
  <si>
    <t>Budova 9 - EPS - Nosný materiál</t>
  </si>
  <si>
    <t>7422-B9-N-mat-01</t>
  </si>
  <si>
    <t>-1016282297</t>
  </si>
  <si>
    <t>7422-B9-N-mat-02</t>
  </si>
  <si>
    <t>-572119719</t>
  </si>
  <si>
    <t>7422-B9-N-mat-03</t>
  </si>
  <si>
    <t>148997449</t>
  </si>
  <si>
    <t>7422-B9-N-mat-04</t>
  </si>
  <si>
    <t>1008357797</t>
  </si>
  <si>
    <t>7422-B9-N-mat-05</t>
  </si>
  <si>
    <t>-1469350854</t>
  </si>
  <si>
    <t>7422-B9-N-mat-06</t>
  </si>
  <si>
    <t>490429292</t>
  </si>
  <si>
    <t>7422-B9-N-mat-07</t>
  </si>
  <si>
    <t>-1732570066</t>
  </si>
  <si>
    <t>7422-B9-N-mat-08</t>
  </si>
  <si>
    <t>Nástěnná protipožární skříň s větracím systémem, včetně vetracího systému CLS průměr 100mm, IP 54, kouřotěsné provedení, zachovaní funkce :90 minut, požární odolnost : 90 minut Vnitní rozměr : 600x500x266, vnější rozměr : 928x795x419</t>
  </si>
  <si>
    <t>1369415511</t>
  </si>
  <si>
    <t>7422-B9-N-mat-09</t>
  </si>
  <si>
    <t>687572317</t>
  </si>
  <si>
    <t>7422-B9-N-mat-10</t>
  </si>
  <si>
    <t>113076509</t>
  </si>
  <si>
    <t>7422-B9-N-mat-11</t>
  </si>
  <si>
    <t>-1042341317</t>
  </si>
  <si>
    <t>7422-B9-N-mat-12</t>
  </si>
  <si>
    <t>-1185662744</t>
  </si>
  <si>
    <t>7422-B9-N-mat-13</t>
  </si>
  <si>
    <t>1434168496</t>
  </si>
  <si>
    <t>7422-B9-N-mat-14</t>
  </si>
  <si>
    <t>294480305</t>
  </si>
  <si>
    <t>7422-B9-N-mat-15</t>
  </si>
  <si>
    <t>-446780639</t>
  </si>
  <si>
    <t>7422-B9-K</t>
  </si>
  <si>
    <t>Budova 9 - EPS - Kabeláže a nosné konstrukce</t>
  </si>
  <si>
    <t>7422-B9-K-mat-01</t>
  </si>
  <si>
    <t>16560227</t>
  </si>
  <si>
    <t>7422-B9-K-mat-02</t>
  </si>
  <si>
    <t>-1340287598</t>
  </si>
  <si>
    <t>7422-B9-O</t>
  </si>
  <si>
    <t>Budova 9 - EPS - Ostatní</t>
  </si>
  <si>
    <t>7422-B9-O-mont-01</t>
  </si>
  <si>
    <t>-1044866682</t>
  </si>
  <si>
    <t>7422-B9-O-mont-02</t>
  </si>
  <si>
    <t>-801943232</t>
  </si>
  <si>
    <t>58</t>
  </si>
  <si>
    <t>7422-B9-O-mont-03</t>
  </si>
  <si>
    <t>2064270020</t>
  </si>
  <si>
    <t>59</t>
  </si>
  <si>
    <t>7422-B9-O-mont-04</t>
  </si>
  <si>
    <t>-1321966615</t>
  </si>
  <si>
    <t>60</t>
  </si>
  <si>
    <t>7422-B9-O-mont-05</t>
  </si>
  <si>
    <t>141073534</t>
  </si>
  <si>
    <t>7422-B9-O-mont-06</t>
  </si>
  <si>
    <t>-1293340656</t>
  </si>
  <si>
    <t>62</t>
  </si>
  <si>
    <t>7422-B9-O-mont-07</t>
  </si>
  <si>
    <t>700427386</t>
  </si>
  <si>
    <t>63</t>
  </si>
  <si>
    <t>7422-B9-O-mont-08</t>
  </si>
  <si>
    <t>668242752</t>
  </si>
  <si>
    <t>7422-B9-O-mont-09</t>
  </si>
  <si>
    <t>-2039555900</t>
  </si>
  <si>
    <t>65</t>
  </si>
  <si>
    <t>7422-B9-O-mont-10</t>
  </si>
  <si>
    <t>1652337845</t>
  </si>
  <si>
    <t>66</t>
  </si>
  <si>
    <t>7422-B9-O-mont-11</t>
  </si>
  <si>
    <t>1931735231</t>
  </si>
  <si>
    <t>67</t>
  </si>
  <si>
    <t>7422-B9-O-mont-12</t>
  </si>
  <si>
    <t>-497245266</t>
  </si>
  <si>
    <t>68</t>
  </si>
  <si>
    <t>7422-B9-O-mont-13</t>
  </si>
  <si>
    <t>Montáž, instalace (2x čidlo EPS, 3x In/OUT modul, 1x napájecí zdroj s akumulátorem, 1x požárně odolný rozvaděč, 3x elektromechanický zámek s příslušenstvím)</t>
  </si>
  <si>
    <t>-2687391</t>
  </si>
  <si>
    <t>69</t>
  </si>
  <si>
    <t>7422-B9-O-mont-14</t>
  </si>
  <si>
    <t>971389900</t>
  </si>
  <si>
    <t>70</t>
  </si>
  <si>
    <t>7422-B9-O-mont-15</t>
  </si>
  <si>
    <t>-1184992428</t>
  </si>
  <si>
    <t>71</t>
  </si>
  <si>
    <t>7422-B9-O-mont-16</t>
  </si>
  <si>
    <t>-279325894</t>
  </si>
  <si>
    <t>72</t>
  </si>
  <si>
    <t>7422-B9-O-mont-17</t>
  </si>
  <si>
    <t>-1484364505</t>
  </si>
  <si>
    <t>73</t>
  </si>
  <si>
    <t>7422-B9-O-mont-18</t>
  </si>
  <si>
    <t>1864969942</t>
  </si>
  <si>
    <t>74</t>
  </si>
  <si>
    <t>7422-B9-O-mont-19</t>
  </si>
  <si>
    <t>2066971272</t>
  </si>
  <si>
    <t>75</t>
  </si>
  <si>
    <t>7422-B9-O-mont-20</t>
  </si>
  <si>
    <t>-1180659321</t>
  </si>
  <si>
    <t>76</t>
  </si>
  <si>
    <t>7422-B9-O-mont-21</t>
  </si>
  <si>
    <t>1256633066</t>
  </si>
  <si>
    <t>7422-B40-N</t>
  </si>
  <si>
    <t>Budova 40 - EPS - Nosný materiál</t>
  </si>
  <si>
    <t>77</t>
  </si>
  <si>
    <t>7422-B40-N-mat-01</t>
  </si>
  <si>
    <t>881000441</t>
  </si>
  <si>
    <t>78</t>
  </si>
  <si>
    <t>7422-B40-N-mat-02</t>
  </si>
  <si>
    <t>1311079637</t>
  </si>
  <si>
    <t>79</t>
  </si>
  <si>
    <t>7422-B40-N-mat-03</t>
  </si>
  <si>
    <t>-1639217022</t>
  </si>
  <si>
    <t>80</t>
  </si>
  <si>
    <t>7422-B40-N-mat-04</t>
  </si>
  <si>
    <t>552752142</t>
  </si>
  <si>
    <t>81</t>
  </si>
  <si>
    <t>7422-B40-N-mat-05</t>
  </si>
  <si>
    <t>-1009713862</t>
  </si>
  <si>
    <t>82</t>
  </si>
  <si>
    <t>7422-B40-N-mat-06</t>
  </si>
  <si>
    <t>-2059221069</t>
  </si>
  <si>
    <t>83</t>
  </si>
  <si>
    <t>7422-B40-N-mat-07</t>
  </si>
  <si>
    <t>-1345937828</t>
  </si>
  <si>
    <t>84</t>
  </si>
  <si>
    <t>7422-B40-N-mat-08</t>
  </si>
  <si>
    <t>kpl</t>
  </si>
  <si>
    <t>-839362230</t>
  </si>
  <si>
    <t>85</t>
  </si>
  <si>
    <t>7422-B40-N-mat-09</t>
  </si>
  <si>
    <t>1912386609</t>
  </si>
  <si>
    <t>86</t>
  </si>
  <si>
    <t>7422-B40-N-mat-10</t>
  </si>
  <si>
    <t>Přídržný magnet, 24V, přídržná sílá 980N (100kg), protisklus na křídlo dveří s kloubem, s reserovacím tlačítkem umístěným na cívce elektromagnetu, IP 40</t>
  </si>
  <si>
    <t>-94784415</t>
  </si>
  <si>
    <t>87</t>
  </si>
  <si>
    <t>7422-B40-N-mat-11</t>
  </si>
  <si>
    <t>Držák pro upevnění přídržného magnetu</t>
  </si>
  <si>
    <t>1938272991</t>
  </si>
  <si>
    <t>88</t>
  </si>
  <si>
    <t>7422-B40-N-mat-12</t>
  </si>
  <si>
    <t>1262899712</t>
  </si>
  <si>
    <t>7422-B40-K</t>
  </si>
  <si>
    <t>Budova 40 - EPS - Kabeláže a nosné konstrukce</t>
  </si>
  <si>
    <t>89</t>
  </si>
  <si>
    <t>7422-B40-K-mat-01</t>
  </si>
  <si>
    <t>1510767070</t>
  </si>
  <si>
    <t>90</t>
  </si>
  <si>
    <t>7422-B40-K-mat-02</t>
  </si>
  <si>
    <t>-599447447</t>
  </si>
  <si>
    <t>7422-B40-O</t>
  </si>
  <si>
    <t>Budova 40 - EPS - Ostatní</t>
  </si>
  <si>
    <t>91</t>
  </si>
  <si>
    <t>7422-B40-O-mont-01</t>
  </si>
  <si>
    <t>-1702581054</t>
  </si>
  <si>
    <t>92</t>
  </si>
  <si>
    <t>7422-B40-O-mont-02</t>
  </si>
  <si>
    <t>1690561336</t>
  </si>
  <si>
    <t>93</t>
  </si>
  <si>
    <t>7422-B40-O-mont-03</t>
  </si>
  <si>
    <t>-1240230404</t>
  </si>
  <si>
    <t>7422-B40-O-mont-04</t>
  </si>
  <si>
    <t>1652451845</t>
  </si>
  <si>
    <t>7422-B40-O-mont-05</t>
  </si>
  <si>
    <t>141576027</t>
  </si>
  <si>
    <t>7422-B40-O-mont-06</t>
  </si>
  <si>
    <t>1973309361</t>
  </si>
  <si>
    <t>7422-B40-O-mont-07</t>
  </si>
  <si>
    <t>-2027527716</t>
  </si>
  <si>
    <t>98</t>
  </si>
  <si>
    <t>7422-B40-O-mont-08</t>
  </si>
  <si>
    <t>1878984017</t>
  </si>
  <si>
    <t>99</t>
  </si>
  <si>
    <t>7422-B40-O-mont-09</t>
  </si>
  <si>
    <t>-765465951</t>
  </si>
  <si>
    <t>100</t>
  </si>
  <si>
    <t>7422-B40-O-mont-10</t>
  </si>
  <si>
    <t>1247585540</t>
  </si>
  <si>
    <t>101</t>
  </si>
  <si>
    <t>7422-B40-O-mont-11</t>
  </si>
  <si>
    <t>-1586918378</t>
  </si>
  <si>
    <t>102</t>
  </si>
  <si>
    <t>7422-B40-O-mont-12</t>
  </si>
  <si>
    <t>-2046704860</t>
  </si>
  <si>
    <t>103</t>
  </si>
  <si>
    <t>7422-B40-O-mont-13</t>
  </si>
  <si>
    <t>Montáž, instalace (5x In/OUT modul, 1x napájecí zdroj s akumulátorem, 1x požárně odolný rozvaděč, 2x přídržný magnet)</t>
  </si>
  <si>
    <t>1691184725</t>
  </si>
  <si>
    <t>104</t>
  </si>
  <si>
    <t>7422-B40-O-mont-14</t>
  </si>
  <si>
    <t>978524193</t>
  </si>
  <si>
    <t>105</t>
  </si>
  <si>
    <t>7422-B40-O-mont-15</t>
  </si>
  <si>
    <t>-1916002491</t>
  </si>
  <si>
    <t>106</t>
  </si>
  <si>
    <t>7422-B40-O-mont-16</t>
  </si>
  <si>
    <t>790477236</t>
  </si>
  <si>
    <t>107</t>
  </si>
  <si>
    <t>7422-B40-O-mont-17</t>
  </si>
  <si>
    <t>1445746228</t>
  </si>
  <si>
    <t>108</t>
  </si>
  <si>
    <t>7422-B40-O-mont-18</t>
  </si>
  <si>
    <t>-931679215</t>
  </si>
  <si>
    <t>109</t>
  </si>
  <si>
    <t>7422-B40-O-mont-19</t>
  </si>
  <si>
    <t>-974015134</t>
  </si>
  <si>
    <t>110</t>
  </si>
  <si>
    <t>7422-B40-O-mont-20</t>
  </si>
  <si>
    <t>-755743358</t>
  </si>
  <si>
    <t>111</t>
  </si>
  <si>
    <t>7422-B40-O-mont-21</t>
  </si>
  <si>
    <t>-498176379</t>
  </si>
  <si>
    <t>2025-074-8 - Slaboproud - ACS</t>
  </si>
  <si>
    <t xml:space="preserve">      7422-B1-N - Budova 1 - ACS - Nosný materiál</t>
  </si>
  <si>
    <t xml:space="preserve">      7422-B1-K - Budova 1 - ACS - Kabeláže a nosné konstrukce</t>
  </si>
  <si>
    <t xml:space="preserve">      7422-B1-O - Budova 1 - ACS - Ostatní</t>
  </si>
  <si>
    <t xml:space="preserve">      7422-B9-N - Budova 9 - ACS - Nosný materiál</t>
  </si>
  <si>
    <t xml:space="preserve">      7422-B9-K - Budova 9 - ACS - Kabeláže a nosné konstrukce</t>
  </si>
  <si>
    <t xml:space="preserve">      7422-B9-O - Budova 9 - ACS - Ostatní</t>
  </si>
  <si>
    <t xml:space="preserve">      7422-B40-N - Budova 40 - ACS - Nosný materiál</t>
  </si>
  <si>
    <t xml:space="preserve">      7422-B40-K - Budova 40 - ACS - Kabeláže a nosné konstrukce</t>
  </si>
  <si>
    <t xml:space="preserve">      7422-B40-O - Budova 40 - ACS - Ostatní</t>
  </si>
  <si>
    <t>Budova 1 - ACS - Nosný materiál</t>
  </si>
  <si>
    <t>Řídící jednotka přístupového systému, 2 dveřový kontrolér, v kovovém krytu s napájecím zdrojem, správa přes webové rozhraní nebo software, s podporou výstupního formátu Wiegand, pomocné relé, alar input, alarm output, tamper, odběr 72W, včetně záložních baterií</t>
  </si>
  <si>
    <t>1163987908</t>
  </si>
  <si>
    <t>čtečka s numerickou klávesnicí, výstupní formát Wiegand, 3 stavové volně volitelné LED diody, IP 55, s vestavěným bzučákem</t>
  </si>
  <si>
    <t>-730996259</t>
  </si>
  <si>
    <t>748013477</t>
  </si>
  <si>
    <t>-2124696682</t>
  </si>
  <si>
    <t>-1514387666</t>
  </si>
  <si>
    <t>-877561196</t>
  </si>
  <si>
    <t>Budova 1 - ACS - Kabeláže a nosné konstrukce</t>
  </si>
  <si>
    <t>Kabel UTP, B2ca,S1,d1 kabeláž uložena pod omítku</t>
  </si>
  <si>
    <t>-1501489940</t>
  </si>
  <si>
    <t>Budova 1 - ACS - Ostatní</t>
  </si>
  <si>
    <t>-1370272708</t>
  </si>
  <si>
    <t>-1424389390</t>
  </si>
  <si>
    <t>1005920622</t>
  </si>
  <si>
    <t>1856981367</t>
  </si>
  <si>
    <t>805278144</t>
  </si>
  <si>
    <t>-593151975</t>
  </si>
  <si>
    <t>-490929092</t>
  </si>
  <si>
    <t>-859529055</t>
  </si>
  <si>
    <t>-199161782</t>
  </si>
  <si>
    <t>-1258201714</t>
  </si>
  <si>
    <t>-710525017</t>
  </si>
  <si>
    <t>645627964</t>
  </si>
  <si>
    <t>Montáž, instalace (2x zdroj pro ACS včetně řídící jednotky, 4x čtečka, 2x elektromechanický zámek včetně příslušenství)</t>
  </si>
  <si>
    <t>2130471342</t>
  </si>
  <si>
    <t>-1178003979</t>
  </si>
  <si>
    <t>-570367662</t>
  </si>
  <si>
    <t>Programování autonomního systému</t>
  </si>
  <si>
    <t>411687872</t>
  </si>
  <si>
    <t>-2045616204</t>
  </si>
  <si>
    <t>1240828495</t>
  </si>
  <si>
    <t>-2096182770</t>
  </si>
  <si>
    <t>-1661971279</t>
  </si>
  <si>
    <t>Budova 9 - ACS - Nosný materiál</t>
  </si>
  <si>
    <t>-1443879133</t>
  </si>
  <si>
    <t>1656201142</t>
  </si>
  <si>
    <t>Stříška pro ochranu čtečky - atyp</t>
  </si>
  <si>
    <t>890094602</t>
  </si>
  <si>
    <t>-1052320501</t>
  </si>
  <si>
    <t>-374460153</t>
  </si>
  <si>
    <t>-447995355</t>
  </si>
  <si>
    <t>-1634954626</t>
  </si>
  <si>
    <t>Budova 9 - ACS - Kabeláže a nosné konstrukce</t>
  </si>
  <si>
    <t>1296909256</t>
  </si>
  <si>
    <t>Budova 9 - ACS - Ostatní</t>
  </si>
  <si>
    <t>1111764499</t>
  </si>
  <si>
    <t>-1969885566</t>
  </si>
  <si>
    <t>1409719876</t>
  </si>
  <si>
    <t>-1502441542</t>
  </si>
  <si>
    <t>-1600354101</t>
  </si>
  <si>
    <t>1917165356</t>
  </si>
  <si>
    <t>438950599</t>
  </si>
  <si>
    <t>-832803275</t>
  </si>
  <si>
    <t>1322740883</t>
  </si>
  <si>
    <t>-182885630</t>
  </si>
  <si>
    <t>1853341988</t>
  </si>
  <si>
    <t>-1477845579</t>
  </si>
  <si>
    <t>Montáž, instalace (1x zdroj pro ACS včetně řídící jednotky, 2x čtečka, 1x elektromechanický zámek včetně příslušenství)</t>
  </si>
  <si>
    <t>1321538360</t>
  </si>
  <si>
    <t>2067225218</t>
  </si>
  <si>
    <t>2131075076</t>
  </si>
  <si>
    <t>213256910</t>
  </si>
  <si>
    <t>-1371149687</t>
  </si>
  <si>
    <t>-1351446633</t>
  </si>
  <si>
    <t>1696001017</t>
  </si>
  <si>
    <t>-329189598</t>
  </si>
  <si>
    <t>Budova 40 - ACS - Nosný materiál</t>
  </si>
  <si>
    <t>2026085509</t>
  </si>
  <si>
    <t>233044030</t>
  </si>
  <si>
    <t>61970643</t>
  </si>
  <si>
    <t>1714148159</t>
  </si>
  <si>
    <t>-1859320364</t>
  </si>
  <si>
    <t>2036271942</t>
  </si>
  <si>
    <t>1053591703</t>
  </si>
  <si>
    <t>Budova 40 - ACS - Kabeláže a nosné konstrukce</t>
  </si>
  <si>
    <t>-1262946740</t>
  </si>
  <si>
    <t>Budova 40 - ACS - Ostatní</t>
  </si>
  <si>
    <t>-262946133</t>
  </si>
  <si>
    <t>-414531208</t>
  </si>
  <si>
    <t>-1231352972</t>
  </si>
  <si>
    <t>-345436329</t>
  </si>
  <si>
    <t>-893382629</t>
  </si>
  <si>
    <t>422778035</t>
  </si>
  <si>
    <t>-612689909</t>
  </si>
  <si>
    <t>-987254557</t>
  </si>
  <si>
    <t>-241151506</t>
  </si>
  <si>
    <t>-1287237438</t>
  </si>
  <si>
    <t>-394194569</t>
  </si>
  <si>
    <t>2144346367</t>
  </si>
  <si>
    <t>Montáž, instalace (6x zdroj pro ACS včetně řídící jednotky, 12x čtečka, 6x elektromechanický zámek včetně příslušenství)</t>
  </si>
  <si>
    <t>1697035444</t>
  </si>
  <si>
    <t>-1739757653</t>
  </si>
  <si>
    <t>-89219389</t>
  </si>
  <si>
    <t>285591181</t>
  </si>
  <si>
    <t>-772319236</t>
  </si>
  <si>
    <t>272515724</t>
  </si>
  <si>
    <t>-73485199</t>
  </si>
  <si>
    <t>-862291182</t>
  </si>
  <si>
    <t>2025-074-9 - VRN- vedlejší rozpočtové náklady</t>
  </si>
  <si>
    <t>VRN - Vedlejší rozpočtové náklady</t>
  </si>
  <si>
    <t xml:space="preserve">    VRN3 - Zařízení staveniště</t>
  </si>
  <si>
    <t xml:space="preserve">    VRN4 - Inženýrská činnost</t>
  </si>
  <si>
    <t xml:space="preserve">    VRN6 - Územní vlivy</t>
  </si>
  <si>
    <t xml:space="preserve">    VRN9 - Ostatní náklady</t>
  </si>
  <si>
    <t>VRN</t>
  </si>
  <si>
    <t>Vedlejší rozpočtové náklady</t>
  </si>
  <si>
    <t>VRN3</t>
  </si>
  <si>
    <t>Zařízení staveniště</t>
  </si>
  <si>
    <t>030001000.1</t>
  </si>
  <si>
    <t>1024</t>
  </si>
  <si>
    <t>-1138529401</t>
  </si>
  <si>
    <t>https://podminky.urs.cz/item/CS_URS_2025_01/030001000.1</t>
  </si>
  <si>
    <t>034503000</t>
  </si>
  <si>
    <t>Informační tabule na staveništi</t>
  </si>
  <si>
    <t>-182784140</t>
  </si>
  <si>
    <t>https://podminky.urs.cz/item/CS_URS_2025_01/034503000</t>
  </si>
  <si>
    <t>VRN4</t>
  </si>
  <si>
    <t>Inženýrská činnost</t>
  </si>
  <si>
    <t>041403000</t>
  </si>
  <si>
    <t>Koordinátor BOZP na staveništi</t>
  </si>
  <si>
    <t>-1890229370</t>
  </si>
  <si>
    <t>https://podminky.urs.cz/item/CS_URS_2025_01/041403000</t>
  </si>
  <si>
    <t>042503000</t>
  </si>
  <si>
    <t>Plán BOZP na staveništi</t>
  </si>
  <si>
    <t>1548280205</t>
  </si>
  <si>
    <t>https://podminky.urs.cz/item/CS_URS_2025_01/042503000</t>
  </si>
  <si>
    <t>045002000</t>
  </si>
  <si>
    <t>Kompletační a koordinační činnost</t>
  </si>
  <si>
    <t>28971086</t>
  </si>
  <si>
    <t>https://podminky.urs.cz/item/CS_URS_2025_01/045002000</t>
  </si>
  <si>
    <t>VRN6</t>
  </si>
  <si>
    <t>Územní vlivy</t>
  </si>
  <si>
    <t>065002000</t>
  </si>
  <si>
    <t>Mimostaveništní doprava materiálů</t>
  </si>
  <si>
    <t>1282090204</t>
  </si>
  <si>
    <t>https://podminky.urs.cz/item/CS_URS_2025_01/065002000</t>
  </si>
  <si>
    <t>VRN9</t>
  </si>
  <si>
    <t>Ostatní náklady</t>
  </si>
  <si>
    <t>090001000</t>
  </si>
  <si>
    <t>Ostatní náklady (Stavební přípomoce)</t>
  </si>
  <si>
    <t>-1123709715</t>
  </si>
  <si>
    <t>https://podminky.urs.cz/item/CS_URS_2025_01/090001000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</si>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</sst>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8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8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right"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4" fontId="27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29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4" fontId="28" fillId="0" borderId="20" xfId="0" applyNumberFormat="1" applyFont="1" applyBorder="1" applyAlignment="1" applyProtection="1">
      <alignment vertical="center"/>
    </xf>
    <xf numFmtId="4" fontId="28" fillId="0" borderId="21" xfId="0" applyNumberFormat="1" applyFont="1" applyBorder="1" applyAlignment="1" applyProtection="1">
      <alignment vertical="center"/>
    </xf>
    <xf numFmtId="166" fontId="28" fillId="0" borderId="21" xfId="0" applyNumberFormat="1" applyFont="1" applyBorder="1" applyAlignment="1" applyProtection="1">
      <alignment vertical="center"/>
    </xf>
    <xf numFmtId="4" fontId="28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1" fillId="0" borderId="0" xfId="0" applyFont="1" applyAlignment="1" applyProtection="1">
      <alignment horizontal="left"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38" fillId="0" borderId="23" xfId="0" applyFont="1" applyBorder="1" applyAlignment="1" applyProtection="1">
      <alignment horizontal="center" vertical="center"/>
    </xf>
    <xf numFmtId="49" fontId="38" fillId="0" borderId="23" xfId="0" applyNumberFormat="1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center" vertical="center" wrapText="1"/>
    </xf>
    <xf numFmtId="167" fontId="38" fillId="0" borderId="23" xfId="0" applyNumberFormat="1" applyFont="1" applyBorder="1" applyAlignment="1" applyProtection="1">
      <alignment vertical="center"/>
    </xf>
    <xf numFmtId="4" fontId="38" fillId="2" borderId="23" xfId="0" applyNumberFormat="1" applyFont="1" applyFill="1" applyBorder="1" applyAlignment="1" applyProtection="1">
      <alignment vertical="center"/>
      <protection locked="0"/>
    </xf>
    <xf numFmtId="4" fontId="38" fillId="0" borderId="23" xfId="0" applyNumberFormat="1" applyFont="1" applyBorder="1" applyAlignment="1" applyProtection="1">
      <alignment vertical="center"/>
    </xf>
    <xf numFmtId="0" fontId="39" fillId="0" borderId="4" xfId="0" applyFont="1" applyBorder="1" applyAlignment="1">
      <alignment vertical="center"/>
    </xf>
    <xf numFmtId="0" fontId="38" fillId="2" borderId="15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40" fillId="0" borderId="26" xfId="0" applyFont="1" applyBorder="1" applyAlignment="1">
      <alignment vertical="center" wrapText="1"/>
    </xf>
    <xf numFmtId="0" fontId="40" fillId="0" borderId="27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vertical="center" wrapText="1"/>
    </xf>
    <xf numFmtId="0" fontId="42" fillId="0" borderId="29" xfId="0" applyFont="1" applyBorder="1" applyAlignment="1">
      <alignment horizontal="left" wrapText="1"/>
    </xf>
    <xf numFmtId="0" fontId="40" fillId="0" borderId="28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2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center"/>
    </xf>
    <xf numFmtId="49" fontId="43" fillId="0" borderId="1" xfId="0" applyNumberFormat="1" applyFont="1" applyBorder="1" applyAlignment="1">
      <alignment horizontal="left" vertical="center" wrapText="1"/>
    </xf>
    <xf numFmtId="49" fontId="43" fillId="0" borderId="1" xfId="0" applyNumberFormat="1" applyFont="1" applyBorder="1" applyAlignment="1">
      <alignment vertical="center" wrapText="1"/>
    </xf>
    <xf numFmtId="0" fontId="40" fillId="0" borderId="30" xfId="0" applyFont="1" applyBorder="1" applyAlignment="1">
      <alignment vertical="center" wrapText="1"/>
    </xf>
    <xf numFmtId="0" fontId="45" fillId="0" borderId="29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1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24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41" fillId="0" borderId="1" xfId="0" applyFont="1" applyBorder="1" applyAlignment="1">
      <alignment horizontal="center" vertical="center"/>
    </xf>
    <xf numFmtId="0" fontId="40" fillId="0" borderId="28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42" fillId="0" borderId="29" xfId="0" applyFont="1" applyBorder="1" applyAlignment="1">
      <alignment horizontal="center" vertical="center"/>
    </xf>
    <xf numFmtId="0" fontId="46" fillId="0" borderId="29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3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center" vertical="center"/>
    </xf>
    <xf numFmtId="0" fontId="40" fillId="0" borderId="30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6" xfId="0" applyFont="1" applyBorder="1" applyAlignment="1">
      <alignment horizontal="left" vertical="center" wrapText="1"/>
    </xf>
    <xf numFmtId="0" fontId="40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/>
    </xf>
    <xf numFmtId="0" fontId="44" fillId="0" borderId="30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center" vertical="top"/>
    </xf>
    <xf numFmtId="0" fontId="44" fillId="0" borderId="30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2" fillId="0" borderId="1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2" fillId="0" borderId="29" xfId="0" applyFont="1" applyBorder="1" applyAlignment="1">
      <alignment vertical="center"/>
    </xf>
    <xf numFmtId="0" fontId="43" fillId="0" borderId="1" xfId="0" applyFont="1" applyBorder="1" applyAlignment="1">
      <alignment vertical="top"/>
    </xf>
    <xf numFmtId="49" fontId="43" fillId="0" borderId="1" xfId="0" applyNumberFormat="1" applyFont="1" applyBorder="1" applyAlignment="1">
      <alignment horizontal="left" vertical="center"/>
    </xf>
    <xf numFmtId="0" fontId="49" fillId="0" borderId="27" xfId="0" applyFont="1" applyBorder="1" applyAlignment="1" applyProtection="1">
      <alignment horizontal="left" vertical="center"/>
    </xf>
    <xf numFmtId="0" fontId="50" fillId="0" borderId="1" xfId="0" applyFont="1" applyBorder="1" applyAlignment="1" applyProtection="1">
      <alignment vertical="top"/>
    </xf>
    <xf numFmtId="0" fontId="50" fillId="0" borderId="1" xfId="0" applyFont="1" applyBorder="1" applyAlignment="1" applyProtection="1">
      <alignment horizontal="left" vertical="center"/>
    </xf>
    <xf numFmtId="0" fontId="50" fillId="0" borderId="1" xfId="0" applyFont="1" applyBorder="1" applyAlignment="1" applyProtection="1">
      <alignment horizontal="center" vertical="center"/>
    </xf>
    <xf numFmtId="49" fontId="50" fillId="0" borderId="1" xfId="0" applyNumberFormat="1" applyFont="1" applyBorder="1" applyAlignment="1" applyProtection="1">
      <alignment horizontal="left" vertical="center"/>
    </xf>
    <xf numFmtId="0" fontId="49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2" fillId="0" borderId="29" xfId="0" applyFont="1" applyBorder="1" applyAlignment="1">
      <alignment horizontal="left"/>
    </xf>
    <xf numFmtId="0" fontId="46" fillId="0" borderId="29" xfId="0" applyFont="1" applyBorder="1" applyAlignment="1"/>
    <xf numFmtId="0" fontId="40" fillId="0" borderId="27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30" xfId="0" applyFont="1" applyBorder="1" applyAlignment="1">
      <alignment vertical="top"/>
    </xf>
    <xf numFmtId="0" fontId="40" fillId="0" borderId="29" xfId="0" applyFont="1" applyBorder="1" applyAlignment="1">
      <alignment vertical="top"/>
    </xf>
    <xf numFmtId="0" fontId="40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styles" Target="styles.xml" /><Relationship Id="rId24" Type="http://schemas.openxmlformats.org/officeDocument/2006/relationships/theme" Target="theme/theme1.xml" /><Relationship Id="rId25" Type="http://schemas.openxmlformats.org/officeDocument/2006/relationships/calcChain" Target="calcChain.xml" /><Relationship Id="rId2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317234410" TargetMode="External" /><Relationship Id="rId2" Type="http://schemas.openxmlformats.org/officeDocument/2006/relationships/hyperlink" Target="https://podminky.urs.cz/item/CS_URS_2025_01/317944323" TargetMode="External" /><Relationship Id="rId3" Type="http://schemas.openxmlformats.org/officeDocument/2006/relationships/hyperlink" Target="https://podminky.urs.cz/item/CS_URS_2025_01/413232221" TargetMode="External" /><Relationship Id="rId4" Type="http://schemas.openxmlformats.org/officeDocument/2006/relationships/hyperlink" Target="https://podminky.urs.cz/item/CS_URS_2025_01/611325422" TargetMode="External" /><Relationship Id="rId5" Type="http://schemas.openxmlformats.org/officeDocument/2006/relationships/hyperlink" Target="https://podminky.urs.cz/item/CS_URS_2025_01/612325422" TargetMode="External" /><Relationship Id="rId6" Type="http://schemas.openxmlformats.org/officeDocument/2006/relationships/hyperlink" Target="https://podminky.urs.cz/item/CS_URS_2025_01/619995001" TargetMode="External" /><Relationship Id="rId7" Type="http://schemas.openxmlformats.org/officeDocument/2006/relationships/hyperlink" Target="https://podminky.urs.cz/item/CS_URS_2025_01/642942611" TargetMode="External" /><Relationship Id="rId8" Type="http://schemas.openxmlformats.org/officeDocument/2006/relationships/hyperlink" Target="https://podminky.urs.cz/item/CS_URS_2025_01/642945111" TargetMode="External" /><Relationship Id="rId9" Type="http://schemas.openxmlformats.org/officeDocument/2006/relationships/hyperlink" Target="https://podminky.urs.cz/item/CS_URS_2025_01/952901111" TargetMode="External" /><Relationship Id="rId10" Type="http://schemas.openxmlformats.org/officeDocument/2006/relationships/hyperlink" Target="https://podminky.urs.cz/item/CS_URS_2025_01/998018001" TargetMode="External" /><Relationship Id="rId11" Type="http://schemas.openxmlformats.org/officeDocument/2006/relationships/hyperlink" Target="https://podminky.urs.cz/item/CS_URS_2025_01/766660001" TargetMode="External" /><Relationship Id="rId12" Type="http://schemas.openxmlformats.org/officeDocument/2006/relationships/hyperlink" Target="https://podminky.urs.cz/item/CS_URS_2025_01/766660021" TargetMode="External" /><Relationship Id="rId13" Type="http://schemas.openxmlformats.org/officeDocument/2006/relationships/hyperlink" Target="https://podminky.urs.cz/item/CS_URS_2025_01/766660022" TargetMode="External" /><Relationship Id="rId14" Type="http://schemas.openxmlformats.org/officeDocument/2006/relationships/hyperlink" Target="https://podminky.urs.cz/item/CS_URS_2025_01/766660734" TargetMode="External" /><Relationship Id="rId15" Type="http://schemas.openxmlformats.org/officeDocument/2006/relationships/hyperlink" Target="https://podminky.urs.cz/item/CS_URS_2025_01/998766121" TargetMode="External" /><Relationship Id="rId16" Type="http://schemas.openxmlformats.org/officeDocument/2006/relationships/hyperlink" Target="https://podminky.urs.cz/item/CS_URS_2025_01/776111131" TargetMode="External" /><Relationship Id="rId17" Type="http://schemas.openxmlformats.org/officeDocument/2006/relationships/hyperlink" Target="https://podminky.urs.cz/item/CS_URS_2025_01/776111331" TargetMode="External" /><Relationship Id="rId18" Type="http://schemas.openxmlformats.org/officeDocument/2006/relationships/hyperlink" Target="https://podminky.urs.cz/item/CS_URS_2025_01/776121114" TargetMode="External" /><Relationship Id="rId19" Type="http://schemas.openxmlformats.org/officeDocument/2006/relationships/hyperlink" Target="https://podminky.urs.cz/item/CS_URS_2025_01/776521111" TargetMode="External" /><Relationship Id="rId20" Type="http://schemas.openxmlformats.org/officeDocument/2006/relationships/hyperlink" Target="https://podminky.urs.cz/item/CS_URS_2025_01/998776121" TargetMode="External" /><Relationship Id="rId21" Type="http://schemas.openxmlformats.org/officeDocument/2006/relationships/hyperlink" Target="https://podminky.urs.cz/item/CS_URS_2025_01/776111115" TargetMode="External" /><Relationship Id="rId22" Type="http://schemas.openxmlformats.org/officeDocument/2006/relationships/hyperlink" Target="https://podminky.urs.cz/item/CS_URS_2025_01/776111117" TargetMode="External" /><Relationship Id="rId23" Type="http://schemas.openxmlformats.org/officeDocument/2006/relationships/hyperlink" Target="https://podminky.urs.cz/item/CS_URS_2025_01/776111311" TargetMode="External" /><Relationship Id="rId24" Type="http://schemas.openxmlformats.org/officeDocument/2006/relationships/hyperlink" Target="https://podminky.urs.cz/item/CS_URS_2025_01/776121112" TargetMode="External" /><Relationship Id="rId25" Type="http://schemas.openxmlformats.org/officeDocument/2006/relationships/hyperlink" Target="https://podminky.urs.cz/item/CS_URS_2025_01/776141114" TargetMode="External" /><Relationship Id="rId26" Type="http://schemas.openxmlformats.org/officeDocument/2006/relationships/hyperlink" Target="https://podminky.urs.cz/item/CS_URS_2025_01/776221111" TargetMode="External" /><Relationship Id="rId27" Type="http://schemas.openxmlformats.org/officeDocument/2006/relationships/hyperlink" Target="https://podminky.urs.cz/item/CS_URS_2025_01/776991121" TargetMode="External" /><Relationship Id="rId28" Type="http://schemas.openxmlformats.org/officeDocument/2006/relationships/hyperlink" Target="https://podminky.urs.cz/item/CS_URS_2025_01/998776121" TargetMode="External" /><Relationship Id="rId29" Type="http://schemas.openxmlformats.org/officeDocument/2006/relationships/hyperlink" Target="https://podminky.urs.cz/item/CS_URS_2025_01/784171101" TargetMode="External" /><Relationship Id="rId30" Type="http://schemas.openxmlformats.org/officeDocument/2006/relationships/hyperlink" Target="https://podminky.urs.cz/item/CS_URS_2025_01/784171111" TargetMode="External" /><Relationship Id="rId31" Type="http://schemas.openxmlformats.org/officeDocument/2006/relationships/hyperlink" Target="https://podminky.urs.cz/item/CS_URS_2025_01/784181111" TargetMode="External" /><Relationship Id="rId32" Type="http://schemas.openxmlformats.org/officeDocument/2006/relationships/hyperlink" Target="https://podminky.urs.cz/item/CS_URS_2025_01/784191005" TargetMode="External" /><Relationship Id="rId33" Type="http://schemas.openxmlformats.org/officeDocument/2006/relationships/hyperlink" Target="https://podminky.urs.cz/item/CS_URS_2025_01/784191007" TargetMode="External" /><Relationship Id="rId34" Type="http://schemas.openxmlformats.org/officeDocument/2006/relationships/hyperlink" Target="https://podminky.urs.cz/item/CS_URS_2025_01/784211101" TargetMode="External" /><Relationship Id="rId35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1325422" TargetMode="External" /><Relationship Id="rId2" Type="http://schemas.openxmlformats.org/officeDocument/2006/relationships/hyperlink" Target="https://podminky.urs.cz/item/CS_URS_2025_01/612325422" TargetMode="External" /><Relationship Id="rId3" Type="http://schemas.openxmlformats.org/officeDocument/2006/relationships/hyperlink" Target="https://podminky.urs.cz/item/CS_URS_2025_01/619995001" TargetMode="External" /><Relationship Id="rId4" Type="http://schemas.openxmlformats.org/officeDocument/2006/relationships/hyperlink" Target="https://podminky.urs.cz/item/CS_URS_2025_01/642945111" TargetMode="External" /><Relationship Id="rId5" Type="http://schemas.openxmlformats.org/officeDocument/2006/relationships/hyperlink" Target="https://podminky.urs.cz/item/CS_URS_2025_01/952901111" TargetMode="External" /><Relationship Id="rId6" Type="http://schemas.openxmlformats.org/officeDocument/2006/relationships/hyperlink" Target="https://podminky.urs.cz/item/CS_URS_2025_01/998018001" TargetMode="External" /><Relationship Id="rId7" Type="http://schemas.openxmlformats.org/officeDocument/2006/relationships/hyperlink" Target="https://podminky.urs.cz/item/CS_URS_2025_01/766660021" TargetMode="External" /><Relationship Id="rId8" Type="http://schemas.openxmlformats.org/officeDocument/2006/relationships/hyperlink" Target="https://podminky.urs.cz/item/CS_URS_2025_01/766660022" TargetMode="External" /><Relationship Id="rId9" Type="http://schemas.openxmlformats.org/officeDocument/2006/relationships/hyperlink" Target="https://podminky.urs.cz/item/CS_URS_2025_01/998766121" TargetMode="External" /><Relationship Id="rId10" Type="http://schemas.openxmlformats.org/officeDocument/2006/relationships/hyperlink" Target="https://podminky.urs.cz/item/CS_URS_2025_01/784171101" TargetMode="External" /><Relationship Id="rId11" Type="http://schemas.openxmlformats.org/officeDocument/2006/relationships/hyperlink" Target="https://podminky.urs.cz/item/CS_URS_2025_01/784171111" TargetMode="External" /><Relationship Id="rId12" Type="http://schemas.openxmlformats.org/officeDocument/2006/relationships/hyperlink" Target="https://podminky.urs.cz/item/CS_URS_2025_01/784181111" TargetMode="External" /><Relationship Id="rId13" Type="http://schemas.openxmlformats.org/officeDocument/2006/relationships/hyperlink" Target="https://podminky.urs.cz/item/CS_URS_2025_01/784191005" TargetMode="External" /><Relationship Id="rId14" Type="http://schemas.openxmlformats.org/officeDocument/2006/relationships/hyperlink" Target="https://podminky.urs.cz/item/CS_URS_2025_01/784191007" TargetMode="External" /><Relationship Id="rId15" Type="http://schemas.openxmlformats.org/officeDocument/2006/relationships/hyperlink" Target="https://podminky.urs.cz/item/CS_URS_2025_01/784211101" TargetMode="External" /><Relationship Id="rId16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49101111" TargetMode="External" /><Relationship Id="rId2" Type="http://schemas.openxmlformats.org/officeDocument/2006/relationships/hyperlink" Target="https://podminky.urs.cz/item/CS_URS_2025_01/965045113" TargetMode="External" /><Relationship Id="rId3" Type="http://schemas.openxmlformats.org/officeDocument/2006/relationships/hyperlink" Target="https://podminky.urs.cz/item/CS_URS_2025_01/968072455" TargetMode="External" /><Relationship Id="rId4" Type="http://schemas.openxmlformats.org/officeDocument/2006/relationships/hyperlink" Target="https://podminky.urs.cz/item/CS_URS_2025_01/973031151" TargetMode="External" /><Relationship Id="rId5" Type="http://schemas.openxmlformats.org/officeDocument/2006/relationships/hyperlink" Target="https://podminky.urs.cz/item/CS_URS_2025_01/997013211" TargetMode="External" /><Relationship Id="rId6" Type="http://schemas.openxmlformats.org/officeDocument/2006/relationships/hyperlink" Target="https://podminky.urs.cz/item/CS_URS_2025_01/997013501" TargetMode="External" /><Relationship Id="rId7" Type="http://schemas.openxmlformats.org/officeDocument/2006/relationships/hyperlink" Target="https://podminky.urs.cz/item/CS_URS_2025_01/997013509" TargetMode="External" /><Relationship Id="rId8" Type="http://schemas.openxmlformats.org/officeDocument/2006/relationships/hyperlink" Target="https://podminky.urs.cz/item/CS_URS_2025_01/997013601" TargetMode="External" /><Relationship Id="rId9" Type="http://schemas.openxmlformats.org/officeDocument/2006/relationships/hyperlink" Target="https://podminky.urs.cz/item/CS_URS_2025_01/997013603" TargetMode="External" /><Relationship Id="rId10" Type="http://schemas.openxmlformats.org/officeDocument/2006/relationships/hyperlink" Target="https://podminky.urs.cz/item/CS_URS_2025_01/997013631" TargetMode="External" /><Relationship Id="rId11" Type="http://schemas.openxmlformats.org/officeDocument/2006/relationships/hyperlink" Target="https://podminky.urs.cz/item/CS_URS_2025_01/997013811" TargetMode="External" /><Relationship Id="rId12" Type="http://schemas.openxmlformats.org/officeDocument/2006/relationships/hyperlink" Target="https://podminky.urs.cz/item/CS_URS_2025_01/997013813" TargetMode="External" /><Relationship Id="rId13" Type="http://schemas.openxmlformats.org/officeDocument/2006/relationships/hyperlink" Target="https://podminky.urs.cz/item/CS_URS_2025_01/766691914" TargetMode="External" /><Relationship Id="rId14" Type="http://schemas.openxmlformats.org/officeDocument/2006/relationships/hyperlink" Target="https://podminky.urs.cz/item/CS_URS_2025_01/776201811" TargetMode="External" /><Relationship Id="rId15" Type="http://schemas.openxmlformats.org/officeDocument/2006/relationships/hyperlink" Target="https://podminky.urs.cz/item/CS_URS_2025_01/776501811" TargetMode="External" /><Relationship Id="rId16" Type="http://schemas.openxmlformats.org/officeDocument/2006/relationships/hyperlink" Target="https://podminky.urs.cz/item/CS_URS_2025_01/784121001" TargetMode="External" /><Relationship Id="rId17" Type="http://schemas.openxmlformats.org/officeDocument/2006/relationships/hyperlink" Target="https://podminky.urs.cz/item/CS_URS_2025_01/784121011" TargetMode="External" /><Relationship Id="rId18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49101111" TargetMode="External" /><Relationship Id="rId2" Type="http://schemas.openxmlformats.org/officeDocument/2006/relationships/hyperlink" Target="https://podminky.urs.cz/item/CS_URS_2025_01/965045113" TargetMode="External" /><Relationship Id="rId3" Type="http://schemas.openxmlformats.org/officeDocument/2006/relationships/hyperlink" Target="https://podminky.urs.cz/item/CS_URS_2025_01/997013211" TargetMode="External" /><Relationship Id="rId4" Type="http://schemas.openxmlformats.org/officeDocument/2006/relationships/hyperlink" Target="https://podminky.urs.cz/item/CS_URS_2025_01/997013501" TargetMode="External" /><Relationship Id="rId5" Type="http://schemas.openxmlformats.org/officeDocument/2006/relationships/hyperlink" Target="https://podminky.urs.cz/item/CS_URS_2025_01/997013509" TargetMode="External" /><Relationship Id="rId6" Type="http://schemas.openxmlformats.org/officeDocument/2006/relationships/hyperlink" Target="https://podminky.urs.cz/item/CS_URS_2025_01/997013601" TargetMode="External" /><Relationship Id="rId7" Type="http://schemas.openxmlformats.org/officeDocument/2006/relationships/hyperlink" Target="https://podminky.urs.cz/item/CS_URS_2025_01/997013603" TargetMode="External" /><Relationship Id="rId8" Type="http://schemas.openxmlformats.org/officeDocument/2006/relationships/hyperlink" Target="https://podminky.urs.cz/item/CS_URS_2025_01/997013813" TargetMode="External" /><Relationship Id="rId9" Type="http://schemas.openxmlformats.org/officeDocument/2006/relationships/hyperlink" Target="https://podminky.urs.cz/item/CS_URS_2025_01/776201811" TargetMode="External" /><Relationship Id="rId10" Type="http://schemas.openxmlformats.org/officeDocument/2006/relationships/hyperlink" Target="https://podminky.urs.cz/item/CS_URS_2025_01/776501811" TargetMode="External" /><Relationship Id="rId11" Type="http://schemas.openxmlformats.org/officeDocument/2006/relationships/hyperlink" Target="https://podminky.urs.cz/item/CS_URS_2025_01/784121001" TargetMode="External" /><Relationship Id="rId12" Type="http://schemas.openxmlformats.org/officeDocument/2006/relationships/hyperlink" Target="https://podminky.urs.cz/item/CS_URS_2025_01/784121011" TargetMode="External" /><Relationship Id="rId13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2135001" TargetMode="External" /><Relationship Id="rId2" Type="http://schemas.openxmlformats.org/officeDocument/2006/relationships/hyperlink" Target="https://podminky.urs.cz/item/CS_URS_2025_01/611325422" TargetMode="External" /><Relationship Id="rId3" Type="http://schemas.openxmlformats.org/officeDocument/2006/relationships/hyperlink" Target="https://podminky.urs.cz/item/CS_URS_2025_01/612325422" TargetMode="External" /><Relationship Id="rId4" Type="http://schemas.openxmlformats.org/officeDocument/2006/relationships/hyperlink" Target="https://podminky.urs.cz/item/CS_URS_2025_01/619995001" TargetMode="External" /><Relationship Id="rId5" Type="http://schemas.openxmlformats.org/officeDocument/2006/relationships/hyperlink" Target="https://podminky.urs.cz/item/CS_URS_2025_01/642945111" TargetMode="External" /><Relationship Id="rId6" Type="http://schemas.openxmlformats.org/officeDocument/2006/relationships/hyperlink" Target="https://podminky.urs.cz/item/CS_URS_2025_01/952901111" TargetMode="External" /><Relationship Id="rId7" Type="http://schemas.openxmlformats.org/officeDocument/2006/relationships/hyperlink" Target="https://podminky.urs.cz/item/CS_URS_2025_01/998018001" TargetMode="External" /><Relationship Id="rId8" Type="http://schemas.openxmlformats.org/officeDocument/2006/relationships/hyperlink" Target="https://podminky.urs.cz/item/CS_URS_2025_01/766660022" TargetMode="External" /><Relationship Id="rId9" Type="http://schemas.openxmlformats.org/officeDocument/2006/relationships/hyperlink" Target="https://podminky.urs.cz/item/CS_URS_2025_01/766660734" TargetMode="External" /><Relationship Id="rId10" Type="http://schemas.openxmlformats.org/officeDocument/2006/relationships/hyperlink" Target="https://podminky.urs.cz/item/CS_URS_2025_01/998766121" TargetMode="External" /><Relationship Id="rId11" Type="http://schemas.openxmlformats.org/officeDocument/2006/relationships/hyperlink" Target="https://podminky.urs.cz/item/CS_URS_2025_01/767646510" TargetMode="External" /><Relationship Id="rId12" Type="http://schemas.openxmlformats.org/officeDocument/2006/relationships/hyperlink" Target="https://podminky.urs.cz/item/CS_URS_2025_01/998767121" TargetMode="External" /><Relationship Id="rId13" Type="http://schemas.openxmlformats.org/officeDocument/2006/relationships/hyperlink" Target="https://podminky.urs.cz/item/CS_URS_2025_01/776111131" TargetMode="External" /><Relationship Id="rId14" Type="http://schemas.openxmlformats.org/officeDocument/2006/relationships/hyperlink" Target="https://podminky.urs.cz/item/CS_URS_2025_01/776111331" TargetMode="External" /><Relationship Id="rId15" Type="http://schemas.openxmlformats.org/officeDocument/2006/relationships/hyperlink" Target="https://podminky.urs.cz/item/CS_URS_2025_01/776121114" TargetMode="External" /><Relationship Id="rId16" Type="http://schemas.openxmlformats.org/officeDocument/2006/relationships/hyperlink" Target="https://podminky.urs.cz/item/CS_URS_2025_01/776521111" TargetMode="External" /><Relationship Id="rId17" Type="http://schemas.openxmlformats.org/officeDocument/2006/relationships/hyperlink" Target="https://podminky.urs.cz/item/CS_URS_2025_01/998776121" TargetMode="External" /><Relationship Id="rId18" Type="http://schemas.openxmlformats.org/officeDocument/2006/relationships/hyperlink" Target="https://podminky.urs.cz/item/CS_URS_2025_01/776111115" TargetMode="External" /><Relationship Id="rId19" Type="http://schemas.openxmlformats.org/officeDocument/2006/relationships/hyperlink" Target="https://podminky.urs.cz/item/CS_URS_2025_01/776111117" TargetMode="External" /><Relationship Id="rId20" Type="http://schemas.openxmlformats.org/officeDocument/2006/relationships/hyperlink" Target="https://podminky.urs.cz/item/CS_URS_2025_01/776111311" TargetMode="External" /><Relationship Id="rId21" Type="http://schemas.openxmlformats.org/officeDocument/2006/relationships/hyperlink" Target="https://podminky.urs.cz/item/CS_URS_2025_01/776121112" TargetMode="External" /><Relationship Id="rId22" Type="http://schemas.openxmlformats.org/officeDocument/2006/relationships/hyperlink" Target="https://podminky.urs.cz/item/CS_URS_2025_01/776141114" TargetMode="External" /><Relationship Id="rId23" Type="http://schemas.openxmlformats.org/officeDocument/2006/relationships/hyperlink" Target="https://podminky.urs.cz/item/CS_URS_2025_01/776221111" TargetMode="External" /><Relationship Id="rId24" Type="http://schemas.openxmlformats.org/officeDocument/2006/relationships/hyperlink" Target="https://podminky.urs.cz/item/CS_URS_2025_01/776991121" TargetMode="External" /><Relationship Id="rId25" Type="http://schemas.openxmlformats.org/officeDocument/2006/relationships/hyperlink" Target="https://podminky.urs.cz/item/CS_URS_2025_01/998776121" TargetMode="External" /><Relationship Id="rId26" Type="http://schemas.openxmlformats.org/officeDocument/2006/relationships/hyperlink" Target="https://podminky.urs.cz/item/CS_URS_2025_01/784171101" TargetMode="External" /><Relationship Id="rId27" Type="http://schemas.openxmlformats.org/officeDocument/2006/relationships/hyperlink" Target="https://podminky.urs.cz/item/CS_URS_2025_01/784171111" TargetMode="External" /><Relationship Id="rId28" Type="http://schemas.openxmlformats.org/officeDocument/2006/relationships/hyperlink" Target="https://podminky.urs.cz/item/CS_URS_2025_01/784181111" TargetMode="External" /><Relationship Id="rId29" Type="http://schemas.openxmlformats.org/officeDocument/2006/relationships/hyperlink" Target="https://podminky.urs.cz/item/CS_URS_2025_01/784191005" TargetMode="External" /><Relationship Id="rId30" Type="http://schemas.openxmlformats.org/officeDocument/2006/relationships/hyperlink" Target="https://podminky.urs.cz/item/CS_URS_2025_01/784191007" TargetMode="External" /><Relationship Id="rId31" Type="http://schemas.openxmlformats.org/officeDocument/2006/relationships/hyperlink" Target="https://podminky.urs.cz/item/CS_URS_2025_01/784211101" TargetMode="External" /><Relationship Id="rId32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2135001" TargetMode="External" /><Relationship Id="rId2" Type="http://schemas.openxmlformats.org/officeDocument/2006/relationships/hyperlink" Target="https://podminky.urs.cz/item/CS_URS_2025_01/611325422" TargetMode="External" /><Relationship Id="rId3" Type="http://schemas.openxmlformats.org/officeDocument/2006/relationships/hyperlink" Target="https://podminky.urs.cz/item/CS_URS_2025_01/612325422" TargetMode="External" /><Relationship Id="rId4" Type="http://schemas.openxmlformats.org/officeDocument/2006/relationships/hyperlink" Target="https://podminky.urs.cz/item/CS_URS_2025_01/619995001" TargetMode="External" /><Relationship Id="rId5" Type="http://schemas.openxmlformats.org/officeDocument/2006/relationships/hyperlink" Target="https://podminky.urs.cz/item/CS_URS_2025_01/952901111" TargetMode="External" /><Relationship Id="rId6" Type="http://schemas.openxmlformats.org/officeDocument/2006/relationships/hyperlink" Target="https://podminky.urs.cz/item/CS_URS_2025_01/998018001" TargetMode="External" /><Relationship Id="rId7" Type="http://schemas.openxmlformats.org/officeDocument/2006/relationships/hyperlink" Target="https://podminky.urs.cz/item/CS_URS_2025_01/766660734" TargetMode="External" /><Relationship Id="rId8" Type="http://schemas.openxmlformats.org/officeDocument/2006/relationships/hyperlink" Target="https://podminky.urs.cz/item/CS_URS_2025_01/998766121" TargetMode="External" /><Relationship Id="rId9" Type="http://schemas.openxmlformats.org/officeDocument/2006/relationships/hyperlink" Target="https://podminky.urs.cz/item/CS_URS_2025_01/767114141" TargetMode="External" /><Relationship Id="rId10" Type="http://schemas.openxmlformats.org/officeDocument/2006/relationships/hyperlink" Target="https://podminky.urs.cz/item/CS_URS_2025_01/998767121" TargetMode="External" /><Relationship Id="rId11" Type="http://schemas.openxmlformats.org/officeDocument/2006/relationships/hyperlink" Target="https://podminky.urs.cz/item/CS_URS_2025_01/776111131" TargetMode="External" /><Relationship Id="rId12" Type="http://schemas.openxmlformats.org/officeDocument/2006/relationships/hyperlink" Target="https://podminky.urs.cz/item/CS_URS_2025_01/776111331" TargetMode="External" /><Relationship Id="rId13" Type="http://schemas.openxmlformats.org/officeDocument/2006/relationships/hyperlink" Target="https://podminky.urs.cz/item/CS_URS_2025_01/776121114" TargetMode="External" /><Relationship Id="rId14" Type="http://schemas.openxmlformats.org/officeDocument/2006/relationships/hyperlink" Target="https://podminky.urs.cz/item/CS_URS_2025_01/776521111" TargetMode="External" /><Relationship Id="rId15" Type="http://schemas.openxmlformats.org/officeDocument/2006/relationships/hyperlink" Target="https://podminky.urs.cz/item/CS_URS_2025_01/998776121" TargetMode="External" /><Relationship Id="rId16" Type="http://schemas.openxmlformats.org/officeDocument/2006/relationships/hyperlink" Target="https://podminky.urs.cz/item/CS_URS_2025_01/776111115" TargetMode="External" /><Relationship Id="rId17" Type="http://schemas.openxmlformats.org/officeDocument/2006/relationships/hyperlink" Target="https://podminky.urs.cz/item/CS_URS_2025_01/776111117" TargetMode="External" /><Relationship Id="rId18" Type="http://schemas.openxmlformats.org/officeDocument/2006/relationships/hyperlink" Target="https://podminky.urs.cz/item/CS_URS_2025_01/776111311" TargetMode="External" /><Relationship Id="rId19" Type="http://schemas.openxmlformats.org/officeDocument/2006/relationships/hyperlink" Target="https://podminky.urs.cz/item/CS_URS_2025_01/776121112" TargetMode="External" /><Relationship Id="rId20" Type="http://schemas.openxmlformats.org/officeDocument/2006/relationships/hyperlink" Target="https://podminky.urs.cz/item/CS_URS_2025_01/776141114" TargetMode="External" /><Relationship Id="rId21" Type="http://schemas.openxmlformats.org/officeDocument/2006/relationships/hyperlink" Target="https://podminky.urs.cz/item/CS_URS_2025_01/776221111" TargetMode="External" /><Relationship Id="rId22" Type="http://schemas.openxmlformats.org/officeDocument/2006/relationships/hyperlink" Target="https://podminky.urs.cz/item/CS_URS_2025_01/776991121" TargetMode="External" /><Relationship Id="rId23" Type="http://schemas.openxmlformats.org/officeDocument/2006/relationships/hyperlink" Target="https://podminky.urs.cz/item/CS_URS_2025_01/998776121" TargetMode="External" /><Relationship Id="rId24" Type="http://schemas.openxmlformats.org/officeDocument/2006/relationships/hyperlink" Target="https://podminky.urs.cz/item/CS_URS_2025_01/784171101" TargetMode="External" /><Relationship Id="rId25" Type="http://schemas.openxmlformats.org/officeDocument/2006/relationships/hyperlink" Target="https://podminky.urs.cz/item/CS_URS_2025_01/784171111" TargetMode="External" /><Relationship Id="rId26" Type="http://schemas.openxmlformats.org/officeDocument/2006/relationships/hyperlink" Target="https://podminky.urs.cz/item/CS_URS_2025_01/784181111" TargetMode="External" /><Relationship Id="rId27" Type="http://schemas.openxmlformats.org/officeDocument/2006/relationships/hyperlink" Target="https://podminky.urs.cz/item/CS_URS_2025_01/784191005" TargetMode="External" /><Relationship Id="rId28" Type="http://schemas.openxmlformats.org/officeDocument/2006/relationships/hyperlink" Target="https://podminky.urs.cz/item/CS_URS_2025_01/784191007" TargetMode="External" /><Relationship Id="rId29" Type="http://schemas.openxmlformats.org/officeDocument/2006/relationships/hyperlink" Target="https://podminky.urs.cz/item/CS_URS_2025_01/784211101" TargetMode="External" /><Relationship Id="rId30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67165111" TargetMode="External" /><Relationship Id="rId2" Type="http://schemas.openxmlformats.org/officeDocument/2006/relationships/hyperlink" Target="https://podminky.urs.cz/item/CS_URS_2025_01/998767311" TargetMode="External" /><Relationship Id="rId3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49101111" TargetMode="External" /><Relationship Id="rId2" Type="http://schemas.openxmlformats.org/officeDocument/2006/relationships/hyperlink" Target="https://podminky.urs.cz/item/CS_URS_2025_01/968072455" TargetMode="External" /><Relationship Id="rId3" Type="http://schemas.openxmlformats.org/officeDocument/2006/relationships/hyperlink" Target="https://podminky.urs.cz/item/CS_URS_2025_01/968072456" TargetMode="External" /><Relationship Id="rId4" Type="http://schemas.openxmlformats.org/officeDocument/2006/relationships/hyperlink" Target="https://podminky.urs.cz/item/CS_URS_2025_01/997013211" TargetMode="External" /><Relationship Id="rId5" Type="http://schemas.openxmlformats.org/officeDocument/2006/relationships/hyperlink" Target="https://podminky.urs.cz/item/CS_URS_2025_01/997013501" TargetMode="External" /><Relationship Id="rId6" Type="http://schemas.openxmlformats.org/officeDocument/2006/relationships/hyperlink" Target="https://podminky.urs.cz/item/CS_URS_2025_01/997013509" TargetMode="External" /><Relationship Id="rId7" Type="http://schemas.openxmlformats.org/officeDocument/2006/relationships/hyperlink" Target="https://podminky.urs.cz/item/CS_URS_2025_01/997013603" TargetMode="External" /><Relationship Id="rId8" Type="http://schemas.openxmlformats.org/officeDocument/2006/relationships/hyperlink" Target="https://podminky.urs.cz/item/CS_URS_2025_01/997013631" TargetMode="External" /><Relationship Id="rId9" Type="http://schemas.openxmlformats.org/officeDocument/2006/relationships/hyperlink" Target="https://podminky.urs.cz/item/CS_URS_2025_01/997013811" TargetMode="External" /><Relationship Id="rId10" Type="http://schemas.openxmlformats.org/officeDocument/2006/relationships/hyperlink" Target="https://podminky.urs.cz/item/CS_URS_2025_01/766411821" TargetMode="External" /><Relationship Id="rId11" Type="http://schemas.openxmlformats.org/officeDocument/2006/relationships/hyperlink" Target="https://podminky.urs.cz/item/CS_URS_2025_01/766411822" TargetMode="External" /><Relationship Id="rId12" Type="http://schemas.openxmlformats.org/officeDocument/2006/relationships/hyperlink" Target="https://podminky.urs.cz/item/CS_URS_2025_01/766421821" TargetMode="External" /><Relationship Id="rId13" Type="http://schemas.openxmlformats.org/officeDocument/2006/relationships/hyperlink" Target="https://podminky.urs.cz/item/CS_URS_2025_01/766421822" TargetMode="External" /><Relationship Id="rId14" Type="http://schemas.openxmlformats.org/officeDocument/2006/relationships/hyperlink" Target="https://podminky.urs.cz/item/CS_URS_2025_01/766661849" TargetMode="External" /><Relationship Id="rId15" Type="http://schemas.openxmlformats.org/officeDocument/2006/relationships/hyperlink" Target="https://podminky.urs.cz/item/CS_URS_2025_01/766691914" TargetMode="External" /><Relationship Id="rId16" Type="http://schemas.openxmlformats.org/officeDocument/2006/relationships/hyperlink" Target="https://podminky.urs.cz/item/CS_URS_2025_01/766691915" TargetMode="External" /><Relationship Id="rId17" Type="http://schemas.openxmlformats.org/officeDocument/2006/relationships/hyperlink" Target="https://podminky.urs.cz/item/CS_URS_2025_01/784121001" TargetMode="External" /><Relationship Id="rId18" Type="http://schemas.openxmlformats.org/officeDocument/2006/relationships/hyperlink" Target="https://podminky.urs.cz/item/CS_URS_2025_01/784121011" TargetMode="External" /><Relationship Id="rId19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030001000.1" TargetMode="External" /><Relationship Id="rId2" Type="http://schemas.openxmlformats.org/officeDocument/2006/relationships/hyperlink" Target="https://podminky.urs.cz/item/CS_URS_2025_01/034503000" TargetMode="External" /><Relationship Id="rId3" Type="http://schemas.openxmlformats.org/officeDocument/2006/relationships/hyperlink" Target="https://podminky.urs.cz/item/CS_URS_2025_01/041403000" TargetMode="External" /><Relationship Id="rId4" Type="http://schemas.openxmlformats.org/officeDocument/2006/relationships/hyperlink" Target="https://podminky.urs.cz/item/CS_URS_2025_01/042503000" TargetMode="External" /><Relationship Id="rId5" Type="http://schemas.openxmlformats.org/officeDocument/2006/relationships/hyperlink" Target="https://podminky.urs.cz/item/CS_URS_2025_01/045002000" TargetMode="External" /><Relationship Id="rId6" Type="http://schemas.openxmlformats.org/officeDocument/2006/relationships/hyperlink" Target="https://podminky.urs.cz/item/CS_URS_2025_01/065002000" TargetMode="External" /><Relationship Id="rId7" Type="http://schemas.openxmlformats.org/officeDocument/2006/relationships/hyperlink" Target="https://podminky.urs.cz/item/CS_URS_2025_01/090001000" TargetMode="External" /><Relationship Id="rId8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49101111" TargetMode="External" /><Relationship Id="rId2" Type="http://schemas.openxmlformats.org/officeDocument/2006/relationships/hyperlink" Target="https://podminky.urs.cz/item/CS_URS_2025_01/968072455" TargetMode="External" /><Relationship Id="rId3" Type="http://schemas.openxmlformats.org/officeDocument/2006/relationships/hyperlink" Target="https://podminky.urs.cz/item/CS_URS_2025_01/968072641" TargetMode="External" /><Relationship Id="rId4" Type="http://schemas.openxmlformats.org/officeDocument/2006/relationships/hyperlink" Target="https://podminky.urs.cz/item/CS_URS_2025_01/997013211" TargetMode="External" /><Relationship Id="rId5" Type="http://schemas.openxmlformats.org/officeDocument/2006/relationships/hyperlink" Target="https://podminky.urs.cz/item/CS_URS_2025_01/997013501" TargetMode="External" /><Relationship Id="rId6" Type="http://schemas.openxmlformats.org/officeDocument/2006/relationships/hyperlink" Target="https://podminky.urs.cz/item/CS_URS_2025_01/997013509" TargetMode="External" /><Relationship Id="rId7" Type="http://schemas.openxmlformats.org/officeDocument/2006/relationships/hyperlink" Target="https://podminky.urs.cz/item/CS_URS_2025_01/997013603" TargetMode="External" /><Relationship Id="rId8" Type="http://schemas.openxmlformats.org/officeDocument/2006/relationships/hyperlink" Target="https://podminky.urs.cz/item/CS_URS_2025_01/997013631" TargetMode="External" /><Relationship Id="rId9" Type="http://schemas.openxmlformats.org/officeDocument/2006/relationships/hyperlink" Target="https://podminky.urs.cz/item/CS_URS_2025_01/997013804" TargetMode="External" /><Relationship Id="rId10" Type="http://schemas.openxmlformats.org/officeDocument/2006/relationships/hyperlink" Target="https://podminky.urs.cz/item/CS_URS_2025_01/997013811" TargetMode="External" /><Relationship Id="rId11" Type="http://schemas.openxmlformats.org/officeDocument/2006/relationships/hyperlink" Target="https://podminky.urs.cz/item/CS_URS_2025_01/766411821" TargetMode="External" /><Relationship Id="rId12" Type="http://schemas.openxmlformats.org/officeDocument/2006/relationships/hyperlink" Target="https://podminky.urs.cz/item/CS_URS_2025_01/766411822" TargetMode="External" /><Relationship Id="rId13" Type="http://schemas.openxmlformats.org/officeDocument/2006/relationships/hyperlink" Target="https://podminky.urs.cz/item/CS_URS_2025_01/766691914" TargetMode="External" /><Relationship Id="rId14" Type="http://schemas.openxmlformats.org/officeDocument/2006/relationships/hyperlink" Target="https://podminky.urs.cz/item/CS_URS_2025_01/766691915" TargetMode="External" /><Relationship Id="rId15" Type="http://schemas.openxmlformats.org/officeDocument/2006/relationships/hyperlink" Target="https://podminky.urs.cz/item/CS_URS_2025_01/784121001" TargetMode="External" /><Relationship Id="rId16" Type="http://schemas.openxmlformats.org/officeDocument/2006/relationships/hyperlink" Target="https://podminky.urs.cz/item/CS_URS_2025_01/784121011" TargetMode="External" /><Relationship Id="rId17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49101111" TargetMode="External" /><Relationship Id="rId2" Type="http://schemas.openxmlformats.org/officeDocument/2006/relationships/hyperlink" Target="https://podminky.urs.cz/item/CS_URS_2025_01/968072455" TargetMode="External" /><Relationship Id="rId3" Type="http://schemas.openxmlformats.org/officeDocument/2006/relationships/hyperlink" Target="https://podminky.urs.cz/item/CS_URS_2025_01/971033451" TargetMode="External" /><Relationship Id="rId4" Type="http://schemas.openxmlformats.org/officeDocument/2006/relationships/hyperlink" Target="https://podminky.urs.cz/item/CS_URS_2025_01/978059541" TargetMode="External" /><Relationship Id="rId5" Type="http://schemas.openxmlformats.org/officeDocument/2006/relationships/hyperlink" Target="https://podminky.urs.cz/item/CS_URS_2025_01/997013211" TargetMode="External" /><Relationship Id="rId6" Type="http://schemas.openxmlformats.org/officeDocument/2006/relationships/hyperlink" Target="https://podminky.urs.cz/item/CS_URS_2025_01/997013501" TargetMode="External" /><Relationship Id="rId7" Type="http://schemas.openxmlformats.org/officeDocument/2006/relationships/hyperlink" Target="https://podminky.urs.cz/item/CS_URS_2025_01/997013509" TargetMode="External" /><Relationship Id="rId8" Type="http://schemas.openxmlformats.org/officeDocument/2006/relationships/hyperlink" Target="https://podminky.urs.cz/item/CS_URS_2025_01/997013603" TargetMode="External" /><Relationship Id="rId9" Type="http://schemas.openxmlformats.org/officeDocument/2006/relationships/hyperlink" Target="https://podminky.urs.cz/item/CS_URS_2025_01/997013607" TargetMode="External" /><Relationship Id="rId10" Type="http://schemas.openxmlformats.org/officeDocument/2006/relationships/hyperlink" Target="https://podminky.urs.cz/item/CS_URS_2025_01/997013631" TargetMode="External" /><Relationship Id="rId11" Type="http://schemas.openxmlformats.org/officeDocument/2006/relationships/hyperlink" Target="https://podminky.urs.cz/item/CS_URS_2025_01/997013811" TargetMode="External" /><Relationship Id="rId12" Type="http://schemas.openxmlformats.org/officeDocument/2006/relationships/hyperlink" Target="https://podminky.urs.cz/item/CS_URS_2025_01/766691914" TargetMode="External" /><Relationship Id="rId13" Type="http://schemas.openxmlformats.org/officeDocument/2006/relationships/hyperlink" Target="https://podminky.urs.cz/item/CS_URS_2025_01/776501811" TargetMode="External" /><Relationship Id="rId14" Type="http://schemas.openxmlformats.org/officeDocument/2006/relationships/hyperlink" Target="https://podminky.urs.cz/item/CS_URS_2025_01/784121001" TargetMode="External" /><Relationship Id="rId15" Type="http://schemas.openxmlformats.org/officeDocument/2006/relationships/hyperlink" Target="https://podminky.urs.cz/item/CS_URS_2025_01/784121011" TargetMode="External" /><Relationship Id="rId16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2135001" TargetMode="External" /><Relationship Id="rId2" Type="http://schemas.openxmlformats.org/officeDocument/2006/relationships/hyperlink" Target="https://podminky.urs.cz/item/CS_URS_2025_01/612325423" TargetMode="External" /><Relationship Id="rId3" Type="http://schemas.openxmlformats.org/officeDocument/2006/relationships/hyperlink" Target="https://podminky.urs.cz/item/CS_URS_2025_01/611325422" TargetMode="External" /><Relationship Id="rId4" Type="http://schemas.openxmlformats.org/officeDocument/2006/relationships/hyperlink" Target="https://podminky.urs.cz/item/CS_URS_2025_01/612325422" TargetMode="External" /><Relationship Id="rId5" Type="http://schemas.openxmlformats.org/officeDocument/2006/relationships/hyperlink" Target="https://podminky.urs.cz/item/CS_URS_2025_01/619995001" TargetMode="External" /><Relationship Id="rId6" Type="http://schemas.openxmlformats.org/officeDocument/2006/relationships/hyperlink" Target="https://podminky.urs.cz/item/CS_URS_2025_01/642945111" TargetMode="External" /><Relationship Id="rId7" Type="http://schemas.openxmlformats.org/officeDocument/2006/relationships/hyperlink" Target="https://podminky.urs.cz/item/CS_URS_2025_01/952901111" TargetMode="External" /><Relationship Id="rId8" Type="http://schemas.openxmlformats.org/officeDocument/2006/relationships/hyperlink" Target="https://podminky.urs.cz/item/CS_URS_2025_01/998018001" TargetMode="External" /><Relationship Id="rId9" Type="http://schemas.openxmlformats.org/officeDocument/2006/relationships/hyperlink" Target="https://podminky.urs.cz/item/CS_URS_2025_01/766660021" TargetMode="External" /><Relationship Id="rId10" Type="http://schemas.openxmlformats.org/officeDocument/2006/relationships/hyperlink" Target="https://podminky.urs.cz/item/CS_URS_2025_01/766660022" TargetMode="External" /><Relationship Id="rId11" Type="http://schemas.openxmlformats.org/officeDocument/2006/relationships/hyperlink" Target="https://podminky.urs.cz/item/CS_URS_2025_01/766660734" TargetMode="External" /><Relationship Id="rId12" Type="http://schemas.openxmlformats.org/officeDocument/2006/relationships/hyperlink" Target="https://podminky.urs.cz/item/CS_URS_2025_01/998766121" TargetMode="External" /><Relationship Id="rId13" Type="http://schemas.openxmlformats.org/officeDocument/2006/relationships/hyperlink" Target="https://podminky.urs.cz/item/CS_URS_2025_01/767114141" TargetMode="External" /><Relationship Id="rId14" Type="http://schemas.openxmlformats.org/officeDocument/2006/relationships/hyperlink" Target="https://podminky.urs.cz/item/CS_URS_2025_01/767646510" TargetMode="External" /><Relationship Id="rId15" Type="http://schemas.openxmlformats.org/officeDocument/2006/relationships/hyperlink" Target="https://podminky.urs.cz/item/CS_URS_2025_01/998767121" TargetMode="External" /><Relationship Id="rId16" Type="http://schemas.openxmlformats.org/officeDocument/2006/relationships/hyperlink" Target="https://podminky.urs.cz/item/CS_URS_2025_01/776111131" TargetMode="External" /><Relationship Id="rId17" Type="http://schemas.openxmlformats.org/officeDocument/2006/relationships/hyperlink" Target="https://podminky.urs.cz/item/CS_URS_2025_01/776111331" TargetMode="External" /><Relationship Id="rId18" Type="http://schemas.openxmlformats.org/officeDocument/2006/relationships/hyperlink" Target="https://podminky.urs.cz/item/CS_URS_2025_01/776121114" TargetMode="External" /><Relationship Id="rId19" Type="http://schemas.openxmlformats.org/officeDocument/2006/relationships/hyperlink" Target="https://podminky.urs.cz/item/CS_URS_2025_01/776521111" TargetMode="External" /><Relationship Id="rId20" Type="http://schemas.openxmlformats.org/officeDocument/2006/relationships/hyperlink" Target="https://podminky.urs.cz/item/CS_URS_2025_01/998776121" TargetMode="External" /><Relationship Id="rId21" Type="http://schemas.openxmlformats.org/officeDocument/2006/relationships/hyperlink" Target="https://podminky.urs.cz/item/CS_URS_2025_01/784171101" TargetMode="External" /><Relationship Id="rId22" Type="http://schemas.openxmlformats.org/officeDocument/2006/relationships/hyperlink" Target="https://podminky.urs.cz/item/CS_URS_2025_01/784171111" TargetMode="External" /><Relationship Id="rId23" Type="http://schemas.openxmlformats.org/officeDocument/2006/relationships/hyperlink" Target="https://podminky.urs.cz/item/CS_URS_2025_01/784181111" TargetMode="External" /><Relationship Id="rId24" Type="http://schemas.openxmlformats.org/officeDocument/2006/relationships/hyperlink" Target="https://podminky.urs.cz/item/CS_URS_2025_01/784191005" TargetMode="External" /><Relationship Id="rId25" Type="http://schemas.openxmlformats.org/officeDocument/2006/relationships/hyperlink" Target="https://podminky.urs.cz/item/CS_URS_2025_01/784191007" TargetMode="External" /><Relationship Id="rId26" Type="http://schemas.openxmlformats.org/officeDocument/2006/relationships/hyperlink" Target="https://podminky.urs.cz/item/CS_URS_2025_01/784211101" TargetMode="External" /><Relationship Id="rId27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2135001" TargetMode="External" /><Relationship Id="rId2" Type="http://schemas.openxmlformats.org/officeDocument/2006/relationships/hyperlink" Target="https://podminky.urs.cz/item/CS_URS_2025_01/611325422" TargetMode="External" /><Relationship Id="rId3" Type="http://schemas.openxmlformats.org/officeDocument/2006/relationships/hyperlink" Target="https://podminky.urs.cz/item/CS_URS_2025_01/612325422" TargetMode="External" /><Relationship Id="rId4" Type="http://schemas.openxmlformats.org/officeDocument/2006/relationships/hyperlink" Target="https://podminky.urs.cz/item/CS_URS_2025_01/612135001" TargetMode="External" /><Relationship Id="rId5" Type="http://schemas.openxmlformats.org/officeDocument/2006/relationships/hyperlink" Target="https://podminky.urs.cz/item/CS_URS_2025_01/619995001" TargetMode="External" /><Relationship Id="rId6" Type="http://schemas.openxmlformats.org/officeDocument/2006/relationships/hyperlink" Target="https://podminky.urs.cz/item/CS_URS_2025_01/642945111" TargetMode="External" /><Relationship Id="rId7" Type="http://schemas.openxmlformats.org/officeDocument/2006/relationships/hyperlink" Target="https://podminky.urs.cz/item/CS_URS_2025_01/952901111" TargetMode="External" /><Relationship Id="rId8" Type="http://schemas.openxmlformats.org/officeDocument/2006/relationships/hyperlink" Target="https://podminky.urs.cz/item/CS_URS_2025_01/998018001" TargetMode="External" /><Relationship Id="rId9" Type="http://schemas.openxmlformats.org/officeDocument/2006/relationships/hyperlink" Target="https://podminky.urs.cz/item/CS_URS_2025_01/766660022" TargetMode="External" /><Relationship Id="rId10" Type="http://schemas.openxmlformats.org/officeDocument/2006/relationships/hyperlink" Target="https://podminky.urs.cz/item/CS_URS_2025_01/766660734" TargetMode="External" /><Relationship Id="rId11" Type="http://schemas.openxmlformats.org/officeDocument/2006/relationships/hyperlink" Target="https://podminky.urs.cz/item/CS_URS_2025_01/998766121" TargetMode="External" /><Relationship Id="rId12" Type="http://schemas.openxmlformats.org/officeDocument/2006/relationships/hyperlink" Target="https://podminky.urs.cz/item/CS_URS_2025_01/767114141" TargetMode="External" /><Relationship Id="rId13" Type="http://schemas.openxmlformats.org/officeDocument/2006/relationships/hyperlink" Target="https://podminky.urs.cz/item/CS_URS_2025_01/767114143" TargetMode="External" /><Relationship Id="rId14" Type="http://schemas.openxmlformats.org/officeDocument/2006/relationships/hyperlink" Target="https://podminky.urs.cz/item/CS_URS_2025_01/767646510" TargetMode="External" /><Relationship Id="rId15" Type="http://schemas.openxmlformats.org/officeDocument/2006/relationships/hyperlink" Target="https://podminky.urs.cz/item/CS_URS_2025_01/767646510" TargetMode="External" /><Relationship Id="rId16" Type="http://schemas.openxmlformats.org/officeDocument/2006/relationships/hyperlink" Target="https://podminky.urs.cz/item/CS_URS_2025_01/998767121" TargetMode="External" /><Relationship Id="rId17" Type="http://schemas.openxmlformats.org/officeDocument/2006/relationships/hyperlink" Target="https://podminky.urs.cz/item/CS_URS_2025_01/776111131" TargetMode="External" /><Relationship Id="rId18" Type="http://schemas.openxmlformats.org/officeDocument/2006/relationships/hyperlink" Target="https://podminky.urs.cz/item/CS_URS_2025_01/776111331" TargetMode="External" /><Relationship Id="rId19" Type="http://schemas.openxmlformats.org/officeDocument/2006/relationships/hyperlink" Target="https://podminky.urs.cz/item/CS_URS_2025_01/776121114" TargetMode="External" /><Relationship Id="rId20" Type="http://schemas.openxmlformats.org/officeDocument/2006/relationships/hyperlink" Target="https://podminky.urs.cz/item/CS_URS_2025_01/776521111" TargetMode="External" /><Relationship Id="rId21" Type="http://schemas.openxmlformats.org/officeDocument/2006/relationships/hyperlink" Target="https://podminky.urs.cz/item/CS_URS_2025_01/998776121" TargetMode="External" /><Relationship Id="rId22" Type="http://schemas.openxmlformats.org/officeDocument/2006/relationships/hyperlink" Target="https://podminky.urs.cz/item/CS_URS_2025_01/784171101" TargetMode="External" /><Relationship Id="rId23" Type="http://schemas.openxmlformats.org/officeDocument/2006/relationships/hyperlink" Target="https://podminky.urs.cz/item/CS_URS_2025_01/784171111" TargetMode="External" /><Relationship Id="rId24" Type="http://schemas.openxmlformats.org/officeDocument/2006/relationships/hyperlink" Target="https://podminky.urs.cz/item/CS_URS_2025_01/784181111" TargetMode="External" /><Relationship Id="rId25" Type="http://schemas.openxmlformats.org/officeDocument/2006/relationships/hyperlink" Target="https://podminky.urs.cz/item/CS_URS_2025_01/784191005" TargetMode="External" /><Relationship Id="rId26" Type="http://schemas.openxmlformats.org/officeDocument/2006/relationships/hyperlink" Target="https://podminky.urs.cz/item/CS_URS_2025_01/784191007" TargetMode="External" /><Relationship Id="rId27" Type="http://schemas.openxmlformats.org/officeDocument/2006/relationships/hyperlink" Target="https://podminky.urs.cz/item/CS_URS_2025_01/784211101" TargetMode="External" /><Relationship Id="rId28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1325422" TargetMode="External" /><Relationship Id="rId2" Type="http://schemas.openxmlformats.org/officeDocument/2006/relationships/hyperlink" Target="https://podminky.urs.cz/item/CS_URS_2025_01/612325422" TargetMode="External" /><Relationship Id="rId3" Type="http://schemas.openxmlformats.org/officeDocument/2006/relationships/hyperlink" Target="https://podminky.urs.cz/item/CS_URS_2025_01/612135001" TargetMode="External" /><Relationship Id="rId4" Type="http://schemas.openxmlformats.org/officeDocument/2006/relationships/hyperlink" Target="https://podminky.urs.cz/item/CS_URS_2025_01/619995001" TargetMode="External" /><Relationship Id="rId5" Type="http://schemas.openxmlformats.org/officeDocument/2006/relationships/hyperlink" Target="https://podminky.urs.cz/item/CS_URS_2025_01/642945111" TargetMode="External" /><Relationship Id="rId6" Type="http://schemas.openxmlformats.org/officeDocument/2006/relationships/hyperlink" Target="https://podminky.urs.cz/item/CS_URS_2025_01/64294311.R" TargetMode="External" /><Relationship Id="rId7" Type="http://schemas.openxmlformats.org/officeDocument/2006/relationships/hyperlink" Target="https://podminky.urs.cz/item/CS_URS_2025_01/952901111" TargetMode="External" /><Relationship Id="rId8" Type="http://schemas.openxmlformats.org/officeDocument/2006/relationships/hyperlink" Target="https://podminky.urs.cz/item/CS_URS_2025_01/998018001" TargetMode="External" /><Relationship Id="rId9" Type="http://schemas.openxmlformats.org/officeDocument/2006/relationships/hyperlink" Target="https://podminky.urs.cz/item/CS_URS_2025_01/766660021" TargetMode="External" /><Relationship Id="rId10" Type="http://schemas.openxmlformats.org/officeDocument/2006/relationships/hyperlink" Target="https://podminky.urs.cz/item/CS_URS_2025_01/766660022" TargetMode="External" /><Relationship Id="rId11" Type="http://schemas.openxmlformats.org/officeDocument/2006/relationships/hyperlink" Target="https://podminky.urs.cz/item/CS_URS_2025_01/998766121" TargetMode="External" /><Relationship Id="rId12" Type="http://schemas.openxmlformats.org/officeDocument/2006/relationships/hyperlink" Target="https://podminky.urs.cz/item/CS_URS_2025_01/776111131" TargetMode="External" /><Relationship Id="rId13" Type="http://schemas.openxmlformats.org/officeDocument/2006/relationships/hyperlink" Target="https://podminky.urs.cz/item/CS_URS_2025_01/776111331" TargetMode="External" /><Relationship Id="rId14" Type="http://schemas.openxmlformats.org/officeDocument/2006/relationships/hyperlink" Target="https://podminky.urs.cz/item/CS_URS_2025_01/776121114" TargetMode="External" /><Relationship Id="rId15" Type="http://schemas.openxmlformats.org/officeDocument/2006/relationships/hyperlink" Target="https://podminky.urs.cz/item/CS_URS_2025_01/776521111" TargetMode="External" /><Relationship Id="rId16" Type="http://schemas.openxmlformats.org/officeDocument/2006/relationships/hyperlink" Target="https://podminky.urs.cz/item/CS_URS_2025_01/998776121" TargetMode="External" /><Relationship Id="rId17" Type="http://schemas.openxmlformats.org/officeDocument/2006/relationships/hyperlink" Target="https://podminky.urs.cz/item/CS_URS_2025_01/784171101" TargetMode="External" /><Relationship Id="rId18" Type="http://schemas.openxmlformats.org/officeDocument/2006/relationships/hyperlink" Target="https://podminky.urs.cz/item/CS_URS_2025_01/784171111" TargetMode="External" /><Relationship Id="rId19" Type="http://schemas.openxmlformats.org/officeDocument/2006/relationships/hyperlink" Target="https://podminky.urs.cz/item/CS_URS_2025_01/784181111" TargetMode="External" /><Relationship Id="rId20" Type="http://schemas.openxmlformats.org/officeDocument/2006/relationships/hyperlink" Target="https://podminky.urs.cz/item/CS_URS_2025_01/784191005" TargetMode="External" /><Relationship Id="rId21" Type="http://schemas.openxmlformats.org/officeDocument/2006/relationships/hyperlink" Target="https://podminky.urs.cz/item/CS_URS_2025_01/784191007" TargetMode="External" /><Relationship Id="rId22" Type="http://schemas.openxmlformats.org/officeDocument/2006/relationships/hyperlink" Target="https://podminky.urs.cz/item/CS_URS_2025_01/784211101" TargetMode="External" /><Relationship Id="rId23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49101111" TargetMode="External" /><Relationship Id="rId2" Type="http://schemas.openxmlformats.org/officeDocument/2006/relationships/hyperlink" Target="https://podminky.urs.cz/item/CS_URS_2025_01/965045113" TargetMode="External" /><Relationship Id="rId3" Type="http://schemas.openxmlformats.org/officeDocument/2006/relationships/hyperlink" Target="https://podminky.urs.cz/item/CS_URS_2025_01/965046111" TargetMode="External" /><Relationship Id="rId4" Type="http://schemas.openxmlformats.org/officeDocument/2006/relationships/hyperlink" Target="https://podminky.urs.cz/item/CS_URS_2025_01/968072455" TargetMode="External" /><Relationship Id="rId5" Type="http://schemas.openxmlformats.org/officeDocument/2006/relationships/hyperlink" Target="https://podminky.urs.cz/item/CS_URS_2025_01/968072456" TargetMode="External" /><Relationship Id="rId6" Type="http://schemas.openxmlformats.org/officeDocument/2006/relationships/hyperlink" Target="https://podminky.urs.cz/item/CS_URS_2025_01/973031325" TargetMode="External" /><Relationship Id="rId7" Type="http://schemas.openxmlformats.org/officeDocument/2006/relationships/hyperlink" Target="https://podminky.urs.cz/item/CS_URS_2025_01/971033561" TargetMode="External" /><Relationship Id="rId8" Type="http://schemas.openxmlformats.org/officeDocument/2006/relationships/hyperlink" Target="https://podminky.urs.cz/item/CS_URS_2025_01/997013211" TargetMode="External" /><Relationship Id="rId9" Type="http://schemas.openxmlformats.org/officeDocument/2006/relationships/hyperlink" Target="https://podminky.urs.cz/item/CS_URS_2025_01/997013501" TargetMode="External" /><Relationship Id="rId10" Type="http://schemas.openxmlformats.org/officeDocument/2006/relationships/hyperlink" Target="https://podminky.urs.cz/item/CS_URS_2025_01/997013509" TargetMode="External" /><Relationship Id="rId11" Type="http://schemas.openxmlformats.org/officeDocument/2006/relationships/hyperlink" Target="https://podminky.urs.cz/item/CS_URS_2025_01/997013601" TargetMode="External" /><Relationship Id="rId12" Type="http://schemas.openxmlformats.org/officeDocument/2006/relationships/hyperlink" Target="https://podminky.urs.cz/item/CS_URS_2025_01/997013603" TargetMode="External" /><Relationship Id="rId13" Type="http://schemas.openxmlformats.org/officeDocument/2006/relationships/hyperlink" Target="https://podminky.urs.cz/item/CS_URS_2025_01/997013631" TargetMode="External" /><Relationship Id="rId14" Type="http://schemas.openxmlformats.org/officeDocument/2006/relationships/hyperlink" Target="https://podminky.urs.cz/item/CS_URS_2025_01/997013811" TargetMode="External" /><Relationship Id="rId15" Type="http://schemas.openxmlformats.org/officeDocument/2006/relationships/hyperlink" Target="https://podminky.urs.cz/item/CS_URS_2025_01/997013813" TargetMode="External" /><Relationship Id="rId16" Type="http://schemas.openxmlformats.org/officeDocument/2006/relationships/hyperlink" Target="https://podminky.urs.cz/item/CS_URS_2025_01/766691914" TargetMode="External" /><Relationship Id="rId17" Type="http://schemas.openxmlformats.org/officeDocument/2006/relationships/hyperlink" Target="https://podminky.urs.cz/item/CS_URS_2025_01/766691915" TargetMode="External" /><Relationship Id="rId18" Type="http://schemas.openxmlformats.org/officeDocument/2006/relationships/hyperlink" Target="https://podminky.urs.cz/item/CS_URS_2025_01/776201811" TargetMode="External" /><Relationship Id="rId19" Type="http://schemas.openxmlformats.org/officeDocument/2006/relationships/hyperlink" Target="https://podminky.urs.cz/item/CS_URS_2025_01/784121001" TargetMode="External" /><Relationship Id="rId20" Type="http://schemas.openxmlformats.org/officeDocument/2006/relationships/hyperlink" Target="https://podminky.urs.cz/item/CS_URS_2025_01/784121011" TargetMode="External" /><Relationship Id="rId2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49101111" TargetMode="External" /><Relationship Id="rId2" Type="http://schemas.openxmlformats.org/officeDocument/2006/relationships/hyperlink" Target="https://podminky.urs.cz/item/CS_URS_2025_01/968072455" TargetMode="External" /><Relationship Id="rId3" Type="http://schemas.openxmlformats.org/officeDocument/2006/relationships/hyperlink" Target="https://podminky.urs.cz/item/CS_URS_2025_01/968072456" TargetMode="External" /><Relationship Id="rId4" Type="http://schemas.openxmlformats.org/officeDocument/2006/relationships/hyperlink" Target="https://podminky.urs.cz/item/CS_URS_2025_01/997013211" TargetMode="External" /><Relationship Id="rId5" Type="http://schemas.openxmlformats.org/officeDocument/2006/relationships/hyperlink" Target="https://podminky.urs.cz/item/CS_URS_2025_01/997013501" TargetMode="External" /><Relationship Id="rId6" Type="http://schemas.openxmlformats.org/officeDocument/2006/relationships/hyperlink" Target="https://podminky.urs.cz/item/CS_URS_2025_01/997013509" TargetMode="External" /><Relationship Id="rId7" Type="http://schemas.openxmlformats.org/officeDocument/2006/relationships/hyperlink" Target="https://podminky.urs.cz/item/CS_URS_2025_01/997013603" TargetMode="External" /><Relationship Id="rId8" Type="http://schemas.openxmlformats.org/officeDocument/2006/relationships/hyperlink" Target="https://podminky.urs.cz/item/CS_URS_2025_01/997013631" TargetMode="External" /><Relationship Id="rId9" Type="http://schemas.openxmlformats.org/officeDocument/2006/relationships/hyperlink" Target="https://podminky.urs.cz/item/CS_URS_2025_01/997013811" TargetMode="External" /><Relationship Id="rId10" Type="http://schemas.openxmlformats.org/officeDocument/2006/relationships/hyperlink" Target="https://podminky.urs.cz/item/CS_URS_2025_01/766691914" TargetMode="External" /><Relationship Id="rId11" Type="http://schemas.openxmlformats.org/officeDocument/2006/relationships/hyperlink" Target="https://podminky.urs.cz/item/CS_URS_2025_01/766691915" TargetMode="External" /><Relationship Id="rId12" Type="http://schemas.openxmlformats.org/officeDocument/2006/relationships/hyperlink" Target="https://podminky.urs.cz/item/CS_URS_2025_01/784121001" TargetMode="External" /><Relationship Id="rId13" Type="http://schemas.openxmlformats.org/officeDocument/2006/relationships/hyperlink" Target="https://podminky.urs.cz/item/CS_URS_2025_01/784121011" TargetMode="External" /><Relationship Id="rId14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30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28</v>
      </c>
      <c r="AL14" s="24"/>
      <c r="AM14" s="24"/>
      <c r="AN14" s="36" t="s">
        <v>30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19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28</v>
      </c>
      <c r="AL17" s="24"/>
      <c r="AM17" s="24"/>
      <c r="AN17" s="29" t="s">
        <v>19</v>
      </c>
      <c r="AO17" s="24"/>
      <c r="AP17" s="24"/>
      <c r="AQ17" s="24"/>
      <c r="AR17" s="22"/>
      <c r="BE17" s="33"/>
      <c r="BS17" s="19" t="s">
        <v>33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35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28</v>
      </c>
      <c r="AL20" s="24"/>
      <c r="AM20" s="24"/>
      <c r="AN20" s="29" t="s">
        <v>19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36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7.25" customHeight="1">
      <c r="B23" s="23"/>
      <c r="C23" s="24"/>
      <c r="D23" s="24"/>
      <c r="E23" s="38" t="s">
        <v>37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38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39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40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41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42</v>
      </c>
      <c r="E29" s="49"/>
      <c r="F29" s="34" t="s">
        <v>43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44</v>
      </c>
      <c r="G30" s="49"/>
      <c r="H30" s="49"/>
      <c r="I30" s="49"/>
      <c r="J30" s="49"/>
      <c r="K30" s="49"/>
      <c r="L30" s="50">
        <v>0.12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45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46</v>
      </c>
      <c r="G32" s="49"/>
      <c r="H32" s="49"/>
      <c r="I32" s="49"/>
      <c r="J32" s="49"/>
      <c r="K32" s="49"/>
      <c r="L32" s="50">
        <v>0.12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47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48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49</v>
      </c>
      <c r="U35" s="56"/>
      <c r="V35" s="56"/>
      <c r="W35" s="56"/>
      <c r="X35" s="58" t="s">
        <v>50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51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2025-074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Domov seniorů Vojkov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>Vojkov 1, Vrchotovy Janovice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12. 5. 2025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25.65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Domov seniorů Vojkov 1, Vrchotovy Janovice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31</v>
      </c>
      <c r="AJ49" s="42"/>
      <c r="AK49" s="42"/>
      <c r="AL49" s="42"/>
      <c r="AM49" s="75" t="str">
        <f>IF(E17="","",E17)</f>
        <v>ČOS exim,s.r.o. Alešova 26, České Budějovice</v>
      </c>
      <c r="AN49" s="66"/>
      <c r="AO49" s="66"/>
      <c r="AP49" s="66"/>
      <c r="AQ49" s="42"/>
      <c r="AR49" s="46"/>
      <c r="AS49" s="76" t="s">
        <v>52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15" customHeight="1">
      <c r="A50" s="40"/>
      <c r="B50" s="41"/>
      <c r="C50" s="34" t="s">
        <v>29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34</v>
      </c>
      <c r="AJ50" s="42"/>
      <c r="AK50" s="42"/>
      <c r="AL50" s="42"/>
      <c r="AM50" s="75" t="str">
        <f>IF(E20="","",E20)</f>
        <v>Ing. Dana Mlejnková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53</v>
      </c>
      <c r="D52" s="89"/>
      <c r="E52" s="89"/>
      <c r="F52" s="89"/>
      <c r="G52" s="89"/>
      <c r="H52" s="90"/>
      <c r="I52" s="91" t="s">
        <v>54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55</v>
      </c>
      <c r="AH52" s="89"/>
      <c r="AI52" s="89"/>
      <c r="AJ52" s="89"/>
      <c r="AK52" s="89"/>
      <c r="AL52" s="89"/>
      <c r="AM52" s="89"/>
      <c r="AN52" s="91" t="s">
        <v>56</v>
      </c>
      <c r="AO52" s="89"/>
      <c r="AP52" s="89"/>
      <c r="AQ52" s="93" t="s">
        <v>57</v>
      </c>
      <c r="AR52" s="46"/>
      <c r="AS52" s="94" t="s">
        <v>58</v>
      </c>
      <c r="AT52" s="95" t="s">
        <v>59</v>
      </c>
      <c r="AU52" s="95" t="s">
        <v>60</v>
      </c>
      <c r="AV52" s="95" t="s">
        <v>61</v>
      </c>
      <c r="AW52" s="95" t="s">
        <v>62</v>
      </c>
      <c r="AX52" s="95" t="s">
        <v>63</v>
      </c>
      <c r="AY52" s="95" t="s">
        <v>64</v>
      </c>
      <c r="AZ52" s="95" t="s">
        <v>65</v>
      </c>
      <c r="BA52" s="95" t="s">
        <v>66</v>
      </c>
      <c r="BB52" s="95" t="s">
        <v>67</v>
      </c>
      <c r="BC52" s="95" t="s">
        <v>68</v>
      </c>
      <c r="BD52" s="96" t="s">
        <v>69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70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ROUND(AG55+AG64+AG71+SUM(AG78:AG83),2)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ROUND(AS55+AS64+AS71+SUM(AS78:AS83),2)</f>
        <v>0</v>
      </c>
      <c r="AT54" s="108">
        <f>ROUND(SUM(AV54:AW54),2)</f>
        <v>0</v>
      </c>
      <c r="AU54" s="109">
        <f>ROUND(AU55+AU64+AU71+SUM(AU78:AU83),5)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ROUND(AZ55+AZ64+AZ71+SUM(AZ78:AZ83),2)</f>
        <v>0</v>
      </c>
      <c r="BA54" s="108">
        <f>ROUND(BA55+BA64+BA71+SUM(BA78:BA83),2)</f>
        <v>0</v>
      </c>
      <c r="BB54" s="108">
        <f>ROUND(BB55+BB64+BB71+SUM(BB78:BB83),2)</f>
        <v>0</v>
      </c>
      <c r="BC54" s="108">
        <f>ROUND(BC55+BC64+BC71+SUM(BC78:BC83),2)</f>
        <v>0</v>
      </c>
      <c r="BD54" s="110">
        <f>ROUND(BD55+BD64+BD71+SUM(BD78:BD83),2)</f>
        <v>0</v>
      </c>
      <c r="BE54" s="6"/>
      <c r="BS54" s="111" t="s">
        <v>71</v>
      </c>
      <c r="BT54" s="111" t="s">
        <v>72</v>
      </c>
      <c r="BU54" s="112" t="s">
        <v>73</v>
      </c>
      <c r="BV54" s="111" t="s">
        <v>74</v>
      </c>
      <c r="BW54" s="111" t="s">
        <v>5</v>
      </c>
      <c r="BX54" s="111" t="s">
        <v>75</v>
      </c>
      <c r="CL54" s="111" t="s">
        <v>19</v>
      </c>
    </row>
    <row r="55" s="7" customFormat="1" ht="24.75" customHeight="1">
      <c r="A55" s="7"/>
      <c r="B55" s="113"/>
      <c r="C55" s="114"/>
      <c r="D55" s="115" t="s">
        <v>76</v>
      </c>
      <c r="E55" s="115"/>
      <c r="F55" s="115"/>
      <c r="G55" s="115"/>
      <c r="H55" s="115"/>
      <c r="I55" s="116"/>
      <c r="J55" s="115" t="s">
        <v>77</v>
      </c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7">
        <f>ROUND(AG56+AG60,2)</f>
        <v>0</v>
      </c>
      <c r="AH55" s="116"/>
      <c r="AI55" s="116"/>
      <c r="AJ55" s="116"/>
      <c r="AK55" s="116"/>
      <c r="AL55" s="116"/>
      <c r="AM55" s="116"/>
      <c r="AN55" s="118">
        <f>SUM(AG55,AT55)</f>
        <v>0</v>
      </c>
      <c r="AO55" s="116"/>
      <c r="AP55" s="116"/>
      <c r="AQ55" s="119" t="s">
        <v>78</v>
      </c>
      <c r="AR55" s="120"/>
      <c r="AS55" s="121">
        <f>ROUND(AS56+AS60,2)</f>
        <v>0</v>
      </c>
      <c r="AT55" s="122">
        <f>ROUND(SUM(AV55:AW55),2)</f>
        <v>0</v>
      </c>
      <c r="AU55" s="123">
        <f>ROUND(AU56+AU60,5)</f>
        <v>0</v>
      </c>
      <c r="AV55" s="122">
        <f>ROUND(AZ55*L29,2)</f>
        <v>0</v>
      </c>
      <c r="AW55" s="122">
        <f>ROUND(BA55*L30,2)</f>
        <v>0</v>
      </c>
      <c r="AX55" s="122">
        <f>ROUND(BB55*L29,2)</f>
        <v>0</v>
      </c>
      <c r="AY55" s="122">
        <f>ROUND(BC55*L30,2)</f>
        <v>0</v>
      </c>
      <c r="AZ55" s="122">
        <f>ROUND(AZ56+AZ60,2)</f>
        <v>0</v>
      </c>
      <c r="BA55" s="122">
        <f>ROUND(BA56+BA60,2)</f>
        <v>0</v>
      </c>
      <c r="BB55" s="122">
        <f>ROUND(BB56+BB60,2)</f>
        <v>0</v>
      </c>
      <c r="BC55" s="122">
        <f>ROUND(BC56+BC60,2)</f>
        <v>0</v>
      </c>
      <c r="BD55" s="124">
        <f>ROUND(BD56+BD60,2)</f>
        <v>0</v>
      </c>
      <c r="BE55" s="7"/>
      <c r="BS55" s="125" t="s">
        <v>71</v>
      </c>
      <c r="BT55" s="125" t="s">
        <v>79</v>
      </c>
      <c r="BU55" s="125" t="s">
        <v>73</v>
      </c>
      <c r="BV55" s="125" t="s">
        <v>74</v>
      </c>
      <c r="BW55" s="125" t="s">
        <v>80</v>
      </c>
      <c r="BX55" s="125" t="s">
        <v>5</v>
      </c>
      <c r="CL55" s="125" t="s">
        <v>19</v>
      </c>
      <c r="CM55" s="125" t="s">
        <v>81</v>
      </c>
    </row>
    <row r="56" s="4" customFormat="1" ht="23.25" customHeight="1">
      <c r="A56" s="4"/>
      <c r="B56" s="65"/>
      <c r="C56" s="126"/>
      <c r="D56" s="126"/>
      <c r="E56" s="127" t="s">
        <v>82</v>
      </c>
      <c r="F56" s="127"/>
      <c r="G56" s="127"/>
      <c r="H56" s="127"/>
      <c r="I56" s="127"/>
      <c r="J56" s="126"/>
      <c r="K56" s="127" t="s">
        <v>83</v>
      </c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8">
        <f>ROUND(SUM(AG57:AG59),2)</f>
        <v>0</v>
      </c>
      <c r="AH56" s="126"/>
      <c r="AI56" s="126"/>
      <c r="AJ56" s="126"/>
      <c r="AK56" s="126"/>
      <c r="AL56" s="126"/>
      <c r="AM56" s="126"/>
      <c r="AN56" s="129">
        <f>SUM(AG56,AT56)</f>
        <v>0</v>
      </c>
      <c r="AO56" s="126"/>
      <c r="AP56" s="126"/>
      <c r="AQ56" s="130" t="s">
        <v>84</v>
      </c>
      <c r="AR56" s="67"/>
      <c r="AS56" s="131">
        <f>ROUND(SUM(AS57:AS59),2)</f>
        <v>0</v>
      </c>
      <c r="AT56" s="132">
        <f>ROUND(SUM(AV56:AW56),2)</f>
        <v>0</v>
      </c>
      <c r="AU56" s="133">
        <f>ROUND(SUM(AU57:AU59),5)</f>
        <v>0</v>
      </c>
      <c r="AV56" s="132">
        <f>ROUND(AZ56*L29,2)</f>
        <v>0</v>
      </c>
      <c r="AW56" s="132">
        <f>ROUND(BA56*L30,2)</f>
        <v>0</v>
      </c>
      <c r="AX56" s="132">
        <f>ROUND(BB56*L29,2)</f>
        <v>0</v>
      </c>
      <c r="AY56" s="132">
        <f>ROUND(BC56*L30,2)</f>
        <v>0</v>
      </c>
      <c r="AZ56" s="132">
        <f>ROUND(SUM(AZ57:AZ59),2)</f>
        <v>0</v>
      </c>
      <c r="BA56" s="132">
        <f>ROUND(SUM(BA57:BA59),2)</f>
        <v>0</v>
      </c>
      <c r="BB56" s="132">
        <f>ROUND(SUM(BB57:BB59),2)</f>
        <v>0</v>
      </c>
      <c r="BC56" s="132">
        <f>ROUND(SUM(BC57:BC59),2)</f>
        <v>0</v>
      </c>
      <c r="BD56" s="134">
        <f>ROUND(SUM(BD57:BD59),2)</f>
        <v>0</v>
      </c>
      <c r="BE56" s="4"/>
      <c r="BS56" s="135" t="s">
        <v>71</v>
      </c>
      <c r="BT56" s="135" t="s">
        <v>81</v>
      </c>
      <c r="BU56" s="135" t="s">
        <v>73</v>
      </c>
      <c r="BV56" s="135" t="s">
        <v>74</v>
      </c>
      <c r="BW56" s="135" t="s">
        <v>85</v>
      </c>
      <c r="BX56" s="135" t="s">
        <v>80</v>
      </c>
      <c r="CL56" s="135" t="s">
        <v>19</v>
      </c>
    </row>
    <row r="57" s="4" customFormat="1" ht="23.25" customHeight="1">
      <c r="A57" s="136" t="s">
        <v>86</v>
      </c>
      <c r="B57" s="65"/>
      <c r="C57" s="126"/>
      <c r="D57" s="126"/>
      <c r="E57" s="126"/>
      <c r="F57" s="127" t="s">
        <v>87</v>
      </c>
      <c r="G57" s="127"/>
      <c r="H57" s="127"/>
      <c r="I57" s="127"/>
      <c r="J57" s="127"/>
      <c r="K57" s="126"/>
      <c r="L57" s="127" t="s">
        <v>88</v>
      </c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9">
        <f>'2025-074-1-01-01 - Budova...'!J34</f>
        <v>0</v>
      </c>
      <c r="AH57" s="126"/>
      <c r="AI57" s="126"/>
      <c r="AJ57" s="126"/>
      <c r="AK57" s="126"/>
      <c r="AL57" s="126"/>
      <c r="AM57" s="126"/>
      <c r="AN57" s="129">
        <f>SUM(AG57,AT57)</f>
        <v>0</v>
      </c>
      <c r="AO57" s="126"/>
      <c r="AP57" s="126"/>
      <c r="AQ57" s="130" t="s">
        <v>84</v>
      </c>
      <c r="AR57" s="67"/>
      <c r="AS57" s="131">
        <v>0</v>
      </c>
      <c r="AT57" s="132">
        <f>ROUND(SUM(AV57:AW57),2)</f>
        <v>0</v>
      </c>
      <c r="AU57" s="133">
        <f>'2025-074-1-01-01 - Budova...'!P98</f>
        <v>0</v>
      </c>
      <c r="AV57" s="132">
        <f>'2025-074-1-01-01 - Budova...'!J37</f>
        <v>0</v>
      </c>
      <c r="AW57" s="132">
        <f>'2025-074-1-01-01 - Budova...'!J38</f>
        <v>0</v>
      </c>
      <c r="AX57" s="132">
        <f>'2025-074-1-01-01 - Budova...'!J39</f>
        <v>0</v>
      </c>
      <c r="AY57" s="132">
        <f>'2025-074-1-01-01 - Budova...'!J40</f>
        <v>0</v>
      </c>
      <c r="AZ57" s="132">
        <f>'2025-074-1-01-01 - Budova...'!F37</f>
        <v>0</v>
      </c>
      <c r="BA57" s="132">
        <f>'2025-074-1-01-01 - Budova...'!F38</f>
        <v>0</v>
      </c>
      <c r="BB57" s="132">
        <f>'2025-074-1-01-01 - Budova...'!F39</f>
        <v>0</v>
      </c>
      <c r="BC57" s="132">
        <f>'2025-074-1-01-01 - Budova...'!F40</f>
        <v>0</v>
      </c>
      <c r="BD57" s="134">
        <f>'2025-074-1-01-01 - Budova...'!F41</f>
        <v>0</v>
      </c>
      <c r="BE57" s="4"/>
      <c r="BT57" s="135" t="s">
        <v>89</v>
      </c>
      <c r="BV57" s="135" t="s">
        <v>74</v>
      </c>
      <c r="BW57" s="135" t="s">
        <v>90</v>
      </c>
      <c r="BX57" s="135" t="s">
        <v>85</v>
      </c>
      <c r="CL57" s="135" t="s">
        <v>19</v>
      </c>
    </row>
    <row r="58" s="4" customFormat="1" ht="23.25" customHeight="1">
      <c r="A58" s="136" t="s">
        <v>86</v>
      </c>
      <c r="B58" s="65"/>
      <c r="C58" s="126"/>
      <c r="D58" s="126"/>
      <c r="E58" s="126"/>
      <c r="F58" s="127" t="s">
        <v>91</v>
      </c>
      <c r="G58" s="127"/>
      <c r="H58" s="127"/>
      <c r="I58" s="127"/>
      <c r="J58" s="127"/>
      <c r="K58" s="126"/>
      <c r="L58" s="127" t="s">
        <v>92</v>
      </c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9">
        <f>'2025-074-1-01-02 - Budova...'!J34</f>
        <v>0</v>
      </c>
      <c r="AH58" s="126"/>
      <c r="AI58" s="126"/>
      <c r="AJ58" s="126"/>
      <c r="AK58" s="126"/>
      <c r="AL58" s="126"/>
      <c r="AM58" s="126"/>
      <c r="AN58" s="129">
        <f>SUM(AG58,AT58)</f>
        <v>0</v>
      </c>
      <c r="AO58" s="126"/>
      <c r="AP58" s="126"/>
      <c r="AQ58" s="130" t="s">
        <v>84</v>
      </c>
      <c r="AR58" s="67"/>
      <c r="AS58" s="131">
        <v>0</v>
      </c>
      <c r="AT58" s="132">
        <f>ROUND(SUM(AV58:AW58),2)</f>
        <v>0</v>
      </c>
      <c r="AU58" s="133">
        <f>'2025-074-1-01-02 - Budova...'!P98</f>
        <v>0</v>
      </c>
      <c r="AV58" s="132">
        <f>'2025-074-1-01-02 - Budova...'!J37</f>
        <v>0</v>
      </c>
      <c r="AW58" s="132">
        <f>'2025-074-1-01-02 - Budova...'!J38</f>
        <v>0</v>
      </c>
      <c r="AX58" s="132">
        <f>'2025-074-1-01-02 - Budova...'!J39</f>
        <v>0</v>
      </c>
      <c r="AY58" s="132">
        <f>'2025-074-1-01-02 - Budova...'!J40</f>
        <v>0</v>
      </c>
      <c r="AZ58" s="132">
        <f>'2025-074-1-01-02 - Budova...'!F37</f>
        <v>0</v>
      </c>
      <c r="BA58" s="132">
        <f>'2025-074-1-01-02 - Budova...'!F38</f>
        <v>0</v>
      </c>
      <c r="BB58" s="132">
        <f>'2025-074-1-01-02 - Budova...'!F39</f>
        <v>0</v>
      </c>
      <c r="BC58" s="132">
        <f>'2025-074-1-01-02 - Budova...'!F40</f>
        <v>0</v>
      </c>
      <c r="BD58" s="134">
        <f>'2025-074-1-01-02 - Budova...'!F41</f>
        <v>0</v>
      </c>
      <c r="BE58" s="4"/>
      <c r="BT58" s="135" t="s">
        <v>89</v>
      </c>
      <c r="BV58" s="135" t="s">
        <v>74</v>
      </c>
      <c r="BW58" s="135" t="s">
        <v>93</v>
      </c>
      <c r="BX58" s="135" t="s">
        <v>85</v>
      </c>
      <c r="CL58" s="135" t="s">
        <v>19</v>
      </c>
    </row>
    <row r="59" s="4" customFormat="1" ht="23.25" customHeight="1">
      <c r="A59" s="136" t="s">
        <v>86</v>
      </c>
      <c r="B59" s="65"/>
      <c r="C59" s="126"/>
      <c r="D59" s="126"/>
      <c r="E59" s="126"/>
      <c r="F59" s="127" t="s">
        <v>94</v>
      </c>
      <c r="G59" s="127"/>
      <c r="H59" s="127"/>
      <c r="I59" s="127"/>
      <c r="J59" s="127"/>
      <c r="K59" s="126"/>
      <c r="L59" s="127" t="s">
        <v>95</v>
      </c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9">
        <f>'2025-074-1-01-03 - Budova...'!J34</f>
        <v>0</v>
      </c>
      <c r="AH59" s="126"/>
      <c r="AI59" s="126"/>
      <c r="AJ59" s="126"/>
      <c r="AK59" s="126"/>
      <c r="AL59" s="126"/>
      <c r="AM59" s="126"/>
      <c r="AN59" s="129">
        <f>SUM(AG59,AT59)</f>
        <v>0</v>
      </c>
      <c r="AO59" s="126"/>
      <c r="AP59" s="126"/>
      <c r="AQ59" s="130" t="s">
        <v>84</v>
      </c>
      <c r="AR59" s="67"/>
      <c r="AS59" s="131">
        <v>0</v>
      </c>
      <c r="AT59" s="132">
        <f>ROUND(SUM(AV59:AW59),2)</f>
        <v>0</v>
      </c>
      <c r="AU59" s="133">
        <f>'2025-074-1-01-03 - Budova...'!P100</f>
        <v>0</v>
      </c>
      <c r="AV59" s="132">
        <f>'2025-074-1-01-03 - Budova...'!J37</f>
        <v>0</v>
      </c>
      <c r="AW59" s="132">
        <f>'2025-074-1-01-03 - Budova...'!J38</f>
        <v>0</v>
      </c>
      <c r="AX59" s="132">
        <f>'2025-074-1-01-03 - Budova...'!J39</f>
        <v>0</v>
      </c>
      <c r="AY59" s="132">
        <f>'2025-074-1-01-03 - Budova...'!J40</f>
        <v>0</v>
      </c>
      <c r="AZ59" s="132">
        <f>'2025-074-1-01-03 - Budova...'!F37</f>
        <v>0</v>
      </c>
      <c r="BA59" s="132">
        <f>'2025-074-1-01-03 - Budova...'!F38</f>
        <v>0</v>
      </c>
      <c r="BB59" s="132">
        <f>'2025-074-1-01-03 - Budova...'!F39</f>
        <v>0</v>
      </c>
      <c r="BC59" s="132">
        <f>'2025-074-1-01-03 - Budova...'!F40</f>
        <v>0</v>
      </c>
      <c r="BD59" s="134">
        <f>'2025-074-1-01-03 - Budova...'!F41</f>
        <v>0</v>
      </c>
      <c r="BE59" s="4"/>
      <c r="BT59" s="135" t="s">
        <v>89</v>
      </c>
      <c r="BV59" s="135" t="s">
        <v>74</v>
      </c>
      <c r="BW59" s="135" t="s">
        <v>96</v>
      </c>
      <c r="BX59" s="135" t="s">
        <v>85</v>
      </c>
      <c r="CL59" s="135" t="s">
        <v>19</v>
      </c>
    </row>
    <row r="60" s="4" customFormat="1" ht="23.25" customHeight="1">
      <c r="A60" s="4"/>
      <c r="B60" s="65"/>
      <c r="C60" s="126"/>
      <c r="D60" s="126"/>
      <c r="E60" s="127" t="s">
        <v>97</v>
      </c>
      <c r="F60" s="127"/>
      <c r="G60" s="127"/>
      <c r="H60" s="127"/>
      <c r="I60" s="127"/>
      <c r="J60" s="126"/>
      <c r="K60" s="127" t="s">
        <v>98</v>
      </c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8">
        <f>ROUND(SUM(AG61:AG63),2)</f>
        <v>0</v>
      </c>
      <c r="AH60" s="126"/>
      <c r="AI60" s="126"/>
      <c r="AJ60" s="126"/>
      <c r="AK60" s="126"/>
      <c r="AL60" s="126"/>
      <c r="AM60" s="126"/>
      <c r="AN60" s="129">
        <f>SUM(AG60,AT60)</f>
        <v>0</v>
      </c>
      <c r="AO60" s="126"/>
      <c r="AP60" s="126"/>
      <c r="AQ60" s="130" t="s">
        <v>84</v>
      </c>
      <c r="AR60" s="67"/>
      <c r="AS60" s="131">
        <f>ROUND(SUM(AS61:AS63),2)</f>
        <v>0</v>
      </c>
      <c r="AT60" s="132">
        <f>ROUND(SUM(AV60:AW60),2)</f>
        <v>0</v>
      </c>
      <c r="AU60" s="133">
        <f>ROUND(SUM(AU61:AU63),5)</f>
        <v>0</v>
      </c>
      <c r="AV60" s="132">
        <f>ROUND(AZ60*L29,2)</f>
        <v>0</v>
      </c>
      <c r="AW60" s="132">
        <f>ROUND(BA60*L30,2)</f>
        <v>0</v>
      </c>
      <c r="AX60" s="132">
        <f>ROUND(BB60*L29,2)</f>
        <v>0</v>
      </c>
      <c r="AY60" s="132">
        <f>ROUND(BC60*L30,2)</f>
        <v>0</v>
      </c>
      <c r="AZ60" s="132">
        <f>ROUND(SUM(AZ61:AZ63),2)</f>
        <v>0</v>
      </c>
      <c r="BA60" s="132">
        <f>ROUND(SUM(BA61:BA63),2)</f>
        <v>0</v>
      </c>
      <c r="BB60" s="132">
        <f>ROUND(SUM(BB61:BB63),2)</f>
        <v>0</v>
      </c>
      <c r="BC60" s="132">
        <f>ROUND(SUM(BC61:BC63),2)</f>
        <v>0</v>
      </c>
      <c r="BD60" s="134">
        <f>ROUND(SUM(BD61:BD63),2)</f>
        <v>0</v>
      </c>
      <c r="BE60" s="4"/>
      <c r="BS60" s="135" t="s">
        <v>71</v>
      </c>
      <c r="BT60" s="135" t="s">
        <v>81</v>
      </c>
      <c r="BU60" s="135" t="s">
        <v>73</v>
      </c>
      <c r="BV60" s="135" t="s">
        <v>74</v>
      </c>
      <c r="BW60" s="135" t="s">
        <v>99</v>
      </c>
      <c r="BX60" s="135" t="s">
        <v>80</v>
      </c>
      <c r="CL60" s="135" t="s">
        <v>19</v>
      </c>
    </row>
    <row r="61" s="4" customFormat="1" ht="23.25" customHeight="1">
      <c r="A61" s="136" t="s">
        <v>86</v>
      </c>
      <c r="B61" s="65"/>
      <c r="C61" s="126"/>
      <c r="D61" s="126"/>
      <c r="E61" s="126"/>
      <c r="F61" s="127" t="s">
        <v>100</v>
      </c>
      <c r="G61" s="127"/>
      <c r="H61" s="127"/>
      <c r="I61" s="127"/>
      <c r="J61" s="127"/>
      <c r="K61" s="126"/>
      <c r="L61" s="127" t="s">
        <v>101</v>
      </c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9">
        <f>'2025-074-1-02-01 - Budova...'!J34</f>
        <v>0</v>
      </c>
      <c r="AH61" s="126"/>
      <c r="AI61" s="126"/>
      <c r="AJ61" s="126"/>
      <c r="AK61" s="126"/>
      <c r="AL61" s="126"/>
      <c r="AM61" s="126"/>
      <c r="AN61" s="129">
        <f>SUM(AG61,AT61)</f>
        <v>0</v>
      </c>
      <c r="AO61" s="126"/>
      <c r="AP61" s="126"/>
      <c r="AQ61" s="130" t="s">
        <v>84</v>
      </c>
      <c r="AR61" s="67"/>
      <c r="AS61" s="131">
        <v>0</v>
      </c>
      <c r="AT61" s="132">
        <f>ROUND(SUM(AV61:AW61),2)</f>
        <v>0</v>
      </c>
      <c r="AU61" s="133">
        <f>'2025-074-1-02-01 - Budova...'!P101</f>
        <v>0</v>
      </c>
      <c r="AV61" s="132">
        <f>'2025-074-1-02-01 - Budova...'!J37</f>
        <v>0</v>
      </c>
      <c r="AW61" s="132">
        <f>'2025-074-1-02-01 - Budova...'!J38</f>
        <v>0</v>
      </c>
      <c r="AX61" s="132">
        <f>'2025-074-1-02-01 - Budova...'!J39</f>
        <v>0</v>
      </c>
      <c r="AY61" s="132">
        <f>'2025-074-1-02-01 - Budova...'!J40</f>
        <v>0</v>
      </c>
      <c r="AZ61" s="132">
        <f>'2025-074-1-02-01 - Budova...'!F37</f>
        <v>0</v>
      </c>
      <c r="BA61" s="132">
        <f>'2025-074-1-02-01 - Budova...'!F38</f>
        <v>0</v>
      </c>
      <c r="BB61" s="132">
        <f>'2025-074-1-02-01 - Budova...'!F39</f>
        <v>0</v>
      </c>
      <c r="BC61" s="132">
        <f>'2025-074-1-02-01 - Budova...'!F40</f>
        <v>0</v>
      </c>
      <c r="BD61" s="134">
        <f>'2025-074-1-02-01 - Budova...'!F41</f>
        <v>0</v>
      </c>
      <c r="BE61" s="4"/>
      <c r="BT61" s="135" t="s">
        <v>89</v>
      </c>
      <c r="BV61" s="135" t="s">
        <v>74</v>
      </c>
      <c r="BW61" s="135" t="s">
        <v>102</v>
      </c>
      <c r="BX61" s="135" t="s">
        <v>99</v>
      </c>
      <c r="CL61" s="135" t="s">
        <v>19</v>
      </c>
    </row>
    <row r="62" s="4" customFormat="1" ht="23.25" customHeight="1">
      <c r="A62" s="136" t="s">
        <v>86</v>
      </c>
      <c r="B62" s="65"/>
      <c r="C62" s="126"/>
      <c r="D62" s="126"/>
      <c r="E62" s="126"/>
      <c r="F62" s="127" t="s">
        <v>103</v>
      </c>
      <c r="G62" s="127"/>
      <c r="H62" s="127"/>
      <c r="I62" s="127"/>
      <c r="J62" s="127"/>
      <c r="K62" s="126"/>
      <c r="L62" s="127" t="s">
        <v>104</v>
      </c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9">
        <f>'2025-074-1-02-02 - Budova...'!J34</f>
        <v>0</v>
      </c>
      <c r="AH62" s="126"/>
      <c r="AI62" s="126"/>
      <c r="AJ62" s="126"/>
      <c r="AK62" s="126"/>
      <c r="AL62" s="126"/>
      <c r="AM62" s="126"/>
      <c r="AN62" s="129">
        <f>SUM(AG62,AT62)</f>
        <v>0</v>
      </c>
      <c r="AO62" s="126"/>
      <c r="AP62" s="126"/>
      <c r="AQ62" s="130" t="s">
        <v>84</v>
      </c>
      <c r="AR62" s="67"/>
      <c r="AS62" s="131">
        <v>0</v>
      </c>
      <c r="AT62" s="132">
        <f>ROUND(SUM(AV62:AW62),2)</f>
        <v>0</v>
      </c>
      <c r="AU62" s="133">
        <f>'2025-074-1-02-02 - Budova...'!P101</f>
        <v>0</v>
      </c>
      <c r="AV62" s="132">
        <f>'2025-074-1-02-02 - Budova...'!J37</f>
        <v>0</v>
      </c>
      <c r="AW62" s="132">
        <f>'2025-074-1-02-02 - Budova...'!J38</f>
        <v>0</v>
      </c>
      <c r="AX62" s="132">
        <f>'2025-074-1-02-02 - Budova...'!J39</f>
        <v>0</v>
      </c>
      <c r="AY62" s="132">
        <f>'2025-074-1-02-02 - Budova...'!J40</f>
        <v>0</v>
      </c>
      <c r="AZ62" s="132">
        <f>'2025-074-1-02-02 - Budova...'!F37</f>
        <v>0</v>
      </c>
      <c r="BA62" s="132">
        <f>'2025-074-1-02-02 - Budova...'!F38</f>
        <v>0</v>
      </c>
      <c r="BB62" s="132">
        <f>'2025-074-1-02-02 - Budova...'!F39</f>
        <v>0</v>
      </c>
      <c r="BC62" s="132">
        <f>'2025-074-1-02-02 - Budova...'!F40</f>
        <v>0</v>
      </c>
      <c r="BD62" s="134">
        <f>'2025-074-1-02-02 - Budova...'!F41</f>
        <v>0</v>
      </c>
      <c r="BE62" s="4"/>
      <c r="BT62" s="135" t="s">
        <v>89</v>
      </c>
      <c r="BV62" s="135" t="s">
        <v>74</v>
      </c>
      <c r="BW62" s="135" t="s">
        <v>105</v>
      </c>
      <c r="BX62" s="135" t="s">
        <v>99</v>
      </c>
      <c r="CL62" s="135" t="s">
        <v>19</v>
      </c>
    </row>
    <row r="63" s="4" customFormat="1" ht="23.25" customHeight="1">
      <c r="A63" s="136" t="s">
        <v>86</v>
      </c>
      <c r="B63" s="65"/>
      <c r="C63" s="126"/>
      <c r="D63" s="126"/>
      <c r="E63" s="126"/>
      <c r="F63" s="127" t="s">
        <v>106</v>
      </c>
      <c r="G63" s="127"/>
      <c r="H63" s="127"/>
      <c r="I63" s="127"/>
      <c r="J63" s="127"/>
      <c r="K63" s="126"/>
      <c r="L63" s="127" t="s">
        <v>107</v>
      </c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9">
        <f>'2025-074-1-02-03 - Budova...'!J34</f>
        <v>0</v>
      </c>
      <c r="AH63" s="126"/>
      <c r="AI63" s="126"/>
      <c r="AJ63" s="126"/>
      <c r="AK63" s="126"/>
      <c r="AL63" s="126"/>
      <c r="AM63" s="126"/>
      <c r="AN63" s="129">
        <f>SUM(AG63,AT63)</f>
        <v>0</v>
      </c>
      <c r="AO63" s="126"/>
      <c r="AP63" s="126"/>
      <c r="AQ63" s="130" t="s">
        <v>84</v>
      </c>
      <c r="AR63" s="67"/>
      <c r="AS63" s="131">
        <v>0</v>
      </c>
      <c r="AT63" s="132">
        <f>ROUND(SUM(AV63:AW63),2)</f>
        <v>0</v>
      </c>
      <c r="AU63" s="133">
        <f>'2025-074-1-02-03 - Budova...'!P100</f>
        <v>0</v>
      </c>
      <c r="AV63" s="132">
        <f>'2025-074-1-02-03 - Budova...'!J37</f>
        <v>0</v>
      </c>
      <c r="AW63" s="132">
        <f>'2025-074-1-02-03 - Budova...'!J38</f>
        <v>0</v>
      </c>
      <c r="AX63" s="132">
        <f>'2025-074-1-02-03 - Budova...'!J39</f>
        <v>0</v>
      </c>
      <c r="AY63" s="132">
        <f>'2025-074-1-02-03 - Budova...'!J40</f>
        <v>0</v>
      </c>
      <c r="AZ63" s="132">
        <f>'2025-074-1-02-03 - Budova...'!F37</f>
        <v>0</v>
      </c>
      <c r="BA63" s="132">
        <f>'2025-074-1-02-03 - Budova...'!F38</f>
        <v>0</v>
      </c>
      <c r="BB63" s="132">
        <f>'2025-074-1-02-03 - Budova...'!F39</f>
        <v>0</v>
      </c>
      <c r="BC63" s="132">
        <f>'2025-074-1-02-03 - Budova...'!F40</f>
        <v>0</v>
      </c>
      <c r="BD63" s="134">
        <f>'2025-074-1-02-03 - Budova...'!F41</f>
        <v>0</v>
      </c>
      <c r="BE63" s="4"/>
      <c r="BT63" s="135" t="s">
        <v>89</v>
      </c>
      <c r="BV63" s="135" t="s">
        <v>74</v>
      </c>
      <c r="BW63" s="135" t="s">
        <v>108</v>
      </c>
      <c r="BX63" s="135" t="s">
        <v>99</v>
      </c>
      <c r="CL63" s="135" t="s">
        <v>19</v>
      </c>
    </row>
    <row r="64" s="7" customFormat="1" ht="24.75" customHeight="1">
      <c r="A64" s="7"/>
      <c r="B64" s="113"/>
      <c r="C64" s="114"/>
      <c r="D64" s="115" t="s">
        <v>109</v>
      </c>
      <c r="E64" s="115"/>
      <c r="F64" s="115"/>
      <c r="G64" s="115"/>
      <c r="H64" s="115"/>
      <c r="I64" s="116"/>
      <c r="J64" s="115" t="s">
        <v>110</v>
      </c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7">
        <f>ROUND(AG65+AG68,2)</f>
        <v>0</v>
      </c>
      <c r="AH64" s="116"/>
      <c r="AI64" s="116"/>
      <c r="AJ64" s="116"/>
      <c r="AK64" s="116"/>
      <c r="AL64" s="116"/>
      <c r="AM64" s="116"/>
      <c r="AN64" s="118">
        <f>SUM(AG64,AT64)</f>
        <v>0</v>
      </c>
      <c r="AO64" s="116"/>
      <c r="AP64" s="116"/>
      <c r="AQ64" s="119" t="s">
        <v>78</v>
      </c>
      <c r="AR64" s="120"/>
      <c r="AS64" s="121">
        <f>ROUND(AS65+AS68,2)</f>
        <v>0</v>
      </c>
      <c r="AT64" s="122">
        <f>ROUND(SUM(AV64:AW64),2)</f>
        <v>0</v>
      </c>
      <c r="AU64" s="123">
        <f>ROUND(AU65+AU68,5)</f>
        <v>0</v>
      </c>
      <c r="AV64" s="122">
        <f>ROUND(AZ64*L29,2)</f>
        <v>0</v>
      </c>
      <c r="AW64" s="122">
        <f>ROUND(BA64*L30,2)</f>
        <v>0</v>
      </c>
      <c r="AX64" s="122">
        <f>ROUND(BB64*L29,2)</f>
        <v>0</v>
      </c>
      <c r="AY64" s="122">
        <f>ROUND(BC64*L30,2)</f>
        <v>0</v>
      </c>
      <c r="AZ64" s="122">
        <f>ROUND(AZ65+AZ68,2)</f>
        <v>0</v>
      </c>
      <c r="BA64" s="122">
        <f>ROUND(BA65+BA68,2)</f>
        <v>0</v>
      </c>
      <c r="BB64" s="122">
        <f>ROUND(BB65+BB68,2)</f>
        <v>0</v>
      </c>
      <c r="BC64" s="122">
        <f>ROUND(BC65+BC68,2)</f>
        <v>0</v>
      </c>
      <c r="BD64" s="124">
        <f>ROUND(BD65+BD68,2)</f>
        <v>0</v>
      </c>
      <c r="BE64" s="7"/>
      <c r="BS64" s="125" t="s">
        <v>71</v>
      </c>
      <c r="BT64" s="125" t="s">
        <v>79</v>
      </c>
      <c r="BU64" s="125" t="s">
        <v>73</v>
      </c>
      <c r="BV64" s="125" t="s">
        <v>74</v>
      </c>
      <c r="BW64" s="125" t="s">
        <v>111</v>
      </c>
      <c r="BX64" s="125" t="s">
        <v>5</v>
      </c>
      <c r="CL64" s="125" t="s">
        <v>19</v>
      </c>
      <c r="CM64" s="125" t="s">
        <v>81</v>
      </c>
    </row>
    <row r="65" s="4" customFormat="1" ht="23.25" customHeight="1">
      <c r="A65" s="4"/>
      <c r="B65" s="65"/>
      <c r="C65" s="126"/>
      <c r="D65" s="126"/>
      <c r="E65" s="127" t="s">
        <v>112</v>
      </c>
      <c r="F65" s="127"/>
      <c r="G65" s="127"/>
      <c r="H65" s="127"/>
      <c r="I65" s="127"/>
      <c r="J65" s="126"/>
      <c r="K65" s="127" t="s">
        <v>113</v>
      </c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8">
        <f>ROUND(SUM(AG66:AG67),2)</f>
        <v>0</v>
      </c>
      <c r="AH65" s="126"/>
      <c r="AI65" s="126"/>
      <c r="AJ65" s="126"/>
      <c r="AK65" s="126"/>
      <c r="AL65" s="126"/>
      <c r="AM65" s="126"/>
      <c r="AN65" s="129">
        <f>SUM(AG65,AT65)</f>
        <v>0</v>
      </c>
      <c r="AO65" s="126"/>
      <c r="AP65" s="126"/>
      <c r="AQ65" s="130" t="s">
        <v>84</v>
      </c>
      <c r="AR65" s="67"/>
      <c r="AS65" s="131">
        <f>ROUND(SUM(AS66:AS67),2)</f>
        <v>0</v>
      </c>
      <c r="AT65" s="132">
        <f>ROUND(SUM(AV65:AW65),2)</f>
        <v>0</v>
      </c>
      <c r="AU65" s="133">
        <f>ROUND(SUM(AU66:AU67),5)</f>
        <v>0</v>
      </c>
      <c r="AV65" s="132">
        <f>ROUND(AZ65*L29,2)</f>
        <v>0</v>
      </c>
      <c r="AW65" s="132">
        <f>ROUND(BA65*L30,2)</f>
        <v>0</v>
      </c>
      <c r="AX65" s="132">
        <f>ROUND(BB65*L29,2)</f>
        <v>0</v>
      </c>
      <c r="AY65" s="132">
        <f>ROUND(BC65*L30,2)</f>
        <v>0</v>
      </c>
      <c r="AZ65" s="132">
        <f>ROUND(SUM(AZ66:AZ67),2)</f>
        <v>0</v>
      </c>
      <c r="BA65" s="132">
        <f>ROUND(SUM(BA66:BA67),2)</f>
        <v>0</v>
      </c>
      <c r="BB65" s="132">
        <f>ROUND(SUM(BB66:BB67),2)</f>
        <v>0</v>
      </c>
      <c r="BC65" s="132">
        <f>ROUND(SUM(BC66:BC67),2)</f>
        <v>0</v>
      </c>
      <c r="BD65" s="134">
        <f>ROUND(SUM(BD66:BD67),2)</f>
        <v>0</v>
      </c>
      <c r="BE65" s="4"/>
      <c r="BS65" s="135" t="s">
        <v>71</v>
      </c>
      <c r="BT65" s="135" t="s">
        <v>81</v>
      </c>
      <c r="BU65" s="135" t="s">
        <v>73</v>
      </c>
      <c r="BV65" s="135" t="s">
        <v>74</v>
      </c>
      <c r="BW65" s="135" t="s">
        <v>114</v>
      </c>
      <c r="BX65" s="135" t="s">
        <v>111</v>
      </c>
      <c r="CL65" s="135" t="s">
        <v>19</v>
      </c>
    </row>
    <row r="66" s="4" customFormat="1" ht="23.25" customHeight="1">
      <c r="A66" s="136" t="s">
        <v>86</v>
      </c>
      <c r="B66" s="65"/>
      <c r="C66" s="126"/>
      <c r="D66" s="126"/>
      <c r="E66" s="126"/>
      <c r="F66" s="127" t="s">
        <v>115</v>
      </c>
      <c r="G66" s="127"/>
      <c r="H66" s="127"/>
      <c r="I66" s="127"/>
      <c r="J66" s="127"/>
      <c r="K66" s="126"/>
      <c r="L66" s="127" t="s">
        <v>116</v>
      </c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9">
        <f>'2025-074-2-01-01 - Budova...'!J34</f>
        <v>0</v>
      </c>
      <c r="AH66" s="126"/>
      <c r="AI66" s="126"/>
      <c r="AJ66" s="126"/>
      <c r="AK66" s="126"/>
      <c r="AL66" s="126"/>
      <c r="AM66" s="126"/>
      <c r="AN66" s="129">
        <f>SUM(AG66,AT66)</f>
        <v>0</v>
      </c>
      <c r="AO66" s="126"/>
      <c r="AP66" s="126"/>
      <c r="AQ66" s="130" t="s">
        <v>84</v>
      </c>
      <c r="AR66" s="67"/>
      <c r="AS66" s="131">
        <v>0</v>
      </c>
      <c r="AT66" s="132">
        <f>ROUND(SUM(AV66:AW66),2)</f>
        <v>0</v>
      </c>
      <c r="AU66" s="133">
        <f>'2025-074-2-01-01 - Budova...'!P100</f>
        <v>0</v>
      </c>
      <c r="AV66" s="132">
        <f>'2025-074-2-01-01 - Budova...'!J37</f>
        <v>0</v>
      </c>
      <c r="AW66" s="132">
        <f>'2025-074-2-01-01 - Budova...'!J38</f>
        <v>0</v>
      </c>
      <c r="AX66" s="132">
        <f>'2025-074-2-01-01 - Budova...'!J39</f>
        <v>0</v>
      </c>
      <c r="AY66" s="132">
        <f>'2025-074-2-01-01 - Budova...'!J40</f>
        <v>0</v>
      </c>
      <c r="AZ66" s="132">
        <f>'2025-074-2-01-01 - Budova...'!F37</f>
        <v>0</v>
      </c>
      <c r="BA66" s="132">
        <f>'2025-074-2-01-01 - Budova...'!F38</f>
        <v>0</v>
      </c>
      <c r="BB66" s="132">
        <f>'2025-074-2-01-01 - Budova...'!F39</f>
        <v>0</v>
      </c>
      <c r="BC66" s="132">
        <f>'2025-074-2-01-01 - Budova...'!F40</f>
        <v>0</v>
      </c>
      <c r="BD66" s="134">
        <f>'2025-074-2-01-01 - Budova...'!F41</f>
        <v>0</v>
      </c>
      <c r="BE66" s="4"/>
      <c r="BT66" s="135" t="s">
        <v>89</v>
      </c>
      <c r="BV66" s="135" t="s">
        <v>74</v>
      </c>
      <c r="BW66" s="135" t="s">
        <v>117</v>
      </c>
      <c r="BX66" s="135" t="s">
        <v>114</v>
      </c>
      <c r="CL66" s="135" t="s">
        <v>19</v>
      </c>
    </row>
    <row r="67" s="4" customFormat="1" ht="23.25" customHeight="1">
      <c r="A67" s="136" t="s">
        <v>86</v>
      </c>
      <c r="B67" s="65"/>
      <c r="C67" s="126"/>
      <c r="D67" s="126"/>
      <c r="E67" s="126"/>
      <c r="F67" s="127" t="s">
        <v>118</v>
      </c>
      <c r="G67" s="127"/>
      <c r="H67" s="127"/>
      <c r="I67" s="127"/>
      <c r="J67" s="127"/>
      <c r="K67" s="126"/>
      <c r="L67" s="127" t="s">
        <v>119</v>
      </c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9">
        <f>'2025-074-2-01-02 - Budova...'!J34</f>
        <v>0</v>
      </c>
      <c r="AH67" s="126"/>
      <c r="AI67" s="126"/>
      <c r="AJ67" s="126"/>
      <c r="AK67" s="126"/>
      <c r="AL67" s="126"/>
      <c r="AM67" s="126"/>
      <c r="AN67" s="129">
        <f>SUM(AG67,AT67)</f>
        <v>0</v>
      </c>
      <c r="AO67" s="126"/>
      <c r="AP67" s="126"/>
      <c r="AQ67" s="130" t="s">
        <v>84</v>
      </c>
      <c r="AR67" s="67"/>
      <c r="AS67" s="131">
        <v>0</v>
      </c>
      <c r="AT67" s="132">
        <f>ROUND(SUM(AV67:AW67),2)</f>
        <v>0</v>
      </c>
      <c r="AU67" s="133">
        <f>'2025-074-2-01-02 - Budova...'!P98</f>
        <v>0</v>
      </c>
      <c r="AV67" s="132">
        <f>'2025-074-2-01-02 - Budova...'!J37</f>
        <v>0</v>
      </c>
      <c r="AW67" s="132">
        <f>'2025-074-2-01-02 - Budova...'!J38</f>
        <v>0</v>
      </c>
      <c r="AX67" s="132">
        <f>'2025-074-2-01-02 - Budova...'!J39</f>
        <v>0</v>
      </c>
      <c r="AY67" s="132">
        <f>'2025-074-2-01-02 - Budova...'!J40</f>
        <v>0</v>
      </c>
      <c r="AZ67" s="132">
        <f>'2025-074-2-01-02 - Budova...'!F37</f>
        <v>0</v>
      </c>
      <c r="BA67" s="132">
        <f>'2025-074-2-01-02 - Budova...'!F38</f>
        <v>0</v>
      </c>
      <c r="BB67" s="132">
        <f>'2025-074-2-01-02 - Budova...'!F39</f>
        <v>0</v>
      </c>
      <c r="BC67" s="132">
        <f>'2025-074-2-01-02 - Budova...'!F40</f>
        <v>0</v>
      </c>
      <c r="BD67" s="134">
        <f>'2025-074-2-01-02 - Budova...'!F41</f>
        <v>0</v>
      </c>
      <c r="BE67" s="4"/>
      <c r="BT67" s="135" t="s">
        <v>89</v>
      </c>
      <c r="BV67" s="135" t="s">
        <v>74</v>
      </c>
      <c r="BW67" s="135" t="s">
        <v>120</v>
      </c>
      <c r="BX67" s="135" t="s">
        <v>114</v>
      </c>
      <c r="CL67" s="135" t="s">
        <v>19</v>
      </c>
    </row>
    <row r="68" s="4" customFormat="1" ht="23.25" customHeight="1">
      <c r="A68" s="4"/>
      <c r="B68" s="65"/>
      <c r="C68" s="126"/>
      <c r="D68" s="126"/>
      <c r="E68" s="127" t="s">
        <v>121</v>
      </c>
      <c r="F68" s="127"/>
      <c r="G68" s="127"/>
      <c r="H68" s="127"/>
      <c r="I68" s="127"/>
      <c r="J68" s="126"/>
      <c r="K68" s="127" t="s">
        <v>122</v>
      </c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8">
        <f>ROUND(SUM(AG69:AG70),2)</f>
        <v>0</v>
      </c>
      <c r="AH68" s="126"/>
      <c r="AI68" s="126"/>
      <c r="AJ68" s="126"/>
      <c r="AK68" s="126"/>
      <c r="AL68" s="126"/>
      <c r="AM68" s="126"/>
      <c r="AN68" s="129">
        <f>SUM(AG68,AT68)</f>
        <v>0</v>
      </c>
      <c r="AO68" s="126"/>
      <c r="AP68" s="126"/>
      <c r="AQ68" s="130" t="s">
        <v>84</v>
      </c>
      <c r="AR68" s="67"/>
      <c r="AS68" s="131">
        <f>ROUND(SUM(AS69:AS70),2)</f>
        <v>0</v>
      </c>
      <c r="AT68" s="132">
        <f>ROUND(SUM(AV68:AW68),2)</f>
        <v>0</v>
      </c>
      <c r="AU68" s="133">
        <f>ROUND(SUM(AU69:AU70),5)</f>
        <v>0</v>
      </c>
      <c r="AV68" s="132">
        <f>ROUND(AZ68*L29,2)</f>
        <v>0</v>
      </c>
      <c r="AW68" s="132">
        <f>ROUND(BA68*L30,2)</f>
        <v>0</v>
      </c>
      <c r="AX68" s="132">
        <f>ROUND(BB68*L29,2)</f>
        <v>0</v>
      </c>
      <c r="AY68" s="132">
        <f>ROUND(BC68*L30,2)</f>
        <v>0</v>
      </c>
      <c r="AZ68" s="132">
        <f>ROUND(SUM(AZ69:AZ70),2)</f>
        <v>0</v>
      </c>
      <c r="BA68" s="132">
        <f>ROUND(SUM(BA69:BA70),2)</f>
        <v>0</v>
      </c>
      <c r="BB68" s="132">
        <f>ROUND(SUM(BB69:BB70),2)</f>
        <v>0</v>
      </c>
      <c r="BC68" s="132">
        <f>ROUND(SUM(BC69:BC70),2)</f>
        <v>0</v>
      </c>
      <c r="BD68" s="134">
        <f>ROUND(SUM(BD69:BD70),2)</f>
        <v>0</v>
      </c>
      <c r="BE68" s="4"/>
      <c r="BS68" s="135" t="s">
        <v>71</v>
      </c>
      <c r="BT68" s="135" t="s">
        <v>81</v>
      </c>
      <c r="BU68" s="135" t="s">
        <v>73</v>
      </c>
      <c r="BV68" s="135" t="s">
        <v>74</v>
      </c>
      <c r="BW68" s="135" t="s">
        <v>123</v>
      </c>
      <c r="BX68" s="135" t="s">
        <v>111</v>
      </c>
      <c r="CL68" s="135" t="s">
        <v>19</v>
      </c>
    </row>
    <row r="69" s="4" customFormat="1" ht="23.25" customHeight="1">
      <c r="A69" s="136" t="s">
        <v>86</v>
      </c>
      <c r="B69" s="65"/>
      <c r="C69" s="126"/>
      <c r="D69" s="126"/>
      <c r="E69" s="126"/>
      <c r="F69" s="127" t="s">
        <v>124</v>
      </c>
      <c r="G69" s="127"/>
      <c r="H69" s="127"/>
      <c r="I69" s="127"/>
      <c r="J69" s="127"/>
      <c r="K69" s="126"/>
      <c r="L69" s="127" t="s">
        <v>125</v>
      </c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9">
        <f>'2025-074-2-02-01 - Budova...'!J34</f>
        <v>0</v>
      </c>
      <c r="AH69" s="126"/>
      <c r="AI69" s="126"/>
      <c r="AJ69" s="126"/>
      <c r="AK69" s="126"/>
      <c r="AL69" s="126"/>
      <c r="AM69" s="126"/>
      <c r="AN69" s="129">
        <f>SUM(AG69,AT69)</f>
        <v>0</v>
      </c>
      <c r="AO69" s="126"/>
      <c r="AP69" s="126"/>
      <c r="AQ69" s="130" t="s">
        <v>84</v>
      </c>
      <c r="AR69" s="67"/>
      <c r="AS69" s="131">
        <v>0</v>
      </c>
      <c r="AT69" s="132">
        <f>ROUND(SUM(AV69:AW69),2)</f>
        <v>0</v>
      </c>
      <c r="AU69" s="133">
        <f>'2025-074-2-02-01 - Budova...'!P103</f>
        <v>0</v>
      </c>
      <c r="AV69" s="132">
        <f>'2025-074-2-02-01 - Budova...'!J37</f>
        <v>0</v>
      </c>
      <c r="AW69" s="132">
        <f>'2025-074-2-02-01 - Budova...'!J38</f>
        <v>0</v>
      </c>
      <c r="AX69" s="132">
        <f>'2025-074-2-02-01 - Budova...'!J39</f>
        <v>0</v>
      </c>
      <c r="AY69" s="132">
        <f>'2025-074-2-02-01 - Budova...'!J40</f>
        <v>0</v>
      </c>
      <c r="AZ69" s="132">
        <f>'2025-074-2-02-01 - Budova...'!F37</f>
        <v>0</v>
      </c>
      <c r="BA69" s="132">
        <f>'2025-074-2-02-01 - Budova...'!F38</f>
        <v>0</v>
      </c>
      <c r="BB69" s="132">
        <f>'2025-074-2-02-01 - Budova...'!F39</f>
        <v>0</v>
      </c>
      <c r="BC69" s="132">
        <f>'2025-074-2-02-01 - Budova...'!F40</f>
        <v>0</v>
      </c>
      <c r="BD69" s="134">
        <f>'2025-074-2-02-01 - Budova...'!F41</f>
        <v>0</v>
      </c>
      <c r="BE69" s="4"/>
      <c r="BT69" s="135" t="s">
        <v>89</v>
      </c>
      <c r="BV69" s="135" t="s">
        <v>74</v>
      </c>
      <c r="BW69" s="135" t="s">
        <v>126</v>
      </c>
      <c r="BX69" s="135" t="s">
        <v>123</v>
      </c>
      <c r="CL69" s="135" t="s">
        <v>19</v>
      </c>
    </row>
    <row r="70" s="4" customFormat="1" ht="23.25" customHeight="1">
      <c r="A70" s="136" t="s">
        <v>86</v>
      </c>
      <c r="B70" s="65"/>
      <c r="C70" s="126"/>
      <c r="D70" s="126"/>
      <c r="E70" s="126"/>
      <c r="F70" s="127" t="s">
        <v>127</v>
      </c>
      <c r="G70" s="127"/>
      <c r="H70" s="127"/>
      <c r="I70" s="127"/>
      <c r="J70" s="127"/>
      <c r="K70" s="126"/>
      <c r="L70" s="127" t="s">
        <v>128</v>
      </c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9">
        <f>'2025-074-2-02-02 - Budova...'!J34</f>
        <v>0</v>
      </c>
      <c r="AH70" s="126"/>
      <c r="AI70" s="126"/>
      <c r="AJ70" s="126"/>
      <c r="AK70" s="126"/>
      <c r="AL70" s="126"/>
      <c r="AM70" s="126"/>
      <c r="AN70" s="129">
        <f>SUM(AG70,AT70)</f>
        <v>0</v>
      </c>
      <c r="AO70" s="126"/>
      <c r="AP70" s="126"/>
      <c r="AQ70" s="130" t="s">
        <v>84</v>
      </c>
      <c r="AR70" s="67"/>
      <c r="AS70" s="131">
        <v>0</v>
      </c>
      <c r="AT70" s="132">
        <f>ROUND(SUM(AV70:AW70),2)</f>
        <v>0</v>
      </c>
      <c r="AU70" s="133">
        <f>'2025-074-2-02-02 - Budova...'!P99</f>
        <v>0</v>
      </c>
      <c r="AV70" s="132">
        <f>'2025-074-2-02-02 - Budova...'!J37</f>
        <v>0</v>
      </c>
      <c r="AW70" s="132">
        <f>'2025-074-2-02-02 - Budova...'!J38</f>
        <v>0</v>
      </c>
      <c r="AX70" s="132">
        <f>'2025-074-2-02-02 - Budova...'!J39</f>
        <v>0</v>
      </c>
      <c r="AY70" s="132">
        <f>'2025-074-2-02-02 - Budova...'!J40</f>
        <v>0</v>
      </c>
      <c r="AZ70" s="132">
        <f>'2025-074-2-02-02 - Budova...'!F37</f>
        <v>0</v>
      </c>
      <c r="BA70" s="132">
        <f>'2025-074-2-02-02 - Budova...'!F38</f>
        <v>0</v>
      </c>
      <c r="BB70" s="132">
        <f>'2025-074-2-02-02 - Budova...'!F39</f>
        <v>0</v>
      </c>
      <c r="BC70" s="132">
        <f>'2025-074-2-02-02 - Budova...'!F40</f>
        <v>0</v>
      </c>
      <c r="BD70" s="134">
        <f>'2025-074-2-02-02 - Budova...'!F41</f>
        <v>0</v>
      </c>
      <c r="BE70" s="4"/>
      <c r="BT70" s="135" t="s">
        <v>89</v>
      </c>
      <c r="BV70" s="135" t="s">
        <v>74</v>
      </c>
      <c r="BW70" s="135" t="s">
        <v>129</v>
      </c>
      <c r="BX70" s="135" t="s">
        <v>123</v>
      </c>
      <c r="CL70" s="135" t="s">
        <v>19</v>
      </c>
    </row>
    <row r="71" s="7" customFormat="1" ht="24.75" customHeight="1">
      <c r="A71" s="7"/>
      <c r="B71" s="113"/>
      <c r="C71" s="114"/>
      <c r="D71" s="115" t="s">
        <v>130</v>
      </c>
      <c r="E71" s="115"/>
      <c r="F71" s="115"/>
      <c r="G71" s="115"/>
      <c r="H71" s="115"/>
      <c r="I71" s="116"/>
      <c r="J71" s="115" t="s">
        <v>131</v>
      </c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7">
        <f>ROUND(AG72+AG75,2)</f>
        <v>0</v>
      </c>
      <c r="AH71" s="116"/>
      <c r="AI71" s="116"/>
      <c r="AJ71" s="116"/>
      <c r="AK71" s="116"/>
      <c r="AL71" s="116"/>
      <c r="AM71" s="116"/>
      <c r="AN71" s="118">
        <f>SUM(AG71,AT71)</f>
        <v>0</v>
      </c>
      <c r="AO71" s="116"/>
      <c r="AP71" s="116"/>
      <c r="AQ71" s="119" t="s">
        <v>78</v>
      </c>
      <c r="AR71" s="120"/>
      <c r="AS71" s="121">
        <f>ROUND(AS72+AS75,2)</f>
        <v>0</v>
      </c>
      <c r="AT71" s="122">
        <f>ROUND(SUM(AV71:AW71),2)</f>
        <v>0</v>
      </c>
      <c r="AU71" s="123">
        <f>ROUND(AU72+AU75,5)</f>
        <v>0</v>
      </c>
      <c r="AV71" s="122">
        <f>ROUND(AZ71*L29,2)</f>
        <v>0</v>
      </c>
      <c r="AW71" s="122">
        <f>ROUND(BA71*L30,2)</f>
        <v>0</v>
      </c>
      <c r="AX71" s="122">
        <f>ROUND(BB71*L29,2)</f>
        <v>0</v>
      </c>
      <c r="AY71" s="122">
        <f>ROUND(BC71*L30,2)</f>
        <v>0</v>
      </c>
      <c r="AZ71" s="122">
        <f>ROUND(AZ72+AZ75,2)</f>
        <v>0</v>
      </c>
      <c r="BA71" s="122">
        <f>ROUND(BA72+BA75,2)</f>
        <v>0</v>
      </c>
      <c r="BB71" s="122">
        <f>ROUND(BB72+BB75,2)</f>
        <v>0</v>
      </c>
      <c r="BC71" s="122">
        <f>ROUND(BC72+BC75,2)</f>
        <v>0</v>
      </c>
      <c r="BD71" s="124">
        <f>ROUND(BD72+BD75,2)</f>
        <v>0</v>
      </c>
      <c r="BE71" s="7"/>
      <c r="BS71" s="125" t="s">
        <v>71</v>
      </c>
      <c r="BT71" s="125" t="s">
        <v>79</v>
      </c>
      <c r="BU71" s="125" t="s">
        <v>73</v>
      </c>
      <c r="BV71" s="125" t="s">
        <v>74</v>
      </c>
      <c r="BW71" s="125" t="s">
        <v>132</v>
      </c>
      <c r="BX71" s="125" t="s">
        <v>5</v>
      </c>
      <c r="CL71" s="125" t="s">
        <v>19</v>
      </c>
      <c r="CM71" s="125" t="s">
        <v>81</v>
      </c>
    </row>
    <row r="72" s="4" customFormat="1" ht="23.25" customHeight="1">
      <c r="A72" s="4"/>
      <c r="B72" s="65"/>
      <c r="C72" s="126"/>
      <c r="D72" s="126"/>
      <c r="E72" s="127" t="s">
        <v>133</v>
      </c>
      <c r="F72" s="127"/>
      <c r="G72" s="127"/>
      <c r="H72" s="127"/>
      <c r="I72" s="127"/>
      <c r="J72" s="126"/>
      <c r="K72" s="127" t="s">
        <v>134</v>
      </c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8">
        <f>ROUND(SUM(AG73:AG74),2)</f>
        <v>0</v>
      </c>
      <c r="AH72" s="126"/>
      <c r="AI72" s="126"/>
      <c r="AJ72" s="126"/>
      <c r="AK72" s="126"/>
      <c r="AL72" s="126"/>
      <c r="AM72" s="126"/>
      <c r="AN72" s="129">
        <f>SUM(AG72,AT72)</f>
        <v>0</v>
      </c>
      <c r="AO72" s="126"/>
      <c r="AP72" s="126"/>
      <c r="AQ72" s="130" t="s">
        <v>84</v>
      </c>
      <c r="AR72" s="67"/>
      <c r="AS72" s="131">
        <f>ROUND(SUM(AS73:AS74),2)</f>
        <v>0</v>
      </c>
      <c r="AT72" s="132">
        <f>ROUND(SUM(AV72:AW72),2)</f>
        <v>0</v>
      </c>
      <c r="AU72" s="133">
        <f>ROUND(SUM(AU73:AU74),5)</f>
        <v>0</v>
      </c>
      <c r="AV72" s="132">
        <f>ROUND(AZ72*L29,2)</f>
        <v>0</v>
      </c>
      <c r="AW72" s="132">
        <f>ROUND(BA72*L30,2)</f>
        <v>0</v>
      </c>
      <c r="AX72" s="132">
        <f>ROUND(BB72*L29,2)</f>
        <v>0</v>
      </c>
      <c r="AY72" s="132">
        <f>ROUND(BC72*L30,2)</f>
        <v>0</v>
      </c>
      <c r="AZ72" s="132">
        <f>ROUND(SUM(AZ73:AZ74),2)</f>
        <v>0</v>
      </c>
      <c r="BA72" s="132">
        <f>ROUND(SUM(BA73:BA74),2)</f>
        <v>0</v>
      </c>
      <c r="BB72" s="132">
        <f>ROUND(SUM(BB73:BB74),2)</f>
        <v>0</v>
      </c>
      <c r="BC72" s="132">
        <f>ROUND(SUM(BC73:BC74),2)</f>
        <v>0</v>
      </c>
      <c r="BD72" s="134">
        <f>ROUND(SUM(BD73:BD74),2)</f>
        <v>0</v>
      </c>
      <c r="BE72" s="4"/>
      <c r="BS72" s="135" t="s">
        <v>71</v>
      </c>
      <c r="BT72" s="135" t="s">
        <v>81</v>
      </c>
      <c r="BU72" s="135" t="s">
        <v>73</v>
      </c>
      <c r="BV72" s="135" t="s">
        <v>74</v>
      </c>
      <c r="BW72" s="135" t="s">
        <v>135</v>
      </c>
      <c r="BX72" s="135" t="s">
        <v>132</v>
      </c>
      <c r="CL72" s="135" t="s">
        <v>19</v>
      </c>
    </row>
    <row r="73" s="4" customFormat="1" ht="23.25" customHeight="1">
      <c r="A73" s="136" t="s">
        <v>86</v>
      </c>
      <c r="B73" s="65"/>
      <c r="C73" s="126"/>
      <c r="D73" s="126"/>
      <c r="E73" s="126"/>
      <c r="F73" s="127" t="s">
        <v>136</v>
      </c>
      <c r="G73" s="127"/>
      <c r="H73" s="127"/>
      <c r="I73" s="127"/>
      <c r="J73" s="127"/>
      <c r="K73" s="126"/>
      <c r="L73" s="127" t="s">
        <v>137</v>
      </c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9">
        <f>'2025-074-3-01-01 - Budova...'!J34</f>
        <v>0</v>
      </c>
      <c r="AH73" s="126"/>
      <c r="AI73" s="126"/>
      <c r="AJ73" s="126"/>
      <c r="AK73" s="126"/>
      <c r="AL73" s="126"/>
      <c r="AM73" s="126"/>
      <c r="AN73" s="129">
        <f>SUM(AG73,AT73)</f>
        <v>0</v>
      </c>
      <c r="AO73" s="126"/>
      <c r="AP73" s="126"/>
      <c r="AQ73" s="130" t="s">
        <v>84</v>
      </c>
      <c r="AR73" s="67"/>
      <c r="AS73" s="131">
        <v>0</v>
      </c>
      <c r="AT73" s="132">
        <f>ROUND(SUM(AV73:AW73),2)</f>
        <v>0</v>
      </c>
      <c r="AU73" s="133">
        <f>'2025-074-3-01-01 - Budova...'!P100</f>
        <v>0</v>
      </c>
      <c r="AV73" s="132">
        <f>'2025-074-3-01-01 - Budova...'!J37</f>
        <v>0</v>
      </c>
      <c r="AW73" s="132">
        <f>'2025-074-3-01-01 - Budova...'!J38</f>
        <v>0</v>
      </c>
      <c r="AX73" s="132">
        <f>'2025-074-3-01-01 - Budova...'!J39</f>
        <v>0</v>
      </c>
      <c r="AY73" s="132">
        <f>'2025-074-3-01-01 - Budova...'!J40</f>
        <v>0</v>
      </c>
      <c r="AZ73" s="132">
        <f>'2025-074-3-01-01 - Budova...'!F37</f>
        <v>0</v>
      </c>
      <c r="BA73" s="132">
        <f>'2025-074-3-01-01 - Budova...'!F38</f>
        <v>0</v>
      </c>
      <c r="BB73" s="132">
        <f>'2025-074-3-01-01 - Budova...'!F39</f>
        <v>0</v>
      </c>
      <c r="BC73" s="132">
        <f>'2025-074-3-01-01 - Budova...'!F40</f>
        <v>0</v>
      </c>
      <c r="BD73" s="134">
        <f>'2025-074-3-01-01 - Budova...'!F41</f>
        <v>0</v>
      </c>
      <c r="BE73" s="4"/>
      <c r="BT73" s="135" t="s">
        <v>89</v>
      </c>
      <c r="BV73" s="135" t="s">
        <v>74</v>
      </c>
      <c r="BW73" s="135" t="s">
        <v>138</v>
      </c>
      <c r="BX73" s="135" t="s">
        <v>135</v>
      </c>
      <c r="CL73" s="135" t="s">
        <v>19</v>
      </c>
    </row>
    <row r="74" s="4" customFormat="1" ht="23.25" customHeight="1">
      <c r="A74" s="136" t="s">
        <v>86</v>
      </c>
      <c r="B74" s="65"/>
      <c r="C74" s="126"/>
      <c r="D74" s="126"/>
      <c r="E74" s="126"/>
      <c r="F74" s="127" t="s">
        <v>139</v>
      </c>
      <c r="G74" s="127"/>
      <c r="H74" s="127"/>
      <c r="I74" s="127"/>
      <c r="J74" s="127"/>
      <c r="K74" s="126"/>
      <c r="L74" s="127" t="s">
        <v>140</v>
      </c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9">
        <f>'2025-074-3-01-02 - Budova...'!J34</f>
        <v>0</v>
      </c>
      <c r="AH74" s="126"/>
      <c r="AI74" s="126"/>
      <c r="AJ74" s="126"/>
      <c r="AK74" s="126"/>
      <c r="AL74" s="126"/>
      <c r="AM74" s="126"/>
      <c r="AN74" s="129">
        <f>SUM(AG74,AT74)</f>
        <v>0</v>
      </c>
      <c r="AO74" s="126"/>
      <c r="AP74" s="126"/>
      <c r="AQ74" s="130" t="s">
        <v>84</v>
      </c>
      <c r="AR74" s="67"/>
      <c r="AS74" s="131">
        <v>0</v>
      </c>
      <c r="AT74" s="132">
        <f>ROUND(SUM(AV74:AW74),2)</f>
        <v>0</v>
      </c>
      <c r="AU74" s="133">
        <f>'2025-074-3-01-02 - Budova...'!P99</f>
        <v>0</v>
      </c>
      <c r="AV74" s="132">
        <f>'2025-074-3-01-02 - Budova...'!J37</f>
        <v>0</v>
      </c>
      <c r="AW74" s="132">
        <f>'2025-074-3-01-02 - Budova...'!J38</f>
        <v>0</v>
      </c>
      <c r="AX74" s="132">
        <f>'2025-074-3-01-02 - Budova...'!J39</f>
        <v>0</v>
      </c>
      <c r="AY74" s="132">
        <f>'2025-074-3-01-02 - Budova...'!J40</f>
        <v>0</v>
      </c>
      <c r="AZ74" s="132">
        <f>'2025-074-3-01-02 - Budova...'!F37</f>
        <v>0</v>
      </c>
      <c r="BA74" s="132">
        <f>'2025-074-3-01-02 - Budova...'!F38</f>
        <v>0</v>
      </c>
      <c r="BB74" s="132">
        <f>'2025-074-3-01-02 - Budova...'!F39</f>
        <v>0</v>
      </c>
      <c r="BC74" s="132">
        <f>'2025-074-3-01-02 - Budova...'!F40</f>
        <v>0</v>
      </c>
      <c r="BD74" s="134">
        <f>'2025-074-3-01-02 - Budova...'!F41</f>
        <v>0</v>
      </c>
      <c r="BE74" s="4"/>
      <c r="BT74" s="135" t="s">
        <v>89</v>
      </c>
      <c r="BV74" s="135" t="s">
        <v>74</v>
      </c>
      <c r="BW74" s="135" t="s">
        <v>141</v>
      </c>
      <c r="BX74" s="135" t="s">
        <v>135</v>
      </c>
      <c r="CL74" s="135" t="s">
        <v>19</v>
      </c>
    </row>
    <row r="75" s="4" customFormat="1" ht="23.25" customHeight="1">
      <c r="A75" s="4"/>
      <c r="B75" s="65"/>
      <c r="C75" s="126"/>
      <c r="D75" s="126"/>
      <c r="E75" s="127" t="s">
        <v>142</v>
      </c>
      <c r="F75" s="127"/>
      <c r="G75" s="127"/>
      <c r="H75" s="127"/>
      <c r="I75" s="127"/>
      <c r="J75" s="126"/>
      <c r="K75" s="127" t="s">
        <v>143</v>
      </c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8">
        <f>ROUND(SUM(AG76:AG77),2)</f>
        <v>0</v>
      </c>
      <c r="AH75" s="126"/>
      <c r="AI75" s="126"/>
      <c r="AJ75" s="126"/>
      <c r="AK75" s="126"/>
      <c r="AL75" s="126"/>
      <c r="AM75" s="126"/>
      <c r="AN75" s="129">
        <f>SUM(AG75,AT75)</f>
        <v>0</v>
      </c>
      <c r="AO75" s="126"/>
      <c r="AP75" s="126"/>
      <c r="AQ75" s="130" t="s">
        <v>84</v>
      </c>
      <c r="AR75" s="67"/>
      <c r="AS75" s="131">
        <f>ROUND(SUM(AS76:AS77),2)</f>
        <v>0</v>
      </c>
      <c r="AT75" s="132">
        <f>ROUND(SUM(AV75:AW75),2)</f>
        <v>0</v>
      </c>
      <c r="AU75" s="133">
        <f>ROUND(SUM(AU76:AU77),5)</f>
        <v>0</v>
      </c>
      <c r="AV75" s="132">
        <f>ROUND(AZ75*L29,2)</f>
        <v>0</v>
      </c>
      <c r="AW75" s="132">
        <f>ROUND(BA75*L30,2)</f>
        <v>0</v>
      </c>
      <c r="AX75" s="132">
        <f>ROUND(BB75*L29,2)</f>
        <v>0</v>
      </c>
      <c r="AY75" s="132">
        <f>ROUND(BC75*L30,2)</f>
        <v>0</v>
      </c>
      <c r="AZ75" s="132">
        <f>ROUND(SUM(AZ76:AZ77),2)</f>
        <v>0</v>
      </c>
      <c r="BA75" s="132">
        <f>ROUND(SUM(BA76:BA77),2)</f>
        <v>0</v>
      </c>
      <c r="BB75" s="132">
        <f>ROUND(SUM(BB76:BB77),2)</f>
        <v>0</v>
      </c>
      <c r="BC75" s="132">
        <f>ROUND(SUM(BC76:BC77),2)</f>
        <v>0</v>
      </c>
      <c r="BD75" s="134">
        <f>ROUND(SUM(BD76:BD77),2)</f>
        <v>0</v>
      </c>
      <c r="BE75" s="4"/>
      <c r="BS75" s="135" t="s">
        <v>71</v>
      </c>
      <c r="BT75" s="135" t="s">
        <v>81</v>
      </c>
      <c r="BU75" s="135" t="s">
        <v>73</v>
      </c>
      <c r="BV75" s="135" t="s">
        <v>74</v>
      </c>
      <c r="BW75" s="135" t="s">
        <v>144</v>
      </c>
      <c r="BX75" s="135" t="s">
        <v>132</v>
      </c>
      <c r="CL75" s="135" t="s">
        <v>19</v>
      </c>
    </row>
    <row r="76" s="4" customFormat="1" ht="23.25" customHeight="1">
      <c r="A76" s="136" t="s">
        <v>86</v>
      </c>
      <c r="B76" s="65"/>
      <c r="C76" s="126"/>
      <c r="D76" s="126"/>
      <c r="E76" s="126"/>
      <c r="F76" s="127" t="s">
        <v>145</v>
      </c>
      <c r="G76" s="127"/>
      <c r="H76" s="127"/>
      <c r="I76" s="127"/>
      <c r="J76" s="127"/>
      <c r="K76" s="126"/>
      <c r="L76" s="127" t="s">
        <v>146</v>
      </c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9">
        <f>'2025-074-3-02-01 - Budova...'!J34</f>
        <v>0</v>
      </c>
      <c r="AH76" s="126"/>
      <c r="AI76" s="126"/>
      <c r="AJ76" s="126"/>
      <c r="AK76" s="126"/>
      <c r="AL76" s="126"/>
      <c r="AM76" s="126"/>
      <c r="AN76" s="129">
        <f>SUM(AG76,AT76)</f>
        <v>0</v>
      </c>
      <c r="AO76" s="126"/>
      <c r="AP76" s="126"/>
      <c r="AQ76" s="130" t="s">
        <v>84</v>
      </c>
      <c r="AR76" s="67"/>
      <c r="AS76" s="131">
        <v>0</v>
      </c>
      <c r="AT76" s="132">
        <f>ROUND(SUM(AV76:AW76),2)</f>
        <v>0</v>
      </c>
      <c r="AU76" s="133">
        <f>'2025-074-3-02-01 - Budova...'!P102</f>
        <v>0</v>
      </c>
      <c r="AV76" s="132">
        <f>'2025-074-3-02-01 - Budova...'!J37</f>
        <v>0</v>
      </c>
      <c r="AW76" s="132">
        <f>'2025-074-3-02-01 - Budova...'!J38</f>
        <v>0</v>
      </c>
      <c r="AX76" s="132">
        <f>'2025-074-3-02-01 - Budova...'!J39</f>
        <v>0</v>
      </c>
      <c r="AY76" s="132">
        <f>'2025-074-3-02-01 - Budova...'!J40</f>
        <v>0</v>
      </c>
      <c r="AZ76" s="132">
        <f>'2025-074-3-02-01 - Budova...'!F37</f>
        <v>0</v>
      </c>
      <c r="BA76" s="132">
        <f>'2025-074-3-02-01 - Budova...'!F38</f>
        <v>0</v>
      </c>
      <c r="BB76" s="132">
        <f>'2025-074-3-02-01 - Budova...'!F39</f>
        <v>0</v>
      </c>
      <c r="BC76" s="132">
        <f>'2025-074-3-02-01 - Budova...'!F40</f>
        <v>0</v>
      </c>
      <c r="BD76" s="134">
        <f>'2025-074-3-02-01 - Budova...'!F41</f>
        <v>0</v>
      </c>
      <c r="BE76" s="4"/>
      <c r="BT76" s="135" t="s">
        <v>89</v>
      </c>
      <c r="BV76" s="135" t="s">
        <v>74</v>
      </c>
      <c r="BW76" s="135" t="s">
        <v>147</v>
      </c>
      <c r="BX76" s="135" t="s">
        <v>144</v>
      </c>
      <c r="CL76" s="135" t="s">
        <v>19</v>
      </c>
    </row>
    <row r="77" s="4" customFormat="1" ht="23.25" customHeight="1">
      <c r="A77" s="136" t="s">
        <v>86</v>
      </c>
      <c r="B77" s="65"/>
      <c r="C77" s="126"/>
      <c r="D77" s="126"/>
      <c r="E77" s="126"/>
      <c r="F77" s="127" t="s">
        <v>148</v>
      </c>
      <c r="G77" s="127"/>
      <c r="H77" s="127"/>
      <c r="I77" s="127"/>
      <c r="J77" s="127"/>
      <c r="K77" s="126"/>
      <c r="L77" s="127" t="s">
        <v>149</v>
      </c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9">
        <f>'2025-074-3-02-02 - Budova...'!J34</f>
        <v>0</v>
      </c>
      <c r="AH77" s="126"/>
      <c r="AI77" s="126"/>
      <c r="AJ77" s="126"/>
      <c r="AK77" s="126"/>
      <c r="AL77" s="126"/>
      <c r="AM77" s="126"/>
      <c r="AN77" s="129">
        <f>SUM(AG77,AT77)</f>
        <v>0</v>
      </c>
      <c r="AO77" s="126"/>
      <c r="AP77" s="126"/>
      <c r="AQ77" s="130" t="s">
        <v>84</v>
      </c>
      <c r="AR77" s="67"/>
      <c r="AS77" s="131">
        <v>0</v>
      </c>
      <c r="AT77" s="132">
        <f>ROUND(SUM(AV77:AW77),2)</f>
        <v>0</v>
      </c>
      <c r="AU77" s="133">
        <f>'2025-074-3-02-02 - Budova...'!P101</f>
        <v>0</v>
      </c>
      <c r="AV77" s="132">
        <f>'2025-074-3-02-02 - Budova...'!J37</f>
        <v>0</v>
      </c>
      <c r="AW77" s="132">
        <f>'2025-074-3-02-02 - Budova...'!J38</f>
        <v>0</v>
      </c>
      <c r="AX77" s="132">
        <f>'2025-074-3-02-02 - Budova...'!J39</f>
        <v>0</v>
      </c>
      <c r="AY77" s="132">
        <f>'2025-074-3-02-02 - Budova...'!J40</f>
        <v>0</v>
      </c>
      <c r="AZ77" s="132">
        <f>'2025-074-3-02-02 - Budova...'!F37</f>
        <v>0</v>
      </c>
      <c r="BA77" s="132">
        <f>'2025-074-3-02-02 - Budova...'!F38</f>
        <v>0</v>
      </c>
      <c r="BB77" s="132">
        <f>'2025-074-3-02-02 - Budova...'!F39</f>
        <v>0</v>
      </c>
      <c r="BC77" s="132">
        <f>'2025-074-3-02-02 - Budova...'!F40</f>
        <v>0</v>
      </c>
      <c r="BD77" s="134">
        <f>'2025-074-3-02-02 - Budova...'!F41</f>
        <v>0</v>
      </c>
      <c r="BE77" s="4"/>
      <c r="BT77" s="135" t="s">
        <v>89</v>
      </c>
      <c r="BV77" s="135" t="s">
        <v>74</v>
      </c>
      <c r="BW77" s="135" t="s">
        <v>150</v>
      </c>
      <c r="BX77" s="135" t="s">
        <v>144</v>
      </c>
      <c r="CL77" s="135" t="s">
        <v>19</v>
      </c>
    </row>
    <row r="78" s="7" customFormat="1" ht="24.75" customHeight="1">
      <c r="A78" s="136" t="s">
        <v>86</v>
      </c>
      <c r="B78" s="113"/>
      <c r="C78" s="114"/>
      <c r="D78" s="115" t="s">
        <v>151</v>
      </c>
      <c r="E78" s="115"/>
      <c r="F78" s="115"/>
      <c r="G78" s="115"/>
      <c r="H78" s="115"/>
      <c r="I78" s="116"/>
      <c r="J78" s="115" t="s">
        <v>152</v>
      </c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8">
        <f>'2025-074-4 - Ostatní'!J30</f>
        <v>0</v>
      </c>
      <c r="AH78" s="116"/>
      <c r="AI78" s="116"/>
      <c r="AJ78" s="116"/>
      <c r="AK78" s="116"/>
      <c r="AL78" s="116"/>
      <c r="AM78" s="116"/>
      <c r="AN78" s="118">
        <f>SUM(AG78,AT78)</f>
        <v>0</v>
      </c>
      <c r="AO78" s="116"/>
      <c r="AP78" s="116"/>
      <c r="AQ78" s="119" t="s">
        <v>78</v>
      </c>
      <c r="AR78" s="120"/>
      <c r="AS78" s="121">
        <v>0</v>
      </c>
      <c r="AT78" s="122">
        <f>ROUND(SUM(AV78:AW78),2)</f>
        <v>0</v>
      </c>
      <c r="AU78" s="123">
        <f>'2025-074-4 - Ostatní'!P81</f>
        <v>0</v>
      </c>
      <c r="AV78" s="122">
        <f>'2025-074-4 - Ostatní'!J33</f>
        <v>0</v>
      </c>
      <c r="AW78" s="122">
        <f>'2025-074-4 - Ostatní'!J34</f>
        <v>0</v>
      </c>
      <c r="AX78" s="122">
        <f>'2025-074-4 - Ostatní'!J35</f>
        <v>0</v>
      </c>
      <c r="AY78" s="122">
        <f>'2025-074-4 - Ostatní'!J36</f>
        <v>0</v>
      </c>
      <c r="AZ78" s="122">
        <f>'2025-074-4 - Ostatní'!F33</f>
        <v>0</v>
      </c>
      <c r="BA78" s="122">
        <f>'2025-074-4 - Ostatní'!F34</f>
        <v>0</v>
      </c>
      <c r="BB78" s="122">
        <f>'2025-074-4 - Ostatní'!F35</f>
        <v>0</v>
      </c>
      <c r="BC78" s="122">
        <f>'2025-074-4 - Ostatní'!F36</f>
        <v>0</v>
      </c>
      <c r="BD78" s="124">
        <f>'2025-074-4 - Ostatní'!F37</f>
        <v>0</v>
      </c>
      <c r="BE78" s="7"/>
      <c r="BT78" s="125" t="s">
        <v>79</v>
      </c>
      <c r="BV78" s="125" t="s">
        <v>74</v>
      </c>
      <c r="BW78" s="125" t="s">
        <v>153</v>
      </c>
      <c r="BX78" s="125" t="s">
        <v>5</v>
      </c>
      <c r="CL78" s="125" t="s">
        <v>19</v>
      </c>
      <c r="CM78" s="125" t="s">
        <v>81</v>
      </c>
    </row>
    <row r="79" s="7" customFormat="1" ht="24.75" customHeight="1">
      <c r="A79" s="136" t="s">
        <v>86</v>
      </c>
      <c r="B79" s="113"/>
      <c r="C79" s="114"/>
      <c r="D79" s="115" t="s">
        <v>154</v>
      </c>
      <c r="E79" s="115"/>
      <c r="F79" s="115"/>
      <c r="G79" s="115"/>
      <c r="H79" s="115"/>
      <c r="I79" s="116"/>
      <c r="J79" s="115" t="s">
        <v>155</v>
      </c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8">
        <f>'2025-074-5 - Úpravy evaku...'!J30</f>
        <v>0</v>
      </c>
      <c r="AH79" s="116"/>
      <c r="AI79" s="116"/>
      <c r="AJ79" s="116"/>
      <c r="AK79" s="116"/>
      <c r="AL79" s="116"/>
      <c r="AM79" s="116"/>
      <c r="AN79" s="118">
        <f>SUM(AG79,AT79)</f>
        <v>0</v>
      </c>
      <c r="AO79" s="116"/>
      <c r="AP79" s="116"/>
      <c r="AQ79" s="119" t="s">
        <v>78</v>
      </c>
      <c r="AR79" s="120"/>
      <c r="AS79" s="121">
        <v>0</v>
      </c>
      <c r="AT79" s="122">
        <f>ROUND(SUM(AV79:AW79),2)</f>
        <v>0</v>
      </c>
      <c r="AU79" s="123">
        <f>'2025-074-5 - Úpravy evaku...'!P85</f>
        <v>0</v>
      </c>
      <c r="AV79" s="122">
        <f>'2025-074-5 - Úpravy evaku...'!J33</f>
        <v>0</v>
      </c>
      <c r="AW79" s="122">
        <f>'2025-074-5 - Úpravy evaku...'!J34</f>
        <v>0</v>
      </c>
      <c r="AX79" s="122">
        <f>'2025-074-5 - Úpravy evaku...'!J35</f>
        <v>0</v>
      </c>
      <c r="AY79" s="122">
        <f>'2025-074-5 - Úpravy evaku...'!J36</f>
        <v>0</v>
      </c>
      <c r="AZ79" s="122">
        <f>'2025-074-5 - Úpravy evaku...'!F33</f>
        <v>0</v>
      </c>
      <c r="BA79" s="122">
        <f>'2025-074-5 - Úpravy evaku...'!F34</f>
        <v>0</v>
      </c>
      <c r="BB79" s="122">
        <f>'2025-074-5 - Úpravy evaku...'!F35</f>
        <v>0</v>
      </c>
      <c r="BC79" s="122">
        <f>'2025-074-5 - Úpravy evaku...'!F36</f>
        <v>0</v>
      </c>
      <c r="BD79" s="124">
        <f>'2025-074-5 - Úpravy evaku...'!F37</f>
        <v>0</v>
      </c>
      <c r="BE79" s="7"/>
      <c r="BT79" s="125" t="s">
        <v>79</v>
      </c>
      <c r="BV79" s="125" t="s">
        <v>74</v>
      </c>
      <c r="BW79" s="125" t="s">
        <v>156</v>
      </c>
      <c r="BX79" s="125" t="s">
        <v>5</v>
      </c>
      <c r="CL79" s="125" t="s">
        <v>19</v>
      </c>
      <c r="CM79" s="125" t="s">
        <v>81</v>
      </c>
    </row>
    <row r="80" s="7" customFormat="1" ht="24.75" customHeight="1">
      <c r="A80" s="136" t="s">
        <v>86</v>
      </c>
      <c r="B80" s="113"/>
      <c r="C80" s="114"/>
      <c r="D80" s="115" t="s">
        <v>157</v>
      </c>
      <c r="E80" s="115"/>
      <c r="F80" s="115"/>
      <c r="G80" s="115"/>
      <c r="H80" s="115"/>
      <c r="I80" s="116"/>
      <c r="J80" s="115" t="s">
        <v>158</v>
      </c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8">
        <f>'2025-074-6 - Silnoproud'!J30</f>
        <v>0</v>
      </c>
      <c r="AH80" s="116"/>
      <c r="AI80" s="116"/>
      <c r="AJ80" s="116"/>
      <c r="AK80" s="116"/>
      <c r="AL80" s="116"/>
      <c r="AM80" s="116"/>
      <c r="AN80" s="118">
        <f>SUM(AG80,AT80)</f>
        <v>0</v>
      </c>
      <c r="AO80" s="116"/>
      <c r="AP80" s="116"/>
      <c r="AQ80" s="119" t="s">
        <v>78</v>
      </c>
      <c r="AR80" s="120"/>
      <c r="AS80" s="121">
        <v>0</v>
      </c>
      <c r="AT80" s="122">
        <f>ROUND(SUM(AV80:AW80),2)</f>
        <v>0</v>
      </c>
      <c r="AU80" s="123">
        <f>'2025-074-6 - Silnoproud'!P83</f>
        <v>0</v>
      </c>
      <c r="AV80" s="122">
        <f>'2025-074-6 - Silnoproud'!J33</f>
        <v>0</v>
      </c>
      <c r="AW80" s="122">
        <f>'2025-074-6 - Silnoproud'!J34</f>
        <v>0</v>
      </c>
      <c r="AX80" s="122">
        <f>'2025-074-6 - Silnoproud'!J35</f>
        <v>0</v>
      </c>
      <c r="AY80" s="122">
        <f>'2025-074-6 - Silnoproud'!J36</f>
        <v>0</v>
      </c>
      <c r="AZ80" s="122">
        <f>'2025-074-6 - Silnoproud'!F33</f>
        <v>0</v>
      </c>
      <c r="BA80" s="122">
        <f>'2025-074-6 - Silnoproud'!F34</f>
        <v>0</v>
      </c>
      <c r="BB80" s="122">
        <f>'2025-074-6 - Silnoproud'!F35</f>
        <v>0</v>
      </c>
      <c r="BC80" s="122">
        <f>'2025-074-6 - Silnoproud'!F36</f>
        <v>0</v>
      </c>
      <c r="BD80" s="124">
        <f>'2025-074-6 - Silnoproud'!F37</f>
        <v>0</v>
      </c>
      <c r="BE80" s="7"/>
      <c r="BT80" s="125" t="s">
        <v>79</v>
      </c>
      <c r="BV80" s="125" t="s">
        <v>74</v>
      </c>
      <c r="BW80" s="125" t="s">
        <v>159</v>
      </c>
      <c r="BX80" s="125" t="s">
        <v>5</v>
      </c>
      <c r="CL80" s="125" t="s">
        <v>19</v>
      </c>
      <c r="CM80" s="125" t="s">
        <v>81</v>
      </c>
    </row>
    <row r="81" s="7" customFormat="1" ht="24.75" customHeight="1">
      <c r="A81" s="136" t="s">
        <v>86</v>
      </c>
      <c r="B81" s="113"/>
      <c r="C81" s="114"/>
      <c r="D81" s="115" t="s">
        <v>160</v>
      </c>
      <c r="E81" s="115"/>
      <c r="F81" s="115"/>
      <c r="G81" s="115"/>
      <c r="H81" s="115"/>
      <c r="I81" s="116"/>
      <c r="J81" s="115" t="s">
        <v>161</v>
      </c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8">
        <f>'2025-074-7 - Slaboproud -...'!J30</f>
        <v>0</v>
      </c>
      <c r="AH81" s="116"/>
      <c r="AI81" s="116"/>
      <c r="AJ81" s="116"/>
      <c r="AK81" s="116"/>
      <c r="AL81" s="116"/>
      <c r="AM81" s="116"/>
      <c r="AN81" s="118">
        <f>SUM(AG81,AT81)</f>
        <v>0</v>
      </c>
      <c r="AO81" s="116"/>
      <c r="AP81" s="116"/>
      <c r="AQ81" s="119" t="s">
        <v>78</v>
      </c>
      <c r="AR81" s="120"/>
      <c r="AS81" s="121">
        <v>0</v>
      </c>
      <c r="AT81" s="122">
        <f>ROUND(SUM(AV81:AW81),2)</f>
        <v>0</v>
      </c>
      <c r="AU81" s="123">
        <f>'2025-074-7 - Slaboproud -...'!P90</f>
        <v>0</v>
      </c>
      <c r="AV81" s="122">
        <f>'2025-074-7 - Slaboproud -...'!J33</f>
        <v>0</v>
      </c>
      <c r="AW81" s="122">
        <f>'2025-074-7 - Slaboproud -...'!J34</f>
        <v>0</v>
      </c>
      <c r="AX81" s="122">
        <f>'2025-074-7 - Slaboproud -...'!J35</f>
        <v>0</v>
      </c>
      <c r="AY81" s="122">
        <f>'2025-074-7 - Slaboproud -...'!J36</f>
        <v>0</v>
      </c>
      <c r="AZ81" s="122">
        <f>'2025-074-7 - Slaboproud -...'!F33</f>
        <v>0</v>
      </c>
      <c r="BA81" s="122">
        <f>'2025-074-7 - Slaboproud -...'!F34</f>
        <v>0</v>
      </c>
      <c r="BB81" s="122">
        <f>'2025-074-7 - Slaboproud -...'!F35</f>
        <v>0</v>
      </c>
      <c r="BC81" s="122">
        <f>'2025-074-7 - Slaboproud -...'!F36</f>
        <v>0</v>
      </c>
      <c r="BD81" s="124">
        <f>'2025-074-7 - Slaboproud -...'!F37</f>
        <v>0</v>
      </c>
      <c r="BE81" s="7"/>
      <c r="BT81" s="125" t="s">
        <v>79</v>
      </c>
      <c r="BV81" s="125" t="s">
        <v>74</v>
      </c>
      <c r="BW81" s="125" t="s">
        <v>162</v>
      </c>
      <c r="BX81" s="125" t="s">
        <v>5</v>
      </c>
      <c r="CL81" s="125" t="s">
        <v>19</v>
      </c>
      <c r="CM81" s="125" t="s">
        <v>81</v>
      </c>
    </row>
    <row r="82" s="7" customFormat="1" ht="24.75" customHeight="1">
      <c r="A82" s="136" t="s">
        <v>86</v>
      </c>
      <c r="B82" s="113"/>
      <c r="C82" s="114"/>
      <c r="D82" s="115" t="s">
        <v>163</v>
      </c>
      <c r="E82" s="115"/>
      <c r="F82" s="115"/>
      <c r="G82" s="115"/>
      <c r="H82" s="115"/>
      <c r="I82" s="116"/>
      <c r="J82" s="115" t="s">
        <v>164</v>
      </c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8">
        <f>'2025-074-8 - Slaboproud -...'!J30</f>
        <v>0</v>
      </c>
      <c r="AH82" s="116"/>
      <c r="AI82" s="116"/>
      <c r="AJ82" s="116"/>
      <c r="AK82" s="116"/>
      <c r="AL82" s="116"/>
      <c r="AM82" s="116"/>
      <c r="AN82" s="118">
        <f>SUM(AG82,AT82)</f>
        <v>0</v>
      </c>
      <c r="AO82" s="116"/>
      <c r="AP82" s="116"/>
      <c r="AQ82" s="119" t="s">
        <v>78</v>
      </c>
      <c r="AR82" s="120"/>
      <c r="AS82" s="121">
        <v>0</v>
      </c>
      <c r="AT82" s="122">
        <f>ROUND(SUM(AV82:AW82),2)</f>
        <v>0</v>
      </c>
      <c r="AU82" s="123">
        <f>'2025-074-8 - Slaboproud -...'!P90</f>
        <v>0</v>
      </c>
      <c r="AV82" s="122">
        <f>'2025-074-8 - Slaboproud -...'!J33</f>
        <v>0</v>
      </c>
      <c r="AW82" s="122">
        <f>'2025-074-8 - Slaboproud -...'!J34</f>
        <v>0</v>
      </c>
      <c r="AX82" s="122">
        <f>'2025-074-8 - Slaboproud -...'!J35</f>
        <v>0</v>
      </c>
      <c r="AY82" s="122">
        <f>'2025-074-8 - Slaboproud -...'!J36</f>
        <v>0</v>
      </c>
      <c r="AZ82" s="122">
        <f>'2025-074-8 - Slaboproud -...'!F33</f>
        <v>0</v>
      </c>
      <c r="BA82" s="122">
        <f>'2025-074-8 - Slaboproud -...'!F34</f>
        <v>0</v>
      </c>
      <c r="BB82" s="122">
        <f>'2025-074-8 - Slaboproud -...'!F35</f>
        <v>0</v>
      </c>
      <c r="BC82" s="122">
        <f>'2025-074-8 - Slaboproud -...'!F36</f>
        <v>0</v>
      </c>
      <c r="BD82" s="124">
        <f>'2025-074-8 - Slaboproud -...'!F37</f>
        <v>0</v>
      </c>
      <c r="BE82" s="7"/>
      <c r="BT82" s="125" t="s">
        <v>79</v>
      </c>
      <c r="BV82" s="125" t="s">
        <v>74</v>
      </c>
      <c r="BW82" s="125" t="s">
        <v>165</v>
      </c>
      <c r="BX82" s="125" t="s">
        <v>5</v>
      </c>
      <c r="CL82" s="125" t="s">
        <v>19</v>
      </c>
      <c r="CM82" s="125" t="s">
        <v>81</v>
      </c>
    </row>
    <row r="83" s="7" customFormat="1" ht="24.75" customHeight="1">
      <c r="A83" s="136" t="s">
        <v>86</v>
      </c>
      <c r="B83" s="113"/>
      <c r="C83" s="114"/>
      <c r="D83" s="115" t="s">
        <v>166</v>
      </c>
      <c r="E83" s="115"/>
      <c r="F83" s="115"/>
      <c r="G83" s="115"/>
      <c r="H83" s="115"/>
      <c r="I83" s="116"/>
      <c r="J83" s="115" t="s">
        <v>167</v>
      </c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8">
        <f>'2025-074-9 - VRN- vedlejš...'!J30</f>
        <v>0</v>
      </c>
      <c r="AH83" s="116"/>
      <c r="AI83" s="116"/>
      <c r="AJ83" s="116"/>
      <c r="AK83" s="116"/>
      <c r="AL83" s="116"/>
      <c r="AM83" s="116"/>
      <c r="AN83" s="118">
        <f>SUM(AG83,AT83)</f>
        <v>0</v>
      </c>
      <c r="AO83" s="116"/>
      <c r="AP83" s="116"/>
      <c r="AQ83" s="119" t="s">
        <v>78</v>
      </c>
      <c r="AR83" s="120"/>
      <c r="AS83" s="137">
        <v>0</v>
      </c>
      <c r="AT83" s="138">
        <f>ROUND(SUM(AV83:AW83),2)</f>
        <v>0</v>
      </c>
      <c r="AU83" s="139">
        <f>'2025-074-9 - VRN- vedlejš...'!P84</f>
        <v>0</v>
      </c>
      <c r="AV83" s="138">
        <f>'2025-074-9 - VRN- vedlejš...'!J33</f>
        <v>0</v>
      </c>
      <c r="AW83" s="138">
        <f>'2025-074-9 - VRN- vedlejš...'!J34</f>
        <v>0</v>
      </c>
      <c r="AX83" s="138">
        <f>'2025-074-9 - VRN- vedlejš...'!J35</f>
        <v>0</v>
      </c>
      <c r="AY83" s="138">
        <f>'2025-074-9 - VRN- vedlejš...'!J36</f>
        <v>0</v>
      </c>
      <c r="AZ83" s="138">
        <f>'2025-074-9 - VRN- vedlejš...'!F33</f>
        <v>0</v>
      </c>
      <c r="BA83" s="138">
        <f>'2025-074-9 - VRN- vedlejš...'!F34</f>
        <v>0</v>
      </c>
      <c r="BB83" s="138">
        <f>'2025-074-9 - VRN- vedlejš...'!F35</f>
        <v>0</v>
      </c>
      <c r="BC83" s="138">
        <f>'2025-074-9 - VRN- vedlejš...'!F36</f>
        <v>0</v>
      </c>
      <c r="BD83" s="140">
        <f>'2025-074-9 - VRN- vedlejš...'!F37</f>
        <v>0</v>
      </c>
      <c r="BE83" s="7"/>
      <c r="BT83" s="125" t="s">
        <v>79</v>
      </c>
      <c r="BV83" s="125" t="s">
        <v>74</v>
      </c>
      <c r="BW83" s="125" t="s">
        <v>168</v>
      </c>
      <c r="BX83" s="125" t="s">
        <v>5</v>
      </c>
      <c r="CL83" s="125" t="s">
        <v>19</v>
      </c>
      <c r="CM83" s="125" t="s">
        <v>81</v>
      </c>
    </row>
    <row r="84" s="2" customFormat="1" ht="30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6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</row>
    <row r="85" s="2" customFormat="1" ht="6.96" customHeight="1">
      <c r="A85" s="40"/>
      <c r="B85" s="61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46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</row>
  </sheetData>
  <sheetProtection sheet="1" formatColumns="0" formatRows="0" objects="1" scenarios="1" spinCount="100000" saltValue="OqB7qEHbR70qATL9de9wwmYtQx2xlIXF8jQLqFYfT7YTzsEH88ahE3oZMhwWiR9+nYA/Myi2ujXKHXCGLfcKWw==" hashValue="mC5yz55tTPjLG/eN3ZoGTJ2Ie9XMvfrkxAIgbt/N2JtrxCG1LbwHWLta4TPGWouBAt8Pel7V8s1UWW7aT1DcaA==" algorithmName="SHA-512" password="CC35"/>
  <mergeCells count="154">
    <mergeCell ref="D64:H64"/>
    <mergeCell ref="J64:AF64"/>
    <mergeCell ref="E65:I65"/>
    <mergeCell ref="K65:AF65"/>
    <mergeCell ref="L66:AF66"/>
    <mergeCell ref="F66:J66"/>
    <mergeCell ref="L67:AF67"/>
    <mergeCell ref="F67:J67"/>
    <mergeCell ref="K68:AF68"/>
    <mergeCell ref="E68:I68"/>
    <mergeCell ref="F69:J69"/>
    <mergeCell ref="L69:AF69"/>
    <mergeCell ref="F70:J70"/>
    <mergeCell ref="L70:AF70"/>
    <mergeCell ref="J71:AF71"/>
    <mergeCell ref="D71:H71"/>
    <mergeCell ref="E72:I72"/>
    <mergeCell ref="K72:AF72"/>
    <mergeCell ref="L73:AF73"/>
    <mergeCell ref="F73:J73"/>
    <mergeCell ref="L74:AF74"/>
    <mergeCell ref="F74:J74"/>
    <mergeCell ref="K75:AF75"/>
    <mergeCell ref="E75:I75"/>
    <mergeCell ref="L76:AF76"/>
    <mergeCell ref="F76:J76"/>
    <mergeCell ref="L77:AF77"/>
    <mergeCell ref="F77:J77"/>
    <mergeCell ref="J78:AF78"/>
    <mergeCell ref="D78:H78"/>
    <mergeCell ref="D79:H79"/>
    <mergeCell ref="J79:AF79"/>
    <mergeCell ref="D80:H80"/>
    <mergeCell ref="J80:AF80"/>
    <mergeCell ref="D81:H81"/>
    <mergeCell ref="J81:AF81"/>
    <mergeCell ref="D82:H82"/>
    <mergeCell ref="J82:AF82"/>
    <mergeCell ref="D83:H83"/>
    <mergeCell ref="J83:AF83"/>
    <mergeCell ref="AG61:AM61"/>
    <mergeCell ref="AN61:AP61"/>
    <mergeCell ref="AG62:AM62"/>
    <mergeCell ref="AN62:AP62"/>
    <mergeCell ref="AG63:AM63"/>
    <mergeCell ref="AN63:AP63"/>
    <mergeCell ref="AG64:AM64"/>
    <mergeCell ref="AN64:AP64"/>
    <mergeCell ref="AG65:AM65"/>
    <mergeCell ref="AN65:AP65"/>
    <mergeCell ref="AG66:AM66"/>
    <mergeCell ref="AN66:AP66"/>
    <mergeCell ref="AG67:AM67"/>
    <mergeCell ref="AN67:AP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N72:AP72"/>
    <mergeCell ref="AG72:AM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N81:AP81"/>
    <mergeCell ref="AG81:AM81"/>
    <mergeCell ref="AN82:AP82"/>
    <mergeCell ref="AG82:AM82"/>
    <mergeCell ref="AN83:AP83"/>
    <mergeCell ref="AG83:AM83"/>
    <mergeCell ref="L45:AO45"/>
    <mergeCell ref="C52:G52"/>
    <mergeCell ref="I52:AF52"/>
    <mergeCell ref="D55:H55"/>
    <mergeCell ref="J55:AF55"/>
    <mergeCell ref="K56:AF56"/>
    <mergeCell ref="E56:I56"/>
    <mergeCell ref="L57:AF57"/>
    <mergeCell ref="F57:J57"/>
    <mergeCell ref="L58:AF58"/>
    <mergeCell ref="F58:J58"/>
    <mergeCell ref="L59:AF59"/>
    <mergeCell ref="F59:J59"/>
    <mergeCell ref="K60:AF60"/>
    <mergeCell ref="E60:I60"/>
    <mergeCell ref="L61:AF61"/>
    <mergeCell ref="F61:J61"/>
    <mergeCell ref="F62:J62"/>
    <mergeCell ref="L62:AF62"/>
    <mergeCell ref="F63:J63"/>
    <mergeCell ref="L63:AF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N57:AP57"/>
    <mergeCell ref="AG57:AM57"/>
    <mergeCell ref="AG58:AM58"/>
    <mergeCell ref="AN58:AP58"/>
    <mergeCell ref="AN59:AP59"/>
    <mergeCell ref="AG59:AM59"/>
    <mergeCell ref="AG60:AM60"/>
    <mergeCell ref="AN60:AP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</mergeCells>
  <hyperlinks>
    <hyperlink ref="A57" location="'2025-074-1-01-01 - Budova...'!C2" display="/"/>
    <hyperlink ref="A58" location="'2025-074-1-01-02 - Budova...'!C2" display="/"/>
    <hyperlink ref="A59" location="'2025-074-1-01-03 - Budova...'!C2" display="/"/>
    <hyperlink ref="A61" location="'2025-074-1-02-01 - Budova...'!C2" display="/"/>
    <hyperlink ref="A62" location="'2025-074-1-02-02 - Budova...'!C2" display="/"/>
    <hyperlink ref="A63" location="'2025-074-1-02-03 - Budova...'!C2" display="/"/>
    <hyperlink ref="A66" location="'2025-074-2-01-01 - Budova...'!C2" display="/"/>
    <hyperlink ref="A67" location="'2025-074-2-01-02 - Budova...'!C2" display="/"/>
    <hyperlink ref="A69" location="'2025-074-2-02-01 - Budova...'!C2" display="/"/>
    <hyperlink ref="A70" location="'2025-074-2-02-02 - Budova...'!C2" display="/"/>
    <hyperlink ref="A73" location="'2025-074-3-01-01 - Budova...'!C2" display="/"/>
    <hyperlink ref="A74" location="'2025-074-3-01-02 - Budova...'!C2" display="/"/>
    <hyperlink ref="A76" location="'2025-074-3-02-01 - Budova...'!C2" display="/"/>
    <hyperlink ref="A77" location="'2025-074-3-02-02 - Budova...'!C2" display="/"/>
    <hyperlink ref="A78" location="'2025-074-4 - Ostatní'!C2" display="/"/>
    <hyperlink ref="A79" location="'2025-074-5 - Úpravy evaku...'!C2" display="/"/>
    <hyperlink ref="A80" location="'2025-074-6 - Silnoproud'!C2" display="/"/>
    <hyperlink ref="A81" location="'2025-074-7 - Slaboproud -...'!C2" display="/"/>
    <hyperlink ref="A82" location="'2025-074-8 - Slaboproud -...'!C2" display="/"/>
    <hyperlink ref="A83" location="'2025-074-9 - VRN- vedlejš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1362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1568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1569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ROUND(J103,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ROUND((SUM(BE103:BE1725)),  2)</f>
        <v>0</v>
      </c>
      <c r="G37" s="40"/>
      <c r="H37" s="40"/>
      <c r="I37" s="160">
        <v>0.20999999999999999</v>
      </c>
      <c r="J37" s="159">
        <f>ROUND(((SUM(BE103:BE1725))*I37),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ROUND((SUM(BF103:BF1725)),  2)</f>
        <v>0</v>
      </c>
      <c r="G38" s="40"/>
      <c r="H38" s="40"/>
      <c r="I38" s="160">
        <v>0.12</v>
      </c>
      <c r="J38" s="159">
        <f>ROUND(((SUM(BF103:BF1725))*I38),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ROUND((SUM(BG103:BG1725)),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ROUND((SUM(BH103:BH1725)),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ROUND((SUM(BI103:BI1725)),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1362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1568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2025-074-2-02-01 - Budova 9- nové kce- 1.NP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J103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1570</v>
      </c>
      <c r="E69" s="186"/>
      <c r="F69" s="186"/>
      <c r="G69" s="186"/>
      <c r="H69" s="186"/>
      <c r="I69" s="186"/>
      <c r="J69" s="187">
        <f>J105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1571</v>
      </c>
      <c r="E70" s="186"/>
      <c r="F70" s="186"/>
      <c r="G70" s="186"/>
      <c r="H70" s="186"/>
      <c r="I70" s="186"/>
      <c r="J70" s="187">
        <f>J160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663</v>
      </c>
      <c r="E71" s="186"/>
      <c r="F71" s="186"/>
      <c r="G71" s="186"/>
      <c r="H71" s="186"/>
      <c r="I71" s="186"/>
      <c r="J71" s="187">
        <f>J188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664</v>
      </c>
      <c r="E72" s="186"/>
      <c r="F72" s="186"/>
      <c r="G72" s="186"/>
      <c r="H72" s="186"/>
      <c r="I72" s="186"/>
      <c r="J72" s="187">
        <f>J384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6"/>
      <c r="D73" s="185" t="s">
        <v>665</v>
      </c>
      <c r="E73" s="186"/>
      <c r="F73" s="186"/>
      <c r="G73" s="186"/>
      <c r="H73" s="186"/>
      <c r="I73" s="186"/>
      <c r="J73" s="187">
        <f>J516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6"/>
      <c r="D74" s="185" t="s">
        <v>666</v>
      </c>
      <c r="E74" s="186"/>
      <c r="F74" s="186"/>
      <c r="G74" s="186"/>
      <c r="H74" s="186"/>
      <c r="I74" s="186"/>
      <c r="J74" s="187">
        <f>J586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78"/>
      <c r="C75" s="179"/>
      <c r="D75" s="180" t="s">
        <v>185</v>
      </c>
      <c r="E75" s="181"/>
      <c r="F75" s="181"/>
      <c r="G75" s="181"/>
      <c r="H75" s="181"/>
      <c r="I75" s="181"/>
      <c r="J75" s="182">
        <f>J589</f>
        <v>0</v>
      </c>
      <c r="K75" s="179"/>
      <c r="L75" s="183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84"/>
      <c r="C76" s="126"/>
      <c r="D76" s="185" t="s">
        <v>667</v>
      </c>
      <c r="E76" s="186"/>
      <c r="F76" s="186"/>
      <c r="G76" s="186"/>
      <c r="H76" s="186"/>
      <c r="I76" s="186"/>
      <c r="J76" s="187">
        <f>J590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6"/>
      <c r="D77" s="185" t="s">
        <v>669</v>
      </c>
      <c r="E77" s="186"/>
      <c r="F77" s="186"/>
      <c r="G77" s="186"/>
      <c r="H77" s="186"/>
      <c r="I77" s="186"/>
      <c r="J77" s="187">
        <f>J759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6"/>
      <c r="D78" s="185" t="s">
        <v>1572</v>
      </c>
      <c r="E78" s="186"/>
      <c r="F78" s="186"/>
      <c r="G78" s="186"/>
      <c r="H78" s="186"/>
      <c r="I78" s="186"/>
      <c r="J78" s="187">
        <f>J867</f>
        <v>0</v>
      </c>
      <c r="K78" s="126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6"/>
      <c r="D79" s="185" t="s">
        <v>670</v>
      </c>
      <c r="E79" s="186"/>
      <c r="F79" s="186"/>
      <c r="G79" s="186"/>
      <c r="H79" s="186"/>
      <c r="I79" s="186"/>
      <c r="J79" s="187">
        <f>J1041</f>
        <v>0</v>
      </c>
      <c r="K79" s="126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61"/>
      <c r="C81" s="62"/>
      <c r="D81" s="62"/>
      <c r="E81" s="62"/>
      <c r="F81" s="62"/>
      <c r="G81" s="62"/>
      <c r="H81" s="62"/>
      <c r="I81" s="62"/>
      <c r="J81" s="62"/>
      <c r="K81" s="6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5" s="2" customFormat="1" ht="6.96" customHeight="1">
      <c r="A85" s="40"/>
      <c r="B85" s="63"/>
      <c r="C85" s="64"/>
      <c r="D85" s="64"/>
      <c r="E85" s="64"/>
      <c r="F85" s="64"/>
      <c r="G85" s="64"/>
      <c r="H85" s="64"/>
      <c r="I85" s="64"/>
      <c r="J85" s="64"/>
      <c r="K85" s="64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24.96" customHeight="1">
      <c r="A86" s="40"/>
      <c r="B86" s="41"/>
      <c r="C86" s="25" t="s">
        <v>188</v>
      </c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16</v>
      </c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172" t="str">
        <f>E7</f>
        <v>Domov seniorů Vojkov</v>
      </c>
      <c r="F89" s="34"/>
      <c r="G89" s="34"/>
      <c r="H89" s="34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1" customFormat="1" ht="12" customHeight="1">
      <c r="B90" s="23"/>
      <c r="C90" s="34" t="s">
        <v>170</v>
      </c>
      <c r="D90" s="24"/>
      <c r="E90" s="24"/>
      <c r="F90" s="24"/>
      <c r="G90" s="24"/>
      <c r="H90" s="24"/>
      <c r="I90" s="24"/>
      <c r="J90" s="24"/>
      <c r="K90" s="24"/>
      <c r="L90" s="22"/>
    </row>
    <row r="91" s="1" customFormat="1" ht="16.5" customHeight="1">
      <c r="B91" s="23"/>
      <c r="C91" s="24"/>
      <c r="D91" s="24"/>
      <c r="E91" s="172" t="s">
        <v>1362</v>
      </c>
      <c r="F91" s="24"/>
      <c r="G91" s="24"/>
      <c r="H91" s="24"/>
      <c r="I91" s="24"/>
      <c r="J91" s="24"/>
      <c r="K91" s="24"/>
      <c r="L91" s="22"/>
    </row>
    <row r="92" s="1" customFormat="1" ht="12" customHeight="1">
      <c r="B92" s="23"/>
      <c r="C92" s="34" t="s">
        <v>172</v>
      </c>
      <c r="D92" s="24"/>
      <c r="E92" s="24"/>
      <c r="F92" s="24"/>
      <c r="G92" s="24"/>
      <c r="H92" s="24"/>
      <c r="I92" s="24"/>
      <c r="J92" s="24"/>
      <c r="K92" s="24"/>
      <c r="L92" s="22"/>
    </row>
    <row r="93" s="2" customFormat="1" ht="16.5" customHeight="1">
      <c r="A93" s="40"/>
      <c r="B93" s="41"/>
      <c r="C93" s="42"/>
      <c r="D93" s="42"/>
      <c r="E93" s="173" t="s">
        <v>1568</v>
      </c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174</v>
      </c>
      <c r="D94" s="42"/>
      <c r="E94" s="42"/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6.5" customHeight="1">
      <c r="A95" s="40"/>
      <c r="B95" s="41"/>
      <c r="C95" s="42"/>
      <c r="D95" s="42"/>
      <c r="E95" s="71" t="str">
        <f>E13</f>
        <v>2025-074-2-02-01 - Budova 9- nové kce- 1.NP</v>
      </c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21</v>
      </c>
      <c r="D97" s="42"/>
      <c r="E97" s="42"/>
      <c r="F97" s="29" t="str">
        <f>F16</f>
        <v>Vojkov 1, Vrchotovy Janovice</v>
      </c>
      <c r="G97" s="42"/>
      <c r="H97" s="42"/>
      <c r="I97" s="34" t="s">
        <v>23</v>
      </c>
      <c r="J97" s="74" t="str">
        <f>IF(J16="","",J16)</f>
        <v>12. 5. 2025</v>
      </c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6.96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40.05" customHeight="1">
      <c r="A99" s="40"/>
      <c r="B99" s="41"/>
      <c r="C99" s="34" t="s">
        <v>25</v>
      </c>
      <c r="D99" s="42"/>
      <c r="E99" s="42"/>
      <c r="F99" s="29" t="str">
        <f>E19</f>
        <v>Domov seniorů Vojkov 1, Vrchotovy Janovice</v>
      </c>
      <c r="G99" s="42"/>
      <c r="H99" s="42"/>
      <c r="I99" s="34" t="s">
        <v>31</v>
      </c>
      <c r="J99" s="38" t="str">
        <f>E25</f>
        <v>ČOS exim,s.r.o. Alešova 26, České Budějovice</v>
      </c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5.15" customHeight="1">
      <c r="A100" s="40"/>
      <c r="B100" s="41"/>
      <c r="C100" s="34" t="s">
        <v>29</v>
      </c>
      <c r="D100" s="42"/>
      <c r="E100" s="42"/>
      <c r="F100" s="29" t="str">
        <f>IF(E22="","",E22)</f>
        <v>Vyplň údaj</v>
      </c>
      <c r="G100" s="42"/>
      <c r="H100" s="42"/>
      <c r="I100" s="34" t="s">
        <v>34</v>
      </c>
      <c r="J100" s="38" t="str">
        <f>E28</f>
        <v>Ing. Dana Mlejnková</v>
      </c>
      <c r="K100" s="42"/>
      <c r="L100" s="148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0.32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8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11" customFormat="1" ht="29.28" customHeight="1">
      <c r="A102" s="189"/>
      <c r="B102" s="190"/>
      <c r="C102" s="191" t="s">
        <v>189</v>
      </c>
      <c r="D102" s="192" t="s">
        <v>57</v>
      </c>
      <c r="E102" s="192" t="s">
        <v>53</v>
      </c>
      <c r="F102" s="192" t="s">
        <v>54</v>
      </c>
      <c r="G102" s="192" t="s">
        <v>190</v>
      </c>
      <c r="H102" s="192" t="s">
        <v>191</v>
      </c>
      <c r="I102" s="192" t="s">
        <v>192</v>
      </c>
      <c r="J102" s="192" t="s">
        <v>179</v>
      </c>
      <c r="K102" s="193" t="s">
        <v>193</v>
      </c>
      <c r="L102" s="194"/>
      <c r="M102" s="94" t="s">
        <v>19</v>
      </c>
      <c r="N102" s="95" t="s">
        <v>42</v>
      </c>
      <c r="O102" s="95" t="s">
        <v>194</v>
      </c>
      <c r="P102" s="95" t="s">
        <v>195</v>
      </c>
      <c r="Q102" s="95" t="s">
        <v>196</v>
      </c>
      <c r="R102" s="95" t="s">
        <v>197</v>
      </c>
      <c r="S102" s="95" t="s">
        <v>198</v>
      </c>
      <c r="T102" s="96" t="s">
        <v>199</v>
      </c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</row>
    <row r="103" s="2" customFormat="1" ht="22.8" customHeight="1">
      <c r="A103" s="40"/>
      <c r="B103" s="41"/>
      <c r="C103" s="101" t="s">
        <v>200</v>
      </c>
      <c r="D103" s="42"/>
      <c r="E103" s="42"/>
      <c r="F103" s="42"/>
      <c r="G103" s="42"/>
      <c r="H103" s="42"/>
      <c r="I103" s="42"/>
      <c r="J103" s="195">
        <f>BK103</f>
        <v>0</v>
      </c>
      <c r="K103" s="42"/>
      <c r="L103" s="46"/>
      <c r="M103" s="97"/>
      <c r="N103" s="196"/>
      <c r="O103" s="98"/>
      <c r="P103" s="197">
        <f>P104+P589</f>
        <v>0</v>
      </c>
      <c r="Q103" s="98"/>
      <c r="R103" s="197">
        <f>R104+R589</f>
        <v>19.145539490250002</v>
      </c>
      <c r="S103" s="98"/>
      <c r="T103" s="198">
        <f>T104+T589</f>
        <v>0.0058228500000000001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71</v>
      </c>
      <c r="AU103" s="19" t="s">
        <v>180</v>
      </c>
      <c r="BK103" s="199">
        <f>BK104+BK589</f>
        <v>0</v>
      </c>
    </row>
    <row r="104" s="12" customFormat="1" ht="25.92" customHeight="1">
      <c r="A104" s="12"/>
      <c r="B104" s="200"/>
      <c r="C104" s="201"/>
      <c r="D104" s="202" t="s">
        <v>71</v>
      </c>
      <c r="E104" s="203" t="s">
        <v>201</v>
      </c>
      <c r="F104" s="203" t="s">
        <v>202</v>
      </c>
      <c r="G104" s="201"/>
      <c r="H104" s="201"/>
      <c r="I104" s="204"/>
      <c r="J104" s="205">
        <f>BK104</f>
        <v>0</v>
      </c>
      <c r="K104" s="201"/>
      <c r="L104" s="206"/>
      <c r="M104" s="207"/>
      <c r="N104" s="208"/>
      <c r="O104" s="208"/>
      <c r="P104" s="209">
        <f>P105+P160+P188+P384+P516+P586</f>
        <v>0</v>
      </c>
      <c r="Q104" s="208"/>
      <c r="R104" s="209">
        <f>R105+R160+R188+R384+R516+R586</f>
        <v>17.632758320000001</v>
      </c>
      <c r="S104" s="208"/>
      <c r="T104" s="210">
        <f>T105+T160+T188+T384+T516+T586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79</v>
      </c>
      <c r="AT104" s="212" t="s">
        <v>71</v>
      </c>
      <c r="AU104" s="212" t="s">
        <v>72</v>
      </c>
      <c r="AY104" s="211" t="s">
        <v>203</v>
      </c>
      <c r="BK104" s="213">
        <f>BK105+BK160+BK188+BK384+BK516+BK586</f>
        <v>0</v>
      </c>
    </row>
    <row r="105" s="12" customFormat="1" ht="22.8" customHeight="1">
      <c r="A105" s="12"/>
      <c r="B105" s="200"/>
      <c r="C105" s="201"/>
      <c r="D105" s="202" t="s">
        <v>71</v>
      </c>
      <c r="E105" s="214" t="s">
        <v>89</v>
      </c>
      <c r="F105" s="214" t="s">
        <v>1573</v>
      </c>
      <c r="G105" s="201"/>
      <c r="H105" s="201"/>
      <c r="I105" s="204"/>
      <c r="J105" s="215">
        <f>BK105</f>
        <v>0</v>
      </c>
      <c r="K105" s="201"/>
      <c r="L105" s="206"/>
      <c r="M105" s="207"/>
      <c r="N105" s="208"/>
      <c r="O105" s="208"/>
      <c r="P105" s="209">
        <f>SUM(P106:P159)</f>
        <v>0</v>
      </c>
      <c r="Q105" s="208"/>
      <c r="R105" s="209">
        <f>SUM(R106:R159)</f>
        <v>1.9256331199999999</v>
      </c>
      <c r="S105" s="208"/>
      <c r="T105" s="210">
        <f>SUM(T106:T159)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79</v>
      </c>
      <c r="AT105" s="212" t="s">
        <v>71</v>
      </c>
      <c r="AU105" s="212" t="s">
        <v>79</v>
      </c>
      <c r="AY105" s="211" t="s">
        <v>203</v>
      </c>
      <c r="BK105" s="213">
        <f>SUM(BK106:BK159)</f>
        <v>0</v>
      </c>
    </row>
    <row r="106" s="2" customFormat="1" ht="16.5" customHeight="1">
      <c r="A106" s="40"/>
      <c r="B106" s="41"/>
      <c r="C106" s="216" t="s">
        <v>79</v>
      </c>
      <c r="D106" s="216" t="s">
        <v>206</v>
      </c>
      <c r="E106" s="217" t="s">
        <v>1574</v>
      </c>
      <c r="F106" s="218" t="s">
        <v>1575</v>
      </c>
      <c r="G106" s="219" t="s">
        <v>1423</v>
      </c>
      <c r="H106" s="220">
        <v>0.75600000000000001</v>
      </c>
      <c r="I106" s="221"/>
      <c r="J106" s="222">
        <f>ROUND(I106*H106,2)</f>
        <v>0</v>
      </c>
      <c r="K106" s="218" t="s">
        <v>210</v>
      </c>
      <c r="L106" s="46"/>
      <c r="M106" s="223" t="s">
        <v>19</v>
      </c>
      <c r="N106" s="224" t="s">
        <v>43</v>
      </c>
      <c r="O106" s="86"/>
      <c r="P106" s="225">
        <f>O106*H106</f>
        <v>0</v>
      </c>
      <c r="Q106" s="225">
        <v>1.94302</v>
      </c>
      <c r="R106" s="225">
        <f>Q106*H106</f>
        <v>1.4689231199999999</v>
      </c>
      <c r="S106" s="225">
        <v>0</v>
      </c>
      <c r="T106" s="22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7" t="s">
        <v>211</v>
      </c>
      <c r="AT106" s="227" t="s">
        <v>206</v>
      </c>
      <c r="AU106" s="227" t="s">
        <v>81</v>
      </c>
      <c r="AY106" s="19" t="s">
        <v>203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19" t="s">
        <v>79</v>
      </c>
      <c r="BK106" s="228">
        <f>ROUND(I106*H106,2)</f>
        <v>0</v>
      </c>
      <c r="BL106" s="19" t="s">
        <v>211</v>
      </c>
      <c r="BM106" s="227" t="s">
        <v>1576</v>
      </c>
    </row>
    <row r="107" s="2" customFormat="1">
      <c r="A107" s="40"/>
      <c r="B107" s="41"/>
      <c r="C107" s="42"/>
      <c r="D107" s="229" t="s">
        <v>213</v>
      </c>
      <c r="E107" s="42"/>
      <c r="F107" s="230" t="s">
        <v>1577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213</v>
      </c>
      <c r="AU107" s="19" t="s">
        <v>81</v>
      </c>
    </row>
    <row r="108" s="13" customFormat="1">
      <c r="A108" s="13"/>
      <c r="B108" s="234"/>
      <c r="C108" s="235"/>
      <c r="D108" s="236" t="s">
        <v>215</v>
      </c>
      <c r="E108" s="237" t="s">
        <v>19</v>
      </c>
      <c r="F108" s="238" t="s">
        <v>1366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215</v>
      </c>
      <c r="AU108" s="244" t="s">
        <v>81</v>
      </c>
      <c r="AV108" s="13" t="s">
        <v>79</v>
      </c>
      <c r="AW108" s="13" t="s">
        <v>33</v>
      </c>
      <c r="AX108" s="13" t="s">
        <v>72</v>
      </c>
      <c r="AY108" s="244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1578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3" customFormat="1">
      <c r="A110" s="13"/>
      <c r="B110" s="234"/>
      <c r="C110" s="235"/>
      <c r="D110" s="236" t="s">
        <v>215</v>
      </c>
      <c r="E110" s="237" t="s">
        <v>19</v>
      </c>
      <c r="F110" s="238" t="s">
        <v>1373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215</v>
      </c>
      <c r="AU110" s="244" t="s">
        <v>81</v>
      </c>
      <c r="AV110" s="13" t="s">
        <v>79</v>
      </c>
      <c r="AW110" s="13" t="s">
        <v>33</v>
      </c>
      <c r="AX110" s="13" t="s">
        <v>72</v>
      </c>
      <c r="AY110" s="244" t="s">
        <v>203</v>
      </c>
    </row>
    <row r="111" s="13" customFormat="1">
      <c r="A111" s="13"/>
      <c r="B111" s="234"/>
      <c r="C111" s="235"/>
      <c r="D111" s="236" t="s">
        <v>215</v>
      </c>
      <c r="E111" s="237" t="s">
        <v>19</v>
      </c>
      <c r="F111" s="238" t="s">
        <v>1579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215</v>
      </c>
      <c r="AU111" s="244" t="s">
        <v>81</v>
      </c>
      <c r="AV111" s="13" t="s">
        <v>79</v>
      </c>
      <c r="AW111" s="13" t="s">
        <v>33</v>
      </c>
      <c r="AX111" s="13" t="s">
        <v>72</v>
      </c>
      <c r="AY111" s="244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1580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4" customFormat="1">
      <c r="A113" s="14"/>
      <c r="B113" s="245"/>
      <c r="C113" s="246"/>
      <c r="D113" s="236" t="s">
        <v>215</v>
      </c>
      <c r="E113" s="247" t="s">
        <v>19</v>
      </c>
      <c r="F113" s="248" t="s">
        <v>1581</v>
      </c>
      <c r="G113" s="246"/>
      <c r="H113" s="249">
        <v>0.28799999999999998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215</v>
      </c>
      <c r="AU113" s="255" t="s">
        <v>81</v>
      </c>
      <c r="AV113" s="14" t="s">
        <v>81</v>
      </c>
      <c r="AW113" s="14" t="s">
        <v>33</v>
      </c>
      <c r="AX113" s="14" t="s">
        <v>72</v>
      </c>
      <c r="AY113" s="255" t="s">
        <v>203</v>
      </c>
    </row>
    <row r="114" s="13" customFormat="1">
      <c r="A114" s="13"/>
      <c r="B114" s="234"/>
      <c r="C114" s="235"/>
      <c r="D114" s="236" t="s">
        <v>215</v>
      </c>
      <c r="E114" s="237" t="s">
        <v>19</v>
      </c>
      <c r="F114" s="238" t="s">
        <v>1366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215</v>
      </c>
      <c r="AU114" s="244" t="s">
        <v>81</v>
      </c>
      <c r="AV114" s="13" t="s">
        <v>79</v>
      </c>
      <c r="AW114" s="13" t="s">
        <v>33</v>
      </c>
      <c r="AX114" s="13" t="s">
        <v>72</v>
      </c>
      <c r="AY114" s="244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1582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3" customFormat="1">
      <c r="A116" s="13"/>
      <c r="B116" s="234"/>
      <c r="C116" s="235"/>
      <c r="D116" s="236" t="s">
        <v>215</v>
      </c>
      <c r="E116" s="237" t="s">
        <v>19</v>
      </c>
      <c r="F116" s="238" t="s">
        <v>447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215</v>
      </c>
      <c r="AU116" s="244" t="s">
        <v>81</v>
      </c>
      <c r="AV116" s="13" t="s">
        <v>79</v>
      </c>
      <c r="AW116" s="13" t="s">
        <v>33</v>
      </c>
      <c r="AX116" s="13" t="s">
        <v>72</v>
      </c>
      <c r="AY116" s="244" t="s">
        <v>203</v>
      </c>
    </row>
    <row r="117" s="13" customFormat="1">
      <c r="A117" s="13"/>
      <c r="B117" s="234"/>
      <c r="C117" s="235"/>
      <c r="D117" s="236" t="s">
        <v>215</v>
      </c>
      <c r="E117" s="237" t="s">
        <v>19</v>
      </c>
      <c r="F117" s="238" t="s">
        <v>1579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215</v>
      </c>
      <c r="AU117" s="244" t="s">
        <v>81</v>
      </c>
      <c r="AV117" s="13" t="s">
        <v>79</v>
      </c>
      <c r="AW117" s="13" t="s">
        <v>33</v>
      </c>
      <c r="AX117" s="13" t="s">
        <v>72</v>
      </c>
      <c r="AY117" s="244" t="s">
        <v>203</v>
      </c>
    </row>
    <row r="118" s="13" customFormat="1">
      <c r="A118" s="13"/>
      <c r="B118" s="234"/>
      <c r="C118" s="235"/>
      <c r="D118" s="236" t="s">
        <v>215</v>
      </c>
      <c r="E118" s="237" t="s">
        <v>19</v>
      </c>
      <c r="F118" s="238" t="s">
        <v>1580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215</v>
      </c>
      <c r="AU118" s="244" t="s">
        <v>81</v>
      </c>
      <c r="AV118" s="13" t="s">
        <v>79</v>
      </c>
      <c r="AW118" s="13" t="s">
        <v>33</v>
      </c>
      <c r="AX118" s="13" t="s">
        <v>72</v>
      </c>
      <c r="AY118" s="244" t="s">
        <v>203</v>
      </c>
    </row>
    <row r="119" s="14" customFormat="1">
      <c r="A119" s="14"/>
      <c r="B119" s="245"/>
      <c r="C119" s="246"/>
      <c r="D119" s="236" t="s">
        <v>215</v>
      </c>
      <c r="E119" s="247" t="s">
        <v>19</v>
      </c>
      <c r="F119" s="248" t="s">
        <v>1583</v>
      </c>
      <c r="G119" s="246"/>
      <c r="H119" s="249">
        <v>0.156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215</v>
      </c>
      <c r="AU119" s="255" t="s">
        <v>81</v>
      </c>
      <c r="AV119" s="14" t="s">
        <v>81</v>
      </c>
      <c r="AW119" s="14" t="s">
        <v>33</v>
      </c>
      <c r="AX119" s="14" t="s">
        <v>72</v>
      </c>
      <c r="AY119" s="255" t="s">
        <v>203</v>
      </c>
    </row>
    <row r="120" s="13" customFormat="1">
      <c r="A120" s="13"/>
      <c r="B120" s="234"/>
      <c r="C120" s="235"/>
      <c r="D120" s="236" t="s">
        <v>215</v>
      </c>
      <c r="E120" s="237" t="s">
        <v>19</v>
      </c>
      <c r="F120" s="238" t="s">
        <v>1366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215</v>
      </c>
      <c r="AU120" s="244" t="s">
        <v>81</v>
      </c>
      <c r="AV120" s="13" t="s">
        <v>79</v>
      </c>
      <c r="AW120" s="13" t="s">
        <v>33</v>
      </c>
      <c r="AX120" s="13" t="s">
        <v>72</v>
      </c>
      <c r="AY120" s="244" t="s">
        <v>203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1584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3" customFormat="1">
      <c r="A122" s="13"/>
      <c r="B122" s="234"/>
      <c r="C122" s="235"/>
      <c r="D122" s="236" t="s">
        <v>215</v>
      </c>
      <c r="E122" s="237" t="s">
        <v>19</v>
      </c>
      <c r="F122" s="238" t="s">
        <v>444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215</v>
      </c>
      <c r="AU122" s="244" t="s">
        <v>81</v>
      </c>
      <c r="AV122" s="13" t="s">
        <v>79</v>
      </c>
      <c r="AW122" s="13" t="s">
        <v>33</v>
      </c>
      <c r="AX122" s="13" t="s">
        <v>72</v>
      </c>
      <c r="AY122" s="244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1579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1580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4" customFormat="1">
      <c r="A125" s="14"/>
      <c r="B125" s="245"/>
      <c r="C125" s="246"/>
      <c r="D125" s="236" t="s">
        <v>215</v>
      </c>
      <c r="E125" s="247" t="s">
        <v>19</v>
      </c>
      <c r="F125" s="248" t="s">
        <v>1583</v>
      </c>
      <c r="G125" s="246"/>
      <c r="H125" s="249">
        <v>0.156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215</v>
      </c>
      <c r="AU125" s="255" t="s">
        <v>81</v>
      </c>
      <c r="AV125" s="14" t="s">
        <v>81</v>
      </c>
      <c r="AW125" s="14" t="s">
        <v>33</v>
      </c>
      <c r="AX125" s="14" t="s">
        <v>72</v>
      </c>
      <c r="AY125" s="255" t="s">
        <v>203</v>
      </c>
    </row>
    <row r="126" s="13" customFormat="1">
      <c r="A126" s="13"/>
      <c r="B126" s="234"/>
      <c r="C126" s="235"/>
      <c r="D126" s="236" t="s">
        <v>215</v>
      </c>
      <c r="E126" s="237" t="s">
        <v>19</v>
      </c>
      <c r="F126" s="238" t="s">
        <v>1366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215</v>
      </c>
      <c r="AU126" s="244" t="s">
        <v>81</v>
      </c>
      <c r="AV126" s="13" t="s">
        <v>79</v>
      </c>
      <c r="AW126" s="13" t="s">
        <v>33</v>
      </c>
      <c r="AX126" s="13" t="s">
        <v>72</v>
      </c>
      <c r="AY126" s="244" t="s">
        <v>203</v>
      </c>
    </row>
    <row r="127" s="13" customFormat="1">
      <c r="A127" s="13"/>
      <c r="B127" s="234"/>
      <c r="C127" s="235"/>
      <c r="D127" s="236" t="s">
        <v>215</v>
      </c>
      <c r="E127" s="237" t="s">
        <v>19</v>
      </c>
      <c r="F127" s="238" t="s">
        <v>1585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215</v>
      </c>
      <c r="AU127" s="244" t="s">
        <v>81</v>
      </c>
      <c r="AV127" s="13" t="s">
        <v>79</v>
      </c>
      <c r="AW127" s="13" t="s">
        <v>33</v>
      </c>
      <c r="AX127" s="13" t="s">
        <v>72</v>
      </c>
      <c r="AY127" s="244" t="s">
        <v>203</v>
      </c>
    </row>
    <row r="128" s="13" customFormat="1">
      <c r="A128" s="13"/>
      <c r="B128" s="234"/>
      <c r="C128" s="235"/>
      <c r="D128" s="236" t="s">
        <v>215</v>
      </c>
      <c r="E128" s="237" t="s">
        <v>19</v>
      </c>
      <c r="F128" s="238" t="s">
        <v>1382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215</v>
      </c>
      <c r="AU128" s="244" t="s">
        <v>81</v>
      </c>
      <c r="AV128" s="13" t="s">
        <v>79</v>
      </c>
      <c r="AW128" s="13" t="s">
        <v>33</v>
      </c>
      <c r="AX128" s="13" t="s">
        <v>72</v>
      </c>
      <c r="AY128" s="244" t="s">
        <v>203</v>
      </c>
    </row>
    <row r="129" s="13" customFormat="1">
      <c r="A129" s="13"/>
      <c r="B129" s="234"/>
      <c r="C129" s="235"/>
      <c r="D129" s="236" t="s">
        <v>215</v>
      </c>
      <c r="E129" s="237" t="s">
        <v>19</v>
      </c>
      <c r="F129" s="238" t="s">
        <v>1579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215</v>
      </c>
      <c r="AU129" s="244" t="s">
        <v>81</v>
      </c>
      <c r="AV129" s="13" t="s">
        <v>79</v>
      </c>
      <c r="AW129" s="13" t="s">
        <v>33</v>
      </c>
      <c r="AX129" s="13" t="s">
        <v>72</v>
      </c>
      <c r="AY129" s="244" t="s">
        <v>203</v>
      </c>
    </row>
    <row r="130" s="13" customFormat="1">
      <c r="A130" s="13"/>
      <c r="B130" s="234"/>
      <c r="C130" s="235"/>
      <c r="D130" s="236" t="s">
        <v>215</v>
      </c>
      <c r="E130" s="237" t="s">
        <v>19</v>
      </c>
      <c r="F130" s="238" t="s">
        <v>1580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215</v>
      </c>
      <c r="AU130" s="244" t="s">
        <v>81</v>
      </c>
      <c r="AV130" s="13" t="s">
        <v>79</v>
      </c>
      <c r="AW130" s="13" t="s">
        <v>33</v>
      </c>
      <c r="AX130" s="13" t="s">
        <v>72</v>
      </c>
      <c r="AY130" s="244" t="s">
        <v>203</v>
      </c>
    </row>
    <row r="131" s="14" customFormat="1">
      <c r="A131" s="14"/>
      <c r="B131" s="245"/>
      <c r="C131" s="246"/>
      <c r="D131" s="236" t="s">
        <v>215</v>
      </c>
      <c r="E131" s="247" t="s">
        <v>19</v>
      </c>
      <c r="F131" s="248" t="s">
        <v>1583</v>
      </c>
      <c r="G131" s="246"/>
      <c r="H131" s="249">
        <v>0.156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215</v>
      </c>
      <c r="AU131" s="255" t="s">
        <v>81</v>
      </c>
      <c r="AV131" s="14" t="s">
        <v>81</v>
      </c>
      <c r="AW131" s="14" t="s">
        <v>33</v>
      </c>
      <c r="AX131" s="14" t="s">
        <v>72</v>
      </c>
      <c r="AY131" s="255" t="s">
        <v>203</v>
      </c>
    </row>
    <row r="132" s="15" customFormat="1">
      <c r="A132" s="15"/>
      <c r="B132" s="256"/>
      <c r="C132" s="257"/>
      <c r="D132" s="236" t="s">
        <v>215</v>
      </c>
      <c r="E132" s="258" t="s">
        <v>19</v>
      </c>
      <c r="F132" s="259" t="s">
        <v>246</v>
      </c>
      <c r="G132" s="257"/>
      <c r="H132" s="260">
        <v>0.75600000000000001</v>
      </c>
      <c r="I132" s="261"/>
      <c r="J132" s="257"/>
      <c r="K132" s="257"/>
      <c r="L132" s="262"/>
      <c r="M132" s="263"/>
      <c r="N132" s="264"/>
      <c r="O132" s="264"/>
      <c r="P132" s="264"/>
      <c r="Q132" s="264"/>
      <c r="R132" s="264"/>
      <c r="S132" s="264"/>
      <c r="T132" s="26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6" t="s">
        <v>215</v>
      </c>
      <c r="AU132" s="266" t="s">
        <v>81</v>
      </c>
      <c r="AV132" s="15" t="s">
        <v>211</v>
      </c>
      <c r="AW132" s="15" t="s">
        <v>33</v>
      </c>
      <c r="AX132" s="15" t="s">
        <v>79</v>
      </c>
      <c r="AY132" s="266" t="s">
        <v>203</v>
      </c>
    </row>
    <row r="133" s="2" customFormat="1" ht="16.5" customHeight="1">
      <c r="A133" s="40"/>
      <c r="B133" s="41"/>
      <c r="C133" s="216" t="s">
        <v>81</v>
      </c>
      <c r="D133" s="216" t="s">
        <v>206</v>
      </c>
      <c r="E133" s="217" t="s">
        <v>1586</v>
      </c>
      <c r="F133" s="218" t="s">
        <v>1587</v>
      </c>
      <c r="G133" s="219" t="s">
        <v>282</v>
      </c>
      <c r="H133" s="220">
        <v>0.41899999999999998</v>
      </c>
      <c r="I133" s="221"/>
      <c r="J133" s="222">
        <f>ROUND(I133*H133,2)</f>
        <v>0</v>
      </c>
      <c r="K133" s="218" t="s">
        <v>210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1.0900000000000001</v>
      </c>
      <c r="R133" s="225">
        <f>Q133*H133</f>
        <v>0.45671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211</v>
      </c>
      <c r="AT133" s="227" t="s">
        <v>206</v>
      </c>
      <c r="AU133" s="227" t="s">
        <v>81</v>
      </c>
      <c r="AY133" s="19" t="s">
        <v>203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211</v>
      </c>
      <c r="BM133" s="227" t="s">
        <v>1588</v>
      </c>
    </row>
    <row r="134" s="2" customFormat="1">
      <c r="A134" s="40"/>
      <c r="B134" s="41"/>
      <c r="C134" s="42"/>
      <c r="D134" s="229" t="s">
        <v>213</v>
      </c>
      <c r="E134" s="42"/>
      <c r="F134" s="230" t="s">
        <v>1589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213</v>
      </c>
      <c r="AU134" s="19" t="s">
        <v>81</v>
      </c>
    </row>
    <row r="135" s="13" customFormat="1">
      <c r="A135" s="13"/>
      <c r="B135" s="234"/>
      <c r="C135" s="235"/>
      <c r="D135" s="236" t="s">
        <v>215</v>
      </c>
      <c r="E135" s="237" t="s">
        <v>19</v>
      </c>
      <c r="F135" s="238" t="s">
        <v>1366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215</v>
      </c>
      <c r="AU135" s="244" t="s">
        <v>81</v>
      </c>
      <c r="AV135" s="13" t="s">
        <v>79</v>
      </c>
      <c r="AW135" s="13" t="s">
        <v>33</v>
      </c>
      <c r="AX135" s="13" t="s">
        <v>72</v>
      </c>
      <c r="AY135" s="244" t="s">
        <v>203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1590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1373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3" customFormat="1">
      <c r="A138" s="13"/>
      <c r="B138" s="234"/>
      <c r="C138" s="235"/>
      <c r="D138" s="236" t="s">
        <v>215</v>
      </c>
      <c r="E138" s="237" t="s">
        <v>19</v>
      </c>
      <c r="F138" s="238" t="s">
        <v>1591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215</v>
      </c>
      <c r="AU138" s="244" t="s">
        <v>81</v>
      </c>
      <c r="AV138" s="13" t="s">
        <v>79</v>
      </c>
      <c r="AW138" s="13" t="s">
        <v>33</v>
      </c>
      <c r="AX138" s="13" t="s">
        <v>72</v>
      </c>
      <c r="AY138" s="244" t="s">
        <v>203</v>
      </c>
    </row>
    <row r="139" s="13" customFormat="1">
      <c r="A139" s="13"/>
      <c r="B139" s="234"/>
      <c r="C139" s="235"/>
      <c r="D139" s="236" t="s">
        <v>215</v>
      </c>
      <c r="E139" s="237" t="s">
        <v>19</v>
      </c>
      <c r="F139" s="238" t="s">
        <v>1592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215</v>
      </c>
      <c r="AU139" s="244" t="s">
        <v>81</v>
      </c>
      <c r="AV139" s="13" t="s">
        <v>79</v>
      </c>
      <c r="AW139" s="13" t="s">
        <v>33</v>
      </c>
      <c r="AX139" s="13" t="s">
        <v>72</v>
      </c>
      <c r="AY139" s="244" t="s">
        <v>203</v>
      </c>
    </row>
    <row r="140" s="14" customFormat="1">
      <c r="A140" s="14"/>
      <c r="B140" s="245"/>
      <c r="C140" s="246"/>
      <c r="D140" s="236" t="s">
        <v>215</v>
      </c>
      <c r="E140" s="247" t="s">
        <v>19</v>
      </c>
      <c r="F140" s="248" t="s">
        <v>1593</v>
      </c>
      <c r="G140" s="246"/>
      <c r="H140" s="249">
        <v>0.161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215</v>
      </c>
      <c r="AU140" s="255" t="s">
        <v>81</v>
      </c>
      <c r="AV140" s="14" t="s">
        <v>81</v>
      </c>
      <c r="AW140" s="14" t="s">
        <v>33</v>
      </c>
      <c r="AX140" s="14" t="s">
        <v>72</v>
      </c>
      <c r="AY140" s="255" t="s">
        <v>203</v>
      </c>
    </row>
    <row r="141" s="13" customFormat="1">
      <c r="A141" s="13"/>
      <c r="B141" s="234"/>
      <c r="C141" s="235"/>
      <c r="D141" s="236" t="s">
        <v>215</v>
      </c>
      <c r="E141" s="237" t="s">
        <v>19</v>
      </c>
      <c r="F141" s="238" t="s">
        <v>1366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215</v>
      </c>
      <c r="AU141" s="244" t="s">
        <v>81</v>
      </c>
      <c r="AV141" s="13" t="s">
        <v>79</v>
      </c>
      <c r="AW141" s="13" t="s">
        <v>33</v>
      </c>
      <c r="AX141" s="13" t="s">
        <v>72</v>
      </c>
      <c r="AY141" s="244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1594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447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3" customFormat="1">
      <c r="A144" s="13"/>
      <c r="B144" s="234"/>
      <c r="C144" s="235"/>
      <c r="D144" s="236" t="s">
        <v>215</v>
      </c>
      <c r="E144" s="237" t="s">
        <v>19</v>
      </c>
      <c r="F144" s="238" t="s">
        <v>1591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215</v>
      </c>
      <c r="AU144" s="244" t="s">
        <v>81</v>
      </c>
      <c r="AV144" s="13" t="s">
        <v>79</v>
      </c>
      <c r="AW144" s="13" t="s">
        <v>33</v>
      </c>
      <c r="AX144" s="13" t="s">
        <v>72</v>
      </c>
      <c r="AY144" s="244" t="s">
        <v>203</v>
      </c>
    </row>
    <row r="145" s="13" customFormat="1">
      <c r="A145" s="13"/>
      <c r="B145" s="234"/>
      <c r="C145" s="235"/>
      <c r="D145" s="236" t="s">
        <v>215</v>
      </c>
      <c r="E145" s="237" t="s">
        <v>19</v>
      </c>
      <c r="F145" s="238" t="s">
        <v>1595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215</v>
      </c>
      <c r="AU145" s="244" t="s">
        <v>81</v>
      </c>
      <c r="AV145" s="13" t="s">
        <v>79</v>
      </c>
      <c r="AW145" s="13" t="s">
        <v>33</v>
      </c>
      <c r="AX145" s="13" t="s">
        <v>72</v>
      </c>
      <c r="AY145" s="244" t="s">
        <v>203</v>
      </c>
    </row>
    <row r="146" s="14" customFormat="1">
      <c r="A146" s="14"/>
      <c r="B146" s="245"/>
      <c r="C146" s="246"/>
      <c r="D146" s="236" t="s">
        <v>215</v>
      </c>
      <c r="E146" s="247" t="s">
        <v>19</v>
      </c>
      <c r="F146" s="248" t="s">
        <v>1596</v>
      </c>
      <c r="G146" s="246"/>
      <c r="H146" s="249">
        <v>0.085999999999999993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215</v>
      </c>
      <c r="AU146" s="255" t="s">
        <v>81</v>
      </c>
      <c r="AV146" s="14" t="s">
        <v>81</v>
      </c>
      <c r="AW146" s="14" t="s">
        <v>33</v>
      </c>
      <c r="AX146" s="14" t="s">
        <v>72</v>
      </c>
      <c r="AY146" s="255" t="s">
        <v>203</v>
      </c>
    </row>
    <row r="147" s="13" customFormat="1">
      <c r="A147" s="13"/>
      <c r="B147" s="234"/>
      <c r="C147" s="235"/>
      <c r="D147" s="236" t="s">
        <v>215</v>
      </c>
      <c r="E147" s="237" t="s">
        <v>19</v>
      </c>
      <c r="F147" s="238" t="s">
        <v>1366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215</v>
      </c>
      <c r="AU147" s="244" t="s">
        <v>81</v>
      </c>
      <c r="AV147" s="13" t="s">
        <v>79</v>
      </c>
      <c r="AW147" s="13" t="s">
        <v>33</v>
      </c>
      <c r="AX147" s="13" t="s">
        <v>72</v>
      </c>
      <c r="AY147" s="244" t="s">
        <v>203</v>
      </c>
    </row>
    <row r="148" s="13" customFormat="1">
      <c r="A148" s="13"/>
      <c r="B148" s="234"/>
      <c r="C148" s="235"/>
      <c r="D148" s="236" t="s">
        <v>215</v>
      </c>
      <c r="E148" s="237" t="s">
        <v>19</v>
      </c>
      <c r="F148" s="238" t="s">
        <v>1597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215</v>
      </c>
      <c r="AU148" s="244" t="s">
        <v>81</v>
      </c>
      <c r="AV148" s="13" t="s">
        <v>79</v>
      </c>
      <c r="AW148" s="13" t="s">
        <v>33</v>
      </c>
      <c r="AX148" s="13" t="s">
        <v>72</v>
      </c>
      <c r="AY148" s="244" t="s">
        <v>203</v>
      </c>
    </row>
    <row r="149" s="13" customFormat="1">
      <c r="A149" s="13"/>
      <c r="B149" s="234"/>
      <c r="C149" s="235"/>
      <c r="D149" s="236" t="s">
        <v>215</v>
      </c>
      <c r="E149" s="237" t="s">
        <v>19</v>
      </c>
      <c r="F149" s="238" t="s">
        <v>444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215</v>
      </c>
      <c r="AU149" s="244" t="s">
        <v>81</v>
      </c>
      <c r="AV149" s="13" t="s">
        <v>79</v>
      </c>
      <c r="AW149" s="13" t="s">
        <v>33</v>
      </c>
      <c r="AX149" s="13" t="s">
        <v>72</v>
      </c>
      <c r="AY149" s="244" t="s">
        <v>203</v>
      </c>
    </row>
    <row r="150" s="13" customFormat="1">
      <c r="A150" s="13"/>
      <c r="B150" s="234"/>
      <c r="C150" s="235"/>
      <c r="D150" s="236" t="s">
        <v>215</v>
      </c>
      <c r="E150" s="237" t="s">
        <v>19</v>
      </c>
      <c r="F150" s="238" t="s">
        <v>1591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215</v>
      </c>
      <c r="AU150" s="244" t="s">
        <v>81</v>
      </c>
      <c r="AV150" s="13" t="s">
        <v>79</v>
      </c>
      <c r="AW150" s="13" t="s">
        <v>33</v>
      </c>
      <c r="AX150" s="13" t="s">
        <v>72</v>
      </c>
      <c r="AY150" s="244" t="s">
        <v>203</v>
      </c>
    </row>
    <row r="151" s="13" customFormat="1">
      <c r="A151" s="13"/>
      <c r="B151" s="234"/>
      <c r="C151" s="235"/>
      <c r="D151" s="236" t="s">
        <v>215</v>
      </c>
      <c r="E151" s="237" t="s">
        <v>19</v>
      </c>
      <c r="F151" s="238" t="s">
        <v>1595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215</v>
      </c>
      <c r="AU151" s="244" t="s">
        <v>81</v>
      </c>
      <c r="AV151" s="13" t="s">
        <v>79</v>
      </c>
      <c r="AW151" s="13" t="s">
        <v>33</v>
      </c>
      <c r="AX151" s="13" t="s">
        <v>72</v>
      </c>
      <c r="AY151" s="244" t="s">
        <v>203</v>
      </c>
    </row>
    <row r="152" s="14" customFormat="1">
      <c r="A152" s="14"/>
      <c r="B152" s="245"/>
      <c r="C152" s="246"/>
      <c r="D152" s="236" t="s">
        <v>215</v>
      </c>
      <c r="E152" s="247" t="s">
        <v>19</v>
      </c>
      <c r="F152" s="248" t="s">
        <v>1596</v>
      </c>
      <c r="G152" s="246"/>
      <c r="H152" s="249">
        <v>0.085999999999999993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215</v>
      </c>
      <c r="AU152" s="255" t="s">
        <v>81</v>
      </c>
      <c r="AV152" s="14" t="s">
        <v>81</v>
      </c>
      <c r="AW152" s="14" t="s">
        <v>33</v>
      </c>
      <c r="AX152" s="14" t="s">
        <v>72</v>
      </c>
      <c r="AY152" s="255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1366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1598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1382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3" customFormat="1">
      <c r="A156" s="13"/>
      <c r="B156" s="234"/>
      <c r="C156" s="235"/>
      <c r="D156" s="236" t="s">
        <v>215</v>
      </c>
      <c r="E156" s="237" t="s">
        <v>19</v>
      </c>
      <c r="F156" s="238" t="s">
        <v>1591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215</v>
      </c>
      <c r="AU156" s="244" t="s">
        <v>81</v>
      </c>
      <c r="AV156" s="13" t="s">
        <v>79</v>
      </c>
      <c r="AW156" s="13" t="s">
        <v>33</v>
      </c>
      <c r="AX156" s="13" t="s">
        <v>72</v>
      </c>
      <c r="AY156" s="244" t="s">
        <v>203</v>
      </c>
    </row>
    <row r="157" s="13" customFormat="1">
      <c r="A157" s="13"/>
      <c r="B157" s="234"/>
      <c r="C157" s="235"/>
      <c r="D157" s="236" t="s">
        <v>215</v>
      </c>
      <c r="E157" s="237" t="s">
        <v>19</v>
      </c>
      <c r="F157" s="238" t="s">
        <v>1595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215</v>
      </c>
      <c r="AU157" s="244" t="s">
        <v>81</v>
      </c>
      <c r="AV157" s="13" t="s">
        <v>79</v>
      </c>
      <c r="AW157" s="13" t="s">
        <v>33</v>
      </c>
      <c r="AX157" s="13" t="s">
        <v>72</v>
      </c>
      <c r="AY157" s="244" t="s">
        <v>203</v>
      </c>
    </row>
    <row r="158" s="14" customFormat="1">
      <c r="A158" s="14"/>
      <c r="B158" s="245"/>
      <c r="C158" s="246"/>
      <c r="D158" s="236" t="s">
        <v>215</v>
      </c>
      <c r="E158" s="247" t="s">
        <v>19</v>
      </c>
      <c r="F158" s="248" t="s">
        <v>1596</v>
      </c>
      <c r="G158" s="246"/>
      <c r="H158" s="249">
        <v>0.085999999999999993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215</v>
      </c>
      <c r="AU158" s="255" t="s">
        <v>81</v>
      </c>
      <c r="AV158" s="14" t="s">
        <v>81</v>
      </c>
      <c r="AW158" s="14" t="s">
        <v>33</v>
      </c>
      <c r="AX158" s="14" t="s">
        <v>72</v>
      </c>
      <c r="AY158" s="255" t="s">
        <v>203</v>
      </c>
    </row>
    <row r="159" s="15" customFormat="1">
      <c r="A159" s="15"/>
      <c r="B159" s="256"/>
      <c r="C159" s="257"/>
      <c r="D159" s="236" t="s">
        <v>215</v>
      </c>
      <c r="E159" s="258" t="s">
        <v>19</v>
      </c>
      <c r="F159" s="259" t="s">
        <v>246</v>
      </c>
      <c r="G159" s="257"/>
      <c r="H159" s="260">
        <v>0.41899999999999998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6" t="s">
        <v>215</v>
      </c>
      <c r="AU159" s="266" t="s">
        <v>81</v>
      </c>
      <c r="AV159" s="15" t="s">
        <v>211</v>
      </c>
      <c r="AW159" s="15" t="s">
        <v>33</v>
      </c>
      <c r="AX159" s="15" t="s">
        <v>79</v>
      </c>
      <c r="AY159" s="266" t="s">
        <v>203</v>
      </c>
    </row>
    <row r="160" s="12" customFormat="1" ht="22.8" customHeight="1">
      <c r="A160" s="12"/>
      <c r="B160" s="200"/>
      <c r="C160" s="201"/>
      <c r="D160" s="202" t="s">
        <v>71</v>
      </c>
      <c r="E160" s="214" t="s">
        <v>211</v>
      </c>
      <c r="F160" s="214" t="s">
        <v>1599</v>
      </c>
      <c r="G160" s="201"/>
      <c r="H160" s="201"/>
      <c r="I160" s="204"/>
      <c r="J160" s="215">
        <f>BK160</f>
        <v>0</v>
      </c>
      <c r="K160" s="201"/>
      <c r="L160" s="206"/>
      <c r="M160" s="207"/>
      <c r="N160" s="208"/>
      <c r="O160" s="208"/>
      <c r="P160" s="209">
        <f>SUM(P161:P187)</f>
        <v>0</v>
      </c>
      <c r="Q160" s="208"/>
      <c r="R160" s="209">
        <f>SUM(R161:R187)</f>
        <v>1.0656000000000001</v>
      </c>
      <c r="S160" s="208"/>
      <c r="T160" s="210">
        <f>SUM(T161:T187)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1" t="s">
        <v>79</v>
      </c>
      <c r="AT160" s="212" t="s">
        <v>71</v>
      </c>
      <c r="AU160" s="212" t="s">
        <v>79</v>
      </c>
      <c r="AY160" s="211" t="s">
        <v>203</v>
      </c>
      <c r="BK160" s="213">
        <f>SUM(BK161:BK187)</f>
        <v>0</v>
      </c>
    </row>
    <row r="161" s="2" customFormat="1" ht="24.15" customHeight="1">
      <c r="A161" s="40"/>
      <c r="B161" s="41"/>
      <c r="C161" s="216" t="s">
        <v>89</v>
      </c>
      <c r="D161" s="216" t="s">
        <v>206</v>
      </c>
      <c r="E161" s="217" t="s">
        <v>1600</v>
      </c>
      <c r="F161" s="218" t="s">
        <v>1601</v>
      </c>
      <c r="G161" s="219" t="s">
        <v>358</v>
      </c>
      <c r="H161" s="220">
        <v>16</v>
      </c>
      <c r="I161" s="221"/>
      <c r="J161" s="222">
        <f>ROUND(I161*H161,2)</f>
        <v>0</v>
      </c>
      <c r="K161" s="218" t="s">
        <v>210</v>
      </c>
      <c r="L161" s="46"/>
      <c r="M161" s="223" t="s">
        <v>19</v>
      </c>
      <c r="N161" s="224" t="s">
        <v>43</v>
      </c>
      <c r="O161" s="86"/>
      <c r="P161" s="225">
        <f>O161*H161</f>
        <v>0</v>
      </c>
      <c r="Q161" s="225">
        <v>0.066600000000000006</v>
      </c>
      <c r="R161" s="225">
        <f>Q161*H161</f>
        <v>1.0656000000000001</v>
      </c>
      <c r="S161" s="225">
        <v>0</v>
      </c>
      <c r="T161" s="22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7" t="s">
        <v>211</v>
      </c>
      <c r="AT161" s="227" t="s">
        <v>206</v>
      </c>
      <c r="AU161" s="227" t="s">
        <v>81</v>
      </c>
      <c r="AY161" s="19" t="s">
        <v>203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19" t="s">
        <v>79</v>
      </c>
      <c r="BK161" s="228">
        <f>ROUND(I161*H161,2)</f>
        <v>0</v>
      </c>
      <c r="BL161" s="19" t="s">
        <v>211</v>
      </c>
      <c r="BM161" s="227" t="s">
        <v>1602</v>
      </c>
    </row>
    <row r="162" s="2" customFormat="1">
      <c r="A162" s="40"/>
      <c r="B162" s="41"/>
      <c r="C162" s="42"/>
      <c r="D162" s="229" t="s">
        <v>213</v>
      </c>
      <c r="E162" s="42"/>
      <c r="F162" s="230" t="s">
        <v>1603</v>
      </c>
      <c r="G162" s="42"/>
      <c r="H162" s="42"/>
      <c r="I162" s="231"/>
      <c r="J162" s="42"/>
      <c r="K162" s="42"/>
      <c r="L162" s="46"/>
      <c r="M162" s="232"/>
      <c r="N162" s="23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213</v>
      </c>
      <c r="AU162" s="19" t="s">
        <v>81</v>
      </c>
    </row>
    <row r="163" s="13" customFormat="1">
      <c r="A163" s="13"/>
      <c r="B163" s="234"/>
      <c r="C163" s="235"/>
      <c r="D163" s="236" t="s">
        <v>215</v>
      </c>
      <c r="E163" s="237" t="s">
        <v>19</v>
      </c>
      <c r="F163" s="238" t="s">
        <v>1366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215</v>
      </c>
      <c r="AU163" s="244" t="s">
        <v>81</v>
      </c>
      <c r="AV163" s="13" t="s">
        <v>79</v>
      </c>
      <c r="AW163" s="13" t="s">
        <v>33</v>
      </c>
      <c r="AX163" s="13" t="s">
        <v>72</v>
      </c>
      <c r="AY163" s="244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1604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3" customFormat="1">
      <c r="A165" s="13"/>
      <c r="B165" s="234"/>
      <c r="C165" s="235"/>
      <c r="D165" s="236" t="s">
        <v>215</v>
      </c>
      <c r="E165" s="237" t="s">
        <v>19</v>
      </c>
      <c r="F165" s="238" t="s">
        <v>1373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215</v>
      </c>
      <c r="AU165" s="244" t="s">
        <v>81</v>
      </c>
      <c r="AV165" s="13" t="s">
        <v>79</v>
      </c>
      <c r="AW165" s="13" t="s">
        <v>33</v>
      </c>
      <c r="AX165" s="13" t="s">
        <v>72</v>
      </c>
      <c r="AY165" s="244" t="s">
        <v>203</v>
      </c>
    </row>
    <row r="166" s="13" customFormat="1">
      <c r="A166" s="13"/>
      <c r="B166" s="234"/>
      <c r="C166" s="235"/>
      <c r="D166" s="236" t="s">
        <v>215</v>
      </c>
      <c r="E166" s="237" t="s">
        <v>19</v>
      </c>
      <c r="F166" s="238" t="s">
        <v>1605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215</v>
      </c>
      <c r="AU166" s="244" t="s">
        <v>81</v>
      </c>
      <c r="AV166" s="13" t="s">
        <v>79</v>
      </c>
      <c r="AW166" s="13" t="s">
        <v>33</v>
      </c>
      <c r="AX166" s="13" t="s">
        <v>72</v>
      </c>
      <c r="AY166" s="244" t="s">
        <v>203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1606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4" customFormat="1">
      <c r="A168" s="14"/>
      <c r="B168" s="245"/>
      <c r="C168" s="246"/>
      <c r="D168" s="236" t="s">
        <v>215</v>
      </c>
      <c r="E168" s="247" t="s">
        <v>19</v>
      </c>
      <c r="F168" s="248" t="s">
        <v>211</v>
      </c>
      <c r="G168" s="246"/>
      <c r="H168" s="249">
        <v>4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215</v>
      </c>
      <c r="AU168" s="255" t="s">
        <v>81</v>
      </c>
      <c r="AV168" s="14" t="s">
        <v>81</v>
      </c>
      <c r="AW168" s="14" t="s">
        <v>33</v>
      </c>
      <c r="AX168" s="14" t="s">
        <v>72</v>
      </c>
      <c r="AY168" s="255" t="s">
        <v>203</v>
      </c>
    </row>
    <row r="169" s="13" customFormat="1">
      <c r="A169" s="13"/>
      <c r="B169" s="234"/>
      <c r="C169" s="235"/>
      <c r="D169" s="236" t="s">
        <v>215</v>
      </c>
      <c r="E169" s="237" t="s">
        <v>19</v>
      </c>
      <c r="F169" s="238" t="s">
        <v>1366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215</v>
      </c>
      <c r="AU169" s="244" t="s">
        <v>81</v>
      </c>
      <c r="AV169" s="13" t="s">
        <v>79</v>
      </c>
      <c r="AW169" s="13" t="s">
        <v>33</v>
      </c>
      <c r="AX169" s="13" t="s">
        <v>72</v>
      </c>
      <c r="AY169" s="244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1607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3" customFormat="1">
      <c r="A171" s="13"/>
      <c r="B171" s="234"/>
      <c r="C171" s="235"/>
      <c r="D171" s="236" t="s">
        <v>215</v>
      </c>
      <c r="E171" s="237" t="s">
        <v>19</v>
      </c>
      <c r="F171" s="238" t="s">
        <v>447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215</v>
      </c>
      <c r="AU171" s="244" t="s">
        <v>81</v>
      </c>
      <c r="AV171" s="13" t="s">
        <v>79</v>
      </c>
      <c r="AW171" s="13" t="s">
        <v>33</v>
      </c>
      <c r="AX171" s="13" t="s">
        <v>72</v>
      </c>
      <c r="AY171" s="244" t="s">
        <v>203</v>
      </c>
    </row>
    <row r="172" s="13" customFormat="1">
      <c r="A172" s="13"/>
      <c r="B172" s="234"/>
      <c r="C172" s="235"/>
      <c r="D172" s="236" t="s">
        <v>215</v>
      </c>
      <c r="E172" s="237" t="s">
        <v>19</v>
      </c>
      <c r="F172" s="238" t="s">
        <v>1605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215</v>
      </c>
      <c r="AU172" s="244" t="s">
        <v>81</v>
      </c>
      <c r="AV172" s="13" t="s">
        <v>79</v>
      </c>
      <c r="AW172" s="13" t="s">
        <v>33</v>
      </c>
      <c r="AX172" s="13" t="s">
        <v>72</v>
      </c>
      <c r="AY172" s="244" t="s">
        <v>203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1606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4" customFormat="1">
      <c r="A174" s="14"/>
      <c r="B174" s="245"/>
      <c r="C174" s="246"/>
      <c r="D174" s="236" t="s">
        <v>215</v>
      </c>
      <c r="E174" s="247" t="s">
        <v>19</v>
      </c>
      <c r="F174" s="248" t="s">
        <v>211</v>
      </c>
      <c r="G174" s="246"/>
      <c r="H174" s="249">
        <v>4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215</v>
      </c>
      <c r="AU174" s="255" t="s">
        <v>81</v>
      </c>
      <c r="AV174" s="14" t="s">
        <v>81</v>
      </c>
      <c r="AW174" s="14" t="s">
        <v>33</v>
      </c>
      <c r="AX174" s="14" t="s">
        <v>72</v>
      </c>
      <c r="AY174" s="255" t="s">
        <v>203</v>
      </c>
    </row>
    <row r="175" s="13" customFormat="1">
      <c r="A175" s="13"/>
      <c r="B175" s="234"/>
      <c r="C175" s="235"/>
      <c r="D175" s="236" t="s">
        <v>215</v>
      </c>
      <c r="E175" s="237" t="s">
        <v>19</v>
      </c>
      <c r="F175" s="238" t="s">
        <v>1366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215</v>
      </c>
      <c r="AU175" s="244" t="s">
        <v>81</v>
      </c>
      <c r="AV175" s="13" t="s">
        <v>79</v>
      </c>
      <c r="AW175" s="13" t="s">
        <v>33</v>
      </c>
      <c r="AX175" s="13" t="s">
        <v>72</v>
      </c>
      <c r="AY175" s="244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1608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3" customFormat="1">
      <c r="A177" s="13"/>
      <c r="B177" s="234"/>
      <c r="C177" s="235"/>
      <c r="D177" s="236" t="s">
        <v>215</v>
      </c>
      <c r="E177" s="237" t="s">
        <v>19</v>
      </c>
      <c r="F177" s="238" t="s">
        <v>444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215</v>
      </c>
      <c r="AU177" s="244" t="s">
        <v>81</v>
      </c>
      <c r="AV177" s="13" t="s">
        <v>79</v>
      </c>
      <c r="AW177" s="13" t="s">
        <v>33</v>
      </c>
      <c r="AX177" s="13" t="s">
        <v>72</v>
      </c>
      <c r="AY177" s="244" t="s">
        <v>203</v>
      </c>
    </row>
    <row r="178" s="13" customFormat="1">
      <c r="A178" s="13"/>
      <c r="B178" s="234"/>
      <c r="C178" s="235"/>
      <c r="D178" s="236" t="s">
        <v>215</v>
      </c>
      <c r="E178" s="237" t="s">
        <v>19</v>
      </c>
      <c r="F178" s="238" t="s">
        <v>1605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215</v>
      </c>
      <c r="AU178" s="244" t="s">
        <v>81</v>
      </c>
      <c r="AV178" s="13" t="s">
        <v>79</v>
      </c>
      <c r="AW178" s="13" t="s">
        <v>33</v>
      </c>
      <c r="AX178" s="13" t="s">
        <v>72</v>
      </c>
      <c r="AY178" s="244" t="s">
        <v>203</v>
      </c>
    </row>
    <row r="179" s="13" customFormat="1">
      <c r="A179" s="13"/>
      <c r="B179" s="234"/>
      <c r="C179" s="235"/>
      <c r="D179" s="236" t="s">
        <v>215</v>
      </c>
      <c r="E179" s="237" t="s">
        <v>19</v>
      </c>
      <c r="F179" s="238" t="s">
        <v>1606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215</v>
      </c>
      <c r="AU179" s="244" t="s">
        <v>81</v>
      </c>
      <c r="AV179" s="13" t="s">
        <v>79</v>
      </c>
      <c r="AW179" s="13" t="s">
        <v>33</v>
      </c>
      <c r="AX179" s="13" t="s">
        <v>72</v>
      </c>
      <c r="AY179" s="244" t="s">
        <v>203</v>
      </c>
    </row>
    <row r="180" s="14" customFormat="1">
      <c r="A180" s="14"/>
      <c r="B180" s="245"/>
      <c r="C180" s="246"/>
      <c r="D180" s="236" t="s">
        <v>215</v>
      </c>
      <c r="E180" s="247" t="s">
        <v>19</v>
      </c>
      <c r="F180" s="248" t="s">
        <v>211</v>
      </c>
      <c r="G180" s="246"/>
      <c r="H180" s="249">
        <v>4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215</v>
      </c>
      <c r="AU180" s="255" t="s">
        <v>81</v>
      </c>
      <c r="AV180" s="14" t="s">
        <v>81</v>
      </c>
      <c r="AW180" s="14" t="s">
        <v>33</v>
      </c>
      <c r="AX180" s="14" t="s">
        <v>72</v>
      </c>
      <c r="AY180" s="255" t="s">
        <v>203</v>
      </c>
    </row>
    <row r="181" s="13" customFormat="1">
      <c r="A181" s="13"/>
      <c r="B181" s="234"/>
      <c r="C181" s="235"/>
      <c r="D181" s="236" t="s">
        <v>215</v>
      </c>
      <c r="E181" s="237" t="s">
        <v>19</v>
      </c>
      <c r="F181" s="238" t="s">
        <v>1366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215</v>
      </c>
      <c r="AU181" s="244" t="s">
        <v>81</v>
      </c>
      <c r="AV181" s="13" t="s">
        <v>79</v>
      </c>
      <c r="AW181" s="13" t="s">
        <v>33</v>
      </c>
      <c r="AX181" s="13" t="s">
        <v>72</v>
      </c>
      <c r="AY181" s="244" t="s">
        <v>203</v>
      </c>
    </row>
    <row r="182" s="13" customFormat="1">
      <c r="A182" s="13"/>
      <c r="B182" s="234"/>
      <c r="C182" s="235"/>
      <c r="D182" s="236" t="s">
        <v>215</v>
      </c>
      <c r="E182" s="237" t="s">
        <v>19</v>
      </c>
      <c r="F182" s="238" t="s">
        <v>1609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215</v>
      </c>
      <c r="AU182" s="244" t="s">
        <v>81</v>
      </c>
      <c r="AV182" s="13" t="s">
        <v>79</v>
      </c>
      <c r="AW182" s="13" t="s">
        <v>33</v>
      </c>
      <c r="AX182" s="13" t="s">
        <v>72</v>
      </c>
      <c r="AY182" s="244" t="s">
        <v>203</v>
      </c>
    </row>
    <row r="183" s="13" customFormat="1">
      <c r="A183" s="13"/>
      <c r="B183" s="234"/>
      <c r="C183" s="235"/>
      <c r="D183" s="236" t="s">
        <v>215</v>
      </c>
      <c r="E183" s="237" t="s">
        <v>19</v>
      </c>
      <c r="F183" s="238" t="s">
        <v>1382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215</v>
      </c>
      <c r="AU183" s="244" t="s">
        <v>81</v>
      </c>
      <c r="AV183" s="13" t="s">
        <v>79</v>
      </c>
      <c r="AW183" s="13" t="s">
        <v>33</v>
      </c>
      <c r="AX183" s="13" t="s">
        <v>72</v>
      </c>
      <c r="AY183" s="244" t="s">
        <v>203</v>
      </c>
    </row>
    <row r="184" s="13" customFormat="1">
      <c r="A184" s="13"/>
      <c r="B184" s="234"/>
      <c r="C184" s="235"/>
      <c r="D184" s="236" t="s">
        <v>215</v>
      </c>
      <c r="E184" s="237" t="s">
        <v>19</v>
      </c>
      <c r="F184" s="238" t="s">
        <v>1605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215</v>
      </c>
      <c r="AU184" s="244" t="s">
        <v>81</v>
      </c>
      <c r="AV184" s="13" t="s">
        <v>79</v>
      </c>
      <c r="AW184" s="13" t="s">
        <v>33</v>
      </c>
      <c r="AX184" s="13" t="s">
        <v>72</v>
      </c>
      <c r="AY184" s="244" t="s">
        <v>203</v>
      </c>
    </row>
    <row r="185" s="13" customFormat="1">
      <c r="A185" s="13"/>
      <c r="B185" s="234"/>
      <c r="C185" s="235"/>
      <c r="D185" s="236" t="s">
        <v>215</v>
      </c>
      <c r="E185" s="237" t="s">
        <v>19</v>
      </c>
      <c r="F185" s="238" t="s">
        <v>1606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215</v>
      </c>
      <c r="AU185" s="244" t="s">
        <v>81</v>
      </c>
      <c r="AV185" s="13" t="s">
        <v>79</v>
      </c>
      <c r="AW185" s="13" t="s">
        <v>33</v>
      </c>
      <c r="AX185" s="13" t="s">
        <v>72</v>
      </c>
      <c r="AY185" s="244" t="s">
        <v>203</v>
      </c>
    </row>
    <row r="186" s="14" customFormat="1">
      <c r="A186" s="14"/>
      <c r="B186" s="245"/>
      <c r="C186" s="246"/>
      <c r="D186" s="236" t="s">
        <v>215</v>
      </c>
      <c r="E186" s="247" t="s">
        <v>19</v>
      </c>
      <c r="F186" s="248" t="s">
        <v>211</v>
      </c>
      <c r="G186" s="246"/>
      <c r="H186" s="249">
        <v>4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215</v>
      </c>
      <c r="AU186" s="255" t="s">
        <v>81</v>
      </c>
      <c r="AV186" s="14" t="s">
        <v>81</v>
      </c>
      <c r="AW186" s="14" t="s">
        <v>33</v>
      </c>
      <c r="AX186" s="14" t="s">
        <v>72</v>
      </c>
      <c r="AY186" s="255" t="s">
        <v>203</v>
      </c>
    </row>
    <row r="187" s="15" customFormat="1">
      <c r="A187" s="15"/>
      <c r="B187" s="256"/>
      <c r="C187" s="257"/>
      <c r="D187" s="236" t="s">
        <v>215</v>
      </c>
      <c r="E187" s="258" t="s">
        <v>19</v>
      </c>
      <c r="F187" s="259" t="s">
        <v>246</v>
      </c>
      <c r="G187" s="257"/>
      <c r="H187" s="260">
        <v>16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215</v>
      </c>
      <c r="AU187" s="266" t="s">
        <v>81</v>
      </c>
      <c r="AV187" s="15" t="s">
        <v>211</v>
      </c>
      <c r="AW187" s="15" t="s">
        <v>33</v>
      </c>
      <c r="AX187" s="15" t="s">
        <v>79</v>
      </c>
      <c r="AY187" s="266" t="s">
        <v>203</v>
      </c>
    </row>
    <row r="188" s="12" customFormat="1" ht="22.8" customHeight="1">
      <c r="A188" s="12"/>
      <c r="B188" s="200"/>
      <c r="C188" s="201"/>
      <c r="D188" s="202" t="s">
        <v>71</v>
      </c>
      <c r="E188" s="214" t="s">
        <v>671</v>
      </c>
      <c r="F188" s="214" t="s">
        <v>672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f>SUM(P189:P383)</f>
        <v>0</v>
      </c>
      <c r="Q188" s="208"/>
      <c r="R188" s="209">
        <f>SUM(R189:R383)</f>
        <v>11.0677208</v>
      </c>
      <c r="S188" s="208"/>
      <c r="T188" s="210">
        <f>SUM(T189:T383)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79</v>
      </c>
      <c r="AT188" s="212" t="s">
        <v>71</v>
      </c>
      <c r="AU188" s="212" t="s">
        <v>79</v>
      </c>
      <c r="AY188" s="211" t="s">
        <v>203</v>
      </c>
      <c r="BK188" s="213">
        <f>SUM(BK189:BK383)</f>
        <v>0</v>
      </c>
    </row>
    <row r="189" s="2" customFormat="1" ht="24.15" customHeight="1">
      <c r="A189" s="40"/>
      <c r="B189" s="41"/>
      <c r="C189" s="216" t="s">
        <v>211</v>
      </c>
      <c r="D189" s="216" t="s">
        <v>206</v>
      </c>
      <c r="E189" s="217" t="s">
        <v>688</v>
      </c>
      <c r="F189" s="218" t="s">
        <v>689</v>
      </c>
      <c r="G189" s="219" t="s">
        <v>209</v>
      </c>
      <c r="H189" s="220">
        <v>147.11000000000001</v>
      </c>
      <c r="I189" s="221"/>
      <c r="J189" s="222">
        <f>ROUND(I189*H189,2)</f>
        <v>0</v>
      </c>
      <c r="K189" s="218" t="s">
        <v>210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0.017600000000000001</v>
      </c>
      <c r="R189" s="225">
        <f>Q189*H189</f>
        <v>2.5891360000000003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211</v>
      </c>
      <c r="AT189" s="227" t="s">
        <v>206</v>
      </c>
      <c r="AU189" s="227" t="s">
        <v>81</v>
      </c>
      <c r="AY189" s="19" t="s">
        <v>203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211</v>
      </c>
      <c r="BM189" s="227" t="s">
        <v>1610</v>
      </c>
    </row>
    <row r="190" s="2" customFormat="1">
      <c r="A190" s="40"/>
      <c r="B190" s="41"/>
      <c r="C190" s="42"/>
      <c r="D190" s="229" t="s">
        <v>213</v>
      </c>
      <c r="E190" s="42"/>
      <c r="F190" s="230" t="s">
        <v>691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213</v>
      </c>
      <c r="AU190" s="19" t="s">
        <v>81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1366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3" customFormat="1">
      <c r="A192" s="13"/>
      <c r="B192" s="234"/>
      <c r="C192" s="235"/>
      <c r="D192" s="236" t="s">
        <v>215</v>
      </c>
      <c r="E192" s="237" t="s">
        <v>19</v>
      </c>
      <c r="F192" s="238" t="s">
        <v>1611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215</v>
      </c>
      <c r="AU192" s="244" t="s">
        <v>81</v>
      </c>
      <c r="AV192" s="13" t="s">
        <v>79</v>
      </c>
      <c r="AW192" s="13" t="s">
        <v>33</v>
      </c>
      <c r="AX192" s="13" t="s">
        <v>72</v>
      </c>
      <c r="AY192" s="244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1373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693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694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4" customFormat="1">
      <c r="A196" s="14"/>
      <c r="B196" s="245"/>
      <c r="C196" s="246"/>
      <c r="D196" s="236" t="s">
        <v>215</v>
      </c>
      <c r="E196" s="247" t="s">
        <v>19</v>
      </c>
      <c r="F196" s="248" t="s">
        <v>1374</v>
      </c>
      <c r="G196" s="246"/>
      <c r="H196" s="249">
        <v>16.890000000000001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215</v>
      </c>
      <c r="AU196" s="255" t="s">
        <v>81</v>
      </c>
      <c r="AV196" s="14" t="s">
        <v>81</v>
      </c>
      <c r="AW196" s="14" t="s">
        <v>33</v>
      </c>
      <c r="AX196" s="14" t="s">
        <v>72</v>
      </c>
      <c r="AY196" s="255" t="s">
        <v>203</v>
      </c>
    </row>
    <row r="197" s="13" customFormat="1">
      <c r="A197" s="13"/>
      <c r="B197" s="234"/>
      <c r="C197" s="235"/>
      <c r="D197" s="236" t="s">
        <v>215</v>
      </c>
      <c r="E197" s="237" t="s">
        <v>19</v>
      </c>
      <c r="F197" s="238" t="s">
        <v>1366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215</v>
      </c>
      <c r="AU197" s="244" t="s">
        <v>81</v>
      </c>
      <c r="AV197" s="13" t="s">
        <v>79</v>
      </c>
      <c r="AW197" s="13" t="s">
        <v>33</v>
      </c>
      <c r="AX197" s="13" t="s">
        <v>72</v>
      </c>
      <c r="AY197" s="244" t="s">
        <v>203</v>
      </c>
    </row>
    <row r="198" s="13" customFormat="1">
      <c r="A198" s="13"/>
      <c r="B198" s="234"/>
      <c r="C198" s="235"/>
      <c r="D198" s="236" t="s">
        <v>215</v>
      </c>
      <c r="E198" s="237" t="s">
        <v>19</v>
      </c>
      <c r="F198" s="238" t="s">
        <v>1612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215</v>
      </c>
      <c r="AU198" s="244" t="s">
        <v>81</v>
      </c>
      <c r="AV198" s="13" t="s">
        <v>79</v>
      </c>
      <c r="AW198" s="13" t="s">
        <v>33</v>
      </c>
      <c r="AX198" s="13" t="s">
        <v>72</v>
      </c>
      <c r="AY198" s="244" t="s">
        <v>203</v>
      </c>
    </row>
    <row r="199" s="13" customFormat="1">
      <c r="A199" s="13"/>
      <c r="B199" s="234"/>
      <c r="C199" s="235"/>
      <c r="D199" s="236" t="s">
        <v>215</v>
      </c>
      <c r="E199" s="237" t="s">
        <v>19</v>
      </c>
      <c r="F199" s="238" t="s">
        <v>1375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215</v>
      </c>
      <c r="AU199" s="244" t="s">
        <v>81</v>
      </c>
      <c r="AV199" s="13" t="s">
        <v>79</v>
      </c>
      <c r="AW199" s="13" t="s">
        <v>33</v>
      </c>
      <c r="AX199" s="13" t="s">
        <v>72</v>
      </c>
      <c r="AY199" s="244" t="s">
        <v>203</v>
      </c>
    </row>
    <row r="200" s="13" customFormat="1">
      <c r="A200" s="13"/>
      <c r="B200" s="234"/>
      <c r="C200" s="235"/>
      <c r="D200" s="236" t="s">
        <v>215</v>
      </c>
      <c r="E200" s="237" t="s">
        <v>19</v>
      </c>
      <c r="F200" s="238" t="s">
        <v>693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215</v>
      </c>
      <c r="AU200" s="244" t="s">
        <v>81</v>
      </c>
      <c r="AV200" s="13" t="s">
        <v>79</v>
      </c>
      <c r="AW200" s="13" t="s">
        <v>33</v>
      </c>
      <c r="AX200" s="13" t="s">
        <v>72</v>
      </c>
      <c r="AY200" s="244" t="s">
        <v>203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694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4" customFormat="1">
      <c r="A202" s="14"/>
      <c r="B202" s="245"/>
      <c r="C202" s="246"/>
      <c r="D202" s="236" t="s">
        <v>215</v>
      </c>
      <c r="E202" s="247" t="s">
        <v>19</v>
      </c>
      <c r="F202" s="248" t="s">
        <v>1376</v>
      </c>
      <c r="G202" s="246"/>
      <c r="H202" s="249">
        <v>12.23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215</v>
      </c>
      <c r="AU202" s="255" t="s">
        <v>81</v>
      </c>
      <c r="AV202" s="14" t="s">
        <v>81</v>
      </c>
      <c r="AW202" s="14" t="s">
        <v>33</v>
      </c>
      <c r="AX202" s="14" t="s">
        <v>72</v>
      </c>
      <c r="AY202" s="255" t="s">
        <v>203</v>
      </c>
    </row>
    <row r="203" s="13" customFormat="1">
      <c r="A203" s="13"/>
      <c r="B203" s="234"/>
      <c r="C203" s="235"/>
      <c r="D203" s="236" t="s">
        <v>215</v>
      </c>
      <c r="E203" s="237" t="s">
        <v>19</v>
      </c>
      <c r="F203" s="238" t="s">
        <v>1366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215</v>
      </c>
      <c r="AU203" s="244" t="s">
        <v>81</v>
      </c>
      <c r="AV203" s="13" t="s">
        <v>79</v>
      </c>
      <c r="AW203" s="13" t="s">
        <v>33</v>
      </c>
      <c r="AX203" s="13" t="s">
        <v>72</v>
      </c>
      <c r="AY203" s="244" t="s">
        <v>203</v>
      </c>
    </row>
    <row r="204" s="13" customFormat="1">
      <c r="A204" s="13"/>
      <c r="B204" s="234"/>
      <c r="C204" s="235"/>
      <c r="D204" s="236" t="s">
        <v>215</v>
      </c>
      <c r="E204" s="237" t="s">
        <v>19</v>
      </c>
      <c r="F204" s="238" t="s">
        <v>1613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215</v>
      </c>
      <c r="AU204" s="244" t="s">
        <v>81</v>
      </c>
      <c r="AV204" s="13" t="s">
        <v>79</v>
      </c>
      <c r="AW204" s="13" t="s">
        <v>33</v>
      </c>
      <c r="AX204" s="13" t="s">
        <v>72</v>
      </c>
      <c r="AY204" s="244" t="s">
        <v>203</v>
      </c>
    </row>
    <row r="205" s="13" customFormat="1">
      <c r="A205" s="13"/>
      <c r="B205" s="234"/>
      <c r="C205" s="235"/>
      <c r="D205" s="236" t="s">
        <v>215</v>
      </c>
      <c r="E205" s="237" t="s">
        <v>19</v>
      </c>
      <c r="F205" s="238" t="s">
        <v>447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215</v>
      </c>
      <c r="AU205" s="244" t="s">
        <v>81</v>
      </c>
      <c r="AV205" s="13" t="s">
        <v>79</v>
      </c>
      <c r="AW205" s="13" t="s">
        <v>33</v>
      </c>
      <c r="AX205" s="13" t="s">
        <v>72</v>
      </c>
      <c r="AY205" s="244" t="s">
        <v>203</v>
      </c>
    </row>
    <row r="206" s="13" customFormat="1">
      <c r="A206" s="13"/>
      <c r="B206" s="234"/>
      <c r="C206" s="235"/>
      <c r="D206" s="236" t="s">
        <v>215</v>
      </c>
      <c r="E206" s="237" t="s">
        <v>19</v>
      </c>
      <c r="F206" s="238" t="s">
        <v>693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215</v>
      </c>
      <c r="AU206" s="244" t="s">
        <v>81</v>
      </c>
      <c r="AV206" s="13" t="s">
        <v>79</v>
      </c>
      <c r="AW206" s="13" t="s">
        <v>33</v>
      </c>
      <c r="AX206" s="13" t="s">
        <v>72</v>
      </c>
      <c r="AY206" s="244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694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4" customFormat="1">
      <c r="A208" s="14"/>
      <c r="B208" s="245"/>
      <c r="C208" s="246"/>
      <c r="D208" s="236" t="s">
        <v>215</v>
      </c>
      <c r="E208" s="247" t="s">
        <v>19</v>
      </c>
      <c r="F208" s="248" t="s">
        <v>1378</v>
      </c>
      <c r="G208" s="246"/>
      <c r="H208" s="249">
        <v>13.380000000000001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215</v>
      </c>
      <c r="AU208" s="255" t="s">
        <v>81</v>
      </c>
      <c r="AV208" s="14" t="s">
        <v>81</v>
      </c>
      <c r="AW208" s="14" t="s">
        <v>33</v>
      </c>
      <c r="AX208" s="14" t="s">
        <v>72</v>
      </c>
      <c r="AY208" s="255" t="s">
        <v>203</v>
      </c>
    </row>
    <row r="209" s="13" customFormat="1">
      <c r="A209" s="13"/>
      <c r="B209" s="234"/>
      <c r="C209" s="235"/>
      <c r="D209" s="236" t="s">
        <v>215</v>
      </c>
      <c r="E209" s="237" t="s">
        <v>19</v>
      </c>
      <c r="F209" s="238" t="s">
        <v>1366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215</v>
      </c>
      <c r="AU209" s="244" t="s">
        <v>81</v>
      </c>
      <c r="AV209" s="13" t="s">
        <v>79</v>
      </c>
      <c r="AW209" s="13" t="s">
        <v>33</v>
      </c>
      <c r="AX209" s="13" t="s">
        <v>72</v>
      </c>
      <c r="AY209" s="244" t="s">
        <v>203</v>
      </c>
    </row>
    <row r="210" s="13" customFormat="1">
      <c r="A210" s="13"/>
      <c r="B210" s="234"/>
      <c r="C210" s="235"/>
      <c r="D210" s="236" t="s">
        <v>215</v>
      </c>
      <c r="E210" s="237" t="s">
        <v>19</v>
      </c>
      <c r="F210" s="238" t="s">
        <v>1614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215</v>
      </c>
      <c r="AU210" s="244" t="s">
        <v>81</v>
      </c>
      <c r="AV210" s="13" t="s">
        <v>79</v>
      </c>
      <c r="AW210" s="13" t="s">
        <v>33</v>
      </c>
      <c r="AX210" s="13" t="s">
        <v>72</v>
      </c>
      <c r="AY210" s="244" t="s">
        <v>203</v>
      </c>
    </row>
    <row r="211" s="13" customFormat="1">
      <c r="A211" s="13"/>
      <c r="B211" s="234"/>
      <c r="C211" s="235"/>
      <c r="D211" s="236" t="s">
        <v>215</v>
      </c>
      <c r="E211" s="237" t="s">
        <v>19</v>
      </c>
      <c r="F211" s="238" t="s">
        <v>444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215</v>
      </c>
      <c r="AU211" s="244" t="s">
        <v>81</v>
      </c>
      <c r="AV211" s="13" t="s">
        <v>79</v>
      </c>
      <c r="AW211" s="13" t="s">
        <v>33</v>
      </c>
      <c r="AX211" s="13" t="s">
        <v>72</v>
      </c>
      <c r="AY211" s="244" t="s">
        <v>203</v>
      </c>
    </row>
    <row r="212" s="13" customFormat="1">
      <c r="A212" s="13"/>
      <c r="B212" s="234"/>
      <c r="C212" s="235"/>
      <c r="D212" s="236" t="s">
        <v>215</v>
      </c>
      <c r="E212" s="237" t="s">
        <v>19</v>
      </c>
      <c r="F212" s="238" t="s">
        <v>693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215</v>
      </c>
      <c r="AU212" s="244" t="s">
        <v>81</v>
      </c>
      <c r="AV212" s="13" t="s">
        <v>79</v>
      </c>
      <c r="AW212" s="13" t="s">
        <v>33</v>
      </c>
      <c r="AX212" s="13" t="s">
        <v>72</v>
      </c>
      <c r="AY212" s="244" t="s">
        <v>203</v>
      </c>
    </row>
    <row r="213" s="13" customFormat="1">
      <c r="A213" s="13"/>
      <c r="B213" s="234"/>
      <c r="C213" s="235"/>
      <c r="D213" s="236" t="s">
        <v>215</v>
      </c>
      <c r="E213" s="237" t="s">
        <v>19</v>
      </c>
      <c r="F213" s="238" t="s">
        <v>694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215</v>
      </c>
      <c r="AU213" s="244" t="s">
        <v>81</v>
      </c>
      <c r="AV213" s="13" t="s">
        <v>79</v>
      </c>
      <c r="AW213" s="13" t="s">
        <v>33</v>
      </c>
      <c r="AX213" s="13" t="s">
        <v>72</v>
      </c>
      <c r="AY213" s="244" t="s">
        <v>203</v>
      </c>
    </row>
    <row r="214" s="14" customFormat="1">
      <c r="A214" s="14"/>
      <c r="B214" s="245"/>
      <c r="C214" s="246"/>
      <c r="D214" s="236" t="s">
        <v>215</v>
      </c>
      <c r="E214" s="247" t="s">
        <v>19</v>
      </c>
      <c r="F214" s="248" t="s">
        <v>1380</v>
      </c>
      <c r="G214" s="246"/>
      <c r="H214" s="249">
        <v>13.449999999999999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215</v>
      </c>
      <c r="AU214" s="255" t="s">
        <v>81</v>
      </c>
      <c r="AV214" s="14" t="s">
        <v>81</v>
      </c>
      <c r="AW214" s="14" t="s">
        <v>33</v>
      </c>
      <c r="AX214" s="14" t="s">
        <v>72</v>
      </c>
      <c r="AY214" s="255" t="s">
        <v>203</v>
      </c>
    </row>
    <row r="215" s="13" customFormat="1">
      <c r="A215" s="13"/>
      <c r="B215" s="234"/>
      <c r="C215" s="235"/>
      <c r="D215" s="236" t="s">
        <v>215</v>
      </c>
      <c r="E215" s="237" t="s">
        <v>19</v>
      </c>
      <c r="F215" s="238" t="s">
        <v>1366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215</v>
      </c>
      <c r="AU215" s="244" t="s">
        <v>81</v>
      </c>
      <c r="AV215" s="13" t="s">
        <v>79</v>
      </c>
      <c r="AW215" s="13" t="s">
        <v>33</v>
      </c>
      <c r="AX215" s="13" t="s">
        <v>72</v>
      </c>
      <c r="AY215" s="244" t="s">
        <v>203</v>
      </c>
    </row>
    <row r="216" s="13" customFormat="1">
      <c r="A216" s="13"/>
      <c r="B216" s="234"/>
      <c r="C216" s="235"/>
      <c r="D216" s="236" t="s">
        <v>215</v>
      </c>
      <c r="E216" s="237" t="s">
        <v>19</v>
      </c>
      <c r="F216" s="238" t="s">
        <v>1615</v>
      </c>
      <c r="G216" s="235"/>
      <c r="H216" s="237" t="s">
        <v>19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215</v>
      </c>
      <c r="AU216" s="244" t="s">
        <v>81</v>
      </c>
      <c r="AV216" s="13" t="s">
        <v>79</v>
      </c>
      <c r="AW216" s="13" t="s">
        <v>33</v>
      </c>
      <c r="AX216" s="13" t="s">
        <v>72</v>
      </c>
      <c r="AY216" s="244" t="s">
        <v>203</v>
      </c>
    </row>
    <row r="217" s="13" customFormat="1">
      <c r="A217" s="13"/>
      <c r="B217" s="234"/>
      <c r="C217" s="235"/>
      <c r="D217" s="236" t="s">
        <v>215</v>
      </c>
      <c r="E217" s="237" t="s">
        <v>19</v>
      </c>
      <c r="F217" s="238" t="s">
        <v>1382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215</v>
      </c>
      <c r="AU217" s="244" t="s">
        <v>81</v>
      </c>
      <c r="AV217" s="13" t="s">
        <v>79</v>
      </c>
      <c r="AW217" s="13" t="s">
        <v>33</v>
      </c>
      <c r="AX217" s="13" t="s">
        <v>72</v>
      </c>
      <c r="AY217" s="244" t="s">
        <v>203</v>
      </c>
    </row>
    <row r="218" s="13" customFormat="1">
      <c r="A218" s="13"/>
      <c r="B218" s="234"/>
      <c r="C218" s="235"/>
      <c r="D218" s="236" t="s">
        <v>215</v>
      </c>
      <c r="E218" s="237" t="s">
        <v>19</v>
      </c>
      <c r="F218" s="238" t="s">
        <v>693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215</v>
      </c>
      <c r="AU218" s="244" t="s">
        <v>81</v>
      </c>
      <c r="AV218" s="13" t="s">
        <v>79</v>
      </c>
      <c r="AW218" s="13" t="s">
        <v>33</v>
      </c>
      <c r="AX218" s="13" t="s">
        <v>72</v>
      </c>
      <c r="AY218" s="244" t="s">
        <v>203</v>
      </c>
    </row>
    <row r="219" s="13" customFormat="1">
      <c r="A219" s="13"/>
      <c r="B219" s="234"/>
      <c r="C219" s="235"/>
      <c r="D219" s="236" t="s">
        <v>215</v>
      </c>
      <c r="E219" s="237" t="s">
        <v>19</v>
      </c>
      <c r="F219" s="238" t="s">
        <v>694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215</v>
      </c>
      <c r="AU219" s="244" t="s">
        <v>81</v>
      </c>
      <c r="AV219" s="13" t="s">
        <v>79</v>
      </c>
      <c r="AW219" s="13" t="s">
        <v>33</v>
      </c>
      <c r="AX219" s="13" t="s">
        <v>72</v>
      </c>
      <c r="AY219" s="244" t="s">
        <v>203</v>
      </c>
    </row>
    <row r="220" s="14" customFormat="1">
      <c r="A220" s="14"/>
      <c r="B220" s="245"/>
      <c r="C220" s="246"/>
      <c r="D220" s="236" t="s">
        <v>215</v>
      </c>
      <c r="E220" s="247" t="s">
        <v>19</v>
      </c>
      <c r="F220" s="248" t="s">
        <v>1383</v>
      </c>
      <c r="G220" s="246"/>
      <c r="H220" s="249">
        <v>13.789999999999999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215</v>
      </c>
      <c r="AU220" s="255" t="s">
        <v>81</v>
      </c>
      <c r="AV220" s="14" t="s">
        <v>81</v>
      </c>
      <c r="AW220" s="14" t="s">
        <v>33</v>
      </c>
      <c r="AX220" s="14" t="s">
        <v>72</v>
      </c>
      <c r="AY220" s="255" t="s">
        <v>203</v>
      </c>
    </row>
    <row r="221" s="13" customFormat="1">
      <c r="A221" s="13"/>
      <c r="B221" s="234"/>
      <c r="C221" s="235"/>
      <c r="D221" s="236" t="s">
        <v>215</v>
      </c>
      <c r="E221" s="237" t="s">
        <v>19</v>
      </c>
      <c r="F221" s="238" t="s">
        <v>1366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215</v>
      </c>
      <c r="AU221" s="244" t="s">
        <v>81</v>
      </c>
      <c r="AV221" s="13" t="s">
        <v>79</v>
      </c>
      <c r="AW221" s="13" t="s">
        <v>33</v>
      </c>
      <c r="AX221" s="13" t="s">
        <v>72</v>
      </c>
      <c r="AY221" s="244" t="s">
        <v>203</v>
      </c>
    </row>
    <row r="222" s="13" customFormat="1">
      <c r="A222" s="13"/>
      <c r="B222" s="234"/>
      <c r="C222" s="235"/>
      <c r="D222" s="236" t="s">
        <v>215</v>
      </c>
      <c r="E222" s="237" t="s">
        <v>19</v>
      </c>
      <c r="F222" s="238" t="s">
        <v>1616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215</v>
      </c>
      <c r="AU222" s="244" t="s">
        <v>81</v>
      </c>
      <c r="AV222" s="13" t="s">
        <v>79</v>
      </c>
      <c r="AW222" s="13" t="s">
        <v>33</v>
      </c>
      <c r="AX222" s="13" t="s">
        <v>72</v>
      </c>
      <c r="AY222" s="244" t="s">
        <v>203</v>
      </c>
    </row>
    <row r="223" s="13" customFormat="1">
      <c r="A223" s="13"/>
      <c r="B223" s="234"/>
      <c r="C223" s="235"/>
      <c r="D223" s="236" t="s">
        <v>215</v>
      </c>
      <c r="E223" s="237" t="s">
        <v>19</v>
      </c>
      <c r="F223" s="238" t="s">
        <v>1385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215</v>
      </c>
      <c r="AU223" s="244" t="s">
        <v>81</v>
      </c>
      <c r="AV223" s="13" t="s">
        <v>79</v>
      </c>
      <c r="AW223" s="13" t="s">
        <v>33</v>
      </c>
      <c r="AX223" s="13" t="s">
        <v>72</v>
      </c>
      <c r="AY223" s="244" t="s">
        <v>203</v>
      </c>
    </row>
    <row r="224" s="13" customFormat="1">
      <c r="A224" s="13"/>
      <c r="B224" s="234"/>
      <c r="C224" s="235"/>
      <c r="D224" s="236" t="s">
        <v>215</v>
      </c>
      <c r="E224" s="237" t="s">
        <v>19</v>
      </c>
      <c r="F224" s="238" t="s">
        <v>693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215</v>
      </c>
      <c r="AU224" s="244" t="s">
        <v>81</v>
      </c>
      <c r="AV224" s="13" t="s">
        <v>79</v>
      </c>
      <c r="AW224" s="13" t="s">
        <v>33</v>
      </c>
      <c r="AX224" s="13" t="s">
        <v>72</v>
      </c>
      <c r="AY224" s="244" t="s">
        <v>203</v>
      </c>
    </row>
    <row r="225" s="13" customFormat="1">
      <c r="A225" s="13"/>
      <c r="B225" s="234"/>
      <c r="C225" s="235"/>
      <c r="D225" s="236" t="s">
        <v>215</v>
      </c>
      <c r="E225" s="237" t="s">
        <v>19</v>
      </c>
      <c r="F225" s="238" t="s">
        <v>694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215</v>
      </c>
      <c r="AU225" s="244" t="s">
        <v>81</v>
      </c>
      <c r="AV225" s="13" t="s">
        <v>79</v>
      </c>
      <c r="AW225" s="13" t="s">
        <v>33</v>
      </c>
      <c r="AX225" s="13" t="s">
        <v>72</v>
      </c>
      <c r="AY225" s="244" t="s">
        <v>203</v>
      </c>
    </row>
    <row r="226" s="14" customFormat="1">
      <c r="A226" s="14"/>
      <c r="B226" s="245"/>
      <c r="C226" s="246"/>
      <c r="D226" s="236" t="s">
        <v>215</v>
      </c>
      <c r="E226" s="247" t="s">
        <v>19</v>
      </c>
      <c r="F226" s="248" t="s">
        <v>1386</v>
      </c>
      <c r="G226" s="246"/>
      <c r="H226" s="249">
        <v>2.7000000000000002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215</v>
      </c>
      <c r="AU226" s="255" t="s">
        <v>81</v>
      </c>
      <c r="AV226" s="14" t="s">
        <v>81</v>
      </c>
      <c r="AW226" s="14" t="s">
        <v>33</v>
      </c>
      <c r="AX226" s="14" t="s">
        <v>72</v>
      </c>
      <c r="AY226" s="255" t="s">
        <v>203</v>
      </c>
    </row>
    <row r="227" s="13" customFormat="1">
      <c r="A227" s="13"/>
      <c r="B227" s="234"/>
      <c r="C227" s="235"/>
      <c r="D227" s="236" t="s">
        <v>215</v>
      </c>
      <c r="E227" s="237" t="s">
        <v>19</v>
      </c>
      <c r="F227" s="238" t="s">
        <v>1366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215</v>
      </c>
      <c r="AU227" s="244" t="s">
        <v>81</v>
      </c>
      <c r="AV227" s="13" t="s">
        <v>79</v>
      </c>
      <c r="AW227" s="13" t="s">
        <v>33</v>
      </c>
      <c r="AX227" s="13" t="s">
        <v>72</v>
      </c>
      <c r="AY227" s="244" t="s">
        <v>203</v>
      </c>
    </row>
    <row r="228" s="13" customFormat="1">
      <c r="A228" s="13"/>
      <c r="B228" s="234"/>
      <c r="C228" s="235"/>
      <c r="D228" s="236" t="s">
        <v>215</v>
      </c>
      <c r="E228" s="237" t="s">
        <v>19</v>
      </c>
      <c r="F228" s="238" t="s">
        <v>1617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215</v>
      </c>
      <c r="AU228" s="244" t="s">
        <v>81</v>
      </c>
      <c r="AV228" s="13" t="s">
        <v>79</v>
      </c>
      <c r="AW228" s="13" t="s">
        <v>33</v>
      </c>
      <c r="AX228" s="13" t="s">
        <v>72</v>
      </c>
      <c r="AY228" s="244" t="s">
        <v>203</v>
      </c>
    </row>
    <row r="229" s="13" customFormat="1">
      <c r="A229" s="13"/>
      <c r="B229" s="234"/>
      <c r="C229" s="235"/>
      <c r="D229" s="236" t="s">
        <v>215</v>
      </c>
      <c r="E229" s="237" t="s">
        <v>19</v>
      </c>
      <c r="F229" s="238" t="s">
        <v>1618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215</v>
      </c>
      <c r="AU229" s="244" t="s">
        <v>81</v>
      </c>
      <c r="AV229" s="13" t="s">
        <v>79</v>
      </c>
      <c r="AW229" s="13" t="s">
        <v>33</v>
      </c>
      <c r="AX229" s="13" t="s">
        <v>72</v>
      </c>
      <c r="AY229" s="244" t="s">
        <v>203</v>
      </c>
    </row>
    <row r="230" s="13" customFormat="1">
      <c r="A230" s="13"/>
      <c r="B230" s="234"/>
      <c r="C230" s="235"/>
      <c r="D230" s="236" t="s">
        <v>215</v>
      </c>
      <c r="E230" s="237" t="s">
        <v>19</v>
      </c>
      <c r="F230" s="238" t="s">
        <v>693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215</v>
      </c>
      <c r="AU230" s="244" t="s">
        <v>81</v>
      </c>
      <c r="AV230" s="13" t="s">
        <v>79</v>
      </c>
      <c r="AW230" s="13" t="s">
        <v>33</v>
      </c>
      <c r="AX230" s="13" t="s">
        <v>72</v>
      </c>
      <c r="AY230" s="244" t="s">
        <v>203</v>
      </c>
    </row>
    <row r="231" s="13" customFormat="1">
      <c r="A231" s="13"/>
      <c r="B231" s="234"/>
      <c r="C231" s="235"/>
      <c r="D231" s="236" t="s">
        <v>215</v>
      </c>
      <c r="E231" s="237" t="s">
        <v>19</v>
      </c>
      <c r="F231" s="238" t="s">
        <v>694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215</v>
      </c>
      <c r="AU231" s="244" t="s">
        <v>81</v>
      </c>
      <c r="AV231" s="13" t="s">
        <v>79</v>
      </c>
      <c r="AW231" s="13" t="s">
        <v>33</v>
      </c>
      <c r="AX231" s="13" t="s">
        <v>72</v>
      </c>
      <c r="AY231" s="244" t="s">
        <v>203</v>
      </c>
    </row>
    <row r="232" s="14" customFormat="1">
      <c r="A232" s="14"/>
      <c r="B232" s="245"/>
      <c r="C232" s="246"/>
      <c r="D232" s="236" t="s">
        <v>215</v>
      </c>
      <c r="E232" s="247" t="s">
        <v>19</v>
      </c>
      <c r="F232" s="248" t="s">
        <v>1619</v>
      </c>
      <c r="G232" s="246"/>
      <c r="H232" s="249">
        <v>16.640000000000001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215</v>
      </c>
      <c r="AU232" s="255" t="s">
        <v>81</v>
      </c>
      <c r="AV232" s="14" t="s">
        <v>81</v>
      </c>
      <c r="AW232" s="14" t="s">
        <v>33</v>
      </c>
      <c r="AX232" s="14" t="s">
        <v>72</v>
      </c>
      <c r="AY232" s="255" t="s">
        <v>203</v>
      </c>
    </row>
    <row r="233" s="13" customFormat="1">
      <c r="A233" s="13"/>
      <c r="B233" s="234"/>
      <c r="C233" s="235"/>
      <c r="D233" s="236" t="s">
        <v>215</v>
      </c>
      <c r="E233" s="237" t="s">
        <v>19</v>
      </c>
      <c r="F233" s="238" t="s">
        <v>1366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215</v>
      </c>
      <c r="AU233" s="244" t="s">
        <v>81</v>
      </c>
      <c r="AV233" s="13" t="s">
        <v>79</v>
      </c>
      <c r="AW233" s="13" t="s">
        <v>33</v>
      </c>
      <c r="AX233" s="13" t="s">
        <v>72</v>
      </c>
      <c r="AY233" s="244" t="s">
        <v>203</v>
      </c>
    </row>
    <row r="234" s="13" customFormat="1">
      <c r="A234" s="13"/>
      <c r="B234" s="234"/>
      <c r="C234" s="235"/>
      <c r="D234" s="236" t="s">
        <v>215</v>
      </c>
      <c r="E234" s="237" t="s">
        <v>19</v>
      </c>
      <c r="F234" s="238" t="s">
        <v>1620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215</v>
      </c>
      <c r="AU234" s="244" t="s">
        <v>81</v>
      </c>
      <c r="AV234" s="13" t="s">
        <v>79</v>
      </c>
      <c r="AW234" s="13" t="s">
        <v>33</v>
      </c>
      <c r="AX234" s="13" t="s">
        <v>72</v>
      </c>
      <c r="AY234" s="244" t="s">
        <v>203</v>
      </c>
    </row>
    <row r="235" s="13" customFormat="1">
      <c r="A235" s="13"/>
      <c r="B235" s="234"/>
      <c r="C235" s="235"/>
      <c r="D235" s="236" t="s">
        <v>215</v>
      </c>
      <c r="E235" s="237" t="s">
        <v>19</v>
      </c>
      <c r="F235" s="238" t="s">
        <v>1369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215</v>
      </c>
      <c r="AU235" s="244" t="s">
        <v>81</v>
      </c>
      <c r="AV235" s="13" t="s">
        <v>79</v>
      </c>
      <c r="AW235" s="13" t="s">
        <v>33</v>
      </c>
      <c r="AX235" s="13" t="s">
        <v>72</v>
      </c>
      <c r="AY235" s="244" t="s">
        <v>203</v>
      </c>
    </row>
    <row r="236" s="13" customFormat="1">
      <c r="A236" s="13"/>
      <c r="B236" s="234"/>
      <c r="C236" s="235"/>
      <c r="D236" s="236" t="s">
        <v>215</v>
      </c>
      <c r="E236" s="237" t="s">
        <v>19</v>
      </c>
      <c r="F236" s="238" t="s">
        <v>693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215</v>
      </c>
      <c r="AU236" s="244" t="s">
        <v>81</v>
      </c>
      <c r="AV236" s="13" t="s">
        <v>79</v>
      </c>
      <c r="AW236" s="13" t="s">
        <v>33</v>
      </c>
      <c r="AX236" s="13" t="s">
        <v>72</v>
      </c>
      <c r="AY236" s="244" t="s">
        <v>203</v>
      </c>
    </row>
    <row r="237" s="13" customFormat="1">
      <c r="A237" s="13"/>
      <c r="B237" s="234"/>
      <c r="C237" s="235"/>
      <c r="D237" s="236" t="s">
        <v>215</v>
      </c>
      <c r="E237" s="237" t="s">
        <v>19</v>
      </c>
      <c r="F237" s="238" t="s">
        <v>694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215</v>
      </c>
      <c r="AU237" s="244" t="s">
        <v>81</v>
      </c>
      <c r="AV237" s="13" t="s">
        <v>79</v>
      </c>
      <c r="AW237" s="13" t="s">
        <v>33</v>
      </c>
      <c r="AX237" s="13" t="s">
        <v>72</v>
      </c>
      <c r="AY237" s="244" t="s">
        <v>203</v>
      </c>
    </row>
    <row r="238" s="14" customFormat="1">
      <c r="A238" s="14"/>
      <c r="B238" s="245"/>
      <c r="C238" s="246"/>
      <c r="D238" s="236" t="s">
        <v>215</v>
      </c>
      <c r="E238" s="247" t="s">
        <v>19</v>
      </c>
      <c r="F238" s="248" t="s">
        <v>1370</v>
      </c>
      <c r="G238" s="246"/>
      <c r="H238" s="249">
        <v>4.7400000000000002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215</v>
      </c>
      <c r="AU238" s="255" t="s">
        <v>81</v>
      </c>
      <c r="AV238" s="14" t="s">
        <v>81</v>
      </c>
      <c r="AW238" s="14" t="s">
        <v>33</v>
      </c>
      <c r="AX238" s="14" t="s">
        <v>72</v>
      </c>
      <c r="AY238" s="255" t="s">
        <v>203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1366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3" customFormat="1">
      <c r="A240" s="13"/>
      <c r="B240" s="234"/>
      <c r="C240" s="235"/>
      <c r="D240" s="236" t="s">
        <v>215</v>
      </c>
      <c r="E240" s="237" t="s">
        <v>19</v>
      </c>
      <c r="F240" s="238" t="s">
        <v>1621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215</v>
      </c>
      <c r="AU240" s="244" t="s">
        <v>81</v>
      </c>
      <c r="AV240" s="13" t="s">
        <v>79</v>
      </c>
      <c r="AW240" s="13" t="s">
        <v>33</v>
      </c>
      <c r="AX240" s="13" t="s">
        <v>72</v>
      </c>
      <c r="AY240" s="244" t="s">
        <v>203</v>
      </c>
    </row>
    <row r="241" s="13" customFormat="1">
      <c r="A241" s="13"/>
      <c r="B241" s="234"/>
      <c r="C241" s="235"/>
      <c r="D241" s="236" t="s">
        <v>215</v>
      </c>
      <c r="E241" s="237" t="s">
        <v>19</v>
      </c>
      <c r="F241" s="238" t="s">
        <v>1371</v>
      </c>
      <c r="G241" s="235"/>
      <c r="H241" s="237" t="s">
        <v>19</v>
      </c>
      <c r="I241" s="239"/>
      <c r="J241" s="235"/>
      <c r="K241" s="235"/>
      <c r="L241" s="240"/>
      <c r="M241" s="241"/>
      <c r="N241" s="242"/>
      <c r="O241" s="242"/>
      <c r="P241" s="242"/>
      <c r="Q241" s="242"/>
      <c r="R241" s="242"/>
      <c r="S241" s="242"/>
      <c r="T241" s="24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4" t="s">
        <v>215</v>
      </c>
      <c r="AU241" s="244" t="s">
        <v>81</v>
      </c>
      <c r="AV241" s="13" t="s">
        <v>79</v>
      </c>
      <c r="AW241" s="13" t="s">
        <v>33</v>
      </c>
      <c r="AX241" s="13" t="s">
        <v>72</v>
      </c>
      <c r="AY241" s="244" t="s">
        <v>203</v>
      </c>
    </row>
    <row r="242" s="13" customFormat="1">
      <c r="A242" s="13"/>
      <c r="B242" s="234"/>
      <c r="C242" s="235"/>
      <c r="D242" s="236" t="s">
        <v>215</v>
      </c>
      <c r="E242" s="237" t="s">
        <v>19</v>
      </c>
      <c r="F242" s="238" t="s">
        <v>693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215</v>
      </c>
      <c r="AU242" s="244" t="s">
        <v>81</v>
      </c>
      <c r="AV242" s="13" t="s">
        <v>79</v>
      </c>
      <c r="AW242" s="13" t="s">
        <v>33</v>
      </c>
      <c r="AX242" s="13" t="s">
        <v>72</v>
      </c>
      <c r="AY242" s="244" t="s">
        <v>203</v>
      </c>
    </row>
    <row r="243" s="13" customFormat="1">
      <c r="A243" s="13"/>
      <c r="B243" s="234"/>
      <c r="C243" s="235"/>
      <c r="D243" s="236" t="s">
        <v>215</v>
      </c>
      <c r="E243" s="237" t="s">
        <v>19</v>
      </c>
      <c r="F243" s="238" t="s">
        <v>694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215</v>
      </c>
      <c r="AU243" s="244" t="s">
        <v>81</v>
      </c>
      <c r="AV243" s="13" t="s">
        <v>79</v>
      </c>
      <c r="AW243" s="13" t="s">
        <v>33</v>
      </c>
      <c r="AX243" s="13" t="s">
        <v>72</v>
      </c>
      <c r="AY243" s="244" t="s">
        <v>203</v>
      </c>
    </row>
    <row r="244" s="14" customFormat="1">
      <c r="A244" s="14"/>
      <c r="B244" s="245"/>
      <c r="C244" s="246"/>
      <c r="D244" s="236" t="s">
        <v>215</v>
      </c>
      <c r="E244" s="247" t="s">
        <v>19</v>
      </c>
      <c r="F244" s="248" t="s">
        <v>1372</v>
      </c>
      <c r="G244" s="246"/>
      <c r="H244" s="249">
        <v>32.100000000000001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215</v>
      </c>
      <c r="AU244" s="255" t="s">
        <v>81</v>
      </c>
      <c r="AV244" s="14" t="s">
        <v>81</v>
      </c>
      <c r="AW244" s="14" t="s">
        <v>33</v>
      </c>
      <c r="AX244" s="14" t="s">
        <v>72</v>
      </c>
      <c r="AY244" s="255" t="s">
        <v>203</v>
      </c>
    </row>
    <row r="245" s="13" customFormat="1">
      <c r="A245" s="13"/>
      <c r="B245" s="234"/>
      <c r="C245" s="235"/>
      <c r="D245" s="236" t="s">
        <v>215</v>
      </c>
      <c r="E245" s="237" t="s">
        <v>19</v>
      </c>
      <c r="F245" s="238" t="s">
        <v>1366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215</v>
      </c>
      <c r="AU245" s="244" t="s">
        <v>81</v>
      </c>
      <c r="AV245" s="13" t="s">
        <v>79</v>
      </c>
      <c r="AW245" s="13" t="s">
        <v>33</v>
      </c>
      <c r="AX245" s="13" t="s">
        <v>72</v>
      </c>
      <c r="AY245" s="244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1039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3" customFormat="1">
      <c r="A247" s="13"/>
      <c r="B247" s="234"/>
      <c r="C247" s="235"/>
      <c r="D247" s="236" t="s">
        <v>215</v>
      </c>
      <c r="E247" s="237" t="s">
        <v>19</v>
      </c>
      <c r="F247" s="238" t="s">
        <v>1367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215</v>
      </c>
      <c r="AU247" s="244" t="s">
        <v>81</v>
      </c>
      <c r="AV247" s="13" t="s">
        <v>79</v>
      </c>
      <c r="AW247" s="13" t="s">
        <v>33</v>
      </c>
      <c r="AX247" s="13" t="s">
        <v>72</v>
      </c>
      <c r="AY247" s="244" t="s">
        <v>203</v>
      </c>
    </row>
    <row r="248" s="13" customFormat="1">
      <c r="A248" s="13"/>
      <c r="B248" s="234"/>
      <c r="C248" s="235"/>
      <c r="D248" s="236" t="s">
        <v>215</v>
      </c>
      <c r="E248" s="237" t="s">
        <v>19</v>
      </c>
      <c r="F248" s="238" t="s">
        <v>693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215</v>
      </c>
      <c r="AU248" s="244" t="s">
        <v>81</v>
      </c>
      <c r="AV248" s="13" t="s">
        <v>79</v>
      </c>
      <c r="AW248" s="13" t="s">
        <v>33</v>
      </c>
      <c r="AX248" s="13" t="s">
        <v>72</v>
      </c>
      <c r="AY248" s="244" t="s">
        <v>203</v>
      </c>
    </row>
    <row r="249" s="13" customFormat="1">
      <c r="A249" s="13"/>
      <c r="B249" s="234"/>
      <c r="C249" s="235"/>
      <c r="D249" s="236" t="s">
        <v>215</v>
      </c>
      <c r="E249" s="237" t="s">
        <v>19</v>
      </c>
      <c r="F249" s="238" t="s">
        <v>694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215</v>
      </c>
      <c r="AU249" s="244" t="s">
        <v>81</v>
      </c>
      <c r="AV249" s="13" t="s">
        <v>79</v>
      </c>
      <c r="AW249" s="13" t="s">
        <v>33</v>
      </c>
      <c r="AX249" s="13" t="s">
        <v>72</v>
      </c>
      <c r="AY249" s="244" t="s">
        <v>203</v>
      </c>
    </row>
    <row r="250" s="14" customFormat="1">
      <c r="A250" s="14"/>
      <c r="B250" s="245"/>
      <c r="C250" s="246"/>
      <c r="D250" s="236" t="s">
        <v>215</v>
      </c>
      <c r="E250" s="247" t="s">
        <v>19</v>
      </c>
      <c r="F250" s="248" t="s">
        <v>1368</v>
      </c>
      <c r="G250" s="246"/>
      <c r="H250" s="249">
        <v>15.550000000000001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215</v>
      </c>
      <c r="AU250" s="255" t="s">
        <v>81</v>
      </c>
      <c r="AV250" s="14" t="s">
        <v>81</v>
      </c>
      <c r="AW250" s="14" t="s">
        <v>33</v>
      </c>
      <c r="AX250" s="14" t="s">
        <v>72</v>
      </c>
      <c r="AY250" s="255" t="s">
        <v>203</v>
      </c>
    </row>
    <row r="251" s="13" customFormat="1">
      <c r="A251" s="13"/>
      <c r="B251" s="234"/>
      <c r="C251" s="235"/>
      <c r="D251" s="236" t="s">
        <v>215</v>
      </c>
      <c r="E251" s="237" t="s">
        <v>19</v>
      </c>
      <c r="F251" s="238" t="s">
        <v>1366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215</v>
      </c>
      <c r="AU251" s="244" t="s">
        <v>81</v>
      </c>
      <c r="AV251" s="13" t="s">
        <v>79</v>
      </c>
      <c r="AW251" s="13" t="s">
        <v>33</v>
      </c>
      <c r="AX251" s="13" t="s">
        <v>72</v>
      </c>
      <c r="AY251" s="244" t="s">
        <v>203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1142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3" customFormat="1">
      <c r="A253" s="13"/>
      <c r="B253" s="234"/>
      <c r="C253" s="235"/>
      <c r="D253" s="236" t="s">
        <v>215</v>
      </c>
      <c r="E253" s="237" t="s">
        <v>19</v>
      </c>
      <c r="F253" s="238" t="s">
        <v>456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215</v>
      </c>
      <c r="AU253" s="244" t="s">
        <v>81</v>
      </c>
      <c r="AV253" s="13" t="s">
        <v>79</v>
      </c>
      <c r="AW253" s="13" t="s">
        <v>33</v>
      </c>
      <c r="AX253" s="13" t="s">
        <v>72</v>
      </c>
      <c r="AY253" s="244" t="s">
        <v>203</v>
      </c>
    </row>
    <row r="254" s="13" customFormat="1">
      <c r="A254" s="13"/>
      <c r="B254" s="234"/>
      <c r="C254" s="235"/>
      <c r="D254" s="236" t="s">
        <v>215</v>
      </c>
      <c r="E254" s="237" t="s">
        <v>19</v>
      </c>
      <c r="F254" s="238" t="s">
        <v>693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215</v>
      </c>
      <c r="AU254" s="244" t="s">
        <v>81</v>
      </c>
      <c r="AV254" s="13" t="s">
        <v>79</v>
      </c>
      <c r="AW254" s="13" t="s">
        <v>33</v>
      </c>
      <c r="AX254" s="13" t="s">
        <v>72</v>
      </c>
      <c r="AY254" s="244" t="s">
        <v>203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694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4" customFormat="1">
      <c r="A256" s="14"/>
      <c r="B256" s="245"/>
      <c r="C256" s="246"/>
      <c r="D256" s="236" t="s">
        <v>215</v>
      </c>
      <c r="E256" s="247" t="s">
        <v>19</v>
      </c>
      <c r="F256" s="248" t="s">
        <v>1398</v>
      </c>
      <c r="G256" s="246"/>
      <c r="H256" s="249">
        <v>5.6399999999999997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215</v>
      </c>
      <c r="AU256" s="255" t="s">
        <v>81</v>
      </c>
      <c r="AV256" s="14" t="s">
        <v>81</v>
      </c>
      <c r="AW256" s="14" t="s">
        <v>33</v>
      </c>
      <c r="AX256" s="14" t="s">
        <v>72</v>
      </c>
      <c r="AY256" s="255" t="s">
        <v>203</v>
      </c>
    </row>
    <row r="257" s="15" customFormat="1">
      <c r="A257" s="15"/>
      <c r="B257" s="256"/>
      <c r="C257" s="257"/>
      <c r="D257" s="236" t="s">
        <v>215</v>
      </c>
      <c r="E257" s="258" t="s">
        <v>19</v>
      </c>
      <c r="F257" s="259" t="s">
        <v>246</v>
      </c>
      <c r="G257" s="257"/>
      <c r="H257" s="260">
        <v>147.11000000000001</v>
      </c>
      <c r="I257" s="261"/>
      <c r="J257" s="257"/>
      <c r="K257" s="257"/>
      <c r="L257" s="262"/>
      <c r="M257" s="263"/>
      <c r="N257" s="264"/>
      <c r="O257" s="264"/>
      <c r="P257" s="264"/>
      <c r="Q257" s="264"/>
      <c r="R257" s="264"/>
      <c r="S257" s="264"/>
      <c r="T257" s="26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6" t="s">
        <v>215</v>
      </c>
      <c r="AU257" s="266" t="s">
        <v>81</v>
      </c>
      <c r="AV257" s="15" t="s">
        <v>211</v>
      </c>
      <c r="AW257" s="15" t="s">
        <v>33</v>
      </c>
      <c r="AX257" s="15" t="s">
        <v>79</v>
      </c>
      <c r="AY257" s="266" t="s">
        <v>203</v>
      </c>
    </row>
    <row r="258" s="2" customFormat="1" ht="24.15" customHeight="1">
      <c r="A258" s="40"/>
      <c r="B258" s="41"/>
      <c r="C258" s="216" t="s">
        <v>285</v>
      </c>
      <c r="D258" s="216" t="s">
        <v>206</v>
      </c>
      <c r="E258" s="217" t="s">
        <v>702</v>
      </c>
      <c r="F258" s="218" t="s">
        <v>703</v>
      </c>
      <c r="G258" s="219" t="s">
        <v>209</v>
      </c>
      <c r="H258" s="220">
        <v>477.923</v>
      </c>
      <c r="I258" s="221"/>
      <c r="J258" s="222">
        <f>ROUND(I258*H258,2)</f>
        <v>0</v>
      </c>
      <c r="K258" s="218" t="s">
        <v>210</v>
      </c>
      <c r="L258" s="46"/>
      <c r="M258" s="223" t="s">
        <v>19</v>
      </c>
      <c r="N258" s="224" t="s">
        <v>43</v>
      </c>
      <c r="O258" s="86"/>
      <c r="P258" s="225">
        <f>O258*H258</f>
        <v>0</v>
      </c>
      <c r="Q258" s="225">
        <v>0.017600000000000001</v>
      </c>
      <c r="R258" s="225">
        <f>Q258*H258</f>
        <v>8.4114447999999999</v>
      </c>
      <c r="S258" s="225">
        <v>0</v>
      </c>
      <c r="T258" s="226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7" t="s">
        <v>211</v>
      </c>
      <c r="AT258" s="227" t="s">
        <v>206</v>
      </c>
      <c r="AU258" s="227" t="s">
        <v>81</v>
      </c>
      <c r="AY258" s="19" t="s">
        <v>203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19" t="s">
        <v>79</v>
      </c>
      <c r="BK258" s="228">
        <f>ROUND(I258*H258,2)</f>
        <v>0</v>
      </c>
      <c r="BL258" s="19" t="s">
        <v>211</v>
      </c>
      <c r="BM258" s="227" t="s">
        <v>1622</v>
      </c>
    </row>
    <row r="259" s="2" customFormat="1">
      <c r="A259" s="40"/>
      <c r="B259" s="41"/>
      <c r="C259" s="42"/>
      <c r="D259" s="229" t="s">
        <v>213</v>
      </c>
      <c r="E259" s="42"/>
      <c r="F259" s="230" t="s">
        <v>705</v>
      </c>
      <c r="G259" s="42"/>
      <c r="H259" s="42"/>
      <c r="I259" s="231"/>
      <c r="J259" s="42"/>
      <c r="K259" s="42"/>
      <c r="L259" s="46"/>
      <c r="M259" s="232"/>
      <c r="N259" s="23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213</v>
      </c>
      <c r="AU259" s="19" t="s">
        <v>81</v>
      </c>
    </row>
    <row r="260" s="13" customFormat="1">
      <c r="A260" s="13"/>
      <c r="B260" s="234"/>
      <c r="C260" s="235"/>
      <c r="D260" s="236" t="s">
        <v>215</v>
      </c>
      <c r="E260" s="237" t="s">
        <v>19</v>
      </c>
      <c r="F260" s="238" t="s">
        <v>1366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215</v>
      </c>
      <c r="AU260" s="244" t="s">
        <v>81</v>
      </c>
      <c r="AV260" s="13" t="s">
        <v>79</v>
      </c>
      <c r="AW260" s="13" t="s">
        <v>33</v>
      </c>
      <c r="AX260" s="13" t="s">
        <v>72</v>
      </c>
      <c r="AY260" s="244" t="s">
        <v>203</v>
      </c>
    </row>
    <row r="261" s="13" customFormat="1">
      <c r="A261" s="13"/>
      <c r="B261" s="234"/>
      <c r="C261" s="235"/>
      <c r="D261" s="236" t="s">
        <v>215</v>
      </c>
      <c r="E261" s="237" t="s">
        <v>19</v>
      </c>
      <c r="F261" s="238" t="s">
        <v>1623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215</v>
      </c>
      <c r="AU261" s="244" t="s">
        <v>81</v>
      </c>
      <c r="AV261" s="13" t="s">
        <v>79</v>
      </c>
      <c r="AW261" s="13" t="s">
        <v>33</v>
      </c>
      <c r="AX261" s="13" t="s">
        <v>72</v>
      </c>
      <c r="AY261" s="244" t="s">
        <v>203</v>
      </c>
    </row>
    <row r="262" s="13" customFormat="1">
      <c r="A262" s="13"/>
      <c r="B262" s="234"/>
      <c r="C262" s="235"/>
      <c r="D262" s="236" t="s">
        <v>215</v>
      </c>
      <c r="E262" s="237" t="s">
        <v>19</v>
      </c>
      <c r="F262" s="238" t="s">
        <v>1373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215</v>
      </c>
      <c r="AU262" s="244" t="s">
        <v>81</v>
      </c>
      <c r="AV262" s="13" t="s">
        <v>79</v>
      </c>
      <c r="AW262" s="13" t="s">
        <v>33</v>
      </c>
      <c r="AX262" s="13" t="s">
        <v>72</v>
      </c>
      <c r="AY262" s="244" t="s">
        <v>203</v>
      </c>
    </row>
    <row r="263" s="13" customFormat="1">
      <c r="A263" s="13"/>
      <c r="B263" s="234"/>
      <c r="C263" s="235"/>
      <c r="D263" s="236" t="s">
        <v>215</v>
      </c>
      <c r="E263" s="237" t="s">
        <v>19</v>
      </c>
      <c r="F263" s="238" t="s">
        <v>707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215</v>
      </c>
      <c r="AU263" s="244" t="s">
        <v>81</v>
      </c>
      <c r="AV263" s="13" t="s">
        <v>79</v>
      </c>
      <c r="AW263" s="13" t="s">
        <v>33</v>
      </c>
      <c r="AX263" s="13" t="s">
        <v>72</v>
      </c>
      <c r="AY263" s="244" t="s">
        <v>203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708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4" customFormat="1">
      <c r="A265" s="14"/>
      <c r="B265" s="245"/>
      <c r="C265" s="246"/>
      <c r="D265" s="236" t="s">
        <v>215</v>
      </c>
      <c r="E265" s="247" t="s">
        <v>19</v>
      </c>
      <c r="F265" s="248" t="s">
        <v>1474</v>
      </c>
      <c r="G265" s="246"/>
      <c r="H265" s="249">
        <v>49.097000000000001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215</v>
      </c>
      <c r="AU265" s="255" t="s">
        <v>81</v>
      </c>
      <c r="AV265" s="14" t="s">
        <v>81</v>
      </c>
      <c r="AW265" s="14" t="s">
        <v>33</v>
      </c>
      <c r="AX265" s="14" t="s">
        <v>72</v>
      </c>
      <c r="AY265" s="255" t="s">
        <v>203</v>
      </c>
    </row>
    <row r="266" s="13" customFormat="1">
      <c r="A266" s="13"/>
      <c r="B266" s="234"/>
      <c r="C266" s="235"/>
      <c r="D266" s="236" t="s">
        <v>215</v>
      </c>
      <c r="E266" s="237" t="s">
        <v>19</v>
      </c>
      <c r="F266" s="238" t="s">
        <v>1366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215</v>
      </c>
      <c r="AU266" s="244" t="s">
        <v>81</v>
      </c>
      <c r="AV266" s="13" t="s">
        <v>79</v>
      </c>
      <c r="AW266" s="13" t="s">
        <v>33</v>
      </c>
      <c r="AX266" s="13" t="s">
        <v>72</v>
      </c>
      <c r="AY266" s="244" t="s">
        <v>203</v>
      </c>
    </row>
    <row r="267" s="13" customFormat="1">
      <c r="A267" s="13"/>
      <c r="B267" s="234"/>
      <c r="C267" s="235"/>
      <c r="D267" s="236" t="s">
        <v>215</v>
      </c>
      <c r="E267" s="237" t="s">
        <v>19</v>
      </c>
      <c r="F267" s="238" t="s">
        <v>1624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215</v>
      </c>
      <c r="AU267" s="244" t="s">
        <v>81</v>
      </c>
      <c r="AV267" s="13" t="s">
        <v>79</v>
      </c>
      <c r="AW267" s="13" t="s">
        <v>33</v>
      </c>
      <c r="AX267" s="13" t="s">
        <v>72</v>
      </c>
      <c r="AY267" s="244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1375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3" customFormat="1">
      <c r="A269" s="13"/>
      <c r="B269" s="234"/>
      <c r="C269" s="235"/>
      <c r="D269" s="236" t="s">
        <v>215</v>
      </c>
      <c r="E269" s="237" t="s">
        <v>19</v>
      </c>
      <c r="F269" s="238" t="s">
        <v>707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215</v>
      </c>
      <c r="AU269" s="244" t="s">
        <v>81</v>
      </c>
      <c r="AV269" s="13" t="s">
        <v>79</v>
      </c>
      <c r="AW269" s="13" t="s">
        <v>33</v>
      </c>
      <c r="AX269" s="13" t="s">
        <v>72</v>
      </c>
      <c r="AY269" s="244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708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4" customFormat="1">
      <c r="A271" s="14"/>
      <c r="B271" s="245"/>
      <c r="C271" s="246"/>
      <c r="D271" s="236" t="s">
        <v>215</v>
      </c>
      <c r="E271" s="247" t="s">
        <v>19</v>
      </c>
      <c r="F271" s="248" t="s">
        <v>1475</v>
      </c>
      <c r="G271" s="246"/>
      <c r="H271" s="249">
        <v>44.704000000000001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215</v>
      </c>
      <c r="AU271" s="255" t="s">
        <v>81</v>
      </c>
      <c r="AV271" s="14" t="s">
        <v>81</v>
      </c>
      <c r="AW271" s="14" t="s">
        <v>33</v>
      </c>
      <c r="AX271" s="14" t="s">
        <v>72</v>
      </c>
      <c r="AY271" s="255" t="s">
        <v>203</v>
      </c>
    </row>
    <row r="272" s="13" customFormat="1">
      <c r="A272" s="13"/>
      <c r="B272" s="234"/>
      <c r="C272" s="235"/>
      <c r="D272" s="236" t="s">
        <v>215</v>
      </c>
      <c r="E272" s="237" t="s">
        <v>19</v>
      </c>
      <c r="F272" s="238" t="s">
        <v>1366</v>
      </c>
      <c r="G272" s="235"/>
      <c r="H272" s="237" t="s">
        <v>19</v>
      </c>
      <c r="I272" s="239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215</v>
      </c>
      <c r="AU272" s="244" t="s">
        <v>81</v>
      </c>
      <c r="AV272" s="13" t="s">
        <v>79</v>
      </c>
      <c r="AW272" s="13" t="s">
        <v>33</v>
      </c>
      <c r="AX272" s="13" t="s">
        <v>72</v>
      </c>
      <c r="AY272" s="244" t="s">
        <v>203</v>
      </c>
    </row>
    <row r="273" s="13" customFormat="1">
      <c r="A273" s="13"/>
      <c r="B273" s="234"/>
      <c r="C273" s="235"/>
      <c r="D273" s="236" t="s">
        <v>215</v>
      </c>
      <c r="E273" s="237" t="s">
        <v>19</v>
      </c>
      <c r="F273" s="238" t="s">
        <v>1625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215</v>
      </c>
      <c r="AU273" s="244" t="s">
        <v>81</v>
      </c>
      <c r="AV273" s="13" t="s">
        <v>79</v>
      </c>
      <c r="AW273" s="13" t="s">
        <v>33</v>
      </c>
      <c r="AX273" s="13" t="s">
        <v>72</v>
      </c>
      <c r="AY273" s="244" t="s">
        <v>203</v>
      </c>
    </row>
    <row r="274" s="13" customFormat="1">
      <c r="A274" s="13"/>
      <c r="B274" s="234"/>
      <c r="C274" s="235"/>
      <c r="D274" s="236" t="s">
        <v>215</v>
      </c>
      <c r="E274" s="237" t="s">
        <v>19</v>
      </c>
      <c r="F274" s="238" t="s">
        <v>447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215</v>
      </c>
      <c r="AU274" s="244" t="s">
        <v>81</v>
      </c>
      <c r="AV274" s="13" t="s">
        <v>79</v>
      </c>
      <c r="AW274" s="13" t="s">
        <v>33</v>
      </c>
      <c r="AX274" s="13" t="s">
        <v>72</v>
      </c>
      <c r="AY274" s="244" t="s">
        <v>203</v>
      </c>
    </row>
    <row r="275" s="13" customFormat="1">
      <c r="A275" s="13"/>
      <c r="B275" s="234"/>
      <c r="C275" s="235"/>
      <c r="D275" s="236" t="s">
        <v>215</v>
      </c>
      <c r="E275" s="237" t="s">
        <v>19</v>
      </c>
      <c r="F275" s="238" t="s">
        <v>707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215</v>
      </c>
      <c r="AU275" s="244" t="s">
        <v>81</v>
      </c>
      <c r="AV275" s="13" t="s">
        <v>79</v>
      </c>
      <c r="AW275" s="13" t="s">
        <v>33</v>
      </c>
      <c r="AX275" s="13" t="s">
        <v>72</v>
      </c>
      <c r="AY275" s="244" t="s">
        <v>203</v>
      </c>
    </row>
    <row r="276" s="13" customFormat="1">
      <c r="A276" s="13"/>
      <c r="B276" s="234"/>
      <c r="C276" s="235"/>
      <c r="D276" s="236" t="s">
        <v>215</v>
      </c>
      <c r="E276" s="237" t="s">
        <v>19</v>
      </c>
      <c r="F276" s="238" t="s">
        <v>708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215</v>
      </c>
      <c r="AU276" s="244" t="s">
        <v>81</v>
      </c>
      <c r="AV276" s="13" t="s">
        <v>79</v>
      </c>
      <c r="AW276" s="13" t="s">
        <v>33</v>
      </c>
      <c r="AX276" s="13" t="s">
        <v>72</v>
      </c>
      <c r="AY276" s="244" t="s">
        <v>203</v>
      </c>
    </row>
    <row r="277" s="14" customFormat="1">
      <c r="A277" s="14"/>
      <c r="B277" s="245"/>
      <c r="C277" s="246"/>
      <c r="D277" s="236" t="s">
        <v>215</v>
      </c>
      <c r="E277" s="247" t="s">
        <v>19</v>
      </c>
      <c r="F277" s="248" t="s">
        <v>1626</v>
      </c>
      <c r="G277" s="246"/>
      <c r="H277" s="249">
        <v>44.167000000000002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215</v>
      </c>
      <c r="AU277" s="255" t="s">
        <v>81</v>
      </c>
      <c r="AV277" s="14" t="s">
        <v>81</v>
      </c>
      <c r="AW277" s="14" t="s">
        <v>33</v>
      </c>
      <c r="AX277" s="14" t="s">
        <v>72</v>
      </c>
      <c r="AY277" s="255" t="s">
        <v>203</v>
      </c>
    </row>
    <row r="278" s="13" customFormat="1">
      <c r="A278" s="13"/>
      <c r="B278" s="234"/>
      <c r="C278" s="235"/>
      <c r="D278" s="236" t="s">
        <v>215</v>
      </c>
      <c r="E278" s="237" t="s">
        <v>19</v>
      </c>
      <c r="F278" s="238" t="s">
        <v>1366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215</v>
      </c>
      <c r="AU278" s="244" t="s">
        <v>81</v>
      </c>
      <c r="AV278" s="13" t="s">
        <v>79</v>
      </c>
      <c r="AW278" s="13" t="s">
        <v>33</v>
      </c>
      <c r="AX278" s="13" t="s">
        <v>72</v>
      </c>
      <c r="AY278" s="244" t="s">
        <v>203</v>
      </c>
    </row>
    <row r="279" s="13" customFormat="1">
      <c r="A279" s="13"/>
      <c r="B279" s="234"/>
      <c r="C279" s="235"/>
      <c r="D279" s="236" t="s">
        <v>215</v>
      </c>
      <c r="E279" s="237" t="s">
        <v>19</v>
      </c>
      <c r="F279" s="238" t="s">
        <v>1627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215</v>
      </c>
      <c r="AU279" s="244" t="s">
        <v>81</v>
      </c>
      <c r="AV279" s="13" t="s">
        <v>79</v>
      </c>
      <c r="AW279" s="13" t="s">
        <v>33</v>
      </c>
      <c r="AX279" s="13" t="s">
        <v>72</v>
      </c>
      <c r="AY279" s="244" t="s">
        <v>203</v>
      </c>
    </row>
    <row r="280" s="13" customFormat="1">
      <c r="A280" s="13"/>
      <c r="B280" s="234"/>
      <c r="C280" s="235"/>
      <c r="D280" s="236" t="s">
        <v>215</v>
      </c>
      <c r="E280" s="237" t="s">
        <v>19</v>
      </c>
      <c r="F280" s="238" t="s">
        <v>444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215</v>
      </c>
      <c r="AU280" s="244" t="s">
        <v>81</v>
      </c>
      <c r="AV280" s="13" t="s">
        <v>79</v>
      </c>
      <c r="AW280" s="13" t="s">
        <v>33</v>
      </c>
      <c r="AX280" s="13" t="s">
        <v>72</v>
      </c>
      <c r="AY280" s="244" t="s">
        <v>203</v>
      </c>
    </row>
    <row r="281" s="13" customFormat="1">
      <c r="A281" s="13"/>
      <c r="B281" s="234"/>
      <c r="C281" s="235"/>
      <c r="D281" s="236" t="s">
        <v>215</v>
      </c>
      <c r="E281" s="237" t="s">
        <v>19</v>
      </c>
      <c r="F281" s="238" t="s">
        <v>707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215</v>
      </c>
      <c r="AU281" s="244" t="s">
        <v>81</v>
      </c>
      <c r="AV281" s="13" t="s">
        <v>79</v>
      </c>
      <c r="AW281" s="13" t="s">
        <v>33</v>
      </c>
      <c r="AX281" s="13" t="s">
        <v>72</v>
      </c>
      <c r="AY281" s="244" t="s">
        <v>203</v>
      </c>
    </row>
    <row r="282" s="13" customFormat="1">
      <c r="A282" s="13"/>
      <c r="B282" s="234"/>
      <c r="C282" s="235"/>
      <c r="D282" s="236" t="s">
        <v>215</v>
      </c>
      <c r="E282" s="237" t="s">
        <v>19</v>
      </c>
      <c r="F282" s="238" t="s">
        <v>708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215</v>
      </c>
      <c r="AU282" s="244" t="s">
        <v>81</v>
      </c>
      <c r="AV282" s="13" t="s">
        <v>79</v>
      </c>
      <c r="AW282" s="13" t="s">
        <v>33</v>
      </c>
      <c r="AX282" s="13" t="s">
        <v>72</v>
      </c>
      <c r="AY282" s="244" t="s">
        <v>203</v>
      </c>
    </row>
    <row r="283" s="14" customFormat="1">
      <c r="A283" s="14"/>
      <c r="B283" s="245"/>
      <c r="C283" s="246"/>
      <c r="D283" s="236" t="s">
        <v>215</v>
      </c>
      <c r="E283" s="247" t="s">
        <v>19</v>
      </c>
      <c r="F283" s="248" t="s">
        <v>1477</v>
      </c>
      <c r="G283" s="246"/>
      <c r="H283" s="249">
        <v>44.457000000000001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215</v>
      </c>
      <c r="AU283" s="255" t="s">
        <v>81</v>
      </c>
      <c r="AV283" s="14" t="s">
        <v>81</v>
      </c>
      <c r="AW283" s="14" t="s">
        <v>33</v>
      </c>
      <c r="AX283" s="14" t="s">
        <v>72</v>
      </c>
      <c r="AY283" s="255" t="s">
        <v>203</v>
      </c>
    </row>
    <row r="284" s="13" customFormat="1">
      <c r="A284" s="13"/>
      <c r="B284" s="234"/>
      <c r="C284" s="235"/>
      <c r="D284" s="236" t="s">
        <v>215</v>
      </c>
      <c r="E284" s="237" t="s">
        <v>19</v>
      </c>
      <c r="F284" s="238" t="s">
        <v>1366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215</v>
      </c>
      <c r="AU284" s="244" t="s">
        <v>81</v>
      </c>
      <c r="AV284" s="13" t="s">
        <v>79</v>
      </c>
      <c r="AW284" s="13" t="s">
        <v>33</v>
      </c>
      <c r="AX284" s="13" t="s">
        <v>72</v>
      </c>
      <c r="AY284" s="244" t="s">
        <v>203</v>
      </c>
    </row>
    <row r="285" s="13" customFormat="1">
      <c r="A285" s="13"/>
      <c r="B285" s="234"/>
      <c r="C285" s="235"/>
      <c r="D285" s="236" t="s">
        <v>215</v>
      </c>
      <c r="E285" s="237" t="s">
        <v>19</v>
      </c>
      <c r="F285" s="238" t="s">
        <v>1628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215</v>
      </c>
      <c r="AU285" s="244" t="s">
        <v>81</v>
      </c>
      <c r="AV285" s="13" t="s">
        <v>79</v>
      </c>
      <c r="AW285" s="13" t="s">
        <v>33</v>
      </c>
      <c r="AX285" s="13" t="s">
        <v>72</v>
      </c>
      <c r="AY285" s="244" t="s">
        <v>203</v>
      </c>
    </row>
    <row r="286" s="13" customFormat="1">
      <c r="A286" s="13"/>
      <c r="B286" s="234"/>
      <c r="C286" s="235"/>
      <c r="D286" s="236" t="s">
        <v>215</v>
      </c>
      <c r="E286" s="237" t="s">
        <v>19</v>
      </c>
      <c r="F286" s="238" t="s">
        <v>1382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215</v>
      </c>
      <c r="AU286" s="244" t="s">
        <v>81</v>
      </c>
      <c r="AV286" s="13" t="s">
        <v>79</v>
      </c>
      <c r="AW286" s="13" t="s">
        <v>33</v>
      </c>
      <c r="AX286" s="13" t="s">
        <v>72</v>
      </c>
      <c r="AY286" s="244" t="s">
        <v>203</v>
      </c>
    </row>
    <row r="287" s="13" customFormat="1">
      <c r="A287" s="13"/>
      <c r="B287" s="234"/>
      <c r="C287" s="235"/>
      <c r="D287" s="236" t="s">
        <v>215</v>
      </c>
      <c r="E287" s="237" t="s">
        <v>19</v>
      </c>
      <c r="F287" s="238" t="s">
        <v>707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215</v>
      </c>
      <c r="AU287" s="244" t="s">
        <v>81</v>
      </c>
      <c r="AV287" s="13" t="s">
        <v>79</v>
      </c>
      <c r="AW287" s="13" t="s">
        <v>33</v>
      </c>
      <c r="AX287" s="13" t="s">
        <v>72</v>
      </c>
      <c r="AY287" s="244" t="s">
        <v>203</v>
      </c>
    </row>
    <row r="288" s="13" customFormat="1">
      <c r="A288" s="13"/>
      <c r="B288" s="234"/>
      <c r="C288" s="235"/>
      <c r="D288" s="236" t="s">
        <v>215</v>
      </c>
      <c r="E288" s="237" t="s">
        <v>19</v>
      </c>
      <c r="F288" s="238" t="s">
        <v>708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215</v>
      </c>
      <c r="AU288" s="244" t="s">
        <v>81</v>
      </c>
      <c r="AV288" s="13" t="s">
        <v>79</v>
      </c>
      <c r="AW288" s="13" t="s">
        <v>33</v>
      </c>
      <c r="AX288" s="13" t="s">
        <v>72</v>
      </c>
      <c r="AY288" s="244" t="s">
        <v>203</v>
      </c>
    </row>
    <row r="289" s="14" customFormat="1">
      <c r="A289" s="14"/>
      <c r="B289" s="245"/>
      <c r="C289" s="246"/>
      <c r="D289" s="236" t="s">
        <v>215</v>
      </c>
      <c r="E289" s="247" t="s">
        <v>19</v>
      </c>
      <c r="F289" s="248" t="s">
        <v>1629</v>
      </c>
      <c r="G289" s="246"/>
      <c r="H289" s="249">
        <v>43.877000000000002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215</v>
      </c>
      <c r="AU289" s="255" t="s">
        <v>81</v>
      </c>
      <c r="AV289" s="14" t="s">
        <v>81</v>
      </c>
      <c r="AW289" s="14" t="s">
        <v>33</v>
      </c>
      <c r="AX289" s="14" t="s">
        <v>72</v>
      </c>
      <c r="AY289" s="255" t="s">
        <v>203</v>
      </c>
    </row>
    <row r="290" s="13" customFormat="1">
      <c r="A290" s="13"/>
      <c r="B290" s="234"/>
      <c r="C290" s="235"/>
      <c r="D290" s="236" t="s">
        <v>215</v>
      </c>
      <c r="E290" s="237" t="s">
        <v>19</v>
      </c>
      <c r="F290" s="238" t="s">
        <v>1366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215</v>
      </c>
      <c r="AU290" s="244" t="s">
        <v>81</v>
      </c>
      <c r="AV290" s="13" t="s">
        <v>79</v>
      </c>
      <c r="AW290" s="13" t="s">
        <v>33</v>
      </c>
      <c r="AX290" s="13" t="s">
        <v>72</v>
      </c>
      <c r="AY290" s="244" t="s">
        <v>203</v>
      </c>
    </row>
    <row r="291" s="13" customFormat="1">
      <c r="A291" s="13"/>
      <c r="B291" s="234"/>
      <c r="C291" s="235"/>
      <c r="D291" s="236" t="s">
        <v>215</v>
      </c>
      <c r="E291" s="237" t="s">
        <v>19</v>
      </c>
      <c r="F291" s="238" t="s">
        <v>1630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215</v>
      </c>
      <c r="AU291" s="244" t="s">
        <v>81</v>
      </c>
      <c r="AV291" s="13" t="s">
        <v>79</v>
      </c>
      <c r="AW291" s="13" t="s">
        <v>33</v>
      </c>
      <c r="AX291" s="13" t="s">
        <v>72</v>
      </c>
      <c r="AY291" s="244" t="s">
        <v>203</v>
      </c>
    </row>
    <row r="292" s="13" customFormat="1">
      <c r="A292" s="13"/>
      <c r="B292" s="234"/>
      <c r="C292" s="235"/>
      <c r="D292" s="236" t="s">
        <v>215</v>
      </c>
      <c r="E292" s="237" t="s">
        <v>19</v>
      </c>
      <c r="F292" s="238" t="s">
        <v>1385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215</v>
      </c>
      <c r="AU292" s="244" t="s">
        <v>81</v>
      </c>
      <c r="AV292" s="13" t="s">
        <v>79</v>
      </c>
      <c r="AW292" s="13" t="s">
        <v>33</v>
      </c>
      <c r="AX292" s="13" t="s">
        <v>72</v>
      </c>
      <c r="AY292" s="244" t="s">
        <v>203</v>
      </c>
    </row>
    <row r="293" s="13" customFormat="1">
      <c r="A293" s="13"/>
      <c r="B293" s="234"/>
      <c r="C293" s="235"/>
      <c r="D293" s="236" t="s">
        <v>215</v>
      </c>
      <c r="E293" s="237" t="s">
        <v>19</v>
      </c>
      <c r="F293" s="238" t="s">
        <v>707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215</v>
      </c>
      <c r="AU293" s="244" t="s">
        <v>81</v>
      </c>
      <c r="AV293" s="13" t="s">
        <v>79</v>
      </c>
      <c r="AW293" s="13" t="s">
        <v>33</v>
      </c>
      <c r="AX293" s="13" t="s">
        <v>72</v>
      </c>
      <c r="AY293" s="244" t="s">
        <v>203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708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4" customFormat="1">
      <c r="A295" s="14"/>
      <c r="B295" s="245"/>
      <c r="C295" s="246"/>
      <c r="D295" s="236" t="s">
        <v>215</v>
      </c>
      <c r="E295" s="247" t="s">
        <v>19</v>
      </c>
      <c r="F295" s="248" t="s">
        <v>1631</v>
      </c>
      <c r="G295" s="246"/>
      <c r="H295" s="249">
        <v>16.257000000000001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215</v>
      </c>
      <c r="AU295" s="255" t="s">
        <v>81</v>
      </c>
      <c r="AV295" s="14" t="s">
        <v>81</v>
      </c>
      <c r="AW295" s="14" t="s">
        <v>33</v>
      </c>
      <c r="AX295" s="14" t="s">
        <v>72</v>
      </c>
      <c r="AY295" s="255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1366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3" customFormat="1">
      <c r="A297" s="13"/>
      <c r="B297" s="234"/>
      <c r="C297" s="235"/>
      <c r="D297" s="236" t="s">
        <v>215</v>
      </c>
      <c r="E297" s="237" t="s">
        <v>19</v>
      </c>
      <c r="F297" s="238" t="s">
        <v>1632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215</v>
      </c>
      <c r="AU297" s="244" t="s">
        <v>81</v>
      </c>
      <c r="AV297" s="13" t="s">
        <v>79</v>
      </c>
      <c r="AW297" s="13" t="s">
        <v>33</v>
      </c>
      <c r="AX297" s="13" t="s">
        <v>72</v>
      </c>
      <c r="AY297" s="244" t="s">
        <v>203</v>
      </c>
    </row>
    <row r="298" s="13" customFormat="1">
      <c r="A298" s="13"/>
      <c r="B298" s="234"/>
      <c r="C298" s="235"/>
      <c r="D298" s="236" t="s">
        <v>215</v>
      </c>
      <c r="E298" s="237" t="s">
        <v>19</v>
      </c>
      <c r="F298" s="238" t="s">
        <v>1618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215</v>
      </c>
      <c r="AU298" s="244" t="s">
        <v>81</v>
      </c>
      <c r="AV298" s="13" t="s">
        <v>79</v>
      </c>
      <c r="AW298" s="13" t="s">
        <v>33</v>
      </c>
      <c r="AX298" s="13" t="s">
        <v>72</v>
      </c>
      <c r="AY298" s="244" t="s">
        <v>203</v>
      </c>
    </row>
    <row r="299" s="13" customFormat="1">
      <c r="A299" s="13"/>
      <c r="B299" s="234"/>
      <c r="C299" s="235"/>
      <c r="D299" s="236" t="s">
        <v>215</v>
      </c>
      <c r="E299" s="237" t="s">
        <v>19</v>
      </c>
      <c r="F299" s="238" t="s">
        <v>707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215</v>
      </c>
      <c r="AU299" s="244" t="s">
        <v>81</v>
      </c>
      <c r="AV299" s="13" t="s">
        <v>79</v>
      </c>
      <c r="AW299" s="13" t="s">
        <v>33</v>
      </c>
      <c r="AX299" s="13" t="s">
        <v>72</v>
      </c>
      <c r="AY299" s="244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708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4" customFormat="1">
      <c r="A301" s="14"/>
      <c r="B301" s="245"/>
      <c r="C301" s="246"/>
      <c r="D301" s="236" t="s">
        <v>215</v>
      </c>
      <c r="E301" s="247" t="s">
        <v>19</v>
      </c>
      <c r="F301" s="248" t="s">
        <v>1633</v>
      </c>
      <c r="G301" s="246"/>
      <c r="H301" s="249">
        <v>46.457999999999998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215</v>
      </c>
      <c r="AU301" s="255" t="s">
        <v>81</v>
      </c>
      <c r="AV301" s="14" t="s">
        <v>81</v>
      </c>
      <c r="AW301" s="14" t="s">
        <v>33</v>
      </c>
      <c r="AX301" s="14" t="s">
        <v>72</v>
      </c>
      <c r="AY301" s="255" t="s">
        <v>203</v>
      </c>
    </row>
    <row r="302" s="13" customFormat="1">
      <c r="A302" s="13"/>
      <c r="B302" s="234"/>
      <c r="C302" s="235"/>
      <c r="D302" s="236" t="s">
        <v>215</v>
      </c>
      <c r="E302" s="237" t="s">
        <v>19</v>
      </c>
      <c r="F302" s="238" t="s">
        <v>1366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215</v>
      </c>
      <c r="AU302" s="244" t="s">
        <v>81</v>
      </c>
      <c r="AV302" s="13" t="s">
        <v>79</v>
      </c>
      <c r="AW302" s="13" t="s">
        <v>33</v>
      </c>
      <c r="AX302" s="13" t="s">
        <v>72</v>
      </c>
      <c r="AY302" s="244" t="s">
        <v>203</v>
      </c>
    </row>
    <row r="303" s="13" customFormat="1">
      <c r="A303" s="13"/>
      <c r="B303" s="234"/>
      <c r="C303" s="235"/>
      <c r="D303" s="236" t="s">
        <v>215</v>
      </c>
      <c r="E303" s="237" t="s">
        <v>19</v>
      </c>
      <c r="F303" s="238" t="s">
        <v>1634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215</v>
      </c>
      <c r="AU303" s="244" t="s">
        <v>81</v>
      </c>
      <c r="AV303" s="13" t="s">
        <v>79</v>
      </c>
      <c r="AW303" s="13" t="s">
        <v>33</v>
      </c>
      <c r="AX303" s="13" t="s">
        <v>72</v>
      </c>
      <c r="AY303" s="244" t="s">
        <v>203</v>
      </c>
    </row>
    <row r="304" s="13" customFormat="1">
      <c r="A304" s="13"/>
      <c r="B304" s="234"/>
      <c r="C304" s="235"/>
      <c r="D304" s="236" t="s">
        <v>215</v>
      </c>
      <c r="E304" s="237" t="s">
        <v>19</v>
      </c>
      <c r="F304" s="238" t="s">
        <v>1369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215</v>
      </c>
      <c r="AU304" s="244" t="s">
        <v>81</v>
      </c>
      <c r="AV304" s="13" t="s">
        <v>79</v>
      </c>
      <c r="AW304" s="13" t="s">
        <v>33</v>
      </c>
      <c r="AX304" s="13" t="s">
        <v>72</v>
      </c>
      <c r="AY304" s="244" t="s">
        <v>203</v>
      </c>
    </row>
    <row r="305" s="13" customFormat="1">
      <c r="A305" s="13"/>
      <c r="B305" s="234"/>
      <c r="C305" s="235"/>
      <c r="D305" s="236" t="s">
        <v>215</v>
      </c>
      <c r="E305" s="237" t="s">
        <v>19</v>
      </c>
      <c r="F305" s="238" t="s">
        <v>707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215</v>
      </c>
      <c r="AU305" s="244" t="s">
        <v>81</v>
      </c>
      <c r="AV305" s="13" t="s">
        <v>79</v>
      </c>
      <c r="AW305" s="13" t="s">
        <v>33</v>
      </c>
      <c r="AX305" s="13" t="s">
        <v>72</v>
      </c>
      <c r="AY305" s="244" t="s">
        <v>203</v>
      </c>
    </row>
    <row r="306" s="13" customFormat="1">
      <c r="A306" s="13"/>
      <c r="B306" s="234"/>
      <c r="C306" s="235"/>
      <c r="D306" s="236" t="s">
        <v>215</v>
      </c>
      <c r="E306" s="237" t="s">
        <v>19</v>
      </c>
      <c r="F306" s="238" t="s">
        <v>708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215</v>
      </c>
      <c r="AU306" s="244" t="s">
        <v>81</v>
      </c>
      <c r="AV306" s="13" t="s">
        <v>79</v>
      </c>
      <c r="AW306" s="13" t="s">
        <v>33</v>
      </c>
      <c r="AX306" s="13" t="s">
        <v>72</v>
      </c>
      <c r="AY306" s="244" t="s">
        <v>203</v>
      </c>
    </row>
    <row r="307" s="14" customFormat="1">
      <c r="A307" s="14"/>
      <c r="B307" s="245"/>
      <c r="C307" s="246"/>
      <c r="D307" s="236" t="s">
        <v>215</v>
      </c>
      <c r="E307" s="247" t="s">
        <v>19</v>
      </c>
      <c r="F307" s="248" t="s">
        <v>1472</v>
      </c>
      <c r="G307" s="246"/>
      <c r="H307" s="249">
        <v>26.853999999999999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215</v>
      </c>
      <c r="AU307" s="255" t="s">
        <v>81</v>
      </c>
      <c r="AV307" s="14" t="s">
        <v>81</v>
      </c>
      <c r="AW307" s="14" t="s">
        <v>33</v>
      </c>
      <c r="AX307" s="14" t="s">
        <v>72</v>
      </c>
      <c r="AY307" s="255" t="s">
        <v>203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1366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3" customFormat="1">
      <c r="A309" s="13"/>
      <c r="B309" s="234"/>
      <c r="C309" s="235"/>
      <c r="D309" s="236" t="s">
        <v>215</v>
      </c>
      <c r="E309" s="237" t="s">
        <v>19</v>
      </c>
      <c r="F309" s="238" t="s">
        <v>1037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215</v>
      </c>
      <c r="AU309" s="244" t="s">
        <v>81</v>
      </c>
      <c r="AV309" s="13" t="s">
        <v>79</v>
      </c>
      <c r="AW309" s="13" t="s">
        <v>33</v>
      </c>
      <c r="AX309" s="13" t="s">
        <v>72</v>
      </c>
      <c r="AY309" s="244" t="s">
        <v>203</v>
      </c>
    </row>
    <row r="310" s="13" customFormat="1">
      <c r="A310" s="13"/>
      <c r="B310" s="234"/>
      <c r="C310" s="235"/>
      <c r="D310" s="236" t="s">
        <v>215</v>
      </c>
      <c r="E310" s="237" t="s">
        <v>19</v>
      </c>
      <c r="F310" s="238" t="s">
        <v>1371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215</v>
      </c>
      <c r="AU310" s="244" t="s">
        <v>81</v>
      </c>
      <c r="AV310" s="13" t="s">
        <v>79</v>
      </c>
      <c r="AW310" s="13" t="s">
        <v>33</v>
      </c>
      <c r="AX310" s="13" t="s">
        <v>72</v>
      </c>
      <c r="AY310" s="244" t="s">
        <v>203</v>
      </c>
    </row>
    <row r="311" s="13" customFormat="1">
      <c r="A311" s="13"/>
      <c r="B311" s="234"/>
      <c r="C311" s="235"/>
      <c r="D311" s="236" t="s">
        <v>215</v>
      </c>
      <c r="E311" s="237" t="s">
        <v>19</v>
      </c>
      <c r="F311" s="238" t="s">
        <v>707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215</v>
      </c>
      <c r="AU311" s="244" t="s">
        <v>81</v>
      </c>
      <c r="AV311" s="13" t="s">
        <v>79</v>
      </c>
      <c r="AW311" s="13" t="s">
        <v>33</v>
      </c>
      <c r="AX311" s="13" t="s">
        <v>72</v>
      </c>
      <c r="AY311" s="244" t="s">
        <v>203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708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4" customFormat="1">
      <c r="A313" s="14"/>
      <c r="B313" s="245"/>
      <c r="C313" s="246"/>
      <c r="D313" s="236" t="s">
        <v>215</v>
      </c>
      <c r="E313" s="247" t="s">
        <v>19</v>
      </c>
      <c r="F313" s="248" t="s">
        <v>1473</v>
      </c>
      <c r="G313" s="246"/>
      <c r="H313" s="249">
        <v>84.042000000000002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215</v>
      </c>
      <c r="AU313" s="255" t="s">
        <v>81</v>
      </c>
      <c r="AV313" s="14" t="s">
        <v>81</v>
      </c>
      <c r="AW313" s="14" t="s">
        <v>33</v>
      </c>
      <c r="AX313" s="14" t="s">
        <v>72</v>
      </c>
      <c r="AY313" s="255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1366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3" customFormat="1">
      <c r="A315" s="13"/>
      <c r="B315" s="234"/>
      <c r="C315" s="235"/>
      <c r="D315" s="236" t="s">
        <v>215</v>
      </c>
      <c r="E315" s="237" t="s">
        <v>19</v>
      </c>
      <c r="F315" s="238" t="s">
        <v>1141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215</v>
      </c>
      <c r="AU315" s="244" t="s">
        <v>81</v>
      </c>
      <c r="AV315" s="13" t="s">
        <v>79</v>
      </c>
      <c r="AW315" s="13" t="s">
        <v>33</v>
      </c>
      <c r="AX315" s="13" t="s">
        <v>72</v>
      </c>
      <c r="AY315" s="244" t="s">
        <v>203</v>
      </c>
    </row>
    <row r="316" s="13" customFormat="1">
      <c r="A316" s="13"/>
      <c r="B316" s="234"/>
      <c r="C316" s="235"/>
      <c r="D316" s="236" t="s">
        <v>215</v>
      </c>
      <c r="E316" s="237" t="s">
        <v>19</v>
      </c>
      <c r="F316" s="238" t="s">
        <v>1367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215</v>
      </c>
      <c r="AU316" s="244" t="s">
        <v>81</v>
      </c>
      <c r="AV316" s="13" t="s">
        <v>79</v>
      </c>
      <c r="AW316" s="13" t="s">
        <v>33</v>
      </c>
      <c r="AX316" s="13" t="s">
        <v>72</v>
      </c>
      <c r="AY316" s="244" t="s">
        <v>203</v>
      </c>
    </row>
    <row r="317" s="13" customFormat="1">
      <c r="A317" s="13"/>
      <c r="B317" s="234"/>
      <c r="C317" s="235"/>
      <c r="D317" s="236" t="s">
        <v>215</v>
      </c>
      <c r="E317" s="237" t="s">
        <v>19</v>
      </c>
      <c r="F317" s="238" t="s">
        <v>707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215</v>
      </c>
      <c r="AU317" s="244" t="s">
        <v>81</v>
      </c>
      <c r="AV317" s="13" t="s">
        <v>79</v>
      </c>
      <c r="AW317" s="13" t="s">
        <v>33</v>
      </c>
      <c r="AX317" s="13" t="s">
        <v>72</v>
      </c>
      <c r="AY317" s="244" t="s">
        <v>203</v>
      </c>
    </row>
    <row r="318" s="13" customFormat="1">
      <c r="A318" s="13"/>
      <c r="B318" s="234"/>
      <c r="C318" s="235"/>
      <c r="D318" s="236" t="s">
        <v>215</v>
      </c>
      <c r="E318" s="237" t="s">
        <v>19</v>
      </c>
      <c r="F318" s="238" t="s">
        <v>708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215</v>
      </c>
      <c r="AU318" s="244" t="s">
        <v>81</v>
      </c>
      <c r="AV318" s="13" t="s">
        <v>79</v>
      </c>
      <c r="AW318" s="13" t="s">
        <v>33</v>
      </c>
      <c r="AX318" s="13" t="s">
        <v>72</v>
      </c>
      <c r="AY318" s="244" t="s">
        <v>203</v>
      </c>
    </row>
    <row r="319" s="14" customFormat="1">
      <c r="A319" s="14"/>
      <c r="B319" s="245"/>
      <c r="C319" s="246"/>
      <c r="D319" s="236" t="s">
        <v>215</v>
      </c>
      <c r="E319" s="247" t="s">
        <v>19</v>
      </c>
      <c r="F319" s="248" t="s">
        <v>1635</v>
      </c>
      <c r="G319" s="246"/>
      <c r="H319" s="249">
        <v>44.950000000000003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215</v>
      </c>
      <c r="AU319" s="255" t="s">
        <v>81</v>
      </c>
      <c r="AV319" s="14" t="s">
        <v>81</v>
      </c>
      <c r="AW319" s="14" t="s">
        <v>33</v>
      </c>
      <c r="AX319" s="14" t="s">
        <v>72</v>
      </c>
      <c r="AY319" s="255" t="s">
        <v>203</v>
      </c>
    </row>
    <row r="320" s="13" customFormat="1">
      <c r="A320" s="13"/>
      <c r="B320" s="234"/>
      <c r="C320" s="235"/>
      <c r="D320" s="236" t="s">
        <v>215</v>
      </c>
      <c r="E320" s="237" t="s">
        <v>19</v>
      </c>
      <c r="F320" s="238" t="s">
        <v>1366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215</v>
      </c>
      <c r="AU320" s="244" t="s">
        <v>81</v>
      </c>
      <c r="AV320" s="13" t="s">
        <v>79</v>
      </c>
      <c r="AW320" s="13" t="s">
        <v>33</v>
      </c>
      <c r="AX320" s="13" t="s">
        <v>72</v>
      </c>
      <c r="AY320" s="244" t="s">
        <v>203</v>
      </c>
    </row>
    <row r="321" s="13" customFormat="1">
      <c r="A321" s="13"/>
      <c r="B321" s="234"/>
      <c r="C321" s="235"/>
      <c r="D321" s="236" t="s">
        <v>215</v>
      </c>
      <c r="E321" s="237" t="s">
        <v>19</v>
      </c>
      <c r="F321" s="238" t="s">
        <v>1048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215</v>
      </c>
      <c r="AU321" s="244" t="s">
        <v>81</v>
      </c>
      <c r="AV321" s="13" t="s">
        <v>79</v>
      </c>
      <c r="AW321" s="13" t="s">
        <v>33</v>
      </c>
      <c r="AX321" s="13" t="s">
        <v>72</v>
      </c>
      <c r="AY321" s="244" t="s">
        <v>203</v>
      </c>
    </row>
    <row r="322" s="13" customFormat="1">
      <c r="A322" s="13"/>
      <c r="B322" s="234"/>
      <c r="C322" s="235"/>
      <c r="D322" s="236" t="s">
        <v>215</v>
      </c>
      <c r="E322" s="237" t="s">
        <v>19</v>
      </c>
      <c r="F322" s="238" t="s">
        <v>456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215</v>
      </c>
      <c r="AU322" s="244" t="s">
        <v>81</v>
      </c>
      <c r="AV322" s="13" t="s">
        <v>79</v>
      </c>
      <c r="AW322" s="13" t="s">
        <v>33</v>
      </c>
      <c r="AX322" s="13" t="s">
        <v>72</v>
      </c>
      <c r="AY322" s="244" t="s">
        <v>203</v>
      </c>
    </row>
    <row r="323" s="13" customFormat="1">
      <c r="A323" s="13"/>
      <c r="B323" s="234"/>
      <c r="C323" s="235"/>
      <c r="D323" s="236" t="s">
        <v>215</v>
      </c>
      <c r="E323" s="237" t="s">
        <v>19</v>
      </c>
      <c r="F323" s="238" t="s">
        <v>707</v>
      </c>
      <c r="G323" s="235"/>
      <c r="H323" s="237" t="s">
        <v>19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215</v>
      </c>
      <c r="AU323" s="244" t="s">
        <v>81</v>
      </c>
      <c r="AV323" s="13" t="s">
        <v>79</v>
      </c>
      <c r="AW323" s="13" t="s">
        <v>33</v>
      </c>
      <c r="AX323" s="13" t="s">
        <v>72</v>
      </c>
      <c r="AY323" s="244" t="s">
        <v>203</v>
      </c>
    </row>
    <row r="324" s="13" customFormat="1">
      <c r="A324" s="13"/>
      <c r="B324" s="234"/>
      <c r="C324" s="235"/>
      <c r="D324" s="236" t="s">
        <v>215</v>
      </c>
      <c r="E324" s="237" t="s">
        <v>19</v>
      </c>
      <c r="F324" s="238" t="s">
        <v>708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215</v>
      </c>
      <c r="AU324" s="244" t="s">
        <v>81</v>
      </c>
      <c r="AV324" s="13" t="s">
        <v>79</v>
      </c>
      <c r="AW324" s="13" t="s">
        <v>33</v>
      </c>
      <c r="AX324" s="13" t="s">
        <v>72</v>
      </c>
      <c r="AY324" s="244" t="s">
        <v>203</v>
      </c>
    </row>
    <row r="325" s="14" customFormat="1">
      <c r="A325" s="14"/>
      <c r="B325" s="245"/>
      <c r="C325" s="246"/>
      <c r="D325" s="236" t="s">
        <v>215</v>
      </c>
      <c r="E325" s="247" t="s">
        <v>19</v>
      </c>
      <c r="F325" s="248" t="s">
        <v>1636</v>
      </c>
      <c r="G325" s="246"/>
      <c r="H325" s="249">
        <v>33.060000000000002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215</v>
      </c>
      <c r="AU325" s="255" t="s">
        <v>81</v>
      </c>
      <c r="AV325" s="14" t="s">
        <v>81</v>
      </c>
      <c r="AW325" s="14" t="s">
        <v>33</v>
      </c>
      <c r="AX325" s="14" t="s">
        <v>72</v>
      </c>
      <c r="AY325" s="255" t="s">
        <v>203</v>
      </c>
    </row>
    <row r="326" s="15" customFormat="1">
      <c r="A326" s="15"/>
      <c r="B326" s="256"/>
      <c r="C326" s="257"/>
      <c r="D326" s="236" t="s">
        <v>215</v>
      </c>
      <c r="E326" s="258" t="s">
        <v>19</v>
      </c>
      <c r="F326" s="259" t="s">
        <v>246</v>
      </c>
      <c r="G326" s="257"/>
      <c r="H326" s="260">
        <v>477.923</v>
      </c>
      <c r="I326" s="261"/>
      <c r="J326" s="257"/>
      <c r="K326" s="257"/>
      <c r="L326" s="262"/>
      <c r="M326" s="263"/>
      <c r="N326" s="264"/>
      <c r="O326" s="264"/>
      <c r="P326" s="264"/>
      <c r="Q326" s="264"/>
      <c r="R326" s="264"/>
      <c r="S326" s="264"/>
      <c r="T326" s="26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6" t="s">
        <v>215</v>
      </c>
      <c r="AU326" s="266" t="s">
        <v>81</v>
      </c>
      <c r="AV326" s="15" t="s">
        <v>211</v>
      </c>
      <c r="AW326" s="15" t="s">
        <v>33</v>
      </c>
      <c r="AX326" s="15" t="s">
        <v>79</v>
      </c>
      <c r="AY326" s="266" t="s">
        <v>203</v>
      </c>
    </row>
    <row r="327" s="2" customFormat="1" ht="16.5" customHeight="1">
      <c r="A327" s="40"/>
      <c r="B327" s="41"/>
      <c r="C327" s="216" t="s">
        <v>290</v>
      </c>
      <c r="D327" s="216" t="s">
        <v>206</v>
      </c>
      <c r="E327" s="217" t="s">
        <v>725</v>
      </c>
      <c r="F327" s="218" t="s">
        <v>726</v>
      </c>
      <c r="G327" s="219" t="s">
        <v>727</v>
      </c>
      <c r="H327" s="220">
        <v>44.759999999999998</v>
      </c>
      <c r="I327" s="221"/>
      <c r="J327" s="222">
        <f>ROUND(I327*H327,2)</f>
        <v>0</v>
      </c>
      <c r="K327" s="218" t="s">
        <v>210</v>
      </c>
      <c r="L327" s="46"/>
      <c r="M327" s="223" t="s">
        <v>19</v>
      </c>
      <c r="N327" s="224" t="s">
        <v>43</v>
      </c>
      <c r="O327" s="86"/>
      <c r="P327" s="225">
        <f>O327*H327</f>
        <v>0</v>
      </c>
      <c r="Q327" s="225">
        <v>0.0015</v>
      </c>
      <c r="R327" s="225">
        <f>Q327*H327</f>
        <v>0.067140000000000005</v>
      </c>
      <c r="S327" s="225">
        <v>0</v>
      </c>
      <c r="T327" s="226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7" t="s">
        <v>211</v>
      </c>
      <c r="AT327" s="227" t="s">
        <v>206</v>
      </c>
      <c r="AU327" s="227" t="s">
        <v>81</v>
      </c>
      <c r="AY327" s="19" t="s">
        <v>203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19" t="s">
        <v>79</v>
      </c>
      <c r="BK327" s="228">
        <f>ROUND(I327*H327,2)</f>
        <v>0</v>
      </c>
      <c r="BL327" s="19" t="s">
        <v>211</v>
      </c>
      <c r="BM327" s="227" t="s">
        <v>1637</v>
      </c>
    </row>
    <row r="328" s="2" customFormat="1">
      <c r="A328" s="40"/>
      <c r="B328" s="41"/>
      <c r="C328" s="42"/>
      <c r="D328" s="229" t="s">
        <v>213</v>
      </c>
      <c r="E328" s="42"/>
      <c r="F328" s="230" t="s">
        <v>729</v>
      </c>
      <c r="G328" s="42"/>
      <c r="H328" s="42"/>
      <c r="I328" s="231"/>
      <c r="J328" s="42"/>
      <c r="K328" s="42"/>
      <c r="L328" s="46"/>
      <c r="M328" s="232"/>
      <c r="N328" s="233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213</v>
      </c>
      <c r="AU328" s="19" t="s">
        <v>81</v>
      </c>
    </row>
    <row r="329" s="13" customFormat="1">
      <c r="A329" s="13"/>
      <c r="B329" s="234"/>
      <c r="C329" s="235"/>
      <c r="D329" s="236" t="s">
        <v>215</v>
      </c>
      <c r="E329" s="237" t="s">
        <v>19</v>
      </c>
      <c r="F329" s="238" t="s">
        <v>1366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215</v>
      </c>
      <c r="AU329" s="244" t="s">
        <v>81</v>
      </c>
      <c r="AV329" s="13" t="s">
        <v>79</v>
      </c>
      <c r="AW329" s="13" t="s">
        <v>33</v>
      </c>
      <c r="AX329" s="13" t="s">
        <v>72</v>
      </c>
      <c r="AY329" s="244" t="s">
        <v>203</v>
      </c>
    </row>
    <row r="330" s="13" customFormat="1">
      <c r="A330" s="13"/>
      <c r="B330" s="234"/>
      <c r="C330" s="235"/>
      <c r="D330" s="236" t="s">
        <v>215</v>
      </c>
      <c r="E330" s="237" t="s">
        <v>19</v>
      </c>
      <c r="F330" s="238" t="s">
        <v>1638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215</v>
      </c>
      <c r="AU330" s="244" t="s">
        <v>81</v>
      </c>
      <c r="AV330" s="13" t="s">
        <v>79</v>
      </c>
      <c r="AW330" s="13" t="s">
        <v>33</v>
      </c>
      <c r="AX330" s="13" t="s">
        <v>72</v>
      </c>
      <c r="AY330" s="244" t="s">
        <v>203</v>
      </c>
    </row>
    <row r="331" s="13" customFormat="1">
      <c r="A331" s="13"/>
      <c r="B331" s="234"/>
      <c r="C331" s="235"/>
      <c r="D331" s="236" t="s">
        <v>215</v>
      </c>
      <c r="E331" s="237" t="s">
        <v>19</v>
      </c>
      <c r="F331" s="238" t="s">
        <v>1373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215</v>
      </c>
      <c r="AU331" s="244" t="s">
        <v>81</v>
      </c>
      <c r="AV331" s="13" t="s">
        <v>79</v>
      </c>
      <c r="AW331" s="13" t="s">
        <v>33</v>
      </c>
      <c r="AX331" s="13" t="s">
        <v>72</v>
      </c>
      <c r="AY331" s="244" t="s">
        <v>203</v>
      </c>
    </row>
    <row r="332" s="13" customFormat="1">
      <c r="A332" s="13"/>
      <c r="B332" s="234"/>
      <c r="C332" s="235"/>
      <c r="D332" s="236" t="s">
        <v>215</v>
      </c>
      <c r="E332" s="237" t="s">
        <v>19</v>
      </c>
      <c r="F332" s="238" t="s">
        <v>731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215</v>
      </c>
      <c r="AU332" s="244" t="s">
        <v>81</v>
      </c>
      <c r="AV332" s="13" t="s">
        <v>79</v>
      </c>
      <c r="AW332" s="13" t="s">
        <v>33</v>
      </c>
      <c r="AX332" s="13" t="s">
        <v>72</v>
      </c>
      <c r="AY332" s="244" t="s">
        <v>203</v>
      </c>
    </row>
    <row r="333" s="13" customFormat="1">
      <c r="A333" s="13"/>
      <c r="B333" s="234"/>
      <c r="C333" s="235"/>
      <c r="D333" s="236" t="s">
        <v>215</v>
      </c>
      <c r="E333" s="237" t="s">
        <v>19</v>
      </c>
      <c r="F333" s="238" t="s">
        <v>735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215</v>
      </c>
      <c r="AU333" s="244" t="s">
        <v>81</v>
      </c>
      <c r="AV333" s="13" t="s">
        <v>79</v>
      </c>
      <c r="AW333" s="13" t="s">
        <v>33</v>
      </c>
      <c r="AX333" s="13" t="s">
        <v>72</v>
      </c>
      <c r="AY333" s="244" t="s">
        <v>203</v>
      </c>
    </row>
    <row r="334" s="14" customFormat="1">
      <c r="A334" s="14"/>
      <c r="B334" s="245"/>
      <c r="C334" s="246"/>
      <c r="D334" s="236" t="s">
        <v>215</v>
      </c>
      <c r="E334" s="247" t="s">
        <v>19</v>
      </c>
      <c r="F334" s="248" t="s">
        <v>742</v>
      </c>
      <c r="G334" s="246"/>
      <c r="H334" s="249">
        <v>5.04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215</v>
      </c>
      <c r="AU334" s="255" t="s">
        <v>81</v>
      </c>
      <c r="AV334" s="14" t="s">
        <v>81</v>
      </c>
      <c r="AW334" s="14" t="s">
        <v>33</v>
      </c>
      <c r="AX334" s="14" t="s">
        <v>72</v>
      </c>
      <c r="AY334" s="255" t="s">
        <v>203</v>
      </c>
    </row>
    <row r="335" s="13" customFormat="1">
      <c r="A335" s="13"/>
      <c r="B335" s="234"/>
      <c r="C335" s="235"/>
      <c r="D335" s="236" t="s">
        <v>215</v>
      </c>
      <c r="E335" s="237" t="s">
        <v>19</v>
      </c>
      <c r="F335" s="238" t="s">
        <v>1366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215</v>
      </c>
      <c r="AU335" s="244" t="s">
        <v>81</v>
      </c>
      <c r="AV335" s="13" t="s">
        <v>79</v>
      </c>
      <c r="AW335" s="13" t="s">
        <v>33</v>
      </c>
      <c r="AX335" s="13" t="s">
        <v>72</v>
      </c>
      <c r="AY335" s="244" t="s">
        <v>203</v>
      </c>
    </row>
    <row r="336" s="13" customFormat="1">
      <c r="A336" s="13"/>
      <c r="B336" s="234"/>
      <c r="C336" s="235"/>
      <c r="D336" s="236" t="s">
        <v>215</v>
      </c>
      <c r="E336" s="237" t="s">
        <v>19</v>
      </c>
      <c r="F336" s="238" t="s">
        <v>1639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215</v>
      </c>
      <c r="AU336" s="244" t="s">
        <v>81</v>
      </c>
      <c r="AV336" s="13" t="s">
        <v>79</v>
      </c>
      <c r="AW336" s="13" t="s">
        <v>33</v>
      </c>
      <c r="AX336" s="13" t="s">
        <v>72</v>
      </c>
      <c r="AY336" s="244" t="s">
        <v>203</v>
      </c>
    </row>
    <row r="337" s="13" customFormat="1">
      <c r="A337" s="13"/>
      <c r="B337" s="234"/>
      <c r="C337" s="235"/>
      <c r="D337" s="236" t="s">
        <v>215</v>
      </c>
      <c r="E337" s="237" t="s">
        <v>19</v>
      </c>
      <c r="F337" s="238" t="s">
        <v>1375</v>
      </c>
      <c r="G337" s="235"/>
      <c r="H337" s="237" t="s">
        <v>19</v>
      </c>
      <c r="I337" s="239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215</v>
      </c>
      <c r="AU337" s="244" t="s">
        <v>81</v>
      </c>
      <c r="AV337" s="13" t="s">
        <v>79</v>
      </c>
      <c r="AW337" s="13" t="s">
        <v>33</v>
      </c>
      <c r="AX337" s="13" t="s">
        <v>72</v>
      </c>
      <c r="AY337" s="244" t="s">
        <v>203</v>
      </c>
    </row>
    <row r="338" s="13" customFormat="1">
      <c r="A338" s="13"/>
      <c r="B338" s="234"/>
      <c r="C338" s="235"/>
      <c r="D338" s="236" t="s">
        <v>215</v>
      </c>
      <c r="E338" s="237" t="s">
        <v>19</v>
      </c>
      <c r="F338" s="238" t="s">
        <v>731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215</v>
      </c>
      <c r="AU338" s="244" t="s">
        <v>81</v>
      </c>
      <c r="AV338" s="13" t="s">
        <v>79</v>
      </c>
      <c r="AW338" s="13" t="s">
        <v>33</v>
      </c>
      <c r="AX338" s="13" t="s">
        <v>72</v>
      </c>
      <c r="AY338" s="244" t="s">
        <v>203</v>
      </c>
    </row>
    <row r="339" s="13" customFormat="1">
      <c r="A339" s="13"/>
      <c r="B339" s="234"/>
      <c r="C339" s="235"/>
      <c r="D339" s="236" t="s">
        <v>215</v>
      </c>
      <c r="E339" s="237" t="s">
        <v>19</v>
      </c>
      <c r="F339" s="238" t="s">
        <v>738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215</v>
      </c>
      <c r="AU339" s="244" t="s">
        <v>81</v>
      </c>
      <c r="AV339" s="13" t="s">
        <v>79</v>
      </c>
      <c r="AW339" s="13" t="s">
        <v>33</v>
      </c>
      <c r="AX339" s="13" t="s">
        <v>72</v>
      </c>
      <c r="AY339" s="244" t="s">
        <v>203</v>
      </c>
    </row>
    <row r="340" s="14" customFormat="1">
      <c r="A340" s="14"/>
      <c r="B340" s="245"/>
      <c r="C340" s="246"/>
      <c r="D340" s="236" t="s">
        <v>215</v>
      </c>
      <c r="E340" s="247" t="s">
        <v>19</v>
      </c>
      <c r="F340" s="248" t="s">
        <v>742</v>
      </c>
      <c r="G340" s="246"/>
      <c r="H340" s="249">
        <v>5.04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215</v>
      </c>
      <c r="AU340" s="255" t="s">
        <v>81</v>
      </c>
      <c r="AV340" s="14" t="s">
        <v>81</v>
      </c>
      <c r="AW340" s="14" t="s">
        <v>33</v>
      </c>
      <c r="AX340" s="14" t="s">
        <v>72</v>
      </c>
      <c r="AY340" s="255" t="s">
        <v>203</v>
      </c>
    </row>
    <row r="341" s="13" customFormat="1">
      <c r="A341" s="13"/>
      <c r="B341" s="234"/>
      <c r="C341" s="235"/>
      <c r="D341" s="236" t="s">
        <v>215</v>
      </c>
      <c r="E341" s="237" t="s">
        <v>19</v>
      </c>
      <c r="F341" s="238" t="s">
        <v>1366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215</v>
      </c>
      <c r="AU341" s="244" t="s">
        <v>81</v>
      </c>
      <c r="AV341" s="13" t="s">
        <v>79</v>
      </c>
      <c r="AW341" s="13" t="s">
        <v>33</v>
      </c>
      <c r="AX341" s="13" t="s">
        <v>72</v>
      </c>
      <c r="AY341" s="244" t="s">
        <v>203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1640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3" customFormat="1">
      <c r="A343" s="13"/>
      <c r="B343" s="234"/>
      <c r="C343" s="235"/>
      <c r="D343" s="236" t="s">
        <v>215</v>
      </c>
      <c r="E343" s="237" t="s">
        <v>19</v>
      </c>
      <c r="F343" s="238" t="s">
        <v>447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215</v>
      </c>
      <c r="AU343" s="244" t="s">
        <v>81</v>
      </c>
      <c r="AV343" s="13" t="s">
        <v>79</v>
      </c>
      <c r="AW343" s="13" t="s">
        <v>33</v>
      </c>
      <c r="AX343" s="13" t="s">
        <v>72</v>
      </c>
      <c r="AY343" s="244" t="s">
        <v>203</v>
      </c>
    </row>
    <row r="344" s="13" customFormat="1">
      <c r="A344" s="13"/>
      <c r="B344" s="234"/>
      <c r="C344" s="235"/>
      <c r="D344" s="236" t="s">
        <v>215</v>
      </c>
      <c r="E344" s="237" t="s">
        <v>19</v>
      </c>
      <c r="F344" s="238" t="s">
        <v>731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215</v>
      </c>
      <c r="AU344" s="244" t="s">
        <v>81</v>
      </c>
      <c r="AV344" s="13" t="s">
        <v>79</v>
      </c>
      <c r="AW344" s="13" t="s">
        <v>33</v>
      </c>
      <c r="AX344" s="13" t="s">
        <v>72</v>
      </c>
      <c r="AY344" s="244" t="s">
        <v>203</v>
      </c>
    </row>
    <row r="345" s="13" customFormat="1">
      <c r="A345" s="13"/>
      <c r="B345" s="234"/>
      <c r="C345" s="235"/>
      <c r="D345" s="236" t="s">
        <v>215</v>
      </c>
      <c r="E345" s="237" t="s">
        <v>19</v>
      </c>
      <c r="F345" s="238" t="s">
        <v>741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215</v>
      </c>
      <c r="AU345" s="244" t="s">
        <v>81</v>
      </c>
      <c r="AV345" s="13" t="s">
        <v>79</v>
      </c>
      <c r="AW345" s="13" t="s">
        <v>33</v>
      </c>
      <c r="AX345" s="13" t="s">
        <v>72</v>
      </c>
      <c r="AY345" s="244" t="s">
        <v>203</v>
      </c>
    </row>
    <row r="346" s="14" customFormat="1">
      <c r="A346" s="14"/>
      <c r="B346" s="245"/>
      <c r="C346" s="246"/>
      <c r="D346" s="236" t="s">
        <v>215</v>
      </c>
      <c r="E346" s="247" t="s">
        <v>19</v>
      </c>
      <c r="F346" s="248" t="s">
        <v>742</v>
      </c>
      <c r="G346" s="246"/>
      <c r="H346" s="249">
        <v>5.04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215</v>
      </c>
      <c r="AU346" s="255" t="s">
        <v>81</v>
      </c>
      <c r="AV346" s="14" t="s">
        <v>81</v>
      </c>
      <c r="AW346" s="14" t="s">
        <v>33</v>
      </c>
      <c r="AX346" s="14" t="s">
        <v>72</v>
      </c>
      <c r="AY346" s="255" t="s">
        <v>203</v>
      </c>
    </row>
    <row r="347" s="13" customFormat="1">
      <c r="A347" s="13"/>
      <c r="B347" s="234"/>
      <c r="C347" s="235"/>
      <c r="D347" s="236" t="s">
        <v>215</v>
      </c>
      <c r="E347" s="237" t="s">
        <v>19</v>
      </c>
      <c r="F347" s="238" t="s">
        <v>1366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215</v>
      </c>
      <c r="AU347" s="244" t="s">
        <v>81</v>
      </c>
      <c r="AV347" s="13" t="s">
        <v>79</v>
      </c>
      <c r="AW347" s="13" t="s">
        <v>33</v>
      </c>
      <c r="AX347" s="13" t="s">
        <v>72</v>
      </c>
      <c r="AY347" s="244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1641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3" customFormat="1">
      <c r="A349" s="13"/>
      <c r="B349" s="234"/>
      <c r="C349" s="235"/>
      <c r="D349" s="236" t="s">
        <v>215</v>
      </c>
      <c r="E349" s="237" t="s">
        <v>19</v>
      </c>
      <c r="F349" s="238" t="s">
        <v>444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215</v>
      </c>
      <c r="AU349" s="244" t="s">
        <v>81</v>
      </c>
      <c r="AV349" s="13" t="s">
        <v>79</v>
      </c>
      <c r="AW349" s="13" t="s">
        <v>33</v>
      </c>
      <c r="AX349" s="13" t="s">
        <v>72</v>
      </c>
      <c r="AY349" s="244" t="s">
        <v>203</v>
      </c>
    </row>
    <row r="350" s="13" customFormat="1">
      <c r="A350" s="13"/>
      <c r="B350" s="234"/>
      <c r="C350" s="235"/>
      <c r="D350" s="236" t="s">
        <v>215</v>
      </c>
      <c r="E350" s="237" t="s">
        <v>19</v>
      </c>
      <c r="F350" s="238" t="s">
        <v>731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215</v>
      </c>
      <c r="AU350" s="244" t="s">
        <v>81</v>
      </c>
      <c r="AV350" s="13" t="s">
        <v>79</v>
      </c>
      <c r="AW350" s="13" t="s">
        <v>33</v>
      </c>
      <c r="AX350" s="13" t="s">
        <v>72</v>
      </c>
      <c r="AY350" s="244" t="s">
        <v>203</v>
      </c>
    </row>
    <row r="351" s="13" customFormat="1">
      <c r="A351" s="13"/>
      <c r="B351" s="234"/>
      <c r="C351" s="235"/>
      <c r="D351" s="236" t="s">
        <v>215</v>
      </c>
      <c r="E351" s="237" t="s">
        <v>19</v>
      </c>
      <c r="F351" s="238" t="s">
        <v>1642</v>
      </c>
      <c r="G351" s="235"/>
      <c r="H351" s="237" t="s">
        <v>19</v>
      </c>
      <c r="I351" s="239"/>
      <c r="J351" s="235"/>
      <c r="K351" s="235"/>
      <c r="L351" s="240"/>
      <c r="M351" s="241"/>
      <c r="N351" s="242"/>
      <c r="O351" s="242"/>
      <c r="P351" s="242"/>
      <c r="Q351" s="242"/>
      <c r="R351" s="242"/>
      <c r="S351" s="242"/>
      <c r="T351" s="24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4" t="s">
        <v>215</v>
      </c>
      <c r="AU351" s="244" t="s">
        <v>81</v>
      </c>
      <c r="AV351" s="13" t="s">
        <v>79</v>
      </c>
      <c r="AW351" s="13" t="s">
        <v>33</v>
      </c>
      <c r="AX351" s="13" t="s">
        <v>72</v>
      </c>
      <c r="AY351" s="244" t="s">
        <v>203</v>
      </c>
    </row>
    <row r="352" s="14" customFormat="1">
      <c r="A352" s="14"/>
      <c r="B352" s="245"/>
      <c r="C352" s="246"/>
      <c r="D352" s="236" t="s">
        <v>215</v>
      </c>
      <c r="E352" s="247" t="s">
        <v>19</v>
      </c>
      <c r="F352" s="248" t="s">
        <v>742</v>
      </c>
      <c r="G352" s="246"/>
      <c r="H352" s="249">
        <v>5.04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215</v>
      </c>
      <c r="AU352" s="255" t="s">
        <v>81</v>
      </c>
      <c r="AV352" s="14" t="s">
        <v>81</v>
      </c>
      <c r="AW352" s="14" t="s">
        <v>33</v>
      </c>
      <c r="AX352" s="14" t="s">
        <v>72</v>
      </c>
      <c r="AY352" s="255" t="s">
        <v>203</v>
      </c>
    </row>
    <row r="353" s="13" customFormat="1">
      <c r="A353" s="13"/>
      <c r="B353" s="234"/>
      <c r="C353" s="235"/>
      <c r="D353" s="236" t="s">
        <v>215</v>
      </c>
      <c r="E353" s="237" t="s">
        <v>19</v>
      </c>
      <c r="F353" s="238" t="s">
        <v>1366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215</v>
      </c>
      <c r="AU353" s="244" t="s">
        <v>81</v>
      </c>
      <c r="AV353" s="13" t="s">
        <v>79</v>
      </c>
      <c r="AW353" s="13" t="s">
        <v>33</v>
      </c>
      <c r="AX353" s="13" t="s">
        <v>72</v>
      </c>
      <c r="AY353" s="244" t="s">
        <v>203</v>
      </c>
    </row>
    <row r="354" s="13" customFormat="1">
      <c r="A354" s="13"/>
      <c r="B354" s="234"/>
      <c r="C354" s="235"/>
      <c r="D354" s="236" t="s">
        <v>215</v>
      </c>
      <c r="E354" s="237" t="s">
        <v>19</v>
      </c>
      <c r="F354" s="238" t="s">
        <v>1643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215</v>
      </c>
      <c r="AU354" s="244" t="s">
        <v>81</v>
      </c>
      <c r="AV354" s="13" t="s">
        <v>79</v>
      </c>
      <c r="AW354" s="13" t="s">
        <v>33</v>
      </c>
      <c r="AX354" s="13" t="s">
        <v>72</v>
      </c>
      <c r="AY354" s="244" t="s">
        <v>203</v>
      </c>
    </row>
    <row r="355" s="13" customFormat="1">
      <c r="A355" s="13"/>
      <c r="B355" s="234"/>
      <c r="C355" s="235"/>
      <c r="D355" s="236" t="s">
        <v>215</v>
      </c>
      <c r="E355" s="237" t="s">
        <v>19</v>
      </c>
      <c r="F355" s="238" t="s">
        <v>1382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215</v>
      </c>
      <c r="AU355" s="244" t="s">
        <v>81</v>
      </c>
      <c r="AV355" s="13" t="s">
        <v>79</v>
      </c>
      <c r="AW355" s="13" t="s">
        <v>33</v>
      </c>
      <c r="AX355" s="13" t="s">
        <v>72</v>
      </c>
      <c r="AY355" s="244" t="s">
        <v>203</v>
      </c>
    </row>
    <row r="356" s="13" customFormat="1">
      <c r="A356" s="13"/>
      <c r="B356" s="234"/>
      <c r="C356" s="235"/>
      <c r="D356" s="236" t="s">
        <v>215</v>
      </c>
      <c r="E356" s="237" t="s">
        <v>19</v>
      </c>
      <c r="F356" s="238" t="s">
        <v>731</v>
      </c>
      <c r="G356" s="235"/>
      <c r="H356" s="237" t="s">
        <v>19</v>
      </c>
      <c r="I356" s="239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215</v>
      </c>
      <c r="AU356" s="244" t="s">
        <v>81</v>
      </c>
      <c r="AV356" s="13" t="s">
        <v>79</v>
      </c>
      <c r="AW356" s="13" t="s">
        <v>33</v>
      </c>
      <c r="AX356" s="13" t="s">
        <v>72</v>
      </c>
      <c r="AY356" s="244" t="s">
        <v>203</v>
      </c>
    </row>
    <row r="357" s="13" customFormat="1">
      <c r="A357" s="13"/>
      <c r="B357" s="234"/>
      <c r="C357" s="235"/>
      <c r="D357" s="236" t="s">
        <v>215</v>
      </c>
      <c r="E357" s="237" t="s">
        <v>19</v>
      </c>
      <c r="F357" s="238" t="s">
        <v>1072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215</v>
      </c>
      <c r="AU357" s="244" t="s">
        <v>81</v>
      </c>
      <c r="AV357" s="13" t="s">
        <v>79</v>
      </c>
      <c r="AW357" s="13" t="s">
        <v>33</v>
      </c>
      <c r="AX357" s="13" t="s">
        <v>72</v>
      </c>
      <c r="AY357" s="244" t="s">
        <v>203</v>
      </c>
    </row>
    <row r="358" s="14" customFormat="1">
      <c r="A358" s="14"/>
      <c r="B358" s="245"/>
      <c r="C358" s="246"/>
      <c r="D358" s="236" t="s">
        <v>215</v>
      </c>
      <c r="E358" s="247" t="s">
        <v>19</v>
      </c>
      <c r="F358" s="248" t="s">
        <v>742</v>
      </c>
      <c r="G358" s="246"/>
      <c r="H358" s="249">
        <v>5.04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215</v>
      </c>
      <c r="AU358" s="255" t="s">
        <v>81</v>
      </c>
      <c r="AV358" s="14" t="s">
        <v>81</v>
      </c>
      <c r="AW358" s="14" t="s">
        <v>33</v>
      </c>
      <c r="AX358" s="14" t="s">
        <v>72</v>
      </c>
      <c r="AY358" s="255" t="s">
        <v>203</v>
      </c>
    </row>
    <row r="359" s="13" customFormat="1">
      <c r="A359" s="13"/>
      <c r="B359" s="234"/>
      <c r="C359" s="235"/>
      <c r="D359" s="236" t="s">
        <v>215</v>
      </c>
      <c r="E359" s="237" t="s">
        <v>19</v>
      </c>
      <c r="F359" s="238" t="s">
        <v>1366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215</v>
      </c>
      <c r="AU359" s="244" t="s">
        <v>81</v>
      </c>
      <c r="AV359" s="13" t="s">
        <v>79</v>
      </c>
      <c r="AW359" s="13" t="s">
        <v>33</v>
      </c>
      <c r="AX359" s="13" t="s">
        <v>72</v>
      </c>
      <c r="AY359" s="244" t="s">
        <v>203</v>
      </c>
    </row>
    <row r="360" s="13" customFormat="1">
      <c r="A360" s="13"/>
      <c r="B360" s="234"/>
      <c r="C360" s="235"/>
      <c r="D360" s="236" t="s">
        <v>215</v>
      </c>
      <c r="E360" s="237" t="s">
        <v>19</v>
      </c>
      <c r="F360" s="238" t="s">
        <v>1644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215</v>
      </c>
      <c r="AU360" s="244" t="s">
        <v>81</v>
      </c>
      <c r="AV360" s="13" t="s">
        <v>79</v>
      </c>
      <c r="AW360" s="13" t="s">
        <v>33</v>
      </c>
      <c r="AX360" s="13" t="s">
        <v>72</v>
      </c>
      <c r="AY360" s="244" t="s">
        <v>203</v>
      </c>
    </row>
    <row r="361" s="13" customFormat="1">
      <c r="A361" s="13"/>
      <c r="B361" s="234"/>
      <c r="C361" s="235"/>
      <c r="D361" s="236" t="s">
        <v>215</v>
      </c>
      <c r="E361" s="237" t="s">
        <v>19</v>
      </c>
      <c r="F361" s="238" t="s">
        <v>1385</v>
      </c>
      <c r="G361" s="235"/>
      <c r="H361" s="237" t="s">
        <v>19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215</v>
      </c>
      <c r="AU361" s="244" t="s">
        <v>81</v>
      </c>
      <c r="AV361" s="13" t="s">
        <v>79</v>
      </c>
      <c r="AW361" s="13" t="s">
        <v>33</v>
      </c>
      <c r="AX361" s="13" t="s">
        <v>72</v>
      </c>
      <c r="AY361" s="244" t="s">
        <v>203</v>
      </c>
    </row>
    <row r="362" s="13" customFormat="1">
      <c r="A362" s="13"/>
      <c r="B362" s="234"/>
      <c r="C362" s="235"/>
      <c r="D362" s="236" t="s">
        <v>215</v>
      </c>
      <c r="E362" s="237" t="s">
        <v>19</v>
      </c>
      <c r="F362" s="238" t="s">
        <v>731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215</v>
      </c>
      <c r="AU362" s="244" t="s">
        <v>81</v>
      </c>
      <c r="AV362" s="13" t="s">
        <v>79</v>
      </c>
      <c r="AW362" s="13" t="s">
        <v>33</v>
      </c>
      <c r="AX362" s="13" t="s">
        <v>72</v>
      </c>
      <c r="AY362" s="244" t="s">
        <v>203</v>
      </c>
    </row>
    <row r="363" s="13" customFormat="1">
      <c r="A363" s="13"/>
      <c r="B363" s="234"/>
      <c r="C363" s="235"/>
      <c r="D363" s="236" t="s">
        <v>215</v>
      </c>
      <c r="E363" s="237" t="s">
        <v>19</v>
      </c>
      <c r="F363" s="238" t="s">
        <v>1070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215</v>
      </c>
      <c r="AU363" s="244" t="s">
        <v>81</v>
      </c>
      <c r="AV363" s="13" t="s">
        <v>79</v>
      </c>
      <c r="AW363" s="13" t="s">
        <v>33</v>
      </c>
      <c r="AX363" s="13" t="s">
        <v>72</v>
      </c>
      <c r="AY363" s="244" t="s">
        <v>203</v>
      </c>
    </row>
    <row r="364" s="14" customFormat="1">
      <c r="A364" s="14"/>
      <c r="B364" s="245"/>
      <c r="C364" s="246"/>
      <c r="D364" s="236" t="s">
        <v>215</v>
      </c>
      <c r="E364" s="247" t="s">
        <v>19</v>
      </c>
      <c r="F364" s="248" t="s">
        <v>739</v>
      </c>
      <c r="G364" s="246"/>
      <c r="H364" s="249">
        <v>4.7400000000000002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215</v>
      </c>
      <c r="AU364" s="255" t="s">
        <v>81</v>
      </c>
      <c r="AV364" s="14" t="s">
        <v>81</v>
      </c>
      <c r="AW364" s="14" t="s">
        <v>33</v>
      </c>
      <c r="AX364" s="14" t="s">
        <v>72</v>
      </c>
      <c r="AY364" s="255" t="s">
        <v>203</v>
      </c>
    </row>
    <row r="365" s="13" customFormat="1">
      <c r="A365" s="13"/>
      <c r="B365" s="234"/>
      <c r="C365" s="235"/>
      <c r="D365" s="236" t="s">
        <v>215</v>
      </c>
      <c r="E365" s="237" t="s">
        <v>19</v>
      </c>
      <c r="F365" s="238" t="s">
        <v>1366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215</v>
      </c>
      <c r="AU365" s="244" t="s">
        <v>81</v>
      </c>
      <c r="AV365" s="13" t="s">
        <v>79</v>
      </c>
      <c r="AW365" s="13" t="s">
        <v>33</v>
      </c>
      <c r="AX365" s="13" t="s">
        <v>72</v>
      </c>
      <c r="AY365" s="244" t="s">
        <v>203</v>
      </c>
    </row>
    <row r="366" s="13" customFormat="1">
      <c r="A366" s="13"/>
      <c r="B366" s="234"/>
      <c r="C366" s="235"/>
      <c r="D366" s="236" t="s">
        <v>215</v>
      </c>
      <c r="E366" s="237" t="s">
        <v>19</v>
      </c>
      <c r="F366" s="238" t="s">
        <v>1645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215</v>
      </c>
      <c r="AU366" s="244" t="s">
        <v>81</v>
      </c>
      <c r="AV366" s="13" t="s">
        <v>79</v>
      </c>
      <c r="AW366" s="13" t="s">
        <v>33</v>
      </c>
      <c r="AX366" s="13" t="s">
        <v>72</v>
      </c>
      <c r="AY366" s="244" t="s">
        <v>203</v>
      </c>
    </row>
    <row r="367" s="13" customFormat="1">
      <c r="A367" s="13"/>
      <c r="B367" s="234"/>
      <c r="C367" s="235"/>
      <c r="D367" s="236" t="s">
        <v>215</v>
      </c>
      <c r="E367" s="237" t="s">
        <v>19</v>
      </c>
      <c r="F367" s="238" t="s">
        <v>1618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215</v>
      </c>
      <c r="AU367" s="244" t="s">
        <v>81</v>
      </c>
      <c r="AV367" s="13" t="s">
        <v>79</v>
      </c>
      <c r="AW367" s="13" t="s">
        <v>33</v>
      </c>
      <c r="AX367" s="13" t="s">
        <v>72</v>
      </c>
      <c r="AY367" s="244" t="s">
        <v>203</v>
      </c>
    </row>
    <row r="368" s="13" customFormat="1">
      <c r="A368" s="13"/>
      <c r="B368" s="234"/>
      <c r="C368" s="235"/>
      <c r="D368" s="236" t="s">
        <v>215</v>
      </c>
      <c r="E368" s="237" t="s">
        <v>19</v>
      </c>
      <c r="F368" s="238" t="s">
        <v>731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215</v>
      </c>
      <c r="AU368" s="244" t="s">
        <v>81</v>
      </c>
      <c r="AV368" s="13" t="s">
        <v>79</v>
      </c>
      <c r="AW368" s="13" t="s">
        <v>33</v>
      </c>
      <c r="AX368" s="13" t="s">
        <v>72</v>
      </c>
      <c r="AY368" s="244" t="s">
        <v>203</v>
      </c>
    </row>
    <row r="369" s="13" customFormat="1">
      <c r="A369" s="13"/>
      <c r="B369" s="234"/>
      <c r="C369" s="235"/>
      <c r="D369" s="236" t="s">
        <v>215</v>
      </c>
      <c r="E369" s="237" t="s">
        <v>19</v>
      </c>
      <c r="F369" s="238" t="s">
        <v>749</v>
      </c>
      <c r="G369" s="235"/>
      <c r="H369" s="237" t="s">
        <v>19</v>
      </c>
      <c r="I369" s="239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215</v>
      </c>
      <c r="AU369" s="244" t="s">
        <v>81</v>
      </c>
      <c r="AV369" s="13" t="s">
        <v>79</v>
      </c>
      <c r="AW369" s="13" t="s">
        <v>33</v>
      </c>
      <c r="AX369" s="13" t="s">
        <v>72</v>
      </c>
      <c r="AY369" s="244" t="s">
        <v>203</v>
      </c>
    </row>
    <row r="370" s="14" customFormat="1">
      <c r="A370" s="14"/>
      <c r="B370" s="245"/>
      <c r="C370" s="246"/>
      <c r="D370" s="236" t="s">
        <v>215</v>
      </c>
      <c r="E370" s="247" t="s">
        <v>19</v>
      </c>
      <c r="F370" s="248" t="s">
        <v>742</v>
      </c>
      <c r="G370" s="246"/>
      <c r="H370" s="249">
        <v>5.04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215</v>
      </c>
      <c r="AU370" s="255" t="s">
        <v>81</v>
      </c>
      <c r="AV370" s="14" t="s">
        <v>81</v>
      </c>
      <c r="AW370" s="14" t="s">
        <v>33</v>
      </c>
      <c r="AX370" s="14" t="s">
        <v>72</v>
      </c>
      <c r="AY370" s="255" t="s">
        <v>203</v>
      </c>
    </row>
    <row r="371" s="13" customFormat="1">
      <c r="A371" s="13"/>
      <c r="B371" s="234"/>
      <c r="C371" s="235"/>
      <c r="D371" s="236" t="s">
        <v>215</v>
      </c>
      <c r="E371" s="237" t="s">
        <v>19</v>
      </c>
      <c r="F371" s="238" t="s">
        <v>1366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215</v>
      </c>
      <c r="AU371" s="244" t="s">
        <v>81</v>
      </c>
      <c r="AV371" s="13" t="s">
        <v>79</v>
      </c>
      <c r="AW371" s="13" t="s">
        <v>33</v>
      </c>
      <c r="AX371" s="13" t="s">
        <v>72</v>
      </c>
      <c r="AY371" s="244" t="s">
        <v>203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1181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3" customFormat="1">
      <c r="A373" s="13"/>
      <c r="B373" s="234"/>
      <c r="C373" s="235"/>
      <c r="D373" s="236" t="s">
        <v>215</v>
      </c>
      <c r="E373" s="237" t="s">
        <v>19</v>
      </c>
      <c r="F373" s="238" t="s">
        <v>1367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215</v>
      </c>
      <c r="AU373" s="244" t="s">
        <v>81</v>
      </c>
      <c r="AV373" s="13" t="s">
        <v>79</v>
      </c>
      <c r="AW373" s="13" t="s">
        <v>33</v>
      </c>
      <c r="AX373" s="13" t="s">
        <v>72</v>
      </c>
      <c r="AY373" s="244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731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3" customFormat="1">
      <c r="A375" s="13"/>
      <c r="B375" s="234"/>
      <c r="C375" s="235"/>
      <c r="D375" s="236" t="s">
        <v>215</v>
      </c>
      <c r="E375" s="237" t="s">
        <v>19</v>
      </c>
      <c r="F375" s="238" t="s">
        <v>744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215</v>
      </c>
      <c r="AU375" s="244" t="s">
        <v>81</v>
      </c>
      <c r="AV375" s="13" t="s">
        <v>79</v>
      </c>
      <c r="AW375" s="13" t="s">
        <v>33</v>
      </c>
      <c r="AX375" s="13" t="s">
        <v>72</v>
      </c>
      <c r="AY375" s="244" t="s">
        <v>203</v>
      </c>
    </row>
    <row r="376" s="14" customFormat="1">
      <c r="A376" s="14"/>
      <c r="B376" s="245"/>
      <c r="C376" s="246"/>
      <c r="D376" s="236" t="s">
        <v>215</v>
      </c>
      <c r="E376" s="247" t="s">
        <v>19</v>
      </c>
      <c r="F376" s="248" t="s">
        <v>742</v>
      </c>
      <c r="G376" s="246"/>
      <c r="H376" s="249">
        <v>5.04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215</v>
      </c>
      <c r="AU376" s="255" t="s">
        <v>81</v>
      </c>
      <c r="AV376" s="14" t="s">
        <v>81</v>
      </c>
      <c r="AW376" s="14" t="s">
        <v>33</v>
      </c>
      <c r="AX376" s="14" t="s">
        <v>72</v>
      </c>
      <c r="AY376" s="255" t="s">
        <v>203</v>
      </c>
    </row>
    <row r="377" s="13" customFormat="1">
      <c r="A377" s="13"/>
      <c r="B377" s="234"/>
      <c r="C377" s="235"/>
      <c r="D377" s="236" t="s">
        <v>215</v>
      </c>
      <c r="E377" s="237" t="s">
        <v>19</v>
      </c>
      <c r="F377" s="238" t="s">
        <v>1366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215</v>
      </c>
      <c r="AU377" s="244" t="s">
        <v>81</v>
      </c>
      <c r="AV377" s="13" t="s">
        <v>79</v>
      </c>
      <c r="AW377" s="13" t="s">
        <v>33</v>
      </c>
      <c r="AX377" s="13" t="s">
        <v>72</v>
      </c>
      <c r="AY377" s="244" t="s">
        <v>203</v>
      </c>
    </row>
    <row r="378" s="13" customFormat="1">
      <c r="A378" s="13"/>
      <c r="B378" s="234"/>
      <c r="C378" s="235"/>
      <c r="D378" s="236" t="s">
        <v>215</v>
      </c>
      <c r="E378" s="237" t="s">
        <v>19</v>
      </c>
      <c r="F378" s="238" t="s">
        <v>1184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215</v>
      </c>
      <c r="AU378" s="244" t="s">
        <v>81</v>
      </c>
      <c r="AV378" s="13" t="s">
        <v>79</v>
      </c>
      <c r="AW378" s="13" t="s">
        <v>33</v>
      </c>
      <c r="AX378" s="13" t="s">
        <v>72</v>
      </c>
      <c r="AY378" s="244" t="s">
        <v>203</v>
      </c>
    </row>
    <row r="379" s="13" customFormat="1">
      <c r="A379" s="13"/>
      <c r="B379" s="234"/>
      <c r="C379" s="235"/>
      <c r="D379" s="236" t="s">
        <v>215</v>
      </c>
      <c r="E379" s="237" t="s">
        <v>19</v>
      </c>
      <c r="F379" s="238" t="s">
        <v>456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215</v>
      </c>
      <c r="AU379" s="244" t="s">
        <v>81</v>
      </c>
      <c r="AV379" s="13" t="s">
        <v>79</v>
      </c>
      <c r="AW379" s="13" t="s">
        <v>33</v>
      </c>
      <c r="AX379" s="13" t="s">
        <v>72</v>
      </c>
      <c r="AY379" s="244" t="s">
        <v>203</v>
      </c>
    </row>
    <row r="380" s="13" customFormat="1">
      <c r="A380" s="13"/>
      <c r="B380" s="234"/>
      <c r="C380" s="235"/>
      <c r="D380" s="236" t="s">
        <v>215</v>
      </c>
      <c r="E380" s="237" t="s">
        <v>19</v>
      </c>
      <c r="F380" s="238" t="s">
        <v>731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215</v>
      </c>
      <c r="AU380" s="244" t="s">
        <v>81</v>
      </c>
      <c r="AV380" s="13" t="s">
        <v>79</v>
      </c>
      <c r="AW380" s="13" t="s">
        <v>33</v>
      </c>
      <c r="AX380" s="13" t="s">
        <v>72</v>
      </c>
      <c r="AY380" s="244" t="s">
        <v>203</v>
      </c>
    </row>
    <row r="381" s="13" customFormat="1">
      <c r="A381" s="13"/>
      <c r="B381" s="234"/>
      <c r="C381" s="235"/>
      <c r="D381" s="236" t="s">
        <v>215</v>
      </c>
      <c r="E381" s="237" t="s">
        <v>19</v>
      </c>
      <c r="F381" s="238" t="s">
        <v>751</v>
      </c>
      <c r="G381" s="235"/>
      <c r="H381" s="237" t="s">
        <v>19</v>
      </c>
      <c r="I381" s="239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215</v>
      </c>
      <c r="AU381" s="244" t="s">
        <v>81</v>
      </c>
      <c r="AV381" s="13" t="s">
        <v>79</v>
      </c>
      <c r="AW381" s="13" t="s">
        <v>33</v>
      </c>
      <c r="AX381" s="13" t="s">
        <v>72</v>
      </c>
      <c r="AY381" s="244" t="s">
        <v>203</v>
      </c>
    </row>
    <row r="382" s="14" customFormat="1">
      <c r="A382" s="14"/>
      <c r="B382" s="245"/>
      <c r="C382" s="246"/>
      <c r="D382" s="236" t="s">
        <v>215</v>
      </c>
      <c r="E382" s="247" t="s">
        <v>19</v>
      </c>
      <c r="F382" s="248" t="s">
        <v>739</v>
      </c>
      <c r="G382" s="246"/>
      <c r="H382" s="249">
        <v>4.7400000000000002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215</v>
      </c>
      <c r="AU382" s="255" t="s">
        <v>81</v>
      </c>
      <c r="AV382" s="14" t="s">
        <v>81</v>
      </c>
      <c r="AW382" s="14" t="s">
        <v>33</v>
      </c>
      <c r="AX382" s="14" t="s">
        <v>72</v>
      </c>
      <c r="AY382" s="255" t="s">
        <v>203</v>
      </c>
    </row>
    <row r="383" s="15" customFormat="1">
      <c r="A383" s="15"/>
      <c r="B383" s="256"/>
      <c r="C383" s="257"/>
      <c r="D383" s="236" t="s">
        <v>215</v>
      </c>
      <c r="E383" s="258" t="s">
        <v>19</v>
      </c>
      <c r="F383" s="259" t="s">
        <v>246</v>
      </c>
      <c r="G383" s="257"/>
      <c r="H383" s="260">
        <v>44.759999999999998</v>
      </c>
      <c r="I383" s="261"/>
      <c r="J383" s="257"/>
      <c r="K383" s="257"/>
      <c r="L383" s="262"/>
      <c r="M383" s="263"/>
      <c r="N383" s="264"/>
      <c r="O383" s="264"/>
      <c r="P383" s="264"/>
      <c r="Q383" s="264"/>
      <c r="R383" s="264"/>
      <c r="S383" s="264"/>
      <c r="T383" s="26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66" t="s">
        <v>215</v>
      </c>
      <c r="AU383" s="266" t="s">
        <v>81</v>
      </c>
      <c r="AV383" s="15" t="s">
        <v>211</v>
      </c>
      <c r="AW383" s="15" t="s">
        <v>33</v>
      </c>
      <c r="AX383" s="15" t="s">
        <v>79</v>
      </c>
      <c r="AY383" s="266" t="s">
        <v>203</v>
      </c>
    </row>
    <row r="384" s="12" customFormat="1" ht="22.8" customHeight="1">
      <c r="A384" s="12"/>
      <c r="B384" s="200"/>
      <c r="C384" s="201"/>
      <c r="D384" s="202" t="s">
        <v>71</v>
      </c>
      <c r="E384" s="214" t="s">
        <v>752</v>
      </c>
      <c r="F384" s="214" t="s">
        <v>753</v>
      </c>
      <c r="G384" s="201"/>
      <c r="H384" s="201"/>
      <c r="I384" s="204"/>
      <c r="J384" s="215">
        <f>BK384</f>
        <v>0</v>
      </c>
      <c r="K384" s="201"/>
      <c r="L384" s="206"/>
      <c r="M384" s="207"/>
      <c r="N384" s="208"/>
      <c r="O384" s="208"/>
      <c r="P384" s="209">
        <f>SUM(P385:P515)</f>
        <v>0</v>
      </c>
      <c r="Q384" s="208"/>
      <c r="R384" s="209">
        <f>SUM(R385:R515)</f>
        <v>3.5679200000000004</v>
      </c>
      <c r="S384" s="208"/>
      <c r="T384" s="210">
        <f>SUM(T385:T515)</f>
        <v>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R384" s="211" t="s">
        <v>79</v>
      </c>
      <c r="AT384" s="212" t="s">
        <v>71</v>
      </c>
      <c r="AU384" s="212" t="s">
        <v>79</v>
      </c>
      <c r="AY384" s="211" t="s">
        <v>203</v>
      </c>
      <c r="BK384" s="213">
        <f>SUM(BK385:BK515)</f>
        <v>0</v>
      </c>
    </row>
    <row r="385" s="2" customFormat="1" ht="24.15" customHeight="1">
      <c r="A385" s="40"/>
      <c r="B385" s="41"/>
      <c r="C385" s="216" t="s">
        <v>296</v>
      </c>
      <c r="D385" s="216" t="s">
        <v>206</v>
      </c>
      <c r="E385" s="217" t="s">
        <v>1646</v>
      </c>
      <c r="F385" s="218" t="s">
        <v>1647</v>
      </c>
      <c r="G385" s="219" t="s">
        <v>358</v>
      </c>
      <c r="H385" s="220">
        <v>1</v>
      </c>
      <c r="I385" s="221"/>
      <c r="J385" s="222">
        <f>ROUND(I385*H385,2)</f>
        <v>0</v>
      </c>
      <c r="K385" s="218" t="s">
        <v>210</v>
      </c>
      <c r="L385" s="46"/>
      <c r="M385" s="223" t="s">
        <v>19</v>
      </c>
      <c r="N385" s="224" t="s">
        <v>43</v>
      </c>
      <c r="O385" s="86"/>
      <c r="P385" s="225">
        <f>O385*H385</f>
        <v>0</v>
      </c>
      <c r="Q385" s="225">
        <v>0.00048000000000000001</v>
      </c>
      <c r="R385" s="225">
        <f>Q385*H385</f>
        <v>0.00048000000000000001</v>
      </c>
      <c r="S385" s="225">
        <v>0</v>
      </c>
      <c r="T385" s="226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27" t="s">
        <v>211</v>
      </c>
      <c r="AT385" s="227" t="s">
        <v>206</v>
      </c>
      <c r="AU385" s="227" t="s">
        <v>81</v>
      </c>
      <c r="AY385" s="19" t="s">
        <v>203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19" t="s">
        <v>79</v>
      </c>
      <c r="BK385" s="228">
        <f>ROUND(I385*H385,2)</f>
        <v>0</v>
      </c>
      <c r="BL385" s="19" t="s">
        <v>211</v>
      </c>
      <c r="BM385" s="227" t="s">
        <v>1648</v>
      </c>
    </row>
    <row r="386" s="2" customFormat="1">
      <c r="A386" s="40"/>
      <c r="B386" s="41"/>
      <c r="C386" s="42"/>
      <c r="D386" s="229" t="s">
        <v>213</v>
      </c>
      <c r="E386" s="42"/>
      <c r="F386" s="230" t="s">
        <v>1649</v>
      </c>
      <c r="G386" s="42"/>
      <c r="H386" s="42"/>
      <c r="I386" s="231"/>
      <c r="J386" s="42"/>
      <c r="K386" s="42"/>
      <c r="L386" s="46"/>
      <c r="M386" s="232"/>
      <c r="N386" s="233"/>
      <c r="O386" s="86"/>
      <c r="P386" s="86"/>
      <c r="Q386" s="86"/>
      <c r="R386" s="86"/>
      <c r="S386" s="86"/>
      <c r="T386" s="87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213</v>
      </c>
      <c r="AU386" s="19" t="s">
        <v>81</v>
      </c>
    </row>
    <row r="387" s="13" customFormat="1">
      <c r="A387" s="13"/>
      <c r="B387" s="234"/>
      <c r="C387" s="235"/>
      <c r="D387" s="236" t="s">
        <v>215</v>
      </c>
      <c r="E387" s="237" t="s">
        <v>19</v>
      </c>
      <c r="F387" s="238" t="s">
        <v>1366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215</v>
      </c>
      <c r="AU387" s="244" t="s">
        <v>81</v>
      </c>
      <c r="AV387" s="13" t="s">
        <v>79</v>
      </c>
      <c r="AW387" s="13" t="s">
        <v>33</v>
      </c>
      <c r="AX387" s="13" t="s">
        <v>72</v>
      </c>
      <c r="AY387" s="244" t="s">
        <v>203</v>
      </c>
    </row>
    <row r="388" s="13" customFormat="1">
      <c r="A388" s="13"/>
      <c r="B388" s="234"/>
      <c r="C388" s="235"/>
      <c r="D388" s="236" t="s">
        <v>215</v>
      </c>
      <c r="E388" s="237" t="s">
        <v>19</v>
      </c>
      <c r="F388" s="238" t="s">
        <v>1057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215</v>
      </c>
      <c r="AU388" s="244" t="s">
        <v>81</v>
      </c>
      <c r="AV388" s="13" t="s">
        <v>79</v>
      </c>
      <c r="AW388" s="13" t="s">
        <v>33</v>
      </c>
      <c r="AX388" s="13" t="s">
        <v>72</v>
      </c>
      <c r="AY388" s="244" t="s">
        <v>203</v>
      </c>
    </row>
    <row r="389" s="13" customFormat="1">
      <c r="A389" s="13"/>
      <c r="B389" s="234"/>
      <c r="C389" s="235"/>
      <c r="D389" s="236" t="s">
        <v>215</v>
      </c>
      <c r="E389" s="237" t="s">
        <v>19</v>
      </c>
      <c r="F389" s="238" t="s">
        <v>456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215</v>
      </c>
      <c r="AU389" s="244" t="s">
        <v>81</v>
      </c>
      <c r="AV389" s="13" t="s">
        <v>79</v>
      </c>
      <c r="AW389" s="13" t="s">
        <v>33</v>
      </c>
      <c r="AX389" s="13" t="s">
        <v>72</v>
      </c>
      <c r="AY389" s="244" t="s">
        <v>203</v>
      </c>
    </row>
    <row r="390" s="13" customFormat="1">
      <c r="A390" s="13"/>
      <c r="B390" s="234"/>
      <c r="C390" s="235"/>
      <c r="D390" s="236" t="s">
        <v>215</v>
      </c>
      <c r="E390" s="237" t="s">
        <v>19</v>
      </c>
      <c r="F390" s="238" t="s">
        <v>1650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215</v>
      </c>
      <c r="AU390" s="244" t="s">
        <v>81</v>
      </c>
      <c r="AV390" s="13" t="s">
        <v>79</v>
      </c>
      <c r="AW390" s="13" t="s">
        <v>33</v>
      </c>
      <c r="AX390" s="13" t="s">
        <v>72</v>
      </c>
      <c r="AY390" s="244" t="s">
        <v>203</v>
      </c>
    </row>
    <row r="391" s="13" customFormat="1">
      <c r="A391" s="13"/>
      <c r="B391" s="234"/>
      <c r="C391" s="235"/>
      <c r="D391" s="236" t="s">
        <v>215</v>
      </c>
      <c r="E391" s="237" t="s">
        <v>19</v>
      </c>
      <c r="F391" s="238" t="s">
        <v>1651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215</v>
      </c>
      <c r="AU391" s="244" t="s">
        <v>81</v>
      </c>
      <c r="AV391" s="13" t="s">
        <v>79</v>
      </c>
      <c r="AW391" s="13" t="s">
        <v>33</v>
      </c>
      <c r="AX391" s="13" t="s">
        <v>72</v>
      </c>
      <c r="AY391" s="244" t="s">
        <v>203</v>
      </c>
    </row>
    <row r="392" s="14" customFormat="1">
      <c r="A392" s="14"/>
      <c r="B392" s="245"/>
      <c r="C392" s="246"/>
      <c r="D392" s="236" t="s">
        <v>215</v>
      </c>
      <c r="E392" s="247" t="s">
        <v>19</v>
      </c>
      <c r="F392" s="248" t="s">
        <v>79</v>
      </c>
      <c r="G392" s="246"/>
      <c r="H392" s="249">
        <v>1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215</v>
      </c>
      <c r="AU392" s="255" t="s">
        <v>81</v>
      </c>
      <c r="AV392" s="14" t="s">
        <v>81</v>
      </c>
      <c r="AW392" s="14" t="s">
        <v>33</v>
      </c>
      <c r="AX392" s="14" t="s">
        <v>72</v>
      </c>
      <c r="AY392" s="255" t="s">
        <v>203</v>
      </c>
    </row>
    <row r="393" s="13" customFormat="1">
      <c r="A393" s="13"/>
      <c r="B393" s="234"/>
      <c r="C393" s="235"/>
      <c r="D393" s="236" t="s">
        <v>215</v>
      </c>
      <c r="E393" s="237" t="s">
        <v>19</v>
      </c>
      <c r="F393" s="238" t="s">
        <v>1652</v>
      </c>
      <c r="G393" s="235"/>
      <c r="H393" s="237" t="s">
        <v>19</v>
      </c>
      <c r="I393" s="239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215</v>
      </c>
      <c r="AU393" s="244" t="s">
        <v>81</v>
      </c>
      <c r="AV393" s="13" t="s">
        <v>79</v>
      </c>
      <c r="AW393" s="13" t="s">
        <v>33</v>
      </c>
      <c r="AX393" s="13" t="s">
        <v>72</v>
      </c>
      <c r="AY393" s="244" t="s">
        <v>203</v>
      </c>
    </row>
    <row r="394" s="15" customFormat="1">
      <c r="A394" s="15"/>
      <c r="B394" s="256"/>
      <c r="C394" s="257"/>
      <c r="D394" s="236" t="s">
        <v>215</v>
      </c>
      <c r="E394" s="258" t="s">
        <v>19</v>
      </c>
      <c r="F394" s="259" t="s">
        <v>246</v>
      </c>
      <c r="G394" s="257"/>
      <c r="H394" s="260">
        <v>1</v>
      </c>
      <c r="I394" s="261"/>
      <c r="J394" s="257"/>
      <c r="K394" s="257"/>
      <c r="L394" s="262"/>
      <c r="M394" s="263"/>
      <c r="N394" s="264"/>
      <c r="O394" s="264"/>
      <c r="P394" s="264"/>
      <c r="Q394" s="264"/>
      <c r="R394" s="264"/>
      <c r="S394" s="264"/>
      <c r="T394" s="26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66" t="s">
        <v>215</v>
      </c>
      <c r="AU394" s="266" t="s">
        <v>81</v>
      </c>
      <c r="AV394" s="15" t="s">
        <v>211</v>
      </c>
      <c r="AW394" s="15" t="s">
        <v>33</v>
      </c>
      <c r="AX394" s="15" t="s">
        <v>79</v>
      </c>
      <c r="AY394" s="266" t="s">
        <v>203</v>
      </c>
    </row>
    <row r="395" s="2" customFormat="1" ht="16.5" customHeight="1">
      <c r="A395" s="40"/>
      <c r="B395" s="41"/>
      <c r="C395" s="270" t="s">
        <v>302</v>
      </c>
      <c r="D395" s="270" t="s">
        <v>771</v>
      </c>
      <c r="E395" s="271" t="s">
        <v>1653</v>
      </c>
      <c r="F395" s="272" t="s">
        <v>1654</v>
      </c>
      <c r="G395" s="273" t="s">
        <v>358</v>
      </c>
      <c r="H395" s="274">
        <v>1</v>
      </c>
      <c r="I395" s="275"/>
      <c r="J395" s="276">
        <f>ROUND(I395*H395,2)</f>
        <v>0</v>
      </c>
      <c r="K395" s="272" t="s">
        <v>210</v>
      </c>
      <c r="L395" s="277"/>
      <c r="M395" s="278" t="s">
        <v>19</v>
      </c>
      <c r="N395" s="279" t="s">
        <v>43</v>
      </c>
      <c r="O395" s="86"/>
      <c r="P395" s="225">
        <f>O395*H395</f>
        <v>0</v>
      </c>
      <c r="Q395" s="225">
        <v>0.01521</v>
      </c>
      <c r="R395" s="225">
        <f>Q395*H395</f>
        <v>0.01521</v>
      </c>
      <c r="S395" s="225">
        <v>0</v>
      </c>
      <c r="T395" s="226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7" t="s">
        <v>302</v>
      </c>
      <c r="AT395" s="227" t="s">
        <v>771</v>
      </c>
      <c r="AU395" s="227" t="s">
        <v>81</v>
      </c>
      <c r="AY395" s="19" t="s">
        <v>203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19" t="s">
        <v>79</v>
      </c>
      <c r="BK395" s="228">
        <f>ROUND(I395*H395,2)</f>
        <v>0</v>
      </c>
      <c r="BL395" s="19" t="s">
        <v>211</v>
      </c>
      <c r="BM395" s="227" t="s">
        <v>1655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1366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1057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3" customFormat="1">
      <c r="A398" s="13"/>
      <c r="B398" s="234"/>
      <c r="C398" s="235"/>
      <c r="D398" s="236" t="s">
        <v>215</v>
      </c>
      <c r="E398" s="237" t="s">
        <v>19</v>
      </c>
      <c r="F398" s="238" t="s">
        <v>456</v>
      </c>
      <c r="G398" s="235"/>
      <c r="H398" s="237" t="s">
        <v>19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215</v>
      </c>
      <c r="AU398" s="244" t="s">
        <v>81</v>
      </c>
      <c r="AV398" s="13" t="s">
        <v>79</v>
      </c>
      <c r="AW398" s="13" t="s">
        <v>33</v>
      </c>
      <c r="AX398" s="13" t="s">
        <v>72</v>
      </c>
      <c r="AY398" s="244" t="s">
        <v>203</v>
      </c>
    </row>
    <row r="399" s="13" customFormat="1">
      <c r="A399" s="13"/>
      <c r="B399" s="234"/>
      <c r="C399" s="235"/>
      <c r="D399" s="236" t="s">
        <v>215</v>
      </c>
      <c r="E399" s="237" t="s">
        <v>19</v>
      </c>
      <c r="F399" s="238" t="s">
        <v>1650</v>
      </c>
      <c r="G399" s="235"/>
      <c r="H399" s="237" t="s">
        <v>19</v>
      </c>
      <c r="I399" s="239"/>
      <c r="J399" s="235"/>
      <c r="K399" s="235"/>
      <c r="L399" s="240"/>
      <c r="M399" s="241"/>
      <c r="N399" s="242"/>
      <c r="O399" s="242"/>
      <c r="P399" s="242"/>
      <c r="Q399" s="242"/>
      <c r="R399" s="242"/>
      <c r="S399" s="242"/>
      <c r="T399" s="24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4" t="s">
        <v>215</v>
      </c>
      <c r="AU399" s="244" t="s">
        <v>81</v>
      </c>
      <c r="AV399" s="13" t="s">
        <v>79</v>
      </c>
      <c r="AW399" s="13" t="s">
        <v>33</v>
      </c>
      <c r="AX399" s="13" t="s">
        <v>72</v>
      </c>
      <c r="AY399" s="244" t="s">
        <v>203</v>
      </c>
    </row>
    <row r="400" s="13" customFormat="1">
      <c r="A400" s="13"/>
      <c r="B400" s="234"/>
      <c r="C400" s="235"/>
      <c r="D400" s="236" t="s">
        <v>215</v>
      </c>
      <c r="E400" s="237" t="s">
        <v>19</v>
      </c>
      <c r="F400" s="238" t="s">
        <v>1651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215</v>
      </c>
      <c r="AU400" s="244" t="s">
        <v>81</v>
      </c>
      <c r="AV400" s="13" t="s">
        <v>79</v>
      </c>
      <c r="AW400" s="13" t="s">
        <v>33</v>
      </c>
      <c r="AX400" s="13" t="s">
        <v>72</v>
      </c>
      <c r="AY400" s="244" t="s">
        <v>203</v>
      </c>
    </row>
    <row r="401" s="14" customFormat="1">
      <c r="A401" s="14"/>
      <c r="B401" s="245"/>
      <c r="C401" s="246"/>
      <c r="D401" s="236" t="s">
        <v>215</v>
      </c>
      <c r="E401" s="247" t="s">
        <v>19</v>
      </c>
      <c r="F401" s="248" t="s">
        <v>79</v>
      </c>
      <c r="G401" s="246"/>
      <c r="H401" s="249">
        <v>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215</v>
      </c>
      <c r="AU401" s="255" t="s">
        <v>81</v>
      </c>
      <c r="AV401" s="14" t="s">
        <v>81</v>
      </c>
      <c r="AW401" s="14" t="s">
        <v>33</v>
      </c>
      <c r="AX401" s="14" t="s">
        <v>72</v>
      </c>
      <c r="AY401" s="255" t="s">
        <v>203</v>
      </c>
    </row>
    <row r="402" s="13" customFormat="1">
      <c r="A402" s="13"/>
      <c r="B402" s="234"/>
      <c r="C402" s="235"/>
      <c r="D402" s="236" t="s">
        <v>215</v>
      </c>
      <c r="E402" s="237" t="s">
        <v>19</v>
      </c>
      <c r="F402" s="238" t="s">
        <v>1652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215</v>
      </c>
      <c r="AU402" s="244" t="s">
        <v>81</v>
      </c>
      <c r="AV402" s="13" t="s">
        <v>79</v>
      </c>
      <c r="AW402" s="13" t="s">
        <v>33</v>
      </c>
      <c r="AX402" s="13" t="s">
        <v>72</v>
      </c>
      <c r="AY402" s="244" t="s">
        <v>203</v>
      </c>
    </row>
    <row r="403" s="15" customFormat="1">
      <c r="A403" s="15"/>
      <c r="B403" s="256"/>
      <c r="C403" s="257"/>
      <c r="D403" s="236" t="s">
        <v>215</v>
      </c>
      <c r="E403" s="258" t="s">
        <v>19</v>
      </c>
      <c r="F403" s="259" t="s">
        <v>246</v>
      </c>
      <c r="G403" s="257"/>
      <c r="H403" s="260">
        <v>1</v>
      </c>
      <c r="I403" s="261"/>
      <c r="J403" s="257"/>
      <c r="K403" s="257"/>
      <c r="L403" s="262"/>
      <c r="M403" s="263"/>
      <c r="N403" s="264"/>
      <c r="O403" s="264"/>
      <c r="P403" s="264"/>
      <c r="Q403" s="264"/>
      <c r="R403" s="264"/>
      <c r="S403" s="264"/>
      <c r="T403" s="26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6" t="s">
        <v>215</v>
      </c>
      <c r="AU403" s="266" t="s">
        <v>81</v>
      </c>
      <c r="AV403" s="15" t="s">
        <v>211</v>
      </c>
      <c r="AW403" s="15" t="s">
        <v>33</v>
      </c>
      <c r="AX403" s="15" t="s">
        <v>79</v>
      </c>
      <c r="AY403" s="266" t="s">
        <v>203</v>
      </c>
    </row>
    <row r="404" s="2" customFormat="1" ht="24.15" customHeight="1">
      <c r="A404" s="40"/>
      <c r="B404" s="41"/>
      <c r="C404" s="216" t="s">
        <v>308</v>
      </c>
      <c r="D404" s="216" t="s">
        <v>206</v>
      </c>
      <c r="E404" s="217" t="s">
        <v>754</v>
      </c>
      <c r="F404" s="218" t="s">
        <v>755</v>
      </c>
      <c r="G404" s="219" t="s">
        <v>358</v>
      </c>
      <c r="H404" s="220">
        <v>8</v>
      </c>
      <c r="I404" s="221"/>
      <c r="J404" s="222">
        <f>ROUND(I404*H404,2)</f>
        <v>0</v>
      </c>
      <c r="K404" s="218" t="s">
        <v>210</v>
      </c>
      <c r="L404" s="46"/>
      <c r="M404" s="223" t="s">
        <v>19</v>
      </c>
      <c r="N404" s="224" t="s">
        <v>43</v>
      </c>
      <c r="O404" s="86"/>
      <c r="P404" s="225">
        <f>O404*H404</f>
        <v>0</v>
      </c>
      <c r="Q404" s="225">
        <v>0.42153000000000002</v>
      </c>
      <c r="R404" s="225">
        <f>Q404*H404</f>
        <v>3.3722400000000001</v>
      </c>
      <c r="S404" s="225">
        <v>0</v>
      </c>
      <c r="T404" s="226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7" t="s">
        <v>211</v>
      </c>
      <c r="AT404" s="227" t="s">
        <v>206</v>
      </c>
      <c r="AU404" s="227" t="s">
        <v>81</v>
      </c>
      <c r="AY404" s="19" t="s">
        <v>203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19" t="s">
        <v>79</v>
      </c>
      <c r="BK404" s="228">
        <f>ROUND(I404*H404,2)</f>
        <v>0</v>
      </c>
      <c r="BL404" s="19" t="s">
        <v>211</v>
      </c>
      <c r="BM404" s="227" t="s">
        <v>1656</v>
      </c>
    </row>
    <row r="405" s="2" customFormat="1">
      <c r="A405" s="40"/>
      <c r="B405" s="41"/>
      <c r="C405" s="42"/>
      <c r="D405" s="229" t="s">
        <v>213</v>
      </c>
      <c r="E405" s="42"/>
      <c r="F405" s="230" t="s">
        <v>757</v>
      </c>
      <c r="G405" s="42"/>
      <c r="H405" s="42"/>
      <c r="I405" s="231"/>
      <c r="J405" s="42"/>
      <c r="K405" s="42"/>
      <c r="L405" s="46"/>
      <c r="M405" s="232"/>
      <c r="N405" s="233"/>
      <c r="O405" s="86"/>
      <c r="P405" s="86"/>
      <c r="Q405" s="86"/>
      <c r="R405" s="86"/>
      <c r="S405" s="86"/>
      <c r="T405" s="87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213</v>
      </c>
      <c r="AU405" s="19" t="s">
        <v>81</v>
      </c>
    </row>
    <row r="406" s="13" customFormat="1">
      <c r="A406" s="13"/>
      <c r="B406" s="234"/>
      <c r="C406" s="235"/>
      <c r="D406" s="236" t="s">
        <v>215</v>
      </c>
      <c r="E406" s="237" t="s">
        <v>19</v>
      </c>
      <c r="F406" s="238" t="s">
        <v>1366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215</v>
      </c>
      <c r="AU406" s="244" t="s">
        <v>81</v>
      </c>
      <c r="AV406" s="13" t="s">
        <v>79</v>
      </c>
      <c r="AW406" s="13" t="s">
        <v>33</v>
      </c>
      <c r="AX406" s="13" t="s">
        <v>72</v>
      </c>
      <c r="AY406" s="244" t="s">
        <v>203</v>
      </c>
    </row>
    <row r="407" s="13" customFormat="1">
      <c r="A407" s="13"/>
      <c r="B407" s="234"/>
      <c r="C407" s="235"/>
      <c r="D407" s="236" t="s">
        <v>215</v>
      </c>
      <c r="E407" s="237" t="s">
        <v>19</v>
      </c>
      <c r="F407" s="238" t="s">
        <v>1657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215</v>
      </c>
      <c r="AU407" s="244" t="s">
        <v>81</v>
      </c>
      <c r="AV407" s="13" t="s">
        <v>79</v>
      </c>
      <c r="AW407" s="13" t="s">
        <v>33</v>
      </c>
      <c r="AX407" s="13" t="s">
        <v>72</v>
      </c>
      <c r="AY407" s="244" t="s">
        <v>203</v>
      </c>
    </row>
    <row r="408" s="13" customFormat="1">
      <c r="A408" s="13"/>
      <c r="B408" s="234"/>
      <c r="C408" s="235"/>
      <c r="D408" s="236" t="s">
        <v>215</v>
      </c>
      <c r="E408" s="237" t="s">
        <v>19</v>
      </c>
      <c r="F408" s="238" t="s">
        <v>1373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215</v>
      </c>
      <c r="AU408" s="244" t="s">
        <v>81</v>
      </c>
      <c r="AV408" s="13" t="s">
        <v>79</v>
      </c>
      <c r="AW408" s="13" t="s">
        <v>33</v>
      </c>
      <c r="AX408" s="13" t="s">
        <v>72</v>
      </c>
      <c r="AY408" s="244" t="s">
        <v>203</v>
      </c>
    </row>
    <row r="409" s="13" customFormat="1">
      <c r="A409" s="13"/>
      <c r="B409" s="234"/>
      <c r="C409" s="235"/>
      <c r="D409" s="236" t="s">
        <v>215</v>
      </c>
      <c r="E409" s="237" t="s">
        <v>19</v>
      </c>
      <c r="F409" s="238" t="s">
        <v>1658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215</v>
      </c>
      <c r="AU409" s="244" t="s">
        <v>81</v>
      </c>
      <c r="AV409" s="13" t="s">
        <v>79</v>
      </c>
      <c r="AW409" s="13" t="s">
        <v>33</v>
      </c>
      <c r="AX409" s="13" t="s">
        <v>72</v>
      </c>
      <c r="AY409" s="244" t="s">
        <v>203</v>
      </c>
    </row>
    <row r="410" s="13" customFormat="1">
      <c r="A410" s="13"/>
      <c r="B410" s="234"/>
      <c r="C410" s="235"/>
      <c r="D410" s="236" t="s">
        <v>215</v>
      </c>
      <c r="E410" s="237" t="s">
        <v>19</v>
      </c>
      <c r="F410" s="238" t="s">
        <v>1659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215</v>
      </c>
      <c r="AU410" s="244" t="s">
        <v>81</v>
      </c>
      <c r="AV410" s="13" t="s">
        <v>79</v>
      </c>
      <c r="AW410" s="13" t="s">
        <v>33</v>
      </c>
      <c r="AX410" s="13" t="s">
        <v>72</v>
      </c>
      <c r="AY410" s="244" t="s">
        <v>203</v>
      </c>
    </row>
    <row r="411" s="14" customFormat="1">
      <c r="A411" s="14"/>
      <c r="B411" s="245"/>
      <c r="C411" s="246"/>
      <c r="D411" s="236" t="s">
        <v>215</v>
      </c>
      <c r="E411" s="247" t="s">
        <v>19</v>
      </c>
      <c r="F411" s="248" t="s">
        <v>79</v>
      </c>
      <c r="G411" s="246"/>
      <c r="H411" s="249">
        <v>1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215</v>
      </c>
      <c r="AU411" s="255" t="s">
        <v>81</v>
      </c>
      <c r="AV411" s="14" t="s">
        <v>81</v>
      </c>
      <c r="AW411" s="14" t="s">
        <v>33</v>
      </c>
      <c r="AX411" s="14" t="s">
        <v>72</v>
      </c>
      <c r="AY411" s="255" t="s">
        <v>203</v>
      </c>
    </row>
    <row r="412" s="13" customFormat="1">
      <c r="A412" s="13"/>
      <c r="B412" s="234"/>
      <c r="C412" s="235"/>
      <c r="D412" s="236" t="s">
        <v>215</v>
      </c>
      <c r="E412" s="237" t="s">
        <v>19</v>
      </c>
      <c r="F412" s="238" t="s">
        <v>1366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215</v>
      </c>
      <c r="AU412" s="244" t="s">
        <v>81</v>
      </c>
      <c r="AV412" s="13" t="s">
        <v>79</v>
      </c>
      <c r="AW412" s="13" t="s">
        <v>33</v>
      </c>
      <c r="AX412" s="13" t="s">
        <v>72</v>
      </c>
      <c r="AY412" s="244" t="s">
        <v>203</v>
      </c>
    </row>
    <row r="413" s="13" customFormat="1">
      <c r="A413" s="13"/>
      <c r="B413" s="234"/>
      <c r="C413" s="235"/>
      <c r="D413" s="236" t="s">
        <v>215</v>
      </c>
      <c r="E413" s="237" t="s">
        <v>19</v>
      </c>
      <c r="F413" s="238" t="s">
        <v>1660</v>
      </c>
      <c r="G413" s="235"/>
      <c r="H413" s="237" t="s">
        <v>19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215</v>
      </c>
      <c r="AU413" s="244" t="s">
        <v>81</v>
      </c>
      <c r="AV413" s="13" t="s">
        <v>79</v>
      </c>
      <c r="AW413" s="13" t="s">
        <v>33</v>
      </c>
      <c r="AX413" s="13" t="s">
        <v>72</v>
      </c>
      <c r="AY413" s="244" t="s">
        <v>203</v>
      </c>
    </row>
    <row r="414" s="13" customFormat="1">
      <c r="A414" s="13"/>
      <c r="B414" s="234"/>
      <c r="C414" s="235"/>
      <c r="D414" s="236" t="s">
        <v>215</v>
      </c>
      <c r="E414" s="237" t="s">
        <v>19</v>
      </c>
      <c r="F414" s="238" t="s">
        <v>1375</v>
      </c>
      <c r="G414" s="235"/>
      <c r="H414" s="237" t="s">
        <v>19</v>
      </c>
      <c r="I414" s="239"/>
      <c r="J414" s="235"/>
      <c r="K414" s="235"/>
      <c r="L414" s="240"/>
      <c r="M414" s="241"/>
      <c r="N414" s="242"/>
      <c r="O414" s="242"/>
      <c r="P414" s="242"/>
      <c r="Q414" s="242"/>
      <c r="R414" s="242"/>
      <c r="S414" s="242"/>
      <c r="T414" s="24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4" t="s">
        <v>215</v>
      </c>
      <c r="AU414" s="244" t="s">
        <v>81</v>
      </c>
      <c r="AV414" s="13" t="s">
        <v>79</v>
      </c>
      <c r="AW414" s="13" t="s">
        <v>33</v>
      </c>
      <c r="AX414" s="13" t="s">
        <v>72</v>
      </c>
      <c r="AY414" s="244" t="s">
        <v>203</v>
      </c>
    </row>
    <row r="415" s="13" customFormat="1">
      <c r="A415" s="13"/>
      <c r="B415" s="234"/>
      <c r="C415" s="235"/>
      <c r="D415" s="236" t="s">
        <v>215</v>
      </c>
      <c r="E415" s="237" t="s">
        <v>19</v>
      </c>
      <c r="F415" s="238" t="s">
        <v>759</v>
      </c>
      <c r="G415" s="235"/>
      <c r="H415" s="237" t="s">
        <v>19</v>
      </c>
      <c r="I415" s="239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215</v>
      </c>
      <c r="AU415" s="244" t="s">
        <v>81</v>
      </c>
      <c r="AV415" s="13" t="s">
        <v>79</v>
      </c>
      <c r="AW415" s="13" t="s">
        <v>33</v>
      </c>
      <c r="AX415" s="13" t="s">
        <v>72</v>
      </c>
      <c r="AY415" s="244" t="s">
        <v>203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1661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4" customFormat="1">
      <c r="A417" s="14"/>
      <c r="B417" s="245"/>
      <c r="C417" s="246"/>
      <c r="D417" s="236" t="s">
        <v>215</v>
      </c>
      <c r="E417" s="247" t="s">
        <v>19</v>
      </c>
      <c r="F417" s="248" t="s">
        <v>79</v>
      </c>
      <c r="G417" s="246"/>
      <c r="H417" s="249">
        <v>1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215</v>
      </c>
      <c r="AU417" s="255" t="s">
        <v>81</v>
      </c>
      <c r="AV417" s="14" t="s">
        <v>81</v>
      </c>
      <c r="AW417" s="14" t="s">
        <v>33</v>
      </c>
      <c r="AX417" s="14" t="s">
        <v>72</v>
      </c>
      <c r="AY417" s="255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1366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3" customFormat="1">
      <c r="A419" s="13"/>
      <c r="B419" s="234"/>
      <c r="C419" s="235"/>
      <c r="D419" s="236" t="s">
        <v>215</v>
      </c>
      <c r="E419" s="237" t="s">
        <v>19</v>
      </c>
      <c r="F419" s="238" t="s">
        <v>1662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215</v>
      </c>
      <c r="AU419" s="244" t="s">
        <v>81</v>
      </c>
      <c r="AV419" s="13" t="s">
        <v>79</v>
      </c>
      <c r="AW419" s="13" t="s">
        <v>33</v>
      </c>
      <c r="AX419" s="13" t="s">
        <v>72</v>
      </c>
      <c r="AY419" s="244" t="s">
        <v>203</v>
      </c>
    </row>
    <row r="420" s="13" customFormat="1">
      <c r="A420" s="13"/>
      <c r="B420" s="234"/>
      <c r="C420" s="235"/>
      <c r="D420" s="236" t="s">
        <v>215</v>
      </c>
      <c r="E420" s="237" t="s">
        <v>19</v>
      </c>
      <c r="F420" s="238" t="s">
        <v>447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215</v>
      </c>
      <c r="AU420" s="244" t="s">
        <v>81</v>
      </c>
      <c r="AV420" s="13" t="s">
        <v>79</v>
      </c>
      <c r="AW420" s="13" t="s">
        <v>33</v>
      </c>
      <c r="AX420" s="13" t="s">
        <v>72</v>
      </c>
      <c r="AY420" s="244" t="s">
        <v>203</v>
      </c>
    </row>
    <row r="421" s="13" customFormat="1">
      <c r="A421" s="13"/>
      <c r="B421" s="234"/>
      <c r="C421" s="235"/>
      <c r="D421" s="236" t="s">
        <v>215</v>
      </c>
      <c r="E421" s="237" t="s">
        <v>19</v>
      </c>
      <c r="F421" s="238" t="s">
        <v>759</v>
      </c>
      <c r="G421" s="235"/>
      <c r="H421" s="237" t="s">
        <v>19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215</v>
      </c>
      <c r="AU421" s="244" t="s">
        <v>81</v>
      </c>
      <c r="AV421" s="13" t="s">
        <v>79</v>
      </c>
      <c r="AW421" s="13" t="s">
        <v>33</v>
      </c>
      <c r="AX421" s="13" t="s">
        <v>72</v>
      </c>
      <c r="AY421" s="244" t="s">
        <v>203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1663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4" customFormat="1">
      <c r="A423" s="14"/>
      <c r="B423" s="245"/>
      <c r="C423" s="246"/>
      <c r="D423" s="236" t="s">
        <v>215</v>
      </c>
      <c r="E423" s="247" t="s">
        <v>19</v>
      </c>
      <c r="F423" s="248" t="s">
        <v>79</v>
      </c>
      <c r="G423" s="246"/>
      <c r="H423" s="249">
        <v>1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215</v>
      </c>
      <c r="AU423" s="255" t="s">
        <v>81</v>
      </c>
      <c r="AV423" s="14" t="s">
        <v>81</v>
      </c>
      <c r="AW423" s="14" t="s">
        <v>33</v>
      </c>
      <c r="AX423" s="14" t="s">
        <v>72</v>
      </c>
      <c r="AY423" s="255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1366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3" customFormat="1">
      <c r="A425" s="13"/>
      <c r="B425" s="234"/>
      <c r="C425" s="235"/>
      <c r="D425" s="236" t="s">
        <v>215</v>
      </c>
      <c r="E425" s="237" t="s">
        <v>19</v>
      </c>
      <c r="F425" s="238" t="s">
        <v>1664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215</v>
      </c>
      <c r="AU425" s="244" t="s">
        <v>81</v>
      </c>
      <c r="AV425" s="13" t="s">
        <v>79</v>
      </c>
      <c r="AW425" s="13" t="s">
        <v>33</v>
      </c>
      <c r="AX425" s="13" t="s">
        <v>72</v>
      </c>
      <c r="AY425" s="244" t="s">
        <v>203</v>
      </c>
    </row>
    <row r="426" s="13" customFormat="1">
      <c r="A426" s="13"/>
      <c r="B426" s="234"/>
      <c r="C426" s="235"/>
      <c r="D426" s="236" t="s">
        <v>215</v>
      </c>
      <c r="E426" s="237" t="s">
        <v>19</v>
      </c>
      <c r="F426" s="238" t="s">
        <v>444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215</v>
      </c>
      <c r="AU426" s="244" t="s">
        <v>81</v>
      </c>
      <c r="AV426" s="13" t="s">
        <v>79</v>
      </c>
      <c r="AW426" s="13" t="s">
        <v>33</v>
      </c>
      <c r="AX426" s="13" t="s">
        <v>72</v>
      </c>
      <c r="AY426" s="244" t="s">
        <v>203</v>
      </c>
    </row>
    <row r="427" s="13" customFormat="1">
      <c r="A427" s="13"/>
      <c r="B427" s="234"/>
      <c r="C427" s="235"/>
      <c r="D427" s="236" t="s">
        <v>215</v>
      </c>
      <c r="E427" s="237" t="s">
        <v>19</v>
      </c>
      <c r="F427" s="238" t="s">
        <v>759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215</v>
      </c>
      <c r="AU427" s="244" t="s">
        <v>81</v>
      </c>
      <c r="AV427" s="13" t="s">
        <v>79</v>
      </c>
      <c r="AW427" s="13" t="s">
        <v>33</v>
      </c>
      <c r="AX427" s="13" t="s">
        <v>72</v>
      </c>
      <c r="AY427" s="244" t="s">
        <v>203</v>
      </c>
    </row>
    <row r="428" s="13" customFormat="1">
      <c r="A428" s="13"/>
      <c r="B428" s="234"/>
      <c r="C428" s="235"/>
      <c r="D428" s="236" t="s">
        <v>215</v>
      </c>
      <c r="E428" s="237" t="s">
        <v>19</v>
      </c>
      <c r="F428" s="238" t="s">
        <v>1665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215</v>
      </c>
      <c r="AU428" s="244" t="s">
        <v>81</v>
      </c>
      <c r="AV428" s="13" t="s">
        <v>79</v>
      </c>
      <c r="AW428" s="13" t="s">
        <v>33</v>
      </c>
      <c r="AX428" s="13" t="s">
        <v>72</v>
      </c>
      <c r="AY428" s="244" t="s">
        <v>203</v>
      </c>
    </row>
    <row r="429" s="14" customFormat="1">
      <c r="A429" s="14"/>
      <c r="B429" s="245"/>
      <c r="C429" s="246"/>
      <c r="D429" s="236" t="s">
        <v>215</v>
      </c>
      <c r="E429" s="247" t="s">
        <v>19</v>
      </c>
      <c r="F429" s="248" t="s">
        <v>79</v>
      </c>
      <c r="G429" s="246"/>
      <c r="H429" s="249">
        <v>1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215</v>
      </c>
      <c r="AU429" s="255" t="s">
        <v>81</v>
      </c>
      <c r="AV429" s="14" t="s">
        <v>81</v>
      </c>
      <c r="AW429" s="14" t="s">
        <v>33</v>
      </c>
      <c r="AX429" s="14" t="s">
        <v>72</v>
      </c>
      <c r="AY429" s="255" t="s">
        <v>203</v>
      </c>
    </row>
    <row r="430" s="13" customFormat="1">
      <c r="A430" s="13"/>
      <c r="B430" s="234"/>
      <c r="C430" s="235"/>
      <c r="D430" s="236" t="s">
        <v>215</v>
      </c>
      <c r="E430" s="237" t="s">
        <v>19</v>
      </c>
      <c r="F430" s="238" t="s">
        <v>1366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215</v>
      </c>
      <c r="AU430" s="244" t="s">
        <v>81</v>
      </c>
      <c r="AV430" s="13" t="s">
        <v>79</v>
      </c>
      <c r="AW430" s="13" t="s">
        <v>33</v>
      </c>
      <c r="AX430" s="13" t="s">
        <v>72</v>
      </c>
      <c r="AY430" s="244" t="s">
        <v>203</v>
      </c>
    </row>
    <row r="431" s="13" customFormat="1">
      <c r="A431" s="13"/>
      <c r="B431" s="234"/>
      <c r="C431" s="235"/>
      <c r="D431" s="236" t="s">
        <v>215</v>
      </c>
      <c r="E431" s="237" t="s">
        <v>19</v>
      </c>
      <c r="F431" s="238" t="s">
        <v>1666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215</v>
      </c>
      <c r="AU431" s="244" t="s">
        <v>81</v>
      </c>
      <c r="AV431" s="13" t="s">
        <v>79</v>
      </c>
      <c r="AW431" s="13" t="s">
        <v>33</v>
      </c>
      <c r="AX431" s="13" t="s">
        <v>72</v>
      </c>
      <c r="AY431" s="244" t="s">
        <v>203</v>
      </c>
    </row>
    <row r="432" s="13" customFormat="1">
      <c r="A432" s="13"/>
      <c r="B432" s="234"/>
      <c r="C432" s="235"/>
      <c r="D432" s="236" t="s">
        <v>215</v>
      </c>
      <c r="E432" s="237" t="s">
        <v>19</v>
      </c>
      <c r="F432" s="238" t="s">
        <v>1382</v>
      </c>
      <c r="G432" s="235"/>
      <c r="H432" s="237" t="s">
        <v>19</v>
      </c>
      <c r="I432" s="239"/>
      <c r="J432" s="235"/>
      <c r="K432" s="235"/>
      <c r="L432" s="240"/>
      <c r="M432" s="241"/>
      <c r="N432" s="242"/>
      <c r="O432" s="242"/>
      <c r="P432" s="242"/>
      <c r="Q432" s="242"/>
      <c r="R432" s="242"/>
      <c r="S432" s="242"/>
      <c r="T432" s="24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4" t="s">
        <v>215</v>
      </c>
      <c r="AU432" s="244" t="s">
        <v>81</v>
      </c>
      <c r="AV432" s="13" t="s">
        <v>79</v>
      </c>
      <c r="AW432" s="13" t="s">
        <v>33</v>
      </c>
      <c r="AX432" s="13" t="s">
        <v>72</v>
      </c>
      <c r="AY432" s="244" t="s">
        <v>203</v>
      </c>
    </row>
    <row r="433" s="13" customFormat="1">
      <c r="A433" s="13"/>
      <c r="B433" s="234"/>
      <c r="C433" s="235"/>
      <c r="D433" s="236" t="s">
        <v>215</v>
      </c>
      <c r="E433" s="237" t="s">
        <v>19</v>
      </c>
      <c r="F433" s="238" t="s">
        <v>759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215</v>
      </c>
      <c r="AU433" s="244" t="s">
        <v>81</v>
      </c>
      <c r="AV433" s="13" t="s">
        <v>79</v>
      </c>
      <c r="AW433" s="13" t="s">
        <v>33</v>
      </c>
      <c r="AX433" s="13" t="s">
        <v>72</v>
      </c>
      <c r="AY433" s="244" t="s">
        <v>203</v>
      </c>
    </row>
    <row r="434" s="13" customFormat="1">
      <c r="A434" s="13"/>
      <c r="B434" s="234"/>
      <c r="C434" s="235"/>
      <c r="D434" s="236" t="s">
        <v>215</v>
      </c>
      <c r="E434" s="237" t="s">
        <v>19</v>
      </c>
      <c r="F434" s="238" t="s">
        <v>1667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215</v>
      </c>
      <c r="AU434" s="244" t="s">
        <v>81</v>
      </c>
      <c r="AV434" s="13" t="s">
        <v>79</v>
      </c>
      <c r="AW434" s="13" t="s">
        <v>33</v>
      </c>
      <c r="AX434" s="13" t="s">
        <v>72</v>
      </c>
      <c r="AY434" s="244" t="s">
        <v>203</v>
      </c>
    </row>
    <row r="435" s="14" customFormat="1">
      <c r="A435" s="14"/>
      <c r="B435" s="245"/>
      <c r="C435" s="246"/>
      <c r="D435" s="236" t="s">
        <v>215</v>
      </c>
      <c r="E435" s="247" t="s">
        <v>19</v>
      </c>
      <c r="F435" s="248" t="s">
        <v>79</v>
      </c>
      <c r="G435" s="246"/>
      <c r="H435" s="249">
        <v>1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215</v>
      </c>
      <c r="AU435" s="255" t="s">
        <v>81</v>
      </c>
      <c r="AV435" s="14" t="s">
        <v>81</v>
      </c>
      <c r="AW435" s="14" t="s">
        <v>33</v>
      </c>
      <c r="AX435" s="14" t="s">
        <v>72</v>
      </c>
      <c r="AY435" s="255" t="s">
        <v>203</v>
      </c>
    </row>
    <row r="436" s="13" customFormat="1">
      <c r="A436" s="13"/>
      <c r="B436" s="234"/>
      <c r="C436" s="235"/>
      <c r="D436" s="236" t="s">
        <v>215</v>
      </c>
      <c r="E436" s="237" t="s">
        <v>19</v>
      </c>
      <c r="F436" s="238" t="s">
        <v>1366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215</v>
      </c>
      <c r="AU436" s="244" t="s">
        <v>81</v>
      </c>
      <c r="AV436" s="13" t="s">
        <v>79</v>
      </c>
      <c r="AW436" s="13" t="s">
        <v>33</v>
      </c>
      <c r="AX436" s="13" t="s">
        <v>72</v>
      </c>
      <c r="AY436" s="244" t="s">
        <v>203</v>
      </c>
    </row>
    <row r="437" s="13" customFormat="1">
      <c r="A437" s="13"/>
      <c r="B437" s="234"/>
      <c r="C437" s="235"/>
      <c r="D437" s="236" t="s">
        <v>215</v>
      </c>
      <c r="E437" s="237" t="s">
        <v>19</v>
      </c>
      <c r="F437" s="238" t="s">
        <v>1668</v>
      </c>
      <c r="G437" s="235"/>
      <c r="H437" s="237" t="s">
        <v>19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215</v>
      </c>
      <c r="AU437" s="244" t="s">
        <v>81</v>
      </c>
      <c r="AV437" s="13" t="s">
        <v>79</v>
      </c>
      <c r="AW437" s="13" t="s">
        <v>33</v>
      </c>
      <c r="AX437" s="13" t="s">
        <v>72</v>
      </c>
      <c r="AY437" s="244" t="s">
        <v>203</v>
      </c>
    </row>
    <row r="438" s="13" customFormat="1">
      <c r="A438" s="13"/>
      <c r="B438" s="234"/>
      <c r="C438" s="235"/>
      <c r="D438" s="236" t="s">
        <v>215</v>
      </c>
      <c r="E438" s="237" t="s">
        <v>19</v>
      </c>
      <c r="F438" s="238" t="s">
        <v>1618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215</v>
      </c>
      <c r="AU438" s="244" t="s">
        <v>81</v>
      </c>
      <c r="AV438" s="13" t="s">
        <v>79</v>
      </c>
      <c r="AW438" s="13" t="s">
        <v>33</v>
      </c>
      <c r="AX438" s="13" t="s">
        <v>72</v>
      </c>
      <c r="AY438" s="244" t="s">
        <v>203</v>
      </c>
    </row>
    <row r="439" s="13" customFormat="1">
      <c r="A439" s="13"/>
      <c r="B439" s="234"/>
      <c r="C439" s="235"/>
      <c r="D439" s="236" t="s">
        <v>215</v>
      </c>
      <c r="E439" s="237" t="s">
        <v>19</v>
      </c>
      <c r="F439" s="238" t="s">
        <v>759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215</v>
      </c>
      <c r="AU439" s="244" t="s">
        <v>81</v>
      </c>
      <c r="AV439" s="13" t="s">
        <v>79</v>
      </c>
      <c r="AW439" s="13" t="s">
        <v>33</v>
      </c>
      <c r="AX439" s="13" t="s">
        <v>72</v>
      </c>
      <c r="AY439" s="244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1669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4" customFormat="1">
      <c r="A441" s="14"/>
      <c r="B441" s="245"/>
      <c r="C441" s="246"/>
      <c r="D441" s="236" t="s">
        <v>215</v>
      </c>
      <c r="E441" s="247" t="s">
        <v>19</v>
      </c>
      <c r="F441" s="248" t="s">
        <v>79</v>
      </c>
      <c r="G441" s="246"/>
      <c r="H441" s="249">
        <v>1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215</v>
      </c>
      <c r="AU441" s="255" t="s">
        <v>81</v>
      </c>
      <c r="AV441" s="14" t="s">
        <v>81</v>
      </c>
      <c r="AW441" s="14" t="s">
        <v>33</v>
      </c>
      <c r="AX441" s="14" t="s">
        <v>72</v>
      </c>
      <c r="AY441" s="255" t="s">
        <v>203</v>
      </c>
    </row>
    <row r="442" s="13" customFormat="1">
      <c r="A442" s="13"/>
      <c r="B442" s="234"/>
      <c r="C442" s="235"/>
      <c r="D442" s="236" t="s">
        <v>215</v>
      </c>
      <c r="E442" s="237" t="s">
        <v>19</v>
      </c>
      <c r="F442" s="238" t="s">
        <v>1366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215</v>
      </c>
      <c r="AU442" s="244" t="s">
        <v>81</v>
      </c>
      <c r="AV442" s="13" t="s">
        <v>79</v>
      </c>
      <c r="AW442" s="13" t="s">
        <v>33</v>
      </c>
      <c r="AX442" s="13" t="s">
        <v>72</v>
      </c>
      <c r="AY442" s="244" t="s">
        <v>203</v>
      </c>
    </row>
    <row r="443" s="13" customFormat="1">
      <c r="A443" s="13"/>
      <c r="B443" s="234"/>
      <c r="C443" s="235"/>
      <c r="D443" s="236" t="s">
        <v>215</v>
      </c>
      <c r="E443" s="237" t="s">
        <v>19</v>
      </c>
      <c r="F443" s="238" t="s">
        <v>1046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215</v>
      </c>
      <c r="AU443" s="244" t="s">
        <v>81</v>
      </c>
      <c r="AV443" s="13" t="s">
        <v>79</v>
      </c>
      <c r="AW443" s="13" t="s">
        <v>33</v>
      </c>
      <c r="AX443" s="13" t="s">
        <v>72</v>
      </c>
      <c r="AY443" s="244" t="s">
        <v>203</v>
      </c>
    </row>
    <row r="444" s="13" customFormat="1">
      <c r="A444" s="13"/>
      <c r="B444" s="234"/>
      <c r="C444" s="235"/>
      <c r="D444" s="236" t="s">
        <v>215</v>
      </c>
      <c r="E444" s="237" t="s">
        <v>19</v>
      </c>
      <c r="F444" s="238" t="s">
        <v>1367</v>
      </c>
      <c r="G444" s="235"/>
      <c r="H444" s="237" t="s">
        <v>19</v>
      </c>
      <c r="I444" s="239"/>
      <c r="J444" s="235"/>
      <c r="K444" s="235"/>
      <c r="L444" s="240"/>
      <c r="M444" s="241"/>
      <c r="N444" s="242"/>
      <c r="O444" s="242"/>
      <c r="P444" s="242"/>
      <c r="Q444" s="242"/>
      <c r="R444" s="242"/>
      <c r="S444" s="242"/>
      <c r="T444" s="24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4" t="s">
        <v>215</v>
      </c>
      <c r="AU444" s="244" t="s">
        <v>81</v>
      </c>
      <c r="AV444" s="13" t="s">
        <v>79</v>
      </c>
      <c r="AW444" s="13" t="s">
        <v>33</v>
      </c>
      <c r="AX444" s="13" t="s">
        <v>72</v>
      </c>
      <c r="AY444" s="244" t="s">
        <v>203</v>
      </c>
    </row>
    <row r="445" s="13" customFormat="1">
      <c r="A445" s="13"/>
      <c r="B445" s="234"/>
      <c r="C445" s="235"/>
      <c r="D445" s="236" t="s">
        <v>215</v>
      </c>
      <c r="E445" s="237" t="s">
        <v>19</v>
      </c>
      <c r="F445" s="238" t="s">
        <v>759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215</v>
      </c>
      <c r="AU445" s="244" t="s">
        <v>81</v>
      </c>
      <c r="AV445" s="13" t="s">
        <v>79</v>
      </c>
      <c r="AW445" s="13" t="s">
        <v>33</v>
      </c>
      <c r="AX445" s="13" t="s">
        <v>72</v>
      </c>
      <c r="AY445" s="244" t="s">
        <v>203</v>
      </c>
    </row>
    <row r="446" s="13" customFormat="1">
      <c r="A446" s="13"/>
      <c r="B446" s="234"/>
      <c r="C446" s="235"/>
      <c r="D446" s="236" t="s">
        <v>215</v>
      </c>
      <c r="E446" s="237" t="s">
        <v>19</v>
      </c>
      <c r="F446" s="238" t="s">
        <v>1670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215</v>
      </c>
      <c r="AU446" s="244" t="s">
        <v>81</v>
      </c>
      <c r="AV446" s="13" t="s">
        <v>79</v>
      </c>
      <c r="AW446" s="13" t="s">
        <v>33</v>
      </c>
      <c r="AX446" s="13" t="s">
        <v>72</v>
      </c>
      <c r="AY446" s="244" t="s">
        <v>203</v>
      </c>
    </row>
    <row r="447" s="14" customFormat="1">
      <c r="A447" s="14"/>
      <c r="B447" s="245"/>
      <c r="C447" s="246"/>
      <c r="D447" s="236" t="s">
        <v>215</v>
      </c>
      <c r="E447" s="247" t="s">
        <v>19</v>
      </c>
      <c r="F447" s="248" t="s">
        <v>79</v>
      </c>
      <c r="G447" s="246"/>
      <c r="H447" s="249">
        <v>1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215</v>
      </c>
      <c r="AU447" s="255" t="s">
        <v>81</v>
      </c>
      <c r="AV447" s="14" t="s">
        <v>81</v>
      </c>
      <c r="AW447" s="14" t="s">
        <v>33</v>
      </c>
      <c r="AX447" s="14" t="s">
        <v>72</v>
      </c>
      <c r="AY447" s="255" t="s">
        <v>203</v>
      </c>
    </row>
    <row r="448" s="13" customFormat="1">
      <c r="A448" s="13"/>
      <c r="B448" s="234"/>
      <c r="C448" s="235"/>
      <c r="D448" s="236" t="s">
        <v>215</v>
      </c>
      <c r="E448" s="237" t="s">
        <v>19</v>
      </c>
      <c r="F448" s="238" t="s">
        <v>1366</v>
      </c>
      <c r="G448" s="235"/>
      <c r="H448" s="237" t="s">
        <v>19</v>
      </c>
      <c r="I448" s="239"/>
      <c r="J448" s="235"/>
      <c r="K448" s="235"/>
      <c r="L448" s="240"/>
      <c r="M448" s="241"/>
      <c r="N448" s="242"/>
      <c r="O448" s="242"/>
      <c r="P448" s="242"/>
      <c r="Q448" s="242"/>
      <c r="R448" s="242"/>
      <c r="S448" s="242"/>
      <c r="T448" s="24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4" t="s">
        <v>215</v>
      </c>
      <c r="AU448" s="244" t="s">
        <v>81</v>
      </c>
      <c r="AV448" s="13" t="s">
        <v>79</v>
      </c>
      <c r="AW448" s="13" t="s">
        <v>33</v>
      </c>
      <c r="AX448" s="13" t="s">
        <v>72</v>
      </c>
      <c r="AY448" s="244" t="s">
        <v>203</v>
      </c>
    </row>
    <row r="449" s="13" customFormat="1">
      <c r="A449" s="13"/>
      <c r="B449" s="234"/>
      <c r="C449" s="235"/>
      <c r="D449" s="236" t="s">
        <v>215</v>
      </c>
      <c r="E449" s="237" t="s">
        <v>19</v>
      </c>
      <c r="F449" s="238" t="s">
        <v>1671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215</v>
      </c>
      <c r="AU449" s="244" t="s">
        <v>81</v>
      </c>
      <c r="AV449" s="13" t="s">
        <v>79</v>
      </c>
      <c r="AW449" s="13" t="s">
        <v>33</v>
      </c>
      <c r="AX449" s="13" t="s">
        <v>72</v>
      </c>
      <c r="AY449" s="244" t="s">
        <v>203</v>
      </c>
    </row>
    <row r="450" s="13" customFormat="1">
      <c r="A450" s="13"/>
      <c r="B450" s="234"/>
      <c r="C450" s="235"/>
      <c r="D450" s="236" t="s">
        <v>215</v>
      </c>
      <c r="E450" s="237" t="s">
        <v>19</v>
      </c>
      <c r="F450" s="238" t="s">
        <v>1385</v>
      </c>
      <c r="G450" s="235"/>
      <c r="H450" s="237" t="s">
        <v>19</v>
      </c>
      <c r="I450" s="239"/>
      <c r="J450" s="235"/>
      <c r="K450" s="235"/>
      <c r="L450" s="240"/>
      <c r="M450" s="241"/>
      <c r="N450" s="242"/>
      <c r="O450" s="242"/>
      <c r="P450" s="242"/>
      <c r="Q450" s="242"/>
      <c r="R450" s="242"/>
      <c r="S450" s="242"/>
      <c r="T450" s="24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4" t="s">
        <v>215</v>
      </c>
      <c r="AU450" s="244" t="s">
        <v>81</v>
      </c>
      <c r="AV450" s="13" t="s">
        <v>79</v>
      </c>
      <c r="AW450" s="13" t="s">
        <v>33</v>
      </c>
      <c r="AX450" s="13" t="s">
        <v>72</v>
      </c>
      <c r="AY450" s="244" t="s">
        <v>203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254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1672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4" customFormat="1">
      <c r="A453" s="14"/>
      <c r="B453" s="245"/>
      <c r="C453" s="246"/>
      <c r="D453" s="236" t="s">
        <v>215</v>
      </c>
      <c r="E453" s="247" t="s">
        <v>19</v>
      </c>
      <c r="F453" s="248" t="s">
        <v>79</v>
      </c>
      <c r="G453" s="246"/>
      <c r="H453" s="249">
        <v>1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215</v>
      </c>
      <c r="AU453" s="255" t="s">
        <v>81</v>
      </c>
      <c r="AV453" s="14" t="s">
        <v>81</v>
      </c>
      <c r="AW453" s="14" t="s">
        <v>33</v>
      </c>
      <c r="AX453" s="14" t="s">
        <v>72</v>
      </c>
      <c r="AY453" s="255" t="s">
        <v>203</v>
      </c>
    </row>
    <row r="454" s="15" customFormat="1">
      <c r="A454" s="15"/>
      <c r="B454" s="256"/>
      <c r="C454" s="257"/>
      <c r="D454" s="236" t="s">
        <v>215</v>
      </c>
      <c r="E454" s="258" t="s">
        <v>19</v>
      </c>
      <c r="F454" s="259" t="s">
        <v>246</v>
      </c>
      <c r="G454" s="257"/>
      <c r="H454" s="260">
        <v>8</v>
      </c>
      <c r="I454" s="261"/>
      <c r="J454" s="257"/>
      <c r="K454" s="257"/>
      <c r="L454" s="262"/>
      <c r="M454" s="263"/>
      <c r="N454" s="264"/>
      <c r="O454" s="264"/>
      <c r="P454" s="264"/>
      <c r="Q454" s="264"/>
      <c r="R454" s="264"/>
      <c r="S454" s="264"/>
      <c r="T454" s="26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6" t="s">
        <v>215</v>
      </c>
      <c r="AU454" s="266" t="s">
        <v>81</v>
      </c>
      <c r="AV454" s="15" t="s">
        <v>211</v>
      </c>
      <c r="AW454" s="15" t="s">
        <v>33</v>
      </c>
      <c r="AX454" s="15" t="s">
        <v>79</v>
      </c>
      <c r="AY454" s="266" t="s">
        <v>203</v>
      </c>
    </row>
    <row r="455" s="2" customFormat="1" ht="21.75" customHeight="1">
      <c r="A455" s="40"/>
      <c r="B455" s="41"/>
      <c r="C455" s="270" t="s">
        <v>318</v>
      </c>
      <c r="D455" s="270" t="s">
        <v>771</v>
      </c>
      <c r="E455" s="271" t="s">
        <v>1673</v>
      </c>
      <c r="F455" s="272" t="s">
        <v>1674</v>
      </c>
      <c r="G455" s="273" t="s">
        <v>358</v>
      </c>
      <c r="H455" s="274">
        <v>1</v>
      </c>
      <c r="I455" s="275"/>
      <c r="J455" s="276">
        <f>ROUND(I455*H455,2)</f>
        <v>0</v>
      </c>
      <c r="K455" s="272" t="s">
        <v>210</v>
      </c>
      <c r="L455" s="277"/>
      <c r="M455" s="278" t="s">
        <v>19</v>
      </c>
      <c r="N455" s="279" t="s">
        <v>43</v>
      </c>
      <c r="O455" s="86"/>
      <c r="P455" s="225">
        <f>O455*H455</f>
        <v>0</v>
      </c>
      <c r="Q455" s="225">
        <v>0.012489999999999999</v>
      </c>
      <c r="R455" s="225">
        <f>Q455*H455</f>
        <v>0.012489999999999999</v>
      </c>
      <c r="S455" s="225">
        <v>0</v>
      </c>
      <c r="T455" s="226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27" t="s">
        <v>302</v>
      </c>
      <c r="AT455" s="227" t="s">
        <v>771</v>
      </c>
      <c r="AU455" s="227" t="s">
        <v>81</v>
      </c>
      <c r="AY455" s="19" t="s">
        <v>203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19" t="s">
        <v>79</v>
      </c>
      <c r="BK455" s="228">
        <f>ROUND(I455*H455,2)</f>
        <v>0</v>
      </c>
      <c r="BL455" s="19" t="s">
        <v>211</v>
      </c>
      <c r="BM455" s="227" t="s">
        <v>1675</v>
      </c>
    </row>
    <row r="456" s="13" customFormat="1">
      <c r="A456" s="13"/>
      <c r="B456" s="234"/>
      <c r="C456" s="235"/>
      <c r="D456" s="236" t="s">
        <v>215</v>
      </c>
      <c r="E456" s="237" t="s">
        <v>19</v>
      </c>
      <c r="F456" s="238" t="s">
        <v>1366</v>
      </c>
      <c r="G456" s="235"/>
      <c r="H456" s="237" t="s">
        <v>19</v>
      </c>
      <c r="I456" s="239"/>
      <c r="J456" s="235"/>
      <c r="K456" s="235"/>
      <c r="L456" s="240"/>
      <c r="M456" s="241"/>
      <c r="N456" s="242"/>
      <c r="O456" s="242"/>
      <c r="P456" s="242"/>
      <c r="Q456" s="242"/>
      <c r="R456" s="242"/>
      <c r="S456" s="242"/>
      <c r="T456" s="24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4" t="s">
        <v>215</v>
      </c>
      <c r="AU456" s="244" t="s">
        <v>81</v>
      </c>
      <c r="AV456" s="13" t="s">
        <v>79</v>
      </c>
      <c r="AW456" s="13" t="s">
        <v>33</v>
      </c>
      <c r="AX456" s="13" t="s">
        <v>72</v>
      </c>
      <c r="AY456" s="244" t="s">
        <v>203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1671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1385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3" customFormat="1">
      <c r="A459" s="13"/>
      <c r="B459" s="234"/>
      <c r="C459" s="235"/>
      <c r="D459" s="236" t="s">
        <v>215</v>
      </c>
      <c r="E459" s="237" t="s">
        <v>19</v>
      </c>
      <c r="F459" s="238" t="s">
        <v>254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215</v>
      </c>
      <c r="AU459" s="244" t="s">
        <v>81</v>
      </c>
      <c r="AV459" s="13" t="s">
        <v>79</v>
      </c>
      <c r="AW459" s="13" t="s">
        <v>33</v>
      </c>
      <c r="AX459" s="13" t="s">
        <v>72</v>
      </c>
      <c r="AY459" s="244" t="s">
        <v>203</v>
      </c>
    </row>
    <row r="460" s="13" customFormat="1">
      <c r="A460" s="13"/>
      <c r="B460" s="234"/>
      <c r="C460" s="235"/>
      <c r="D460" s="236" t="s">
        <v>215</v>
      </c>
      <c r="E460" s="237" t="s">
        <v>19</v>
      </c>
      <c r="F460" s="238" t="s">
        <v>1672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215</v>
      </c>
      <c r="AU460" s="244" t="s">
        <v>81</v>
      </c>
      <c r="AV460" s="13" t="s">
        <v>79</v>
      </c>
      <c r="AW460" s="13" t="s">
        <v>33</v>
      </c>
      <c r="AX460" s="13" t="s">
        <v>72</v>
      </c>
      <c r="AY460" s="244" t="s">
        <v>203</v>
      </c>
    </row>
    <row r="461" s="14" customFormat="1">
      <c r="A461" s="14"/>
      <c r="B461" s="245"/>
      <c r="C461" s="246"/>
      <c r="D461" s="236" t="s">
        <v>215</v>
      </c>
      <c r="E461" s="247" t="s">
        <v>19</v>
      </c>
      <c r="F461" s="248" t="s">
        <v>79</v>
      </c>
      <c r="G461" s="246"/>
      <c r="H461" s="249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215</v>
      </c>
      <c r="AU461" s="255" t="s">
        <v>81</v>
      </c>
      <c r="AV461" s="14" t="s">
        <v>81</v>
      </c>
      <c r="AW461" s="14" t="s">
        <v>33</v>
      </c>
      <c r="AX461" s="14" t="s">
        <v>72</v>
      </c>
      <c r="AY461" s="255" t="s">
        <v>203</v>
      </c>
    </row>
    <row r="462" s="15" customFormat="1">
      <c r="A462" s="15"/>
      <c r="B462" s="256"/>
      <c r="C462" s="257"/>
      <c r="D462" s="236" t="s">
        <v>215</v>
      </c>
      <c r="E462" s="258" t="s">
        <v>19</v>
      </c>
      <c r="F462" s="259" t="s">
        <v>246</v>
      </c>
      <c r="G462" s="257"/>
      <c r="H462" s="260">
        <v>1</v>
      </c>
      <c r="I462" s="261"/>
      <c r="J462" s="257"/>
      <c r="K462" s="257"/>
      <c r="L462" s="262"/>
      <c r="M462" s="263"/>
      <c r="N462" s="264"/>
      <c r="O462" s="264"/>
      <c r="P462" s="264"/>
      <c r="Q462" s="264"/>
      <c r="R462" s="264"/>
      <c r="S462" s="264"/>
      <c r="T462" s="26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66" t="s">
        <v>215</v>
      </c>
      <c r="AU462" s="266" t="s">
        <v>81</v>
      </c>
      <c r="AV462" s="15" t="s">
        <v>211</v>
      </c>
      <c r="AW462" s="15" t="s">
        <v>33</v>
      </c>
      <c r="AX462" s="15" t="s">
        <v>79</v>
      </c>
      <c r="AY462" s="266" t="s">
        <v>203</v>
      </c>
    </row>
    <row r="463" s="2" customFormat="1" ht="24.15" customHeight="1">
      <c r="A463" s="40"/>
      <c r="B463" s="41"/>
      <c r="C463" s="270" t="s">
        <v>331</v>
      </c>
      <c r="D463" s="270" t="s">
        <v>771</v>
      </c>
      <c r="E463" s="271" t="s">
        <v>1676</v>
      </c>
      <c r="F463" s="272" t="s">
        <v>1677</v>
      </c>
      <c r="G463" s="273" t="s">
        <v>358</v>
      </c>
      <c r="H463" s="274">
        <v>1</v>
      </c>
      <c r="I463" s="275"/>
      <c r="J463" s="276">
        <f>ROUND(I463*H463,2)</f>
        <v>0</v>
      </c>
      <c r="K463" s="272" t="s">
        <v>210</v>
      </c>
      <c r="L463" s="277"/>
      <c r="M463" s="278" t="s">
        <v>19</v>
      </c>
      <c r="N463" s="279" t="s">
        <v>43</v>
      </c>
      <c r="O463" s="86"/>
      <c r="P463" s="225">
        <f>O463*H463</f>
        <v>0</v>
      </c>
      <c r="Q463" s="225">
        <v>0.016240000000000001</v>
      </c>
      <c r="R463" s="225">
        <f>Q463*H463</f>
        <v>0.016240000000000001</v>
      </c>
      <c r="S463" s="225">
        <v>0</v>
      </c>
      <c r="T463" s="226">
        <f>S463*H463</f>
        <v>0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27" t="s">
        <v>302</v>
      </c>
      <c r="AT463" s="227" t="s">
        <v>771</v>
      </c>
      <c r="AU463" s="227" t="s">
        <v>81</v>
      </c>
      <c r="AY463" s="19" t="s">
        <v>203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19" t="s">
        <v>79</v>
      </c>
      <c r="BK463" s="228">
        <f>ROUND(I463*H463,2)</f>
        <v>0</v>
      </c>
      <c r="BL463" s="19" t="s">
        <v>211</v>
      </c>
      <c r="BM463" s="227" t="s">
        <v>1678</v>
      </c>
    </row>
    <row r="464" s="13" customFormat="1">
      <c r="A464" s="13"/>
      <c r="B464" s="234"/>
      <c r="C464" s="235"/>
      <c r="D464" s="236" t="s">
        <v>215</v>
      </c>
      <c r="E464" s="237" t="s">
        <v>19</v>
      </c>
      <c r="F464" s="238" t="s">
        <v>1366</v>
      </c>
      <c r="G464" s="235"/>
      <c r="H464" s="237" t="s">
        <v>19</v>
      </c>
      <c r="I464" s="239"/>
      <c r="J464" s="235"/>
      <c r="K464" s="235"/>
      <c r="L464" s="240"/>
      <c r="M464" s="241"/>
      <c r="N464" s="242"/>
      <c r="O464" s="242"/>
      <c r="P464" s="242"/>
      <c r="Q464" s="242"/>
      <c r="R464" s="242"/>
      <c r="S464" s="242"/>
      <c r="T464" s="24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4" t="s">
        <v>215</v>
      </c>
      <c r="AU464" s="244" t="s">
        <v>81</v>
      </c>
      <c r="AV464" s="13" t="s">
        <v>79</v>
      </c>
      <c r="AW464" s="13" t="s">
        <v>33</v>
      </c>
      <c r="AX464" s="13" t="s">
        <v>72</v>
      </c>
      <c r="AY464" s="244" t="s">
        <v>203</v>
      </c>
    </row>
    <row r="465" s="13" customFormat="1">
      <c r="A465" s="13"/>
      <c r="B465" s="234"/>
      <c r="C465" s="235"/>
      <c r="D465" s="236" t="s">
        <v>215</v>
      </c>
      <c r="E465" s="237" t="s">
        <v>19</v>
      </c>
      <c r="F465" s="238" t="s">
        <v>1046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215</v>
      </c>
      <c r="AU465" s="244" t="s">
        <v>81</v>
      </c>
      <c r="AV465" s="13" t="s">
        <v>79</v>
      </c>
      <c r="AW465" s="13" t="s">
        <v>33</v>
      </c>
      <c r="AX465" s="13" t="s">
        <v>72</v>
      </c>
      <c r="AY465" s="244" t="s">
        <v>203</v>
      </c>
    </row>
    <row r="466" s="13" customFormat="1">
      <c r="A466" s="13"/>
      <c r="B466" s="234"/>
      <c r="C466" s="235"/>
      <c r="D466" s="236" t="s">
        <v>215</v>
      </c>
      <c r="E466" s="237" t="s">
        <v>19</v>
      </c>
      <c r="F466" s="238" t="s">
        <v>1367</v>
      </c>
      <c r="G466" s="235"/>
      <c r="H466" s="237" t="s">
        <v>19</v>
      </c>
      <c r="I466" s="239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215</v>
      </c>
      <c r="AU466" s="244" t="s">
        <v>81</v>
      </c>
      <c r="AV466" s="13" t="s">
        <v>79</v>
      </c>
      <c r="AW466" s="13" t="s">
        <v>33</v>
      </c>
      <c r="AX466" s="13" t="s">
        <v>72</v>
      </c>
      <c r="AY466" s="244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759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3" customFormat="1">
      <c r="A468" s="13"/>
      <c r="B468" s="234"/>
      <c r="C468" s="235"/>
      <c r="D468" s="236" t="s">
        <v>215</v>
      </c>
      <c r="E468" s="237" t="s">
        <v>19</v>
      </c>
      <c r="F468" s="238" t="s">
        <v>1670</v>
      </c>
      <c r="G468" s="235"/>
      <c r="H468" s="237" t="s">
        <v>19</v>
      </c>
      <c r="I468" s="239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215</v>
      </c>
      <c r="AU468" s="244" t="s">
        <v>81</v>
      </c>
      <c r="AV468" s="13" t="s">
        <v>79</v>
      </c>
      <c r="AW468" s="13" t="s">
        <v>33</v>
      </c>
      <c r="AX468" s="13" t="s">
        <v>72</v>
      </c>
      <c r="AY468" s="244" t="s">
        <v>203</v>
      </c>
    </row>
    <row r="469" s="14" customFormat="1">
      <c r="A469" s="14"/>
      <c r="B469" s="245"/>
      <c r="C469" s="246"/>
      <c r="D469" s="236" t="s">
        <v>215</v>
      </c>
      <c r="E469" s="247" t="s">
        <v>19</v>
      </c>
      <c r="F469" s="248" t="s">
        <v>79</v>
      </c>
      <c r="G469" s="246"/>
      <c r="H469" s="249">
        <v>1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215</v>
      </c>
      <c r="AU469" s="255" t="s">
        <v>81</v>
      </c>
      <c r="AV469" s="14" t="s">
        <v>81</v>
      </c>
      <c r="AW469" s="14" t="s">
        <v>33</v>
      </c>
      <c r="AX469" s="14" t="s">
        <v>72</v>
      </c>
      <c r="AY469" s="255" t="s">
        <v>203</v>
      </c>
    </row>
    <row r="470" s="13" customFormat="1">
      <c r="A470" s="13"/>
      <c r="B470" s="234"/>
      <c r="C470" s="235"/>
      <c r="D470" s="236" t="s">
        <v>215</v>
      </c>
      <c r="E470" s="237" t="s">
        <v>19</v>
      </c>
      <c r="F470" s="238" t="s">
        <v>1652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215</v>
      </c>
      <c r="AU470" s="244" t="s">
        <v>81</v>
      </c>
      <c r="AV470" s="13" t="s">
        <v>79</v>
      </c>
      <c r="AW470" s="13" t="s">
        <v>33</v>
      </c>
      <c r="AX470" s="13" t="s">
        <v>72</v>
      </c>
      <c r="AY470" s="244" t="s">
        <v>203</v>
      </c>
    </row>
    <row r="471" s="15" customFormat="1">
      <c r="A471" s="15"/>
      <c r="B471" s="256"/>
      <c r="C471" s="257"/>
      <c r="D471" s="236" t="s">
        <v>215</v>
      </c>
      <c r="E471" s="258" t="s">
        <v>19</v>
      </c>
      <c r="F471" s="259" t="s">
        <v>246</v>
      </c>
      <c r="G471" s="257"/>
      <c r="H471" s="260">
        <v>1</v>
      </c>
      <c r="I471" s="261"/>
      <c r="J471" s="257"/>
      <c r="K471" s="257"/>
      <c r="L471" s="262"/>
      <c r="M471" s="263"/>
      <c r="N471" s="264"/>
      <c r="O471" s="264"/>
      <c r="P471" s="264"/>
      <c r="Q471" s="264"/>
      <c r="R471" s="264"/>
      <c r="S471" s="264"/>
      <c r="T471" s="26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66" t="s">
        <v>215</v>
      </c>
      <c r="AU471" s="266" t="s">
        <v>81</v>
      </c>
      <c r="AV471" s="15" t="s">
        <v>211</v>
      </c>
      <c r="AW471" s="15" t="s">
        <v>33</v>
      </c>
      <c r="AX471" s="15" t="s">
        <v>79</v>
      </c>
      <c r="AY471" s="266" t="s">
        <v>203</v>
      </c>
    </row>
    <row r="472" s="2" customFormat="1" ht="21.75" customHeight="1">
      <c r="A472" s="40"/>
      <c r="B472" s="41"/>
      <c r="C472" s="270" t="s">
        <v>8</v>
      </c>
      <c r="D472" s="270" t="s">
        <v>771</v>
      </c>
      <c r="E472" s="271" t="s">
        <v>1679</v>
      </c>
      <c r="F472" s="272" t="s">
        <v>1680</v>
      </c>
      <c r="G472" s="273" t="s">
        <v>358</v>
      </c>
      <c r="H472" s="274">
        <v>6</v>
      </c>
      <c r="I472" s="275"/>
      <c r="J472" s="276">
        <f>ROUND(I472*H472,2)</f>
        <v>0</v>
      </c>
      <c r="K472" s="272" t="s">
        <v>19</v>
      </c>
      <c r="L472" s="277"/>
      <c r="M472" s="278" t="s">
        <v>19</v>
      </c>
      <c r="N472" s="279" t="s">
        <v>43</v>
      </c>
      <c r="O472" s="86"/>
      <c r="P472" s="225">
        <f>O472*H472</f>
        <v>0</v>
      </c>
      <c r="Q472" s="225">
        <v>0.02521</v>
      </c>
      <c r="R472" s="225">
        <f>Q472*H472</f>
        <v>0.15126000000000001</v>
      </c>
      <c r="S472" s="225">
        <v>0</v>
      </c>
      <c r="T472" s="226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7" t="s">
        <v>302</v>
      </c>
      <c r="AT472" s="227" t="s">
        <v>771</v>
      </c>
      <c r="AU472" s="227" t="s">
        <v>81</v>
      </c>
      <c r="AY472" s="19" t="s">
        <v>203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19" t="s">
        <v>79</v>
      </c>
      <c r="BK472" s="228">
        <f>ROUND(I472*H472,2)</f>
        <v>0</v>
      </c>
      <c r="BL472" s="19" t="s">
        <v>211</v>
      </c>
      <c r="BM472" s="227" t="s">
        <v>1681</v>
      </c>
    </row>
    <row r="473" s="13" customFormat="1">
      <c r="A473" s="13"/>
      <c r="B473" s="234"/>
      <c r="C473" s="235"/>
      <c r="D473" s="236" t="s">
        <v>215</v>
      </c>
      <c r="E473" s="237" t="s">
        <v>19</v>
      </c>
      <c r="F473" s="238" t="s">
        <v>1366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215</v>
      </c>
      <c r="AU473" s="244" t="s">
        <v>81</v>
      </c>
      <c r="AV473" s="13" t="s">
        <v>79</v>
      </c>
      <c r="AW473" s="13" t="s">
        <v>33</v>
      </c>
      <c r="AX473" s="13" t="s">
        <v>72</v>
      </c>
      <c r="AY473" s="244" t="s">
        <v>203</v>
      </c>
    </row>
    <row r="474" s="13" customFormat="1">
      <c r="A474" s="13"/>
      <c r="B474" s="234"/>
      <c r="C474" s="235"/>
      <c r="D474" s="236" t="s">
        <v>215</v>
      </c>
      <c r="E474" s="237" t="s">
        <v>19</v>
      </c>
      <c r="F474" s="238" t="s">
        <v>1657</v>
      </c>
      <c r="G474" s="235"/>
      <c r="H474" s="237" t="s">
        <v>19</v>
      </c>
      <c r="I474" s="239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215</v>
      </c>
      <c r="AU474" s="244" t="s">
        <v>81</v>
      </c>
      <c r="AV474" s="13" t="s">
        <v>79</v>
      </c>
      <c r="AW474" s="13" t="s">
        <v>33</v>
      </c>
      <c r="AX474" s="13" t="s">
        <v>72</v>
      </c>
      <c r="AY474" s="244" t="s">
        <v>203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1373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3" customFormat="1">
      <c r="A476" s="13"/>
      <c r="B476" s="234"/>
      <c r="C476" s="235"/>
      <c r="D476" s="236" t="s">
        <v>215</v>
      </c>
      <c r="E476" s="237" t="s">
        <v>19</v>
      </c>
      <c r="F476" s="238" t="s">
        <v>1658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215</v>
      </c>
      <c r="AU476" s="244" t="s">
        <v>81</v>
      </c>
      <c r="AV476" s="13" t="s">
        <v>79</v>
      </c>
      <c r="AW476" s="13" t="s">
        <v>33</v>
      </c>
      <c r="AX476" s="13" t="s">
        <v>72</v>
      </c>
      <c r="AY476" s="244" t="s">
        <v>203</v>
      </c>
    </row>
    <row r="477" s="13" customFormat="1">
      <c r="A477" s="13"/>
      <c r="B477" s="234"/>
      <c r="C477" s="235"/>
      <c r="D477" s="236" t="s">
        <v>215</v>
      </c>
      <c r="E477" s="237" t="s">
        <v>19</v>
      </c>
      <c r="F477" s="238" t="s">
        <v>1659</v>
      </c>
      <c r="G477" s="235"/>
      <c r="H477" s="237" t="s">
        <v>19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215</v>
      </c>
      <c r="AU477" s="244" t="s">
        <v>81</v>
      </c>
      <c r="AV477" s="13" t="s">
        <v>79</v>
      </c>
      <c r="AW477" s="13" t="s">
        <v>33</v>
      </c>
      <c r="AX477" s="13" t="s">
        <v>72</v>
      </c>
      <c r="AY477" s="244" t="s">
        <v>203</v>
      </c>
    </row>
    <row r="478" s="14" customFormat="1">
      <c r="A478" s="14"/>
      <c r="B478" s="245"/>
      <c r="C478" s="246"/>
      <c r="D478" s="236" t="s">
        <v>215</v>
      </c>
      <c r="E478" s="247" t="s">
        <v>19</v>
      </c>
      <c r="F478" s="248" t="s">
        <v>79</v>
      </c>
      <c r="G478" s="246"/>
      <c r="H478" s="249">
        <v>1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215</v>
      </c>
      <c r="AU478" s="255" t="s">
        <v>81</v>
      </c>
      <c r="AV478" s="14" t="s">
        <v>81</v>
      </c>
      <c r="AW478" s="14" t="s">
        <v>33</v>
      </c>
      <c r="AX478" s="14" t="s">
        <v>72</v>
      </c>
      <c r="AY478" s="255" t="s">
        <v>203</v>
      </c>
    </row>
    <row r="479" s="13" customFormat="1">
      <c r="A479" s="13"/>
      <c r="B479" s="234"/>
      <c r="C479" s="235"/>
      <c r="D479" s="236" t="s">
        <v>215</v>
      </c>
      <c r="E479" s="237" t="s">
        <v>19</v>
      </c>
      <c r="F479" s="238" t="s">
        <v>1682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215</v>
      </c>
      <c r="AU479" s="244" t="s">
        <v>81</v>
      </c>
      <c r="AV479" s="13" t="s">
        <v>79</v>
      </c>
      <c r="AW479" s="13" t="s">
        <v>33</v>
      </c>
      <c r="AX479" s="13" t="s">
        <v>72</v>
      </c>
      <c r="AY479" s="244" t="s">
        <v>203</v>
      </c>
    </row>
    <row r="480" s="13" customFormat="1">
      <c r="A480" s="13"/>
      <c r="B480" s="234"/>
      <c r="C480" s="235"/>
      <c r="D480" s="236" t="s">
        <v>215</v>
      </c>
      <c r="E480" s="237" t="s">
        <v>19</v>
      </c>
      <c r="F480" s="238" t="s">
        <v>1366</v>
      </c>
      <c r="G480" s="235"/>
      <c r="H480" s="237" t="s">
        <v>19</v>
      </c>
      <c r="I480" s="239"/>
      <c r="J480" s="235"/>
      <c r="K480" s="235"/>
      <c r="L480" s="240"/>
      <c r="M480" s="241"/>
      <c r="N480" s="242"/>
      <c r="O480" s="242"/>
      <c r="P480" s="242"/>
      <c r="Q480" s="242"/>
      <c r="R480" s="242"/>
      <c r="S480" s="242"/>
      <c r="T480" s="24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4" t="s">
        <v>215</v>
      </c>
      <c r="AU480" s="244" t="s">
        <v>81</v>
      </c>
      <c r="AV480" s="13" t="s">
        <v>79</v>
      </c>
      <c r="AW480" s="13" t="s">
        <v>33</v>
      </c>
      <c r="AX480" s="13" t="s">
        <v>72</v>
      </c>
      <c r="AY480" s="244" t="s">
        <v>203</v>
      </c>
    </row>
    <row r="481" s="13" customFormat="1">
      <c r="A481" s="13"/>
      <c r="B481" s="234"/>
      <c r="C481" s="235"/>
      <c r="D481" s="236" t="s">
        <v>215</v>
      </c>
      <c r="E481" s="237" t="s">
        <v>19</v>
      </c>
      <c r="F481" s="238" t="s">
        <v>1660</v>
      </c>
      <c r="G481" s="235"/>
      <c r="H481" s="237" t="s">
        <v>19</v>
      </c>
      <c r="I481" s="239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215</v>
      </c>
      <c r="AU481" s="244" t="s">
        <v>81</v>
      </c>
      <c r="AV481" s="13" t="s">
        <v>79</v>
      </c>
      <c r="AW481" s="13" t="s">
        <v>33</v>
      </c>
      <c r="AX481" s="13" t="s">
        <v>72</v>
      </c>
      <c r="AY481" s="244" t="s">
        <v>203</v>
      </c>
    </row>
    <row r="482" s="13" customFormat="1">
      <c r="A482" s="13"/>
      <c r="B482" s="234"/>
      <c r="C482" s="235"/>
      <c r="D482" s="236" t="s">
        <v>215</v>
      </c>
      <c r="E482" s="237" t="s">
        <v>19</v>
      </c>
      <c r="F482" s="238" t="s">
        <v>1375</v>
      </c>
      <c r="G482" s="235"/>
      <c r="H482" s="237" t="s">
        <v>19</v>
      </c>
      <c r="I482" s="239"/>
      <c r="J482" s="235"/>
      <c r="K482" s="235"/>
      <c r="L482" s="240"/>
      <c r="M482" s="241"/>
      <c r="N482" s="242"/>
      <c r="O482" s="242"/>
      <c r="P482" s="242"/>
      <c r="Q482" s="242"/>
      <c r="R482" s="242"/>
      <c r="S482" s="242"/>
      <c r="T482" s="24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4" t="s">
        <v>215</v>
      </c>
      <c r="AU482" s="244" t="s">
        <v>81</v>
      </c>
      <c r="AV482" s="13" t="s">
        <v>79</v>
      </c>
      <c r="AW482" s="13" t="s">
        <v>33</v>
      </c>
      <c r="AX482" s="13" t="s">
        <v>72</v>
      </c>
      <c r="AY482" s="244" t="s">
        <v>203</v>
      </c>
    </row>
    <row r="483" s="13" customFormat="1">
      <c r="A483" s="13"/>
      <c r="B483" s="234"/>
      <c r="C483" s="235"/>
      <c r="D483" s="236" t="s">
        <v>215</v>
      </c>
      <c r="E483" s="237" t="s">
        <v>19</v>
      </c>
      <c r="F483" s="238" t="s">
        <v>759</v>
      </c>
      <c r="G483" s="235"/>
      <c r="H483" s="237" t="s">
        <v>19</v>
      </c>
      <c r="I483" s="239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215</v>
      </c>
      <c r="AU483" s="244" t="s">
        <v>81</v>
      </c>
      <c r="AV483" s="13" t="s">
        <v>79</v>
      </c>
      <c r="AW483" s="13" t="s">
        <v>33</v>
      </c>
      <c r="AX483" s="13" t="s">
        <v>72</v>
      </c>
      <c r="AY483" s="244" t="s">
        <v>203</v>
      </c>
    </row>
    <row r="484" s="13" customFormat="1">
      <c r="A484" s="13"/>
      <c r="B484" s="234"/>
      <c r="C484" s="235"/>
      <c r="D484" s="236" t="s">
        <v>215</v>
      </c>
      <c r="E484" s="237" t="s">
        <v>19</v>
      </c>
      <c r="F484" s="238" t="s">
        <v>1661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215</v>
      </c>
      <c r="AU484" s="244" t="s">
        <v>81</v>
      </c>
      <c r="AV484" s="13" t="s">
        <v>79</v>
      </c>
      <c r="AW484" s="13" t="s">
        <v>33</v>
      </c>
      <c r="AX484" s="13" t="s">
        <v>72</v>
      </c>
      <c r="AY484" s="244" t="s">
        <v>203</v>
      </c>
    </row>
    <row r="485" s="14" customFormat="1">
      <c r="A485" s="14"/>
      <c r="B485" s="245"/>
      <c r="C485" s="246"/>
      <c r="D485" s="236" t="s">
        <v>215</v>
      </c>
      <c r="E485" s="247" t="s">
        <v>19</v>
      </c>
      <c r="F485" s="248" t="s">
        <v>79</v>
      </c>
      <c r="G485" s="246"/>
      <c r="H485" s="249">
        <v>1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215</v>
      </c>
      <c r="AU485" s="255" t="s">
        <v>81</v>
      </c>
      <c r="AV485" s="14" t="s">
        <v>81</v>
      </c>
      <c r="AW485" s="14" t="s">
        <v>33</v>
      </c>
      <c r="AX485" s="14" t="s">
        <v>72</v>
      </c>
      <c r="AY485" s="255" t="s">
        <v>203</v>
      </c>
    </row>
    <row r="486" s="13" customFormat="1">
      <c r="A486" s="13"/>
      <c r="B486" s="234"/>
      <c r="C486" s="235"/>
      <c r="D486" s="236" t="s">
        <v>215</v>
      </c>
      <c r="E486" s="237" t="s">
        <v>19</v>
      </c>
      <c r="F486" s="238" t="s">
        <v>1682</v>
      </c>
      <c r="G486" s="235"/>
      <c r="H486" s="237" t="s">
        <v>19</v>
      </c>
      <c r="I486" s="239"/>
      <c r="J486" s="235"/>
      <c r="K486" s="235"/>
      <c r="L486" s="240"/>
      <c r="M486" s="241"/>
      <c r="N486" s="242"/>
      <c r="O486" s="242"/>
      <c r="P486" s="242"/>
      <c r="Q486" s="242"/>
      <c r="R486" s="242"/>
      <c r="S486" s="242"/>
      <c r="T486" s="24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4" t="s">
        <v>215</v>
      </c>
      <c r="AU486" s="244" t="s">
        <v>81</v>
      </c>
      <c r="AV486" s="13" t="s">
        <v>79</v>
      </c>
      <c r="AW486" s="13" t="s">
        <v>33</v>
      </c>
      <c r="AX486" s="13" t="s">
        <v>72</v>
      </c>
      <c r="AY486" s="244" t="s">
        <v>203</v>
      </c>
    </row>
    <row r="487" s="13" customFormat="1">
      <c r="A487" s="13"/>
      <c r="B487" s="234"/>
      <c r="C487" s="235"/>
      <c r="D487" s="236" t="s">
        <v>215</v>
      </c>
      <c r="E487" s="237" t="s">
        <v>19</v>
      </c>
      <c r="F487" s="238" t="s">
        <v>1366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215</v>
      </c>
      <c r="AU487" s="244" t="s">
        <v>81</v>
      </c>
      <c r="AV487" s="13" t="s">
        <v>79</v>
      </c>
      <c r="AW487" s="13" t="s">
        <v>33</v>
      </c>
      <c r="AX487" s="13" t="s">
        <v>72</v>
      </c>
      <c r="AY487" s="244" t="s">
        <v>203</v>
      </c>
    </row>
    <row r="488" s="13" customFormat="1">
      <c r="A488" s="13"/>
      <c r="B488" s="234"/>
      <c r="C488" s="235"/>
      <c r="D488" s="236" t="s">
        <v>215</v>
      </c>
      <c r="E488" s="237" t="s">
        <v>19</v>
      </c>
      <c r="F488" s="238" t="s">
        <v>1662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215</v>
      </c>
      <c r="AU488" s="244" t="s">
        <v>81</v>
      </c>
      <c r="AV488" s="13" t="s">
        <v>79</v>
      </c>
      <c r="AW488" s="13" t="s">
        <v>33</v>
      </c>
      <c r="AX488" s="13" t="s">
        <v>72</v>
      </c>
      <c r="AY488" s="244" t="s">
        <v>203</v>
      </c>
    </row>
    <row r="489" s="13" customFormat="1">
      <c r="A489" s="13"/>
      <c r="B489" s="234"/>
      <c r="C489" s="235"/>
      <c r="D489" s="236" t="s">
        <v>215</v>
      </c>
      <c r="E489" s="237" t="s">
        <v>19</v>
      </c>
      <c r="F489" s="238" t="s">
        <v>447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215</v>
      </c>
      <c r="AU489" s="244" t="s">
        <v>81</v>
      </c>
      <c r="AV489" s="13" t="s">
        <v>79</v>
      </c>
      <c r="AW489" s="13" t="s">
        <v>33</v>
      </c>
      <c r="AX489" s="13" t="s">
        <v>72</v>
      </c>
      <c r="AY489" s="244" t="s">
        <v>203</v>
      </c>
    </row>
    <row r="490" s="13" customFormat="1">
      <c r="A490" s="13"/>
      <c r="B490" s="234"/>
      <c r="C490" s="235"/>
      <c r="D490" s="236" t="s">
        <v>215</v>
      </c>
      <c r="E490" s="237" t="s">
        <v>19</v>
      </c>
      <c r="F490" s="238" t="s">
        <v>759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215</v>
      </c>
      <c r="AU490" s="244" t="s">
        <v>81</v>
      </c>
      <c r="AV490" s="13" t="s">
        <v>79</v>
      </c>
      <c r="AW490" s="13" t="s">
        <v>33</v>
      </c>
      <c r="AX490" s="13" t="s">
        <v>72</v>
      </c>
      <c r="AY490" s="244" t="s">
        <v>203</v>
      </c>
    </row>
    <row r="491" s="13" customFormat="1">
      <c r="A491" s="13"/>
      <c r="B491" s="234"/>
      <c r="C491" s="235"/>
      <c r="D491" s="236" t="s">
        <v>215</v>
      </c>
      <c r="E491" s="237" t="s">
        <v>19</v>
      </c>
      <c r="F491" s="238" t="s">
        <v>1663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215</v>
      </c>
      <c r="AU491" s="244" t="s">
        <v>81</v>
      </c>
      <c r="AV491" s="13" t="s">
        <v>79</v>
      </c>
      <c r="AW491" s="13" t="s">
        <v>33</v>
      </c>
      <c r="AX491" s="13" t="s">
        <v>72</v>
      </c>
      <c r="AY491" s="244" t="s">
        <v>203</v>
      </c>
    </row>
    <row r="492" s="14" customFormat="1">
      <c r="A492" s="14"/>
      <c r="B492" s="245"/>
      <c r="C492" s="246"/>
      <c r="D492" s="236" t="s">
        <v>215</v>
      </c>
      <c r="E492" s="247" t="s">
        <v>19</v>
      </c>
      <c r="F492" s="248" t="s">
        <v>79</v>
      </c>
      <c r="G492" s="246"/>
      <c r="H492" s="249">
        <v>1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215</v>
      </c>
      <c r="AU492" s="255" t="s">
        <v>81</v>
      </c>
      <c r="AV492" s="14" t="s">
        <v>81</v>
      </c>
      <c r="AW492" s="14" t="s">
        <v>33</v>
      </c>
      <c r="AX492" s="14" t="s">
        <v>72</v>
      </c>
      <c r="AY492" s="255" t="s">
        <v>203</v>
      </c>
    </row>
    <row r="493" s="13" customFormat="1">
      <c r="A493" s="13"/>
      <c r="B493" s="234"/>
      <c r="C493" s="235"/>
      <c r="D493" s="236" t="s">
        <v>215</v>
      </c>
      <c r="E493" s="237" t="s">
        <v>19</v>
      </c>
      <c r="F493" s="238" t="s">
        <v>1682</v>
      </c>
      <c r="G493" s="235"/>
      <c r="H493" s="237" t="s">
        <v>19</v>
      </c>
      <c r="I493" s="239"/>
      <c r="J493" s="235"/>
      <c r="K493" s="235"/>
      <c r="L493" s="240"/>
      <c r="M493" s="241"/>
      <c r="N493" s="242"/>
      <c r="O493" s="242"/>
      <c r="P493" s="242"/>
      <c r="Q493" s="242"/>
      <c r="R493" s="242"/>
      <c r="S493" s="242"/>
      <c r="T493" s="24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4" t="s">
        <v>215</v>
      </c>
      <c r="AU493" s="244" t="s">
        <v>81</v>
      </c>
      <c r="AV493" s="13" t="s">
        <v>79</v>
      </c>
      <c r="AW493" s="13" t="s">
        <v>33</v>
      </c>
      <c r="AX493" s="13" t="s">
        <v>72</v>
      </c>
      <c r="AY493" s="244" t="s">
        <v>203</v>
      </c>
    </row>
    <row r="494" s="13" customFormat="1">
      <c r="A494" s="13"/>
      <c r="B494" s="234"/>
      <c r="C494" s="235"/>
      <c r="D494" s="236" t="s">
        <v>215</v>
      </c>
      <c r="E494" s="237" t="s">
        <v>19</v>
      </c>
      <c r="F494" s="238" t="s">
        <v>1366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215</v>
      </c>
      <c r="AU494" s="244" t="s">
        <v>81</v>
      </c>
      <c r="AV494" s="13" t="s">
        <v>79</v>
      </c>
      <c r="AW494" s="13" t="s">
        <v>33</v>
      </c>
      <c r="AX494" s="13" t="s">
        <v>72</v>
      </c>
      <c r="AY494" s="244" t="s">
        <v>203</v>
      </c>
    </row>
    <row r="495" s="13" customFormat="1">
      <c r="A495" s="13"/>
      <c r="B495" s="234"/>
      <c r="C495" s="235"/>
      <c r="D495" s="236" t="s">
        <v>215</v>
      </c>
      <c r="E495" s="237" t="s">
        <v>19</v>
      </c>
      <c r="F495" s="238" t="s">
        <v>1664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215</v>
      </c>
      <c r="AU495" s="244" t="s">
        <v>81</v>
      </c>
      <c r="AV495" s="13" t="s">
        <v>79</v>
      </c>
      <c r="AW495" s="13" t="s">
        <v>33</v>
      </c>
      <c r="AX495" s="13" t="s">
        <v>72</v>
      </c>
      <c r="AY495" s="244" t="s">
        <v>203</v>
      </c>
    </row>
    <row r="496" s="13" customFormat="1">
      <c r="A496" s="13"/>
      <c r="B496" s="234"/>
      <c r="C496" s="235"/>
      <c r="D496" s="236" t="s">
        <v>215</v>
      </c>
      <c r="E496" s="237" t="s">
        <v>19</v>
      </c>
      <c r="F496" s="238" t="s">
        <v>444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215</v>
      </c>
      <c r="AU496" s="244" t="s">
        <v>81</v>
      </c>
      <c r="AV496" s="13" t="s">
        <v>79</v>
      </c>
      <c r="AW496" s="13" t="s">
        <v>33</v>
      </c>
      <c r="AX496" s="13" t="s">
        <v>72</v>
      </c>
      <c r="AY496" s="244" t="s">
        <v>203</v>
      </c>
    </row>
    <row r="497" s="13" customFormat="1">
      <c r="A497" s="13"/>
      <c r="B497" s="234"/>
      <c r="C497" s="235"/>
      <c r="D497" s="236" t="s">
        <v>215</v>
      </c>
      <c r="E497" s="237" t="s">
        <v>19</v>
      </c>
      <c r="F497" s="238" t="s">
        <v>759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215</v>
      </c>
      <c r="AU497" s="244" t="s">
        <v>81</v>
      </c>
      <c r="AV497" s="13" t="s">
        <v>79</v>
      </c>
      <c r="AW497" s="13" t="s">
        <v>33</v>
      </c>
      <c r="AX497" s="13" t="s">
        <v>72</v>
      </c>
      <c r="AY497" s="244" t="s">
        <v>203</v>
      </c>
    </row>
    <row r="498" s="13" customFormat="1">
      <c r="A498" s="13"/>
      <c r="B498" s="234"/>
      <c r="C498" s="235"/>
      <c r="D498" s="236" t="s">
        <v>215</v>
      </c>
      <c r="E498" s="237" t="s">
        <v>19</v>
      </c>
      <c r="F498" s="238" t="s">
        <v>1665</v>
      </c>
      <c r="G498" s="235"/>
      <c r="H498" s="237" t="s">
        <v>19</v>
      </c>
      <c r="I498" s="239"/>
      <c r="J498" s="235"/>
      <c r="K498" s="235"/>
      <c r="L498" s="240"/>
      <c r="M498" s="241"/>
      <c r="N498" s="242"/>
      <c r="O498" s="242"/>
      <c r="P498" s="242"/>
      <c r="Q498" s="242"/>
      <c r="R498" s="242"/>
      <c r="S498" s="242"/>
      <c r="T498" s="24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4" t="s">
        <v>215</v>
      </c>
      <c r="AU498" s="244" t="s">
        <v>81</v>
      </c>
      <c r="AV498" s="13" t="s">
        <v>79</v>
      </c>
      <c r="AW498" s="13" t="s">
        <v>33</v>
      </c>
      <c r="AX498" s="13" t="s">
        <v>72</v>
      </c>
      <c r="AY498" s="244" t="s">
        <v>203</v>
      </c>
    </row>
    <row r="499" s="14" customFormat="1">
      <c r="A499" s="14"/>
      <c r="B499" s="245"/>
      <c r="C499" s="246"/>
      <c r="D499" s="236" t="s">
        <v>215</v>
      </c>
      <c r="E499" s="247" t="s">
        <v>19</v>
      </c>
      <c r="F499" s="248" t="s">
        <v>79</v>
      </c>
      <c r="G499" s="246"/>
      <c r="H499" s="249">
        <v>1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215</v>
      </c>
      <c r="AU499" s="255" t="s">
        <v>81</v>
      </c>
      <c r="AV499" s="14" t="s">
        <v>81</v>
      </c>
      <c r="AW499" s="14" t="s">
        <v>33</v>
      </c>
      <c r="AX499" s="14" t="s">
        <v>72</v>
      </c>
      <c r="AY499" s="255" t="s">
        <v>203</v>
      </c>
    </row>
    <row r="500" s="13" customFormat="1">
      <c r="A500" s="13"/>
      <c r="B500" s="234"/>
      <c r="C500" s="235"/>
      <c r="D500" s="236" t="s">
        <v>215</v>
      </c>
      <c r="E500" s="237" t="s">
        <v>19</v>
      </c>
      <c r="F500" s="238" t="s">
        <v>1682</v>
      </c>
      <c r="G500" s="235"/>
      <c r="H500" s="237" t="s">
        <v>19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215</v>
      </c>
      <c r="AU500" s="244" t="s">
        <v>81</v>
      </c>
      <c r="AV500" s="13" t="s">
        <v>79</v>
      </c>
      <c r="AW500" s="13" t="s">
        <v>33</v>
      </c>
      <c r="AX500" s="13" t="s">
        <v>72</v>
      </c>
      <c r="AY500" s="244" t="s">
        <v>203</v>
      </c>
    </row>
    <row r="501" s="13" customFormat="1">
      <c r="A501" s="13"/>
      <c r="B501" s="234"/>
      <c r="C501" s="235"/>
      <c r="D501" s="236" t="s">
        <v>215</v>
      </c>
      <c r="E501" s="237" t="s">
        <v>19</v>
      </c>
      <c r="F501" s="238" t="s">
        <v>1366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215</v>
      </c>
      <c r="AU501" s="244" t="s">
        <v>81</v>
      </c>
      <c r="AV501" s="13" t="s">
        <v>79</v>
      </c>
      <c r="AW501" s="13" t="s">
        <v>33</v>
      </c>
      <c r="AX501" s="13" t="s">
        <v>72</v>
      </c>
      <c r="AY501" s="244" t="s">
        <v>203</v>
      </c>
    </row>
    <row r="502" s="13" customFormat="1">
      <c r="A502" s="13"/>
      <c r="B502" s="234"/>
      <c r="C502" s="235"/>
      <c r="D502" s="236" t="s">
        <v>215</v>
      </c>
      <c r="E502" s="237" t="s">
        <v>19</v>
      </c>
      <c r="F502" s="238" t="s">
        <v>1666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215</v>
      </c>
      <c r="AU502" s="244" t="s">
        <v>81</v>
      </c>
      <c r="AV502" s="13" t="s">
        <v>79</v>
      </c>
      <c r="AW502" s="13" t="s">
        <v>33</v>
      </c>
      <c r="AX502" s="13" t="s">
        <v>72</v>
      </c>
      <c r="AY502" s="244" t="s">
        <v>203</v>
      </c>
    </row>
    <row r="503" s="13" customFormat="1">
      <c r="A503" s="13"/>
      <c r="B503" s="234"/>
      <c r="C503" s="235"/>
      <c r="D503" s="236" t="s">
        <v>215</v>
      </c>
      <c r="E503" s="237" t="s">
        <v>19</v>
      </c>
      <c r="F503" s="238" t="s">
        <v>1382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215</v>
      </c>
      <c r="AU503" s="244" t="s">
        <v>81</v>
      </c>
      <c r="AV503" s="13" t="s">
        <v>79</v>
      </c>
      <c r="AW503" s="13" t="s">
        <v>33</v>
      </c>
      <c r="AX503" s="13" t="s">
        <v>72</v>
      </c>
      <c r="AY503" s="244" t="s">
        <v>203</v>
      </c>
    </row>
    <row r="504" s="13" customFormat="1">
      <c r="A504" s="13"/>
      <c r="B504" s="234"/>
      <c r="C504" s="235"/>
      <c r="D504" s="236" t="s">
        <v>215</v>
      </c>
      <c r="E504" s="237" t="s">
        <v>19</v>
      </c>
      <c r="F504" s="238" t="s">
        <v>759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215</v>
      </c>
      <c r="AU504" s="244" t="s">
        <v>81</v>
      </c>
      <c r="AV504" s="13" t="s">
        <v>79</v>
      </c>
      <c r="AW504" s="13" t="s">
        <v>33</v>
      </c>
      <c r="AX504" s="13" t="s">
        <v>72</v>
      </c>
      <c r="AY504" s="244" t="s">
        <v>203</v>
      </c>
    </row>
    <row r="505" s="13" customFormat="1">
      <c r="A505" s="13"/>
      <c r="B505" s="234"/>
      <c r="C505" s="235"/>
      <c r="D505" s="236" t="s">
        <v>215</v>
      </c>
      <c r="E505" s="237" t="s">
        <v>19</v>
      </c>
      <c r="F505" s="238" t="s">
        <v>1667</v>
      </c>
      <c r="G505" s="235"/>
      <c r="H505" s="237" t="s">
        <v>19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215</v>
      </c>
      <c r="AU505" s="244" t="s">
        <v>81</v>
      </c>
      <c r="AV505" s="13" t="s">
        <v>79</v>
      </c>
      <c r="AW505" s="13" t="s">
        <v>33</v>
      </c>
      <c r="AX505" s="13" t="s">
        <v>72</v>
      </c>
      <c r="AY505" s="244" t="s">
        <v>203</v>
      </c>
    </row>
    <row r="506" s="14" customFormat="1">
      <c r="A506" s="14"/>
      <c r="B506" s="245"/>
      <c r="C506" s="246"/>
      <c r="D506" s="236" t="s">
        <v>215</v>
      </c>
      <c r="E506" s="247" t="s">
        <v>19</v>
      </c>
      <c r="F506" s="248" t="s">
        <v>79</v>
      </c>
      <c r="G506" s="246"/>
      <c r="H506" s="249">
        <v>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215</v>
      </c>
      <c r="AU506" s="255" t="s">
        <v>81</v>
      </c>
      <c r="AV506" s="14" t="s">
        <v>81</v>
      </c>
      <c r="AW506" s="14" t="s">
        <v>33</v>
      </c>
      <c r="AX506" s="14" t="s">
        <v>72</v>
      </c>
      <c r="AY506" s="255" t="s">
        <v>203</v>
      </c>
    </row>
    <row r="507" s="13" customFormat="1">
      <c r="A507" s="13"/>
      <c r="B507" s="234"/>
      <c r="C507" s="235"/>
      <c r="D507" s="236" t="s">
        <v>215</v>
      </c>
      <c r="E507" s="237" t="s">
        <v>19</v>
      </c>
      <c r="F507" s="238" t="s">
        <v>1682</v>
      </c>
      <c r="G507" s="235"/>
      <c r="H507" s="237" t="s">
        <v>19</v>
      </c>
      <c r="I507" s="239"/>
      <c r="J507" s="235"/>
      <c r="K507" s="235"/>
      <c r="L507" s="240"/>
      <c r="M507" s="241"/>
      <c r="N507" s="242"/>
      <c r="O507" s="242"/>
      <c r="P507" s="242"/>
      <c r="Q507" s="242"/>
      <c r="R507" s="242"/>
      <c r="S507" s="242"/>
      <c r="T507" s="24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4" t="s">
        <v>215</v>
      </c>
      <c r="AU507" s="244" t="s">
        <v>81</v>
      </c>
      <c r="AV507" s="13" t="s">
        <v>79</v>
      </c>
      <c r="AW507" s="13" t="s">
        <v>33</v>
      </c>
      <c r="AX507" s="13" t="s">
        <v>72</v>
      </c>
      <c r="AY507" s="244" t="s">
        <v>203</v>
      </c>
    </row>
    <row r="508" s="13" customFormat="1">
      <c r="A508" s="13"/>
      <c r="B508" s="234"/>
      <c r="C508" s="235"/>
      <c r="D508" s="236" t="s">
        <v>215</v>
      </c>
      <c r="E508" s="237" t="s">
        <v>19</v>
      </c>
      <c r="F508" s="238" t="s">
        <v>1366</v>
      </c>
      <c r="G508" s="235"/>
      <c r="H508" s="237" t="s">
        <v>19</v>
      </c>
      <c r="I508" s="239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215</v>
      </c>
      <c r="AU508" s="244" t="s">
        <v>81</v>
      </c>
      <c r="AV508" s="13" t="s">
        <v>79</v>
      </c>
      <c r="AW508" s="13" t="s">
        <v>33</v>
      </c>
      <c r="AX508" s="13" t="s">
        <v>72</v>
      </c>
      <c r="AY508" s="244" t="s">
        <v>203</v>
      </c>
    </row>
    <row r="509" s="13" customFormat="1">
      <c r="A509" s="13"/>
      <c r="B509" s="234"/>
      <c r="C509" s="235"/>
      <c r="D509" s="236" t="s">
        <v>215</v>
      </c>
      <c r="E509" s="237" t="s">
        <v>19</v>
      </c>
      <c r="F509" s="238" t="s">
        <v>1668</v>
      </c>
      <c r="G509" s="235"/>
      <c r="H509" s="237" t="s">
        <v>19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215</v>
      </c>
      <c r="AU509" s="244" t="s">
        <v>81</v>
      </c>
      <c r="AV509" s="13" t="s">
        <v>79</v>
      </c>
      <c r="AW509" s="13" t="s">
        <v>33</v>
      </c>
      <c r="AX509" s="13" t="s">
        <v>72</v>
      </c>
      <c r="AY509" s="244" t="s">
        <v>203</v>
      </c>
    </row>
    <row r="510" s="13" customFormat="1">
      <c r="A510" s="13"/>
      <c r="B510" s="234"/>
      <c r="C510" s="235"/>
      <c r="D510" s="236" t="s">
        <v>215</v>
      </c>
      <c r="E510" s="237" t="s">
        <v>19</v>
      </c>
      <c r="F510" s="238" t="s">
        <v>1618</v>
      </c>
      <c r="G510" s="235"/>
      <c r="H510" s="237" t="s">
        <v>19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215</v>
      </c>
      <c r="AU510" s="244" t="s">
        <v>81</v>
      </c>
      <c r="AV510" s="13" t="s">
        <v>79</v>
      </c>
      <c r="AW510" s="13" t="s">
        <v>33</v>
      </c>
      <c r="AX510" s="13" t="s">
        <v>72</v>
      </c>
      <c r="AY510" s="244" t="s">
        <v>203</v>
      </c>
    </row>
    <row r="511" s="13" customFormat="1">
      <c r="A511" s="13"/>
      <c r="B511" s="234"/>
      <c r="C511" s="235"/>
      <c r="D511" s="236" t="s">
        <v>215</v>
      </c>
      <c r="E511" s="237" t="s">
        <v>19</v>
      </c>
      <c r="F511" s="238" t="s">
        <v>759</v>
      </c>
      <c r="G511" s="235"/>
      <c r="H511" s="237" t="s">
        <v>19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215</v>
      </c>
      <c r="AU511" s="244" t="s">
        <v>81</v>
      </c>
      <c r="AV511" s="13" t="s">
        <v>79</v>
      </c>
      <c r="AW511" s="13" t="s">
        <v>33</v>
      </c>
      <c r="AX511" s="13" t="s">
        <v>72</v>
      </c>
      <c r="AY511" s="244" t="s">
        <v>203</v>
      </c>
    </row>
    <row r="512" s="13" customFormat="1">
      <c r="A512" s="13"/>
      <c r="B512" s="234"/>
      <c r="C512" s="235"/>
      <c r="D512" s="236" t="s">
        <v>215</v>
      </c>
      <c r="E512" s="237" t="s">
        <v>19</v>
      </c>
      <c r="F512" s="238" t="s">
        <v>1669</v>
      </c>
      <c r="G512" s="235"/>
      <c r="H512" s="237" t="s">
        <v>19</v>
      </c>
      <c r="I512" s="239"/>
      <c r="J512" s="235"/>
      <c r="K512" s="235"/>
      <c r="L512" s="240"/>
      <c r="M512" s="241"/>
      <c r="N512" s="242"/>
      <c r="O512" s="242"/>
      <c r="P512" s="242"/>
      <c r="Q512" s="242"/>
      <c r="R512" s="242"/>
      <c r="S512" s="242"/>
      <c r="T512" s="24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4" t="s">
        <v>215</v>
      </c>
      <c r="AU512" s="244" t="s">
        <v>81</v>
      </c>
      <c r="AV512" s="13" t="s">
        <v>79</v>
      </c>
      <c r="AW512" s="13" t="s">
        <v>33</v>
      </c>
      <c r="AX512" s="13" t="s">
        <v>72</v>
      </c>
      <c r="AY512" s="244" t="s">
        <v>203</v>
      </c>
    </row>
    <row r="513" s="14" customFormat="1">
      <c r="A513" s="14"/>
      <c r="B513" s="245"/>
      <c r="C513" s="246"/>
      <c r="D513" s="236" t="s">
        <v>215</v>
      </c>
      <c r="E513" s="247" t="s">
        <v>19</v>
      </c>
      <c r="F513" s="248" t="s">
        <v>79</v>
      </c>
      <c r="G513" s="246"/>
      <c r="H513" s="249">
        <v>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215</v>
      </c>
      <c r="AU513" s="255" t="s">
        <v>81</v>
      </c>
      <c r="AV513" s="14" t="s">
        <v>81</v>
      </c>
      <c r="AW513" s="14" t="s">
        <v>33</v>
      </c>
      <c r="AX513" s="14" t="s">
        <v>72</v>
      </c>
      <c r="AY513" s="255" t="s">
        <v>203</v>
      </c>
    </row>
    <row r="514" s="13" customFormat="1">
      <c r="A514" s="13"/>
      <c r="B514" s="234"/>
      <c r="C514" s="235"/>
      <c r="D514" s="236" t="s">
        <v>215</v>
      </c>
      <c r="E514" s="237" t="s">
        <v>19</v>
      </c>
      <c r="F514" s="238" t="s">
        <v>1682</v>
      </c>
      <c r="G514" s="235"/>
      <c r="H514" s="237" t="s">
        <v>19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215</v>
      </c>
      <c r="AU514" s="244" t="s">
        <v>81</v>
      </c>
      <c r="AV514" s="13" t="s">
        <v>79</v>
      </c>
      <c r="AW514" s="13" t="s">
        <v>33</v>
      </c>
      <c r="AX514" s="13" t="s">
        <v>72</v>
      </c>
      <c r="AY514" s="244" t="s">
        <v>203</v>
      </c>
    </row>
    <row r="515" s="15" customFormat="1">
      <c r="A515" s="15"/>
      <c r="B515" s="256"/>
      <c r="C515" s="257"/>
      <c r="D515" s="236" t="s">
        <v>215</v>
      </c>
      <c r="E515" s="258" t="s">
        <v>19</v>
      </c>
      <c r="F515" s="259" t="s">
        <v>246</v>
      </c>
      <c r="G515" s="257"/>
      <c r="H515" s="260">
        <v>6</v>
      </c>
      <c r="I515" s="261"/>
      <c r="J515" s="257"/>
      <c r="K515" s="257"/>
      <c r="L515" s="262"/>
      <c r="M515" s="263"/>
      <c r="N515" s="264"/>
      <c r="O515" s="264"/>
      <c r="P515" s="264"/>
      <c r="Q515" s="264"/>
      <c r="R515" s="264"/>
      <c r="S515" s="264"/>
      <c r="T515" s="26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66" t="s">
        <v>215</v>
      </c>
      <c r="AU515" s="266" t="s">
        <v>81</v>
      </c>
      <c r="AV515" s="15" t="s">
        <v>211</v>
      </c>
      <c r="AW515" s="15" t="s">
        <v>33</v>
      </c>
      <c r="AX515" s="15" t="s">
        <v>79</v>
      </c>
      <c r="AY515" s="266" t="s">
        <v>203</v>
      </c>
    </row>
    <row r="516" s="12" customFormat="1" ht="22.8" customHeight="1">
      <c r="A516" s="12"/>
      <c r="B516" s="200"/>
      <c r="C516" s="201"/>
      <c r="D516" s="202" t="s">
        <v>71</v>
      </c>
      <c r="E516" s="214" t="s">
        <v>787</v>
      </c>
      <c r="F516" s="214" t="s">
        <v>788</v>
      </c>
      <c r="G516" s="201"/>
      <c r="H516" s="201"/>
      <c r="I516" s="204"/>
      <c r="J516" s="215">
        <f>BK516</f>
        <v>0</v>
      </c>
      <c r="K516" s="201"/>
      <c r="L516" s="206"/>
      <c r="M516" s="207"/>
      <c r="N516" s="208"/>
      <c r="O516" s="208"/>
      <c r="P516" s="209">
        <f>SUM(P517:P585)</f>
        <v>0</v>
      </c>
      <c r="Q516" s="208"/>
      <c r="R516" s="209">
        <f>SUM(R517:R585)</f>
        <v>0.0058844000000000014</v>
      </c>
      <c r="S516" s="208"/>
      <c r="T516" s="210">
        <f>SUM(T517:T585)</f>
        <v>0</v>
      </c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R516" s="211" t="s">
        <v>79</v>
      </c>
      <c r="AT516" s="212" t="s">
        <v>71</v>
      </c>
      <c r="AU516" s="212" t="s">
        <v>79</v>
      </c>
      <c r="AY516" s="211" t="s">
        <v>203</v>
      </c>
      <c r="BK516" s="213">
        <f>SUM(BK517:BK585)</f>
        <v>0</v>
      </c>
    </row>
    <row r="517" s="2" customFormat="1" ht="24.15" customHeight="1">
      <c r="A517" s="40"/>
      <c r="B517" s="41"/>
      <c r="C517" s="216" t="s">
        <v>348</v>
      </c>
      <c r="D517" s="216" t="s">
        <v>206</v>
      </c>
      <c r="E517" s="217" t="s">
        <v>789</v>
      </c>
      <c r="F517" s="218" t="s">
        <v>790</v>
      </c>
      <c r="G517" s="219" t="s">
        <v>209</v>
      </c>
      <c r="H517" s="220">
        <v>147.11000000000001</v>
      </c>
      <c r="I517" s="221"/>
      <c r="J517" s="222">
        <f>ROUND(I517*H517,2)</f>
        <v>0</v>
      </c>
      <c r="K517" s="218" t="s">
        <v>210</v>
      </c>
      <c r="L517" s="46"/>
      <c r="M517" s="223" t="s">
        <v>19</v>
      </c>
      <c r="N517" s="224" t="s">
        <v>43</v>
      </c>
      <c r="O517" s="86"/>
      <c r="P517" s="225">
        <f>O517*H517</f>
        <v>0</v>
      </c>
      <c r="Q517" s="225">
        <v>4.0000000000000003E-05</v>
      </c>
      <c r="R517" s="225">
        <f>Q517*H517</f>
        <v>0.0058844000000000014</v>
      </c>
      <c r="S517" s="225">
        <v>0</v>
      </c>
      <c r="T517" s="226">
        <f>S517*H517</f>
        <v>0</v>
      </c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R517" s="227" t="s">
        <v>211</v>
      </c>
      <c r="AT517" s="227" t="s">
        <v>206</v>
      </c>
      <c r="AU517" s="227" t="s">
        <v>81</v>
      </c>
      <c r="AY517" s="19" t="s">
        <v>203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19" t="s">
        <v>79</v>
      </c>
      <c r="BK517" s="228">
        <f>ROUND(I517*H517,2)</f>
        <v>0</v>
      </c>
      <c r="BL517" s="19" t="s">
        <v>211</v>
      </c>
      <c r="BM517" s="227" t="s">
        <v>1683</v>
      </c>
    </row>
    <row r="518" s="2" customFormat="1">
      <c r="A518" s="40"/>
      <c r="B518" s="41"/>
      <c r="C518" s="42"/>
      <c r="D518" s="229" t="s">
        <v>213</v>
      </c>
      <c r="E518" s="42"/>
      <c r="F518" s="230" t="s">
        <v>792</v>
      </c>
      <c r="G518" s="42"/>
      <c r="H518" s="42"/>
      <c r="I518" s="231"/>
      <c r="J518" s="42"/>
      <c r="K518" s="42"/>
      <c r="L518" s="46"/>
      <c r="M518" s="232"/>
      <c r="N518" s="233"/>
      <c r="O518" s="86"/>
      <c r="P518" s="86"/>
      <c r="Q518" s="86"/>
      <c r="R518" s="86"/>
      <c r="S518" s="86"/>
      <c r="T518" s="87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T518" s="19" t="s">
        <v>213</v>
      </c>
      <c r="AU518" s="19" t="s">
        <v>81</v>
      </c>
    </row>
    <row r="519" s="13" customFormat="1">
      <c r="A519" s="13"/>
      <c r="B519" s="234"/>
      <c r="C519" s="235"/>
      <c r="D519" s="236" t="s">
        <v>215</v>
      </c>
      <c r="E519" s="237" t="s">
        <v>19</v>
      </c>
      <c r="F519" s="238" t="s">
        <v>1366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215</v>
      </c>
      <c r="AU519" s="244" t="s">
        <v>81</v>
      </c>
      <c r="AV519" s="13" t="s">
        <v>79</v>
      </c>
      <c r="AW519" s="13" t="s">
        <v>33</v>
      </c>
      <c r="AX519" s="13" t="s">
        <v>72</v>
      </c>
      <c r="AY519" s="244" t="s">
        <v>203</v>
      </c>
    </row>
    <row r="520" s="13" customFormat="1">
      <c r="A520" s="13"/>
      <c r="B520" s="234"/>
      <c r="C520" s="235"/>
      <c r="D520" s="236" t="s">
        <v>215</v>
      </c>
      <c r="E520" s="237" t="s">
        <v>19</v>
      </c>
      <c r="F520" s="238" t="s">
        <v>1684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215</v>
      </c>
      <c r="AU520" s="244" t="s">
        <v>81</v>
      </c>
      <c r="AV520" s="13" t="s">
        <v>79</v>
      </c>
      <c r="AW520" s="13" t="s">
        <v>33</v>
      </c>
      <c r="AX520" s="13" t="s">
        <v>72</v>
      </c>
      <c r="AY520" s="244" t="s">
        <v>203</v>
      </c>
    </row>
    <row r="521" s="13" customFormat="1">
      <c r="A521" s="13"/>
      <c r="B521" s="234"/>
      <c r="C521" s="235"/>
      <c r="D521" s="236" t="s">
        <v>215</v>
      </c>
      <c r="E521" s="237" t="s">
        <v>19</v>
      </c>
      <c r="F521" s="238" t="s">
        <v>1373</v>
      </c>
      <c r="G521" s="235"/>
      <c r="H521" s="237" t="s">
        <v>19</v>
      </c>
      <c r="I521" s="239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215</v>
      </c>
      <c r="AU521" s="244" t="s">
        <v>81</v>
      </c>
      <c r="AV521" s="13" t="s">
        <v>79</v>
      </c>
      <c r="AW521" s="13" t="s">
        <v>33</v>
      </c>
      <c r="AX521" s="13" t="s">
        <v>72</v>
      </c>
      <c r="AY521" s="244" t="s">
        <v>203</v>
      </c>
    </row>
    <row r="522" s="13" customFormat="1">
      <c r="A522" s="13"/>
      <c r="B522" s="234"/>
      <c r="C522" s="235"/>
      <c r="D522" s="236" t="s">
        <v>215</v>
      </c>
      <c r="E522" s="237" t="s">
        <v>19</v>
      </c>
      <c r="F522" s="238" t="s">
        <v>794</v>
      </c>
      <c r="G522" s="235"/>
      <c r="H522" s="237" t="s">
        <v>19</v>
      </c>
      <c r="I522" s="239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215</v>
      </c>
      <c r="AU522" s="244" t="s">
        <v>81</v>
      </c>
      <c r="AV522" s="13" t="s">
        <v>79</v>
      </c>
      <c r="AW522" s="13" t="s">
        <v>33</v>
      </c>
      <c r="AX522" s="13" t="s">
        <v>72</v>
      </c>
      <c r="AY522" s="244" t="s">
        <v>203</v>
      </c>
    </row>
    <row r="523" s="13" customFormat="1">
      <c r="A523" s="13"/>
      <c r="B523" s="234"/>
      <c r="C523" s="235"/>
      <c r="D523" s="236" t="s">
        <v>215</v>
      </c>
      <c r="E523" s="237" t="s">
        <v>19</v>
      </c>
      <c r="F523" s="238" t="s">
        <v>795</v>
      </c>
      <c r="G523" s="235"/>
      <c r="H523" s="237" t="s">
        <v>19</v>
      </c>
      <c r="I523" s="239"/>
      <c r="J523" s="235"/>
      <c r="K523" s="235"/>
      <c r="L523" s="240"/>
      <c r="M523" s="241"/>
      <c r="N523" s="242"/>
      <c r="O523" s="242"/>
      <c r="P523" s="242"/>
      <c r="Q523" s="242"/>
      <c r="R523" s="242"/>
      <c r="S523" s="242"/>
      <c r="T523" s="24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4" t="s">
        <v>215</v>
      </c>
      <c r="AU523" s="244" t="s">
        <v>81</v>
      </c>
      <c r="AV523" s="13" t="s">
        <v>79</v>
      </c>
      <c r="AW523" s="13" t="s">
        <v>33</v>
      </c>
      <c r="AX523" s="13" t="s">
        <v>72</v>
      </c>
      <c r="AY523" s="244" t="s">
        <v>203</v>
      </c>
    </row>
    <row r="524" s="14" customFormat="1">
      <c r="A524" s="14"/>
      <c r="B524" s="245"/>
      <c r="C524" s="246"/>
      <c r="D524" s="236" t="s">
        <v>215</v>
      </c>
      <c r="E524" s="247" t="s">
        <v>19</v>
      </c>
      <c r="F524" s="248" t="s">
        <v>1374</v>
      </c>
      <c r="G524" s="246"/>
      <c r="H524" s="249">
        <v>16.890000000000001</v>
      </c>
      <c r="I524" s="250"/>
      <c r="J524" s="246"/>
      <c r="K524" s="246"/>
      <c r="L524" s="251"/>
      <c r="M524" s="252"/>
      <c r="N524" s="253"/>
      <c r="O524" s="253"/>
      <c r="P524" s="253"/>
      <c r="Q524" s="253"/>
      <c r="R524" s="253"/>
      <c r="S524" s="253"/>
      <c r="T524" s="25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5" t="s">
        <v>215</v>
      </c>
      <c r="AU524" s="255" t="s">
        <v>81</v>
      </c>
      <c r="AV524" s="14" t="s">
        <v>81</v>
      </c>
      <c r="AW524" s="14" t="s">
        <v>33</v>
      </c>
      <c r="AX524" s="14" t="s">
        <v>72</v>
      </c>
      <c r="AY524" s="255" t="s">
        <v>203</v>
      </c>
    </row>
    <row r="525" s="13" customFormat="1">
      <c r="A525" s="13"/>
      <c r="B525" s="234"/>
      <c r="C525" s="235"/>
      <c r="D525" s="236" t="s">
        <v>215</v>
      </c>
      <c r="E525" s="237" t="s">
        <v>19</v>
      </c>
      <c r="F525" s="238" t="s">
        <v>1366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215</v>
      </c>
      <c r="AU525" s="244" t="s">
        <v>81</v>
      </c>
      <c r="AV525" s="13" t="s">
        <v>79</v>
      </c>
      <c r="AW525" s="13" t="s">
        <v>33</v>
      </c>
      <c r="AX525" s="13" t="s">
        <v>72</v>
      </c>
      <c r="AY525" s="244" t="s">
        <v>203</v>
      </c>
    </row>
    <row r="526" s="13" customFormat="1">
      <c r="A526" s="13"/>
      <c r="B526" s="234"/>
      <c r="C526" s="235"/>
      <c r="D526" s="236" t="s">
        <v>215</v>
      </c>
      <c r="E526" s="237" t="s">
        <v>19</v>
      </c>
      <c r="F526" s="238" t="s">
        <v>1685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215</v>
      </c>
      <c r="AU526" s="244" t="s">
        <v>81</v>
      </c>
      <c r="AV526" s="13" t="s">
        <v>79</v>
      </c>
      <c r="AW526" s="13" t="s">
        <v>33</v>
      </c>
      <c r="AX526" s="13" t="s">
        <v>72</v>
      </c>
      <c r="AY526" s="244" t="s">
        <v>203</v>
      </c>
    </row>
    <row r="527" s="13" customFormat="1">
      <c r="A527" s="13"/>
      <c r="B527" s="234"/>
      <c r="C527" s="235"/>
      <c r="D527" s="236" t="s">
        <v>215</v>
      </c>
      <c r="E527" s="237" t="s">
        <v>19</v>
      </c>
      <c r="F527" s="238" t="s">
        <v>1375</v>
      </c>
      <c r="G527" s="235"/>
      <c r="H527" s="237" t="s">
        <v>19</v>
      </c>
      <c r="I527" s="239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215</v>
      </c>
      <c r="AU527" s="244" t="s">
        <v>81</v>
      </c>
      <c r="AV527" s="13" t="s">
        <v>79</v>
      </c>
      <c r="AW527" s="13" t="s">
        <v>33</v>
      </c>
      <c r="AX527" s="13" t="s">
        <v>72</v>
      </c>
      <c r="AY527" s="244" t="s">
        <v>203</v>
      </c>
    </row>
    <row r="528" s="13" customFormat="1">
      <c r="A528" s="13"/>
      <c r="B528" s="234"/>
      <c r="C528" s="235"/>
      <c r="D528" s="236" t="s">
        <v>215</v>
      </c>
      <c r="E528" s="237" t="s">
        <v>19</v>
      </c>
      <c r="F528" s="238" t="s">
        <v>794</v>
      </c>
      <c r="G528" s="235"/>
      <c r="H528" s="237" t="s">
        <v>19</v>
      </c>
      <c r="I528" s="239"/>
      <c r="J528" s="235"/>
      <c r="K528" s="235"/>
      <c r="L528" s="240"/>
      <c r="M528" s="241"/>
      <c r="N528" s="242"/>
      <c r="O528" s="242"/>
      <c r="P528" s="242"/>
      <c r="Q528" s="242"/>
      <c r="R528" s="242"/>
      <c r="S528" s="242"/>
      <c r="T528" s="24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4" t="s">
        <v>215</v>
      </c>
      <c r="AU528" s="244" t="s">
        <v>81</v>
      </c>
      <c r="AV528" s="13" t="s">
        <v>79</v>
      </c>
      <c r="AW528" s="13" t="s">
        <v>33</v>
      </c>
      <c r="AX528" s="13" t="s">
        <v>72</v>
      </c>
      <c r="AY528" s="244" t="s">
        <v>203</v>
      </c>
    </row>
    <row r="529" s="13" customFormat="1">
      <c r="A529" s="13"/>
      <c r="B529" s="234"/>
      <c r="C529" s="235"/>
      <c r="D529" s="236" t="s">
        <v>215</v>
      </c>
      <c r="E529" s="237" t="s">
        <v>19</v>
      </c>
      <c r="F529" s="238" t="s">
        <v>795</v>
      </c>
      <c r="G529" s="235"/>
      <c r="H529" s="237" t="s">
        <v>19</v>
      </c>
      <c r="I529" s="239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215</v>
      </c>
      <c r="AU529" s="244" t="s">
        <v>81</v>
      </c>
      <c r="AV529" s="13" t="s">
        <v>79</v>
      </c>
      <c r="AW529" s="13" t="s">
        <v>33</v>
      </c>
      <c r="AX529" s="13" t="s">
        <v>72</v>
      </c>
      <c r="AY529" s="244" t="s">
        <v>203</v>
      </c>
    </row>
    <row r="530" s="14" customFormat="1">
      <c r="A530" s="14"/>
      <c r="B530" s="245"/>
      <c r="C530" s="246"/>
      <c r="D530" s="236" t="s">
        <v>215</v>
      </c>
      <c r="E530" s="247" t="s">
        <v>19</v>
      </c>
      <c r="F530" s="248" t="s">
        <v>1376</v>
      </c>
      <c r="G530" s="246"/>
      <c r="H530" s="249">
        <v>12.23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5" t="s">
        <v>215</v>
      </c>
      <c r="AU530" s="255" t="s">
        <v>81</v>
      </c>
      <c r="AV530" s="14" t="s">
        <v>81</v>
      </c>
      <c r="AW530" s="14" t="s">
        <v>33</v>
      </c>
      <c r="AX530" s="14" t="s">
        <v>72</v>
      </c>
      <c r="AY530" s="255" t="s">
        <v>203</v>
      </c>
    </row>
    <row r="531" s="13" customFormat="1">
      <c r="A531" s="13"/>
      <c r="B531" s="234"/>
      <c r="C531" s="235"/>
      <c r="D531" s="236" t="s">
        <v>215</v>
      </c>
      <c r="E531" s="237" t="s">
        <v>19</v>
      </c>
      <c r="F531" s="238" t="s">
        <v>1366</v>
      </c>
      <c r="G531" s="235"/>
      <c r="H531" s="237" t="s">
        <v>19</v>
      </c>
      <c r="I531" s="239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215</v>
      </c>
      <c r="AU531" s="244" t="s">
        <v>81</v>
      </c>
      <c r="AV531" s="13" t="s">
        <v>79</v>
      </c>
      <c r="AW531" s="13" t="s">
        <v>33</v>
      </c>
      <c r="AX531" s="13" t="s">
        <v>72</v>
      </c>
      <c r="AY531" s="244" t="s">
        <v>203</v>
      </c>
    </row>
    <row r="532" s="13" customFormat="1">
      <c r="A532" s="13"/>
      <c r="B532" s="234"/>
      <c r="C532" s="235"/>
      <c r="D532" s="236" t="s">
        <v>215</v>
      </c>
      <c r="E532" s="237" t="s">
        <v>19</v>
      </c>
      <c r="F532" s="238" t="s">
        <v>1686</v>
      </c>
      <c r="G532" s="235"/>
      <c r="H532" s="237" t="s">
        <v>19</v>
      </c>
      <c r="I532" s="239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215</v>
      </c>
      <c r="AU532" s="244" t="s">
        <v>81</v>
      </c>
      <c r="AV532" s="13" t="s">
        <v>79</v>
      </c>
      <c r="AW532" s="13" t="s">
        <v>33</v>
      </c>
      <c r="AX532" s="13" t="s">
        <v>72</v>
      </c>
      <c r="AY532" s="244" t="s">
        <v>203</v>
      </c>
    </row>
    <row r="533" s="13" customFormat="1">
      <c r="A533" s="13"/>
      <c r="B533" s="234"/>
      <c r="C533" s="235"/>
      <c r="D533" s="236" t="s">
        <v>215</v>
      </c>
      <c r="E533" s="237" t="s">
        <v>19</v>
      </c>
      <c r="F533" s="238" t="s">
        <v>447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215</v>
      </c>
      <c r="AU533" s="244" t="s">
        <v>81</v>
      </c>
      <c r="AV533" s="13" t="s">
        <v>79</v>
      </c>
      <c r="AW533" s="13" t="s">
        <v>33</v>
      </c>
      <c r="AX533" s="13" t="s">
        <v>72</v>
      </c>
      <c r="AY533" s="244" t="s">
        <v>203</v>
      </c>
    </row>
    <row r="534" s="13" customFormat="1">
      <c r="A534" s="13"/>
      <c r="B534" s="234"/>
      <c r="C534" s="235"/>
      <c r="D534" s="236" t="s">
        <v>215</v>
      </c>
      <c r="E534" s="237" t="s">
        <v>19</v>
      </c>
      <c r="F534" s="238" t="s">
        <v>794</v>
      </c>
      <c r="G534" s="235"/>
      <c r="H534" s="237" t="s">
        <v>19</v>
      </c>
      <c r="I534" s="239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215</v>
      </c>
      <c r="AU534" s="244" t="s">
        <v>81</v>
      </c>
      <c r="AV534" s="13" t="s">
        <v>79</v>
      </c>
      <c r="AW534" s="13" t="s">
        <v>33</v>
      </c>
      <c r="AX534" s="13" t="s">
        <v>72</v>
      </c>
      <c r="AY534" s="244" t="s">
        <v>203</v>
      </c>
    </row>
    <row r="535" s="13" customFormat="1">
      <c r="A535" s="13"/>
      <c r="B535" s="234"/>
      <c r="C535" s="235"/>
      <c r="D535" s="236" t="s">
        <v>215</v>
      </c>
      <c r="E535" s="237" t="s">
        <v>19</v>
      </c>
      <c r="F535" s="238" t="s">
        <v>795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215</v>
      </c>
      <c r="AU535" s="244" t="s">
        <v>81</v>
      </c>
      <c r="AV535" s="13" t="s">
        <v>79</v>
      </c>
      <c r="AW535" s="13" t="s">
        <v>33</v>
      </c>
      <c r="AX535" s="13" t="s">
        <v>72</v>
      </c>
      <c r="AY535" s="244" t="s">
        <v>203</v>
      </c>
    </row>
    <row r="536" s="14" customFormat="1">
      <c r="A536" s="14"/>
      <c r="B536" s="245"/>
      <c r="C536" s="246"/>
      <c r="D536" s="236" t="s">
        <v>215</v>
      </c>
      <c r="E536" s="247" t="s">
        <v>19</v>
      </c>
      <c r="F536" s="248" t="s">
        <v>1378</v>
      </c>
      <c r="G536" s="246"/>
      <c r="H536" s="249">
        <v>13.380000000000001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215</v>
      </c>
      <c r="AU536" s="255" t="s">
        <v>81</v>
      </c>
      <c r="AV536" s="14" t="s">
        <v>81</v>
      </c>
      <c r="AW536" s="14" t="s">
        <v>33</v>
      </c>
      <c r="AX536" s="14" t="s">
        <v>72</v>
      </c>
      <c r="AY536" s="255" t="s">
        <v>203</v>
      </c>
    </row>
    <row r="537" s="13" customFormat="1">
      <c r="A537" s="13"/>
      <c r="B537" s="234"/>
      <c r="C537" s="235"/>
      <c r="D537" s="236" t="s">
        <v>215</v>
      </c>
      <c r="E537" s="237" t="s">
        <v>19</v>
      </c>
      <c r="F537" s="238" t="s">
        <v>1366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215</v>
      </c>
      <c r="AU537" s="244" t="s">
        <v>81</v>
      </c>
      <c r="AV537" s="13" t="s">
        <v>79</v>
      </c>
      <c r="AW537" s="13" t="s">
        <v>33</v>
      </c>
      <c r="AX537" s="13" t="s">
        <v>72</v>
      </c>
      <c r="AY537" s="244" t="s">
        <v>203</v>
      </c>
    </row>
    <row r="538" s="13" customFormat="1">
      <c r="A538" s="13"/>
      <c r="B538" s="234"/>
      <c r="C538" s="235"/>
      <c r="D538" s="236" t="s">
        <v>215</v>
      </c>
      <c r="E538" s="237" t="s">
        <v>19</v>
      </c>
      <c r="F538" s="238" t="s">
        <v>1687</v>
      </c>
      <c r="G538" s="235"/>
      <c r="H538" s="237" t="s">
        <v>19</v>
      </c>
      <c r="I538" s="239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215</v>
      </c>
      <c r="AU538" s="244" t="s">
        <v>81</v>
      </c>
      <c r="AV538" s="13" t="s">
        <v>79</v>
      </c>
      <c r="AW538" s="13" t="s">
        <v>33</v>
      </c>
      <c r="AX538" s="13" t="s">
        <v>72</v>
      </c>
      <c r="AY538" s="244" t="s">
        <v>203</v>
      </c>
    </row>
    <row r="539" s="13" customFormat="1">
      <c r="A539" s="13"/>
      <c r="B539" s="234"/>
      <c r="C539" s="235"/>
      <c r="D539" s="236" t="s">
        <v>215</v>
      </c>
      <c r="E539" s="237" t="s">
        <v>19</v>
      </c>
      <c r="F539" s="238" t="s">
        <v>444</v>
      </c>
      <c r="G539" s="235"/>
      <c r="H539" s="237" t="s">
        <v>19</v>
      </c>
      <c r="I539" s="239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215</v>
      </c>
      <c r="AU539" s="244" t="s">
        <v>81</v>
      </c>
      <c r="AV539" s="13" t="s">
        <v>79</v>
      </c>
      <c r="AW539" s="13" t="s">
        <v>33</v>
      </c>
      <c r="AX539" s="13" t="s">
        <v>72</v>
      </c>
      <c r="AY539" s="244" t="s">
        <v>203</v>
      </c>
    </row>
    <row r="540" s="13" customFormat="1">
      <c r="A540" s="13"/>
      <c r="B540" s="234"/>
      <c r="C540" s="235"/>
      <c r="D540" s="236" t="s">
        <v>215</v>
      </c>
      <c r="E540" s="237" t="s">
        <v>19</v>
      </c>
      <c r="F540" s="238" t="s">
        <v>794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215</v>
      </c>
      <c r="AU540" s="244" t="s">
        <v>81</v>
      </c>
      <c r="AV540" s="13" t="s">
        <v>79</v>
      </c>
      <c r="AW540" s="13" t="s">
        <v>33</v>
      </c>
      <c r="AX540" s="13" t="s">
        <v>72</v>
      </c>
      <c r="AY540" s="244" t="s">
        <v>203</v>
      </c>
    </row>
    <row r="541" s="13" customFormat="1">
      <c r="A541" s="13"/>
      <c r="B541" s="234"/>
      <c r="C541" s="235"/>
      <c r="D541" s="236" t="s">
        <v>215</v>
      </c>
      <c r="E541" s="237" t="s">
        <v>19</v>
      </c>
      <c r="F541" s="238" t="s">
        <v>795</v>
      </c>
      <c r="G541" s="235"/>
      <c r="H541" s="237" t="s">
        <v>19</v>
      </c>
      <c r="I541" s="239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215</v>
      </c>
      <c r="AU541" s="244" t="s">
        <v>81</v>
      </c>
      <c r="AV541" s="13" t="s">
        <v>79</v>
      </c>
      <c r="AW541" s="13" t="s">
        <v>33</v>
      </c>
      <c r="AX541" s="13" t="s">
        <v>72</v>
      </c>
      <c r="AY541" s="244" t="s">
        <v>203</v>
      </c>
    </row>
    <row r="542" s="14" customFormat="1">
      <c r="A542" s="14"/>
      <c r="B542" s="245"/>
      <c r="C542" s="246"/>
      <c r="D542" s="236" t="s">
        <v>215</v>
      </c>
      <c r="E542" s="247" t="s">
        <v>19</v>
      </c>
      <c r="F542" s="248" t="s">
        <v>1380</v>
      </c>
      <c r="G542" s="246"/>
      <c r="H542" s="249">
        <v>13.449999999999999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215</v>
      </c>
      <c r="AU542" s="255" t="s">
        <v>81</v>
      </c>
      <c r="AV542" s="14" t="s">
        <v>81</v>
      </c>
      <c r="AW542" s="14" t="s">
        <v>33</v>
      </c>
      <c r="AX542" s="14" t="s">
        <v>72</v>
      </c>
      <c r="AY542" s="255" t="s">
        <v>203</v>
      </c>
    </row>
    <row r="543" s="13" customFormat="1">
      <c r="A543" s="13"/>
      <c r="B543" s="234"/>
      <c r="C543" s="235"/>
      <c r="D543" s="236" t="s">
        <v>215</v>
      </c>
      <c r="E543" s="237" t="s">
        <v>19</v>
      </c>
      <c r="F543" s="238" t="s">
        <v>1366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215</v>
      </c>
      <c r="AU543" s="244" t="s">
        <v>81</v>
      </c>
      <c r="AV543" s="13" t="s">
        <v>79</v>
      </c>
      <c r="AW543" s="13" t="s">
        <v>33</v>
      </c>
      <c r="AX543" s="13" t="s">
        <v>72</v>
      </c>
      <c r="AY543" s="244" t="s">
        <v>203</v>
      </c>
    </row>
    <row r="544" s="13" customFormat="1">
      <c r="A544" s="13"/>
      <c r="B544" s="234"/>
      <c r="C544" s="235"/>
      <c r="D544" s="236" t="s">
        <v>215</v>
      </c>
      <c r="E544" s="237" t="s">
        <v>19</v>
      </c>
      <c r="F544" s="238" t="s">
        <v>1688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215</v>
      </c>
      <c r="AU544" s="244" t="s">
        <v>81</v>
      </c>
      <c r="AV544" s="13" t="s">
        <v>79</v>
      </c>
      <c r="AW544" s="13" t="s">
        <v>33</v>
      </c>
      <c r="AX544" s="13" t="s">
        <v>72</v>
      </c>
      <c r="AY544" s="244" t="s">
        <v>203</v>
      </c>
    </row>
    <row r="545" s="13" customFormat="1">
      <c r="A545" s="13"/>
      <c r="B545" s="234"/>
      <c r="C545" s="235"/>
      <c r="D545" s="236" t="s">
        <v>215</v>
      </c>
      <c r="E545" s="237" t="s">
        <v>19</v>
      </c>
      <c r="F545" s="238" t="s">
        <v>1382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215</v>
      </c>
      <c r="AU545" s="244" t="s">
        <v>81</v>
      </c>
      <c r="AV545" s="13" t="s">
        <v>79</v>
      </c>
      <c r="AW545" s="13" t="s">
        <v>33</v>
      </c>
      <c r="AX545" s="13" t="s">
        <v>72</v>
      </c>
      <c r="AY545" s="244" t="s">
        <v>203</v>
      </c>
    </row>
    <row r="546" s="13" customFormat="1">
      <c r="A546" s="13"/>
      <c r="B546" s="234"/>
      <c r="C546" s="235"/>
      <c r="D546" s="236" t="s">
        <v>215</v>
      </c>
      <c r="E546" s="237" t="s">
        <v>19</v>
      </c>
      <c r="F546" s="238" t="s">
        <v>794</v>
      </c>
      <c r="G546" s="235"/>
      <c r="H546" s="237" t="s">
        <v>19</v>
      </c>
      <c r="I546" s="239"/>
      <c r="J546" s="235"/>
      <c r="K546" s="235"/>
      <c r="L546" s="240"/>
      <c r="M546" s="241"/>
      <c r="N546" s="242"/>
      <c r="O546" s="242"/>
      <c r="P546" s="242"/>
      <c r="Q546" s="242"/>
      <c r="R546" s="242"/>
      <c r="S546" s="242"/>
      <c r="T546" s="24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4" t="s">
        <v>215</v>
      </c>
      <c r="AU546" s="244" t="s">
        <v>81</v>
      </c>
      <c r="AV546" s="13" t="s">
        <v>79</v>
      </c>
      <c r="AW546" s="13" t="s">
        <v>33</v>
      </c>
      <c r="AX546" s="13" t="s">
        <v>72</v>
      </c>
      <c r="AY546" s="244" t="s">
        <v>203</v>
      </c>
    </row>
    <row r="547" s="13" customFormat="1">
      <c r="A547" s="13"/>
      <c r="B547" s="234"/>
      <c r="C547" s="235"/>
      <c r="D547" s="236" t="s">
        <v>215</v>
      </c>
      <c r="E547" s="237" t="s">
        <v>19</v>
      </c>
      <c r="F547" s="238" t="s">
        <v>795</v>
      </c>
      <c r="G547" s="235"/>
      <c r="H547" s="237" t="s">
        <v>19</v>
      </c>
      <c r="I547" s="239"/>
      <c r="J547" s="235"/>
      <c r="K547" s="235"/>
      <c r="L547" s="240"/>
      <c r="M547" s="241"/>
      <c r="N547" s="242"/>
      <c r="O547" s="242"/>
      <c r="P547" s="242"/>
      <c r="Q547" s="242"/>
      <c r="R547" s="242"/>
      <c r="S547" s="242"/>
      <c r="T547" s="24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4" t="s">
        <v>215</v>
      </c>
      <c r="AU547" s="244" t="s">
        <v>81</v>
      </c>
      <c r="AV547" s="13" t="s">
        <v>79</v>
      </c>
      <c r="AW547" s="13" t="s">
        <v>33</v>
      </c>
      <c r="AX547" s="13" t="s">
        <v>72</v>
      </c>
      <c r="AY547" s="244" t="s">
        <v>203</v>
      </c>
    </row>
    <row r="548" s="14" customFormat="1">
      <c r="A548" s="14"/>
      <c r="B548" s="245"/>
      <c r="C548" s="246"/>
      <c r="D548" s="236" t="s">
        <v>215</v>
      </c>
      <c r="E548" s="247" t="s">
        <v>19</v>
      </c>
      <c r="F548" s="248" t="s">
        <v>1383</v>
      </c>
      <c r="G548" s="246"/>
      <c r="H548" s="249">
        <v>13.789999999999999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215</v>
      </c>
      <c r="AU548" s="255" t="s">
        <v>81</v>
      </c>
      <c r="AV548" s="14" t="s">
        <v>81</v>
      </c>
      <c r="AW548" s="14" t="s">
        <v>33</v>
      </c>
      <c r="AX548" s="14" t="s">
        <v>72</v>
      </c>
      <c r="AY548" s="255" t="s">
        <v>203</v>
      </c>
    </row>
    <row r="549" s="13" customFormat="1">
      <c r="A549" s="13"/>
      <c r="B549" s="234"/>
      <c r="C549" s="235"/>
      <c r="D549" s="236" t="s">
        <v>215</v>
      </c>
      <c r="E549" s="237" t="s">
        <v>19</v>
      </c>
      <c r="F549" s="238" t="s">
        <v>1366</v>
      </c>
      <c r="G549" s="235"/>
      <c r="H549" s="237" t="s">
        <v>19</v>
      </c>
      <c r="I549" s="239"/>
      <c r="J549" s="235"/>
      <c r="K549" s="235"/>
      <c r="L549" s="240"/>
      <c r="M549" s="241"/>
      <c r="N549" s="242"/>
      <c r="O549" s="242"/>
      <c r="P549" s="242"/>
      <c r="Q549" s="242"/>
      <c r="R549" s="242"/>
      <c r="S549" s="242"/>
      <c r="T549" s="24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4" t="s">
        <v>215</v>
      </c>
      <c r="AU549" s="244" t="s">
        <v>81</v>
      </c>
      <c r="AV549" s="13" t="s">
        <v>79</v>
      </c>
      <c r="AW549" s="13" t="s">
        <v>33</v>
      </c>
      <c r="AX549" s="13" t="s">
        <v>72</v>
      </c>
      <c r="AY549" s="244" t="s">
        <v>203</v>
      </c>
    </row>
    <row r="550" s="13" customFormat="1">
      <c r="A550" s="13"/>
      <c r="B550" s="234"/>
      <c r="C550" s="235"/>
      <c r="D550" s="236" t="s">
        <v>215</v>
      </c>
      <c r="E550" s="237" t="s">
        <v>19</v>
      </c>
      <c r="F550" s="238" t="s">
        <v>1689</v>
      </c>
      <c r="G550" s="235"/>
      <c r="H550" s="237" t="s">
        <v>19</v>
      </c>
      <c r="I550" s="239"/>
      <c r="J550" s="235"/>
      <c r="K550" s="235"/>
      <c r="L550" s="240"/>
      <c r="M550" s="241"/>
      <c r="N550" s="242"/>
      <c r="O550" s="242"/>
      <c r="P550" s="242"/>
      <c r="Q550" s="242"/>
      <c r="R550" s="242"/>
      <c r="S550" s="242"/>
      <c r="T550" s="24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4" t="s">
        <v>215</v>
      </c>
      <c r="AU550" s="244" t="s">
        <v>81</v>
      </c>
      <c r="AV550" s="13" t="s">
        <v>79</v>
      </c>
      <c r="AW550" s="13" t="s">
        <v>33</v>
      </c>
      <c r="AX550" s="13" t="s">
        <v>72</v>
      </c>
      <c r="AY550" s="244" t="s">
        <v>203</v>
      </c>
    </row>
    <row r="551" s="13" customFormat="1">
      <c r="A551" s="13"/>
      <c r="B551" s="234"/>
      <c r="C551" s="235"/>
      <c r="D551" s="236" t="s">
        <v>215</v>
      </c>
      <c r="E551" s="237" t="s">
        <v>19</v>
      </c>
      <c r="F551" s="238" t="s">
        <v>1385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215</v>
      </c>
      <c r="AU551" s="244" t="s">
        <v>81</v>
      </c>
      <c r="AV551" s="13" t="s">
        <v>79</v>
      </c>
      <c r="AW551" s="13" t="s">
        <v>33</v>
      </c>
      <c r="AX551" s="13" t="s">
        <v>72</v>
      </c>
      <c r="AY551" s="244" t="s">
        <v>203</v>
      </c>
    </row>
    <row r="552" s="13" customFormat="1">
      <c r="A552" s="13"/>
      <c r="B552" s="234"/>
      <c r="C552" s="235"/>
      <c r="D552" s="236" t="s">
        <v>215</v>
      </c>
      <c r="E552" s="237" t="s">
        <v>19</v>
      </c>
      <c r="F552" s="238" t="s">
        <v>794</v>
      </c>
      <c r="G552" s="235"/>
      <c r="H552" s="237" t="s">
        <v>19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215</v>
      </c>
      <c r="AU552" s="244" t="s">
        <v>81</v>
      </c>
      <c r="AV552" s="13" t="s">
        <v>79</v>
      </c>
      <c r="AW552" s="13" t="s">
        <v>33</v>
      </c>
      <c r="AX552" s="13" t="s">
        <v>72</v>
      </c>
      <c r="AY552" s="244" t="s">
        <v>203</v>
      </c>
    </row>
    <row r="553" s="13" customFormat="1">
      <c r="A553" s="13"/>
      <c r="B553" s="234"/>
      <c r="C553" s="235"/>
      <c r="D553" s="236" t="s">
        <v>215</v>
      </c>
      <c r="E553" s="237" t="s">
        <v>19</v>
      </c>
      <c r="F553" s="238" t="s">
        <v>795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215</v>
      </c>
      <c r="AU553" s="244" t="s">
        <v>81</v>
      </c>
      <c r="AV553" s="13" t="s">
        <v>79</v>
      </c>
      <c r="AW553" s="13" t="s">
        <v>33</v>
      </c>
      <c r="AX553" s="13" t="s">
        <v>72</v>
      </c>
      <c r="AY553" s="244" t="s">
        <v>203</v>
      </c>
    </row>
    <row r="554" s="14" customFormat="1">
      <c r="A554" s="14"/>
      <c r="B554" s="245"/>
      <c r="C554" s="246"/>
      <c r="D554" s="236" t="s">
        <v>215</v>
      </c>
      <c r="E554" s="247" t="s">
        <v>19</v>
      </c>
      <c r="F554" s="248" t="s">
        <v>1386</v>
      </c>
      <c r="G554" s="246"/>
      <c r="H554" s="249">
        <v>2.7000000000000002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215</v>
      </c>
      <c r="AU554" s="255" t="s">
        <v>81</v>
      </c>
      <c r="AV554" s="14" t="s">
        <v>81</v>
      </c>
      <c r="AW554" s="14" t="s">
        <v>33</v>
      </c>
      <c r="AX554" s="14" t="s">
        <v>72</v>
      </c>
      <c r="AY554" s="255" t="s">
        <v>203</v>
      </c>
    </row>
    <row r="555" s="13" customFormat="1">
      <c r="A555" s="13"/>
      <c r="B555" s="234"/>
      <c r="C555" s="235"/>
      <c r="D555" s="236" t="s">
        <v>215</v>
      </c>
      <c r="E555" s="237" t="s">
        <v>19</v>
      </c>
      <c r="F555" s="238" t="s">
        <v>1366</v>
      </c>
      <c r="G555" s="235"/>
      <c r="H555" s="237" t="s">
        <v>19</v>
      </c>
      <c r="I555" s="239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215</v>
      </c>
      <c r="AU555" s="244" t="s">
        <v>81</v>
      </c>
      <c r="AV555" s="13" t="s">
        <v>79</v>
      </c>
      <c r="AW555" s="13" t="s">
        <v>33</v>
      </c>
      <c r="AX555" s="13" t="s">
        <v>72</v>
      </c>
      <c r="AY555" s="244" t="s">
        <v>203</v>
      </c>
    </row>
    <row r="556" s="13" customFormat="1">
      <c r="A556" s="13"/>
      <c r="B556" s="234"/>
      <c r="C556" s="235"/>
      <c r="D556" s="236" t="s">
        <v>215</v>
      </c>
      <c r="E556" s="237" t="s">
        <v>19</v>
      </c>
      <c r="F556" s="238" t="s">
        <v>1690</v>
      </c>
      <c r="G556" s="235"/>
      <c r="H556" s="237" t="s">
        <v>19</v>
      </c>
      <c r="I556" s="239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215</v>
      </c>
      <c r="AU556" s="244" t="s">
        <v>81</v>
      </c>
      <c r="AV556" s="13" t="s">
        <v>79</v>
      </c>
      <c r="AW556" s="13" t="s">
        <v>33</v>
      </c>
      <c r="AX556" s="13" t="s">
        <v>72</v>
      </c>
      <c r="AY556" s="244" t="s">
        <v>203</v>
      </c>
    </row>
    <row r="557" s="13" customFormat="1">
      <c r="A557" s="13"/>
      <c r="B557" s="234"/>
      <c r="C557" s="235"/>
      <c r="D557" s="236" t="s">
        <v>215</v>
      </c>
      <c r="E557" s="237" t="s">
        <v>19</v>
      </c>
      <c r="F557" s="238" t="s">
        <v>1618</v>
      </c>
      <c r="G557" s="235"/>
      <c r="H557" s="237" t="s">
        <v>19</v>
      </c>
      <c r="I557" s="239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215</v>
      </c>
      <c r="AU557" s="244" t="s">
        <v>81</v>
      </c>
      <c r="AV557" s="13" t="s">
        <v>79</v>
      </c>
      <c r="AW557" s="13" t="s">
        <v>33</v>
      </c>
      <c r="AX557" s="13" t="s">
        <v>72</v>
      </c>
      <c r="AY557" s="244" t="s">
        <v>203</v>
      </c>
    </row>
    <row r="558" s="13" customFormat="1">
      <c r="A558" s="13"/>
      <c r="B558" s="234"/>
      <c r="C558" s="235"/>
      <c r="D558" s="236" t="s">
        <v>215</v>
      </c>
      <c r="E558" s="237" t="s">
        <v>19</v>
      </c>
      <c r="F558" s="238" t="s">
        <v>794</v>
      </c>
      <c r="G558" s="235"/>
      <c r="H558" s="237" t="s">
        <v>19</v>
      </c>
      <c r="I558" s="239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215</v>
      </c>
      <c r="AU558" s="244" t="s">
        <v>81</v>
      </c>
      <c r="AV558" s="13" t="s">
        <v>79</v>
      </c>
      <c r="AW558" s="13" t="s">
        <v>33</v>
      </c>
      <c r="AX558" s="13" t="s">
        <v>72</v>
      </c>
      <c r="AY558" s="244" t="s">
        <v>203</v>
      </c>
    </row>
    <row r="559" s="13" customFormat="1">
      <c r="A559" s="13"/>
      <c r="B559" s="234"/>
      <c r="C559" s="235"/>
      <c r="D559" s="236" t="s">
        <v>215</v>
      </c>
      <c r="E559" s="237" t="s">
        <v>19</v>
      </c>
      <c r="F559" s="238" t="s">
        <v>795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215</v>
      </c>
      <c r="AU559" s="244" t="s">
        <v>81</v>
      </c>
      <c r="AV559" s="13" t="s">
        <v>79</v>
      </c>
      <c r="AW559" s="13" t="s">
        <v>33</v>
      </c>
      <c r="AX559" s="13" t="s">
        <v>72</v>
      </c>
      <c r="AY559" s="244" t="s">
        <v>203</v>
      </c>
    </row>
    <row r="560" s="14" customFormat="1">
      <c r="A560" s="14"/>
      <c r="B560" s="245"/>
      <c r="C560" s="246"/>
      <c r="D560" s="236" t="s">
        <v>215</v>
      </c>
      <c r="E560" s="247" t="s">
        <v>19</v>
      </c>
      <c r="F560" s="248" t="s">
        <v>1619</v>
      </c>
      <c r="G560" s="246"/>
      <c r="H560" s="249">
        <v>16.640000000000001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215</v>
      </c>
      <c r="AU560" s="255" t="s">
        <v>81</v>
      </c>
      <c r="AV560" s="14" t="s">
        <v>81</v>
      </c>
      <c r="AW560" s="14" t="s">
        <v>33</v>
      </c>
      <c r="AX560" s="14" t="s">
        <v>72</v>
      </c>
      <c r="AY560" s="255" t="s">
        <v>203</v>
      </c>
    </row>
    <row r="561" s="13" customFormat="1">
      <c r="A561" s="13"/>
      <c r="B561" s="234"/>
      <c r="C561" s="235"/>
      <c r="D561" s="236" t="s">
        <v>215</v>
      </c>
      <c r="E561" s="237" t="s">
        <v>19</v>
      </c>
      <c r="F561" s="238" t="s">
        <v>1366</v>
      </c>
      <c r="G561" s="235"/>
      <c r="H561" s="237" t="s">
        <v>19</v>
      </c>
      <c r="I561" s="239"/>
      <c r="J561" s="235"/>
      <c r="K561" s="235"/>
      <c r="L561" s="240"/>
      <c r="M561" s="241"/>
      <c r="N561" s="242"/>
      <c r="O561" s="242"/>
      <c r="P561" s="242"/>
      <c r="Q561" s="242"/>
      <c r="R561" s="242"/>
      <c r="S561" s="242"/>
      <c r="T561" s="24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4" t="s">
        <v>215</v>
      </c>
      <c r="AU561" s="244" t="s">
        <v>81</v>
      </c>
      <c r="AV561" s="13" t="s">
        <v>79</v>
      </c>
      <c r="AW561" s="13" t="s">
        <v>33</v>
      </c>
      <c r="AX561" s="13" t="s">
        <v>72</v>
      </c>
      <c r="AY561" s="244" t="s">
        <v>203</v>
      </c>
    </row>
    <row r="562" s="13" customFormat="1">
      <c r="A562" s="13"/>
      <c r="B562" s="234"/>
      <c r="C562" s="235"/>
      <c r="D562" s="236" t="s">
        <v>215</v>
      </c>
      <c r="E562" s="237" t="s">
        <v>19</v>
      </c>
      <c r="F562" s="238" t="s">
        <v>1691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215</v>
      </c>
      <c r="AU562" s="244" t="s">
        <v>81</v>
      </c>
      <c r="AV562" s="13" t="s">
        <v>79</v>
      </c>
      <c r="AW562" s="13" t="s">
        <v>33</v>
      </c>
      <c r="AX562" s="13" t="s">
        <v>72</v>
      </c>
      <c r="AY562" s="244" t="s">
        <v>203</v>
      </c>
    </row>
    <row r="563" s="13" customFormat="1">
      <c r="A563" s="13"/>
      <c r="B563" s="234"/>
      <c r="C563" s="235"/>
      <c r="D563" s="236" t="s">
        <v>215</v>
      </c>
      <c r="E563" s="237" t="s">
        <v>19</v>
      </c>
      <c r="F563" s="238" t="s">
        <v>1369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215</v>
      </c>
      <c r="AU563" s="244" t="s">
        <v>81</v>
      </c>
      <c r="AV563" s="13" t="s">
        <v>79</v>
      </c>
      <c r="AW563" s="13" t="s">
        <v>33</v>
      </c>
      <c r="AX563" s="13" t="s">
        <v>72</v>
      </c>
      <c r="AY563" s="244" t="s">
        <v>203</v>
      </c>
    </row>
    <row r="564" s="13" customFormat="1">
      <c r="A564" s="13"/>
      <c r="B564" s="234"/>
      <c r="C564" s="235"/>
      <c r="D564" s="236" t="s">
        <v>215</v>
      </c>
      <c r="E564" s="237" t="s">
        <v>19</v>
      </c>
      <c r="F564" s="238" t="s">
        <v>794</v>
      </c>
      <c r="G564" s="235"/>
      <c r="H564" s="237" t="s">
        <v>19</v>
      </c>
      <c r="I564" s="239"/>
      <c r="J564" s="235"/>
      <c r="K564" s="235"/>
      <c r="L564" s="240"/>
      <c r="M564" s="241"/>
      <c r="N564" s="242"/>
      <c r="O564" s="242"/>
      <c r="P564" s="242"/>
      <c r="Q564" s="242"/>
      <c r="R564" s="242"/>
      <c r="S564" s="242"/>
      <c r="T564" s="24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4" t="s">
        <v>215</v>
      </c>
      <c r="AU564" s="244" t="s">
        <v>81</v>
      </c>
      <c r="AV564" s="13" t="s">
        <v>79</v>
      </c>
      <c r="AW564" s="13" t="s">
        <v>33</v>
      </c>
      <c r="AX564" s="13" t="s">
        <v>72</v>
      </c>
      <c r="AY564" s="244" t="s">
        <v>203</v>
      </c>
    </row>
    <row r="565" s="13" customFormat="1">
      <c r="A565" s="13"/>
      <c r="B565" s="234"/>
      <c r="C565" s="235"/>
      <c r="D565" s="236" t="s">
        <v>215</v>
      </c>
      <c r="E565" s="237" t="s">
        <v>19</v>
      </c>
      <c r="F565" s="238" t="s">
        <v>795</v>
      </c>
      <c r="G565" s="235"/>
      <c r="H565" s="237" t="s">
        <v>19</v>
      </c>
      <c r="I565" s="239"/>
      <c r="J565" s="235"/>
      <c r="K565" s="235"/>
      <c r="L565" s="240"/>
      <c r="M565" s="241"/>
      <c r="N565" s="242"/>
      <c r="O565" s="242"/>
      <c r="P565" s="242"/>
      <c r="Q565" s="242"/>
      <c r="R565" s="242"/>
      <c r="S565" s="242"/>
      <c r="T565" s="24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4" t="s">
        <v>215</v>
      </c>
      <c r="AU565" s="244" t="s">
        <v>81</v>
      </c>
      <c r="AV565" s="13" t="s">
        <v>79</v>
      </c>
      <c r="AW565" s="13" t="s">
        <v>33</v>
      </c>
      <c r="AX565" s="13" t="s">
        <v>72</v>
      </c>
      <c r="AY565" s="244" t="s">
        <v>203</v>
      </c>
    </row>
    <row r="566" s="14" customFormat="1">
      <c r="A566" s="14"/>
      <c r="B566" s="245"/>
      <c r="C566" s="246"/>
      <c r="D566" s="236" t="s">
        <v>215</v>
      </c>
      <c r="E566" s="247" t="s">
        <v>19</v>
      </c>
      <c r="F566" s="248" t="s">
        <v>1370</v>
      </c>
      <c r="G566" s="246"/>
      <c r="H566" s="249">
        <v>4.7400000000000002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215</v>
      </c>
      <c r="AU566" s="255" t="s">
        <v>81</v>
      </c>
      <c r="AV566" s="14" t="s">
        <v>81</v>
      </c>
      <c r="AW566" s="14" t="s">
        <v>33</v>
      </c>
      <c r="AX566" s="14" t="s">
        <v>72</v>
      </c>
      <c r="AY566" s="255" t="s">
        <v>203</v>
      </c>
    </row>
    <row r="567" s="13" customFormat="1">
      <c r="A567" s="13"/>
      <c r="B567" s="234"/>
      <c r="C567" s="235"/>
      <c r="D567" s="236" t="s">
        <v>215</v>
      </c>
      <c r="E567" s="237" t="s">
        <v>19</v>
      </c>
      <c r="F567" s="238" t="s">
        <v>1366</v>
      </c>
      <c r="G567" s="235"/>
      <c r="H567" s="237" t="s">
        <v>19</v>
      </c>
      <c r="I567" s="239"/>
      <c r="J567" s="235"/>
      <c r="K567" s="235"/>
      <c r="L567" s="240"/>
      <c r="M567" s="241"/>
      <c r="N567" s="242"/>
      <c r="O567" s="242"/>
      <c r="P567" s="242"/>
      <c r="Q567" s="242"/>
      <c r="R567" s="242"/>
      <c r="S567" s="242"/>
      <c r="T567" s="24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4" t="s">
        <v>215</v>
      </c>
      <c r="AU567" s="244" t="s">
        <v>81</v>
      </c>
      <c r="AV567" s="13" t="s">
        <v>79</v>
      </c>
      <c r="AW567" s="13" t="s">
        <v>33</v>
      </c>
      <c r="AX567" s="13" t="s">
        <v>72</v>
      </c>
      <c r="AY567" s="244" t="s">
        <v>203</v>
      </c>
    </row>
    <row r="568" s="13" customFormat="1">
      <c r="A568" s="13"/>
      <c r="B568" s="234"/>
      <c r="C568" s="235"/>
      <c r="D568" s="236" t="s">
        <v>215</v>
      </c>
      <c r="E568" s="237" t="s">
        <v>19</v>
      </c>
      <c r="F568" s="238" t="s">
        <v>1163</v>
      </c>
      <c r="G568" s="235"/>
      <c r="H568" s="237" t="s">
        <v>19</v>
      </c>
      <c r="I568" s="239"/>
      <c r="J568" s="235"/>
      <c r="K568" s="235"/>
      <c r="L568" s="240"/>
      <c r="M568" s="241"/>
      <c r="N568" s="242"/>
      <c r="O568" s="242"/>
      <c r="P568" s="242"/>
      <c r="Q568" s="242"/>
      <c r="R568" s="242"/>
      <c r="S568" s="242"/>
      <c r="T568" s="24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4" t="s">
        <v>215</v>
      </c>
      <c r="AU568" s="244" t="s">
        <v>81</v>
      </c>
      <c r="AV568" s="13" t="s">
        <v>79</v>
      </c>
      <c r="AW568" s="13" t="s">
        <v>33</v>
      </c>
      <c r="AX568" s="13" t="s">
        <v>72</v>
      </c>
      <c r="AY568" s="244" t="s">
        <v>203</v>
      </c>
    </row>
    <row r="569" s="13" customFormat="1">
      <c r="A569" s="13"/>
      <c r="B569" s="234"/>
      <c r="C569" s="235"/>
      <c r="D569" s="236" t="s">
        <v>215</v>
      </c>
      <c r="E569" s="237" t="s">
        <v>19</v>
      </c>
      <c r="F569" s="238" t="s">
        <v>1371</v>
      </c>
      <c r="G569" s="235"/>
      <c r="H569" s="237" t="s">
        <v>19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215</v>
      </c>
      <c r="AU569" s="244" t="s">
        <v>81</v>
      </c>
      <c r="AV569" s="13" t="s">
        <v>79</v>
      </c>
      <c r="AW569" s="13" t="s">
        <v>33</v>
      </c>
      <c r="AX569" s="13" t="s">
        <v>72</v>
      </c>
      <c r="AY569" s="244" t="s">
        <v>203</v>
      </c>
    </row>
    <row r="570" s="13" customFormat="1">
      <c r="A570" s="13"/>
      <c r="B570" s="234"/>
      <c r="C570" s="235"/>
      <c r="D570" s="236" t="s">
        <v>215</v>
      </c>
      <c r="E570" s="237" t="s">
        <v>19</v>
      </c>
      <c r="F570" s="238" t="s">
        <v>794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215</v>
      </c>
      <c r="AU570" s="244" t="s">
        <v>81</v>
      </c>
      <c r="AV570" s="13" t="s">
        <v>79</v>
      </c>
      <c r="AW570" s="13" t="s">
        <v>33</v>
      </c>
      <c r="AX570" s="13" t="s">
        <v>72</v>
      </c>
      <c r="AY570" s="244" t="s">
        <v>203</v>
      </c>
    </row>
    <row r="571" s="13" customFormat="1">
      <c r="A571" s="13"/>
      <c r="B571" s="234"/>
      <c r="C571" s="235"/>
      <c r="D571" s="236" t="s">
        <v>215</v>
      </c>
      <c r="E571" s="237" t="s">
        <v>19</v>
      </c>
      <c r="F571" s="238" t="s">
        <v>795</v>
      </c>
      <c r="G571" s="235"/>
      <c r="H571" s="237" t="s">
        <v>19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215</v>
      </c>
      <c r="AU571" s="244" t="s">
        <v>81</v>
      </c>
      <c r="AV571" s="13" t="s">
        <v>79</v>
      </c>
      <c r="AW571" s="13" t="s">
        <v>33</v>
      </c>
      <c r="AX571" s="13" t="s">
        <v>72</v>
      </c>
      <c r="AY571" s="244" t="s">
        <v>203</v>
      </c>
    </row>
    <row r="572" s="14" customFormat="1">
      <c r="A572" s="14"/>
      <c r="B572" s="245"/>
      <c r="C572" s="246"/>
      <c r="D572" s="236" t="s">
        <v>215</v>
      </c>
      <c r="E572" s="247" t="s">
        <v>19</v>
      </c>
      <c r="F572" s="248" t="s">
        <v>1372</v>
      </c>
      <c r="G572" s="246"/>
      <c r="H572" s="249">
        <v>32.100000000000001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215</v>
      </c>
      <c r="AU572" s="255" t="s">
        <v>81</v>
      </c>
      <c r="AV572" s="14" t="s">
        <v>81</v>
      </c>
      <c r="AW572" s="14" t="s">
        <v>33</v>
      </c>
      <c r="AX572" s="14" t="s">
        <v>72</v>
      </c>
      <c r="AY572" s="255" t="s">
        <v>203</v>
      </c>
    </row>
    <row r="573" s="13" customFormat="1">
      <c r="A573" s="13"/>
      <c r="B573" s="234"/>
      <c r="C573" s="235"/>
      <c r="D573" s="236" t="s">
        <v>215</v>
      </c>
      <c r="E573" s="237" t="s">
        <v>19</v>
      </c>
      <c r="F573" s="238" t="s">
        <v>1366</v>
      </c>
      <c r="G573" s="235"/>
      <c r="H573" s="237" t="s">
        <v>19</v>
      </c>
      <c r="I573" s="239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215</v>
      </c>
      <c r="AU573" s="244" t="s">
        <v>81</v>
      </c>
      <c r="AV573" s="13" t="s">
        <v>79</v>
      </c>
      <c r="AW573" s="13" t="s">
        <v>33</v>
      </c>
      <c r="AX573" s="13" t="s">
        <v>72</v>
      </c>
      <c r="AY573" s="244" t="s">
        <v>203</v>
      </c>
    </row>
    <row r="574" s="13" customFormat="1">
      <c r="A574" s="13"/>
      <c r="B574" s="234"/>
      <c r="C574" s="235"/>
      <c r="D574" s="236" t="s">
        <v>215</v>
      </c>
      <c r="E574" s="237" t="s">
        <v>19</v>
      </c>
      <c r="F574" s="238" t="s">
        <v>1047</v>
      </c>
      <c r="G574" s="235"/>
      <c r="H574" s="237" t="s">
        <v>19</v>
      </c>
      <c r="I574" s="239"/>
      <c r="J574" s="235"/>
      <c r="K574" s="235"/>
      <c r="L574" s="240"/>
      <c r="M574" s="241"/>
      <c r="N574" s="242"/>
      <c r="O574" s="242"/>
      <c r="P574" s="242"/>
      <c r="Q574" s="242"/>
      <c r="R574" s="242"/>
      <c r="S574" s="242"/>
      <c r="T574" s="24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4" t="s">
        <v>215</v>
      </c>
      <c r="AU574" s="244" t="s">
        <v>81</v>
      </c>
      <c r="AV574" s="13" t="s">
        <v>79</v>
      </c>
      <c r="AW574" s="13" t="s">
        <v>33</v>
      </c>
      <c r="AX574" s="13" t="s">
        <v>72</v>
      </c>
      <c r="AY574" s="244" t="s">
        <v>203</v>
      </c>
    </row>
    <row r="575" s="13" customFormat="1">
      <c r="A575" s="13"/>
      <c r="B575" s="234"/>
      <c r="C575" s="235"/>
      <c r="D575" s="236" t="s">
        <v>215</v>
      </c>
      <c r="E575" s="237" t="s">
        <v>19</v>
      </c>
      <c r="F575" s="238" t="s">
        <v>1367</v>
      </c>
      <c r="G575" s="235"/>
      <c r="H575" s="237" t="s">
        <v>19</v>
      </c>
      <c r="I575" s="239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215</v>
      </c>
      <c r="AU575" s="244" t="s">
        <v>81</v>
      </c>
      <c r="AV575" s="13" t="s">
        <v>79</v>
      </c>
      <c r="AW575" s="13" t="s">
        <v>33</v>
      </c>
      <c r="AX575" s="13" t="s">
        <v>72</v>
      </c>
      <c r="AY575" s="244" t="s">
        <v>203</v>
      </c>
    </row>
    <row r="576" s="13" customFormat="1">
      <c r="A576" s="13"/>
      <c r="B576" s="234"/>
      <c r="C576" s="235"/>
      <c r="D576" s="236" t="s">
        <v>215</v>
      </c>
      <c r="E576" s="237" t="s">
        <v>19</v>
      </c>
      <c r="F576" s="238" t="s">
        <v>794</v>
      </c>
      <c r="G576" s="235"/>
      <c r="H576" s="237" t="s">
        <v>19</v>
      </c>
      <c r="I576" s="239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215</v>
      </c>
      <c r="AU576" s="244" t="s">
        <v>81</v>
      </c>
      <c r="AV576" s="13" t="s">
        <v>79</v>
      </c>
      <c r="AW576" s="13" t="s">
        <v>33</v>
      </c>
      <c r="AX576" s="13" t="s">
        <v>72</v>
      </c>
      <c r="AY576" s="244" t="s">
        <v>203</v>
      </c>
    </row>
    <row r="577" s="13" customFormat="1">
      <c r="A577" s="13"/>
      <c r="B577" s="234"/>
      <c r="C577" s="235"/>
      <c r="D577" s="236" t="s">
        <v>215</v>
      </c>
      <c r="E577" s="237" t="s">
        <v>19</v>
      </c>
      <c r="F577" s="238" t="s">
        <v>795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215</v>
      </c>
      <c r="AU577" s="244" t="s">
        <v>81</v>
      </c>
      <c r="AV577" s="13" t="s">
        <v>79</v>
      </c>
      <c r="AW577" s="13" t="s">
        <v>33</v>
      </c>
      <c r="AX577" s="13" t="s">
        <v>72</v>
      </c>
      <c r="AY577" s="244" t="s">
        <v>203</v>
      </c>
    </row>
    <row r="578" s="14" customFormat="1">
      <c r="A578" s="14"/>
      <c r="B578" s="245"/>
      <c r="C578" s="246"/>
      <c r="D578" s="236" t="s">
        <v>215</v>
      </c>
      <c r="E578" s="247" t="s">
        <v>19</v>
      </c>
      <c r="F578" s="248" t="s">
        <v>1368</v>
      </c>
      <c r="G578" s="246"/>
      <c r="H578" s="249">
        <v>15.550000000000001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215</v>
      </c>
      <c r="AU578" s="255" t="s">
        <v>81</v>
      </c>
      <c r="AV578" s="14" t="s">
        <v>81</v>
      </c>
      <c r="AW578" s="14" t="s">
        <v>33</v>
      </c>
      <c r="AX578" s="14" t="s">
        <v>72</v>
      </c>
      <c r="AY578" s="255" t="s">
        <v>203</v>
      </c>
    </row>
    <row r="579" s="13" customFormat="1">
      <c r="A579" s="13"/>
      <c r="B579" s="234"/>
      <c r="C579" s="235"/>
      <c r="D579" s="236" t="s">
        <v>215</v>
      </c>
      <c r="E579" s="237" t="s">
        <v>19</v>
      </c>
      <c r="F579" s="238" t="s">
        <v>1366</v>
      </c>
      <c r="G579" s="235"/>
      <c r="H579" s="237" t="s">
        <v>19</v>
      </c>
      <c r="I579" s="239"/>
      <c r="J579" s="235"/>
      <c r="K579" s="235"/>
      <c r="L579" s="240"/>
      <c r="M579" s="241"/>
      <c r="N579" s="242"/>
      <c r="O579" s="242"/>
      <c r="P579" s="242"/>
      <c r="Q579" s="242"/>
      <c r="R579" s="242"/>
      <c r="S579" s="242"/>
      <c r="T579" s="24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4" t="s">
        <v>215</v>
      </c>
      <c r="AU579" s="244" t="s">
        <v>81</v>
      </c>
      <c r="AV579" s="13" t="s">
        <v>79</v>
      </c>
      <c r="AW579" s="13" t="s">
        <v>33</v>
      </c>
      <c r="AX579" s="13" t="s">
        <v>72</v>
      </c>
      <c r="AY579" s="244" t="s">
        <v>203</v>
      </c>
    </row>
    <row r="580" s="13" customFormat="1">
      <c r="A580" s="13"/>
      <c r="B580" s="234"/>
      <c r="C580" s="235"/>
      <c r="D580" s="236" t="s">
        <v>215</v>
      </c>
      <c r="E580" s="237" t="s">
        <v>19</v>
      </c>
      <c r="F580" s="238" t="s">
        <v>1186</v>
      </c>
      <c r="G580" s="235"/>
      <c r="H580" s="237" t="s">
        <v>19</v>
      </c>
      <c r="I580" s="239"/>
      <c r="J580" s="235"/>
      <c r="K580" s="235"/>
      <c r="L580" s="240"/>
      <c r="M580" s="241"/>
      <c r="N580" s="242"/>
      <c r="O580" s="242"/>
      <c r="P580" s="242"/>
      <c r="Q580" s="242"/>
      <c r="R580" s="242"/>
      <c r="S580" s="242"/>
      <c r="T580" s="24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4" t="s">
        <v>215</v>
      </c>
      <c r="AU580" s="244" t="s">
        <v>81</v>
      </c>
      <c r="AV580" s="13" t="s">
        <v>79</v>
      </c>
      <c r="AW580" s="13" t="s">
        <v>33</v>
      </c>
      <c r="AX580" s="13" t="s">
        <v>72</v>
      </c>
      <c r="AY580" s="244" t="s">
        <v>203</v>
      </c>
    </row>
    <row r="581" s="13" customFormat="1">
      <c r="A581" s="13"/>
      <c r="B581" s="234"/>
      <c r="C581" s="235"/>
      <c r="D581" s="236" t="s">
        <v>215</v>
      </c>
      <c r="E581" s="237" t="s">
        <v>19</v>
      </c>
      <c r="F581" s="238" t="s">
        <v>456</v>
      </c>
      <c r="G581" s="235"/>
      <c r="H581" s="237" t="s">
        <v>19</v>
      </c>
      <c r="I581" s="239"/>
      <c r="J581" s="235"/>
      <c r="K581" s="235"/>
      <c r="L581" s="240"/>
      <c r="M581" s="241"/>
      <c r="N581" s="242"/>
      <c r="O581" s="242"/>
      <c r="P581" s="242"/>
      <c r="Q581" s="242"/>
      <c r="R581" s="242"/>
      <c r="S581" s="242"/>
      <c r="T581" s="24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4" t="s">
        <v>215</v>
      </c>
      <c r="AU581" s="244" t="s">
        <v>81</v>
      </c>
      <c r="AV581" s="13" t="s">
        <v>79</v>
      </c>
      <c r="AW581" s="13" t="s">
        <v>33</v>
      </c>
      <c r="AX581" s="13" t="s">
        <v>72</v>
      </c>
      <c r="AY581" s="244" t="s">
        <v>203</v>
      </c>
    </row>
    <row r="582" s="13" customFormat="1">
      <c r="A582" s="13"/>
      <c r="B582" s="234"/>
      <c r="C582" s="235"/>
      <c r="D582" s="236" t="s">
        <v>215</v>
      </c>
      <c r="E582" s="237" t="s">
        <v>19</v>
      </c>
      <c r="F582" s="238" t="s">
        <v>794</v>
      </c>
      <c r="G582" s="235"/>
      <c r="H582" s="237" t="s">
        <v>19</v>
      </c>
      <c r="I582" s="239"/>
      <c r="J582" s="235"/>
      <c r="K582" s="235"/>
      <c r="L582" s="240"/>
      <c r="M582" s="241"/>
      <c r="N582" s="242"/>
      <c r="O582" s="242"/>
      <c r="P582" s="242"/>
      <c r="Q582" s="242"/>
      <c r="R582" s="242"/>
      <c r="S582" s="242"/>
      <c r="T582" s="24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4" t="s">
        <v>215</v>
      </c>
      <c r="AU582" s="244" t="s">
        <v>81</v>
      </c>
      <c r="AV582" s="13" t="s">
        <v>79</v>
      </c>
      <c r="AW582" s="13" t="s">
        <v>33</v>
      </c>
      <c r="AX582" s="13" t="s">
        <v>72</v>
      </c>
      <c r="AY582" s="244" t="s">
        <v>203</v>
      </c>
    </row>
    <row r="583" s="13" customFormat="1">
      <c r="A583" s="13"/>
      <c r="B583" s="234"/>
      <c r="C583" s="235"/>
      <c r="D583" s="236" t="s">
        <v>215</v>
      </c>
      <c r="E583" s="237" t="s">
        <v>19</v>
      </c>
      <c r="F583" s="238" t="s">
        <v>795</v>
      </c>
      <c r="G583" s="235"/>
      <c r="H583" s="237" t="s">
        <v>19</v>
      </c>
      <c r="I583" s="239"/>
      <c r="J583" s="235"/>
      <c r="K583" s="235"/>
      <c r="L583" s="240"/>
      <c r="M583" s="241"/>
      <c r="N583" s="242"/>
      <c r="O583" s="242"/>
      <c r="P583" s="242"/>
      <c r="Q583" s="242"/>
      <c r="R583" s="242"/>
      <c r="S583" s="242"/>
      <c r="T583" s="24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4" t="s">
        <v>215</v>
      </c>
      <c r="AU583" s="244" t="s">
        <v>81</v>
      </c>
      <c r="AV583" s="13" t="s">
        <v>79</v>
      </c>
      <c r="AW583" s="13" t="s">
        <v>33</v>
      </c>
      <c r="AX583" s="13" t="s">
        <v>72</v>
      </c>
      <c r="AY583" s="244" t="s">
        <v>203</v>
      </c>
    </row>
    <row r="584" s="14" customFormat="1">
      <c r="A584" s="14"/>
      <c r="B584" s="245"/>
      <c r="C584" s="246"/>
      <c r="D584" s="236" t="s">
        <v>215</v>
      </c>
      <c r="E584" s="247" t="s">
        <v>19</v>
      </c>
      <c r="F584" s="248" t="s">
        <v>1398</v>
      </c>
      <c r="G584" s="246"/>
      <c r="H584" s="249">
        <v>5.6399999999999997</v>
      </c>
      <c r="I584" s="250"/>
      <c r="J584" s="246"/>
      <c r="K584" s="246"/>
      <c r="L584" s="251"/>
      <c r="M584" s="252"/>
      <c r="N584" s="253"/>
      <c r="O584" s="253"/>
      <c r="P584" s="253"/>
      <c r="Q584" s="253"/>
      <c r="R584" s="253"/>
      <c r="S584" s="253"/>
      <c r="T584" s="25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5" t="s">
        <v>215</v>
      </c>
      <c r="AU584" s="255" t="s">
        <v>81</v>
      </c>
      <c r="AV584" s="14" t="s">
        <v>81</v>
      </c>
      <c r="AW584" s="14" t="s">
        <v>33</v>
      </c>
      <c r="AX584" s="14" t="s">
        <v>72</v>
      </c>
      <c r="AY584" s="255" t="s">
        <v>203</v>
      </c>
    </row>
    <row r="585" s="15" customFormat="1">
      <c r="A585" s="15"/>
      <c r="B585" s="256"/>
      <c r="C585" s="257"/>
      <c r="D585" s="236" t="s">
        <v>215</v>
      </c>
      <c r="E585" s="258" t="s">
        <v>19</v>
      </c>
      <c r="F585" s="259" t="s">
        <v>246</v>
      </c>
      <c r="G585" s="257"/>
      <c r="H585" s="260">
        <v>147.11000000000001</v>
      </c>
      <c r="I585" s="261"/>
      <c r="J585" s="257"/>
      <c r="K585" s="257"/>
      <c r="L585" s="262"/>
      <c r="M585" s="263"/>
      <c r="N585" s="264"/>
      <c r="O585" s="264"/>
      <c r="P585" s="264"/>
      <c r="Q585" s="264"/>
      <c r="R585" s="264"/>
      <c r="S585" s="264"/>
      <c r="T585" s="26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66" t="s">
        <v>215</v>
      </c>
      <c r="AU585" s="266" t="s">
        <v>81</v>
      </c>
      <c r="AV585" s="15" t="s">
        <v>211</v>
      </c>
      <c r="AW585" s="15" t="s">
        <v>33</v>
      </c>
      <c r="AX585" s="15" t="s">
        <v>79</v>
      </c>
      <c r="AY585" s="266" t="s">
        <v>203</v>
      </c>
    </row>
    <row r="586" s="12" customFormat="1" ht="22.8" customHeight="1">
      <c r="A586" s="12"/>
      <c r="B586" s="200"/>
      <c r="C586" s="201"/>
      <c r="D586" s="202" t="s">
        <v>71</v>
      </c>
      <c r="E586" s="214" t="s">
        <v>805</v>
      </c>
      <c r="F586" s="214" t="s">
        <v>806</v>
      </c>
      <c r="G586" s="201"/>
      <c r="H586" s="201"/>
      <c r="I586" s="204"/>
      <c r="J586" s="215">
        <f>BK586</f>
        <v>0</v>
      </c>
      <c r="K586" s="201"/>
      <c r="L586" s="206"/>
      <c r="M586" s="207"/>
      <c r="N586" s="208"/>
      <c r="O586" s="208"/>
      <c r="P586" s="209">
        <f>SUM(P587:P588)</f>
        <v>0</v>
      </c>
      <c r="Q586" s="208"/>
      <c r="R586" s="209">
        <f>SUM(R587:R588)</f>
        <v>0</v>
      </c>
      <c r="S586" s="208"/>
      <c r="T586" s="210">
        <f>SUM(T587:T588)</f>
        <v>0</v>
      </c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R586" s="211" t="s">
        <v>79</v>
      </c>
      <c r="AT586" s="212" t="s">
        <v>71</v>
      </c>
      <c r="AU586" s="212" t="s">
        <v>79</v>
      </c>
      <c r="AY586" s="211" t="s">
        <v>203</v>
      </c>
      <c r="BK586" s="213">
        <f>SUM(BK587:BK588)</f>
        <v>0</v>
      </c>
    </row>
    <row r="587" s="2" customFormat="1" ht="33" customHeight="1">
      <c r="A587" s="40"/>
      <c r="B587" s="41"/>
      <c r="C587" s="216" t="s">
        <v>355</v>
      </c>
      <c r="D587" s="216" t="s">
        <v>206</v>
      </c>
      <c r="E587" s="217" t="s">
        <v>807</v>
      </c>
      <c r="F587" s="218" t="s">
        <v>808</v>
      </c>
      <c r="G587" s="219" t="s">
        <v>282</v>
      </c>
      <c r="H587" s="220">
        <v>17.632999999999999</v>
      </c>
      <c r="I587" s="221"/>
      <c r="J587" s="222">
        <f>ROUND(I587*H587,2)</f>
        <v>0</v>
      </c>
      <c r="K587" s="218" t="s">
        <v>210</v>
      </c>
      <c r="L587" s="46"/>
      <c r="M587" s="223" t="s">
        <v>19</v>
      </c>
      <c r="N587" s="224" t="s">
        <v>43</v>
      </c>
      <c r="O587" s="86"/>
      <c r="P587" s="225">
        <f>O587*H587</f>
        <v>0</v>
      </c>
      <c r="Q587" s="225">
        <v>0</v>
      </c>
      <c r="R587" s="225">
        <f>Q587*H587</f>
        <v>0</v>
      </c>
      <c r="S587" s="225">
        <v>0</v>
      </c>
      <c r="T587" s="226">
        <f>S587*H587</f>
        <v>0</v>
      </c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R587" s="227" t="s">
        <v>211</v>
      </c>
      <c r="AT587" s="227" t="s">
        <v>206</v>
      </c>
      <c r="AU587" s="227" t="s">
        <v>81</v>
      </c>
      <c r="AY587" s="19" t="s">
        <v>203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19" t="s">
        <v>79</v>
      </c>
      <c r="BK587" s="228">
        <f>ROUND(I587*H587,2)</f>
        <v>0</v>
      </c>
      <c r="BL587" s="19" t="s">
        <v>211</v>
      </c>
      <c r="BM587" s="227" t="s">
        <v>1692</v>
      </c>
    </row>
    <row r="588" s="2" customFormat="1">
      <c r="A588" s="40"/>
      <c r="B588" s="41"/>
      <c r="C588" s="42"/>
      <c r="D588" s="229" t="s">
        <v>213</v>
      </c>
      <c r="E588" s="42"/>
      <c r="F588" s="230" t="s">
        <v>810</v>
      </c>
      <c r="G588" s="42"/>
      <c r="H588" s="42"/>
      <c r="I588" s="231"/>
      <c r="J588" s="42"/>
      <c r="K588" s="42"/>
      <c r="L588" s="46"/>
      <c r="M588" s="232"/>
      <c r="N588" s="233"/>
      <c r="O588" s="86"/>
      <c r="P588" s="86"/>
      <c r="Q588" s="86"/>
      <c r="R588" s="86"/>
      <c r="S588" s="86"/>
      <c r="T588" s="87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T588" s="19" t="s">
        <v>213</v>
      </c>
      <c r="AU588" s="19" t="s">
        <v>81</v>
      </c>
    </row>
    <row r="589" s="12" customFormat="1" ht="25.92" customHeight="1">
      <c r="A589" s="12"/>
      <c r="B589" s="200"/>
      <c r="C589" s="201"/>
      <c r="D589" s="202" t="s">
        <v>71</v>
      </c>
      <c r="E589" s="203" t="s">
        <v>314</v>
      </c>
      <c r="F589" s="203" t="s">
        <v>315</v>
      </c>
      <c r="G589" s="201"/>
      <c r="H589" s="201"/>
      <c r="I589" s="204"/>
      <c r="J589" s="205">
        <f>BK589</f>
        <v>0</v>
      </c>
      <c r="K589" s="201"/>
      <c r="L589" s="206"/>
      <c r="M589" s="207"/>
      <c r="N589" s="208"/>
      <c r="O589" s="208"/>
      <c r="P589" s="209">
        <f>P590+P759+P867+P1041</f>
        <v>0</v>
      </c>
      <c r="Q589" s="208"/>
      <c r="R589" s="209">
        <f>R590+R759+R867+R1041</f>
        <v>1.51278117025</v>
      </c>
      <c r="S589" s="208"/>
      <c r="T589" s="210">
        <f>T590+T759+T867+T1041</f>
        <v>0.0058228500000000001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11" t="s">
        <v>81</v>
      </c>
      <c r="AT589" s="212" t="s">
        <v>71</v>
      </c>
      <c r="AU589" s="212" t="s">
        <v>72</v>
      </c>
      <c r="AY589" s="211" t="s">
        <v>203</v>
      </c>
      <c r="BK589" s="213">
        <f>BK590+BK759+BK867+BK1041</f>
        <v>0</v>
      </c>
    </row>
    <row r="590" s="12" customFormat="1" ht="22.8" customHeight="1">
      <c r="A590" s="12"/>
      <c r="B590" s="200"/>
      <c r="C590" s="201"/>
      <c r="D590" s="202" t="s">
        <v>71</v>
      </c>
      <c r="E590" s="214" t="s">
        <v>316</v>
      </c>
      <c r="F590" s="214" t="s">
        <v>811</v>
      </c>
      <c r="G590" s="201"/>
      <c r="H590" s="201"/>
      <c r="I590" s="204"/>
      <c r="J590" s="215">
        <f>BK590</f>
        <v>0</v>
      </c>
      <c r="K590" s="201"/>
      <c r="L590" s="206"/>
      <c r="M590" s="207"/>
      <c r="N590" s="208"/>
      <c r="O590" s="208"/>
      <c r="P590" s="209">
        <f>SUM(P591:P758)</f>
        <v>0</v>
      </c>
      <c r="Q590" s="208"/>
      <c r="R590" s="209">
        <f>SUM(R591:R758)</f>
        <v>0.24940000000000001</v>
      </c>
      <c r="S590" s="208"/>
      <c r="T590" s="210">
        <f>SUM(T591:T758)</f>
        <v>0</v>
      </c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R590" s="211" t="s">
        <v>81</v>
      </c>
      <c r="AT590" s="212" t="s">
        <v>71</v>
      </c>
      <c r="AU590" s="212" t="s">
        <v>79</v>
      </c>
      <c r="AY590" s="211" t="s">
        <v>203</v>
      </c>
      <c r="BK590" s="213">
        <f>SUM(BK591:BK758)</f>
        <v>0</v>
      </c>
    </row>
    <row r="591" s="2" customFormat="1" ht="24.15" customHeight="1">
      <c r="A591" s="40"/>
      <c r="B591" s="41"/>
      <c r="C591" s="216" t="s">
        <v>365</v>
      </c>
      <c r="D591" s="216" t="s">
        <v>206</v>
      </c>
      <c r="E591" s="217" t="s">
        <v>1693</v>
      </c>
      <c r="F591" s="218" t="s">
        <v>1694</v>
      </c>
      <c r="G591" s="219" t="s">
        <v>358</v>
      </c>
      <c r="H591" s="220">
        <v>1</v>
      </c>
      <c r="I591" s="221"/>
      <c r="J591" s="222">
        <f>ROUND(I591*H591,2)</f>
        <v>0</v>
      </c>
      <c r="K591" s="218" t="s">
        <v>210</v>
      </c>
      <c r="L591" s="46"/>
      <c r="M591" s="223" t="s">
        <v>19</v>
      </c>
      <c r="N591" s="224" t="s">
        <v>43</v>
      </c>
      <c r="O591" s="86"/>
      <c r="P591" s="225">
        <f>O591*H591</f>
        <v>0</v>
      </c>
      <c r="Q591" s="225">
        <v>0</v>
      </c>
      <c r="R591" s="225">
        <f>Q591*H591</f>
        <v>0</v>
      </c>
      <c r="S591" s="225">
        <v>0</v>
      </c>
      <c r="T591" s="226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27" t="s">
        <v>321</v>
      </c>
      <c r="AT591" s="227" t="s">
        <v>206</v>
      </c>
      <c r="AU591" s="227" t="s">
        <v>81</v>
      </c>
      <c r="AY591" s="19" t="s">
        <v>203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19" t="s">
        <v>79</v>
      </c>
      <c r="BK591" s="228">
        <f>ROUND(I591*H591,2)</f>
        <v>0</v>
      </c>
      <c r="BL591" s="19" t="s">
        <v>321</v>
      </c>
      <c r="BM591" s="227" t="s">
        <v>1695</v>
      </c>
    </row>
    <row r="592" s="2" customFormat="1">
      <c r="A592" s="40"/>
      <c r="B592" s="41"/>
      <c r="C592" s="42"/>
      <c r="D592" s="229" t="s">
        <v>213</v>
      </c>
      <c r="E592" s="42"/>
      <c r="F592" s="230" t="s">
        <v>1696</v>
      </c>
      <c r="G592" s="42"/>
      <c r="H592" s="42"/>
      <c r="I592" s="231"/>
      <c r="J592" s="42"/>
      <c r="K592" s="42"/>
      <c r="L592" s="46"/>
      <c r="M592" s="232"/>
      <c r="N592" s="233"/>
      <c r="O592" s="86"/>
      <c r="P592" s="86"/>
      <c r="Q592" s="86"/>
      <c r="R592" s="86"/>
      <c r="S592" s="86"/>
      <c r="T592" s="87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T592" s="19" t="s">
        <v>213</v>
      </c>
      <c r="AU592" s="19" t="s">
        <v>81</v>
      </c>
    </row>
    <row r="593" s="13" customFormat="1">
      <c r="A593" s="13"/>
      <c r="B593" s="234"/>
      <c r="C593" s="235"/>
      <c r="D593" s="236" t="s">
        <v>215</v>
      </c>
      <c r="E593" s="237" t="s">
        <v>19</v>
      </c>
      <c r="F593" s="238" t="s">
        <v>1366</v>
      </c>
      <c r="G593" s="235"/>
      <c r="H593" s="237" t="s">
        <v>19</v>
      </c>
      <c r="I593" s="239"/>
      <c r="J593" s="235"/>
      <c r="K593" s="235"/>
      <c r="L593" s="240"/>
      <c r="M593" s="241"/>
      <c r="N593" s="242"/>
      <c r="O593" s="242"/>
      <c r="P593" s="242"/>
      <c r="Q593" s="242"/>
      <c r="R593" s="242"/>
      <c r="S593" s="242"/>
      <c r="T593" s="24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4" t="s">
        <v>215</v>
      </c>
      <c r="AU593" s="244" t="s">
        <v>81</v>
      </c>
      <c r="AV593" s="13" t="s">
        <v>79</v>
      </c>
      <c r="AW593" s="13" t="s">
        <v>33</v>
      </c>
      <c r="AX593" s="13" t="s">
        <v>72</v>
      </c>
      <c r="AY593" s="244" t="s">
        <v>203</v>
      </c>
    </row>
    <row r="594" s="13" customFormat="1">
      <c r="A594" s="13"/>
      <c r="B594" s="234"/>
      <c r="C594" s="235"/>
      <c r="D594" s="236" t="s">
        <v>215</v>
      </c>
      <c r="E594" s="237" t="s">
        <v>19</v>
      </c>
      <c r="F594" s="238" t="s">
        <v>1183</v>
      </c>
      <c r="G594" s="235"/>
      <c r="H594" s="237" t="s">
        <v>19</v>
      </c>
      <c r="I594" s="239"/>
      <c r="J594" s="235"/>
      <c r="K594" s="235"/>
      <c r="L594" s="240"/>
      <c r="M594" s="241"/>
      <c r="N594" s="242"/>
      <c r="O594" s="242"/>
      <c r="P594" s="242"/>
      <c r="Q594" s="242"/>
      <c r="R594" s="242"/>
      <c r="S594" s="242"/>
      <c r="T594" s="24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4" t="s">
        <v>215</v>
      </c>
      <c r="AU594" s="244" t="s">
        <v>81</v>
      </c>
      <c r="AV594" s="13" t="s">
        <v>79</v>
      </c>
      <c r="AW594" s="13" t="s">
        <v>33</v>
      </c>
      <c r="AX594" s="13" t="s">
        <v>72</v>
      </c>
      <c r="AY594" s="244" t="s">
        <v>203</v>
      </c>
    </row>
    <row r="595" s="13" customFormat="1">
      <c r="A595" s="13"/>
      <c r="B595" s="234"/>
      <c r="C595" s="235"/>
      <c r="D595" s="236" t="s">
        <v>215</v>
      </c>
      <c r="E595" s="237" t="s">
        <v>19</v>
      </c>
      <c r="F595" s="238" t="s">
        <v>456</v>
      </c>
      <c r="G595" s="235"/>
      <c r="H595" s="237" t="s">
        <v>19</v>
      </c>
      <c r="I595" s="239"/>
      <c r="J595" s="235"/>
      <c r="K595" s="235"/>
      <c r="L595" s="240"/>
      <c r="M595" s="241"/>
      <c r="N595" s="242"/>
      <c r="O595" s="242"/>
      <c r="P595" s="242"/>
      <c r="Q595" s="242"/>
      <c r="R595" s="242"/>
      <c r="S595" s="242"/>
      <c r="T595" s="24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4" t="s">
        <v>215</v>
      </c>
      <c r="AU595" s="244" t="s">
        <v>81</v>
      </c>
      <c r="AV595" s="13" t="s">
        <v>79</v>
      </c>
      <c r="AW595" s="13" t="s">
        <v>33</v>
      </c>
      <c r="AX595" s="13" t="s">
        <v>72</v>
      </c>
      <c r="AY595" s="244" t="s">
        <v>203</v>
      </c>
    </row>
    <row r="596" s="13" customFormat="1">
      <c r="A596" s="13"/>
      <c r="B596" s="234"/>
      <c r="C596" s="235"/>
      <c r="D596" s="236" t="s">
        <v>215</v>
      </c>
      <c r="E596" s="237" t="s">
        <v>19</v>
      </c>
      <c r="F596" s="238" t="s">
        <v>1697</v>
      </c>
      <c r="G596" s="235"/>
      <c r="H596" s="237" t="s">
        <v>19</v>
      </c>
      <c r="I596" s="239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215</v>
      </c>
      <c r="AU596" s="244" t="s">
        <v>81</v>
      </c>
      <c r="AV596" s="13" t="s">
        <v>79</v>
      </c>
      <c r="AW596" s="13" t="s">
        <v>33</v>
      </c>
      <c r="AX596" s="13" t="s">
        <v>72</v>
      </c>
      <c r="AY596" s="244" t="s">
        <v>203</v>
      </c>
    </row>
    <row r="597" s="13" customFormat="1">
      <c r="A597" s="13"/>
      <c r="B597" s="234"/>
      <c r="C597" s="235"/>
      <c r="D597" s="236" t="s">
        <v>215</v>
      </c>
      <c r="E597" s="237" t="s">
        <v>19</v>
      </c>
      <c r="F597" s="238" t="s">
        <v>1698</v>
      </c>
      <c r="G597" s="235"/>
      <c r="H597" s="237" t="s">
        <v>19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215</v>
      </c>
      <c r="AU597" s="244" t="s">
        <v>81</v>
      </c>
      <c r="AV597" s="13" t="s">
        <v>79</v>
      </c>
      <c r="AW597" s="13" t="s">
        <v>33</v>
      </c>
      <c r="AX597" s="13" t="s">
        <v>72</v>
      </c>
      <c r="AY597" s="244" t="s">
        <v>203</v>
      </c>
    </row>
    <row r="598" s="14" customFormat="1">
      <c r="A598" s="14"/>
      <c r="B598" s="245"/>
      <c r="C598" s="246"/>
      <c r="D598" s="236" t="s">
        <v>215</v>
      </c>
      <c r="E598" s="247" t="s">
        <v>19</v>
      </c>
      <c r="F598" s="248" t="s">
        <v>79</v>
      </c>
      <c r="G598" s="246"/>
      <c r="H598" s="249">
        <v>1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5" t="s">
        <v>215</v>
      </c>
      <c r="AU598" s="255" t="s">
        <v>81</v>
      </c>
      <c r="AV598" s="14" t="s">
        <v>81</v>
      </c>
      <c r="AW598" s="14" t="s">
        <v>33</v>
      </c>
      <c r="AX598" s="14" t="s">
        <v>72</v>
      </c>
      <c r="AY598" s="255" t="s">
        <v>203</v>
      </c>
    </row>
    <row r="599" s="15" customFormat="1">
      <c r="A599" s="15"/>
      <c r="B599" s="256"/>
      <c r="C599" s="257"/>
      <c r="D599" s="236" t="s">
        <v>215</v>
      </c>
      <c r="E599" s="258" t="s">
        <v>19</v>
      </c>
      <c r="F599" s="259" t="s">
        <v>246</v>
      </c>
      <c r="G599" s="257"/>
      <c r="H599" s="260">
        <v>1</v>
      </c>
      <c r="I599" s="261"/>
      <c r="J599" s="257"/>
      <c r="K599" s="257"/>
      <c r="L599" s="262"/>
      <c r="M599" s="263"/>
      <c r="N599" s="264"/>
      <c r="O599" s="264"/>
      <c r="P599" s="264"/>
      <c r="Q599" s="264"/>
      <c r="R599" s="264"/>
      <c r="S599" s="264"/>
      <c r="T599" s="26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66" t="s">
        <v>215</v>
      </c>
      <c r="AU599" s="266" t="s">
        <v>81</v>
      </c>
      <c r="AV599" s="15" t="s">
        <v>211</v>
      </c>
      <c r="AW599" s="15" t="s">
        <v>33</v>
      </c>
      <c r="AX599" s="15" t="s">
        <v>79</v>
      </c>
      <c r="AY599" s="266" t="s">
        <v>203</v>
      </c>
    </row>
    <row r="600" s="2" customFormat="1" ht="16.5" customHeight="1">
      <c r="A600" s="40"/>
      <c r="B600" s="41"/>
      <c r="C600" s="270" t="s">
        <v>321</v>
      </c>
      <c r="D600" s="270" t="s">
        <v>771</v>
      </c>
      <c r="E600" s="271" t="s">
        <v>1699</v>
      </c>
      <c r="F600" s="272" t="s">
        <v>1700</v>
      </c>
      <c r="G600" s="273" t="s">
        <v>358</v>
      </c>
      <c r="H600" s="274">
        <v>1</v>
      </c>
      <c r="I600" s="275"/>
      <c r="J600" s="276">
        <f>ROUND(I600*H600,2)</f>
        <v>0</v>
      </c>
      <c r="K600" s="272" t="s">
        <v>210</v>
      </c>
      <c r="L600" s="277"/>
      <c r="M600" s="278" t="s">
        <v>19</v>
      </c>
      <c r="N600" s="279" t="s">
        <v>43</v>
      </c>
      <c r="O600" s="86"/>
      <c r="P600" s="225">
        <f>O600*H600</f>
        <v>0</v>
      </c>
      <c r="Q600" s="225">
        <v>0.016</v>
      </c>
      <c r="R600" s="225">
        <f>Q600*H600</f>
        <v>0.016</v>
      </c>
      <c r="S600" s="225">
        <v>0</v>
      </c>
      <c r="T600" s="226">
        <f>S600*H600</f>
        <v>0</v>
      </c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R600" s="227" t="s">
        <v>821</v>
      </c>
      <c r="AT600" s="227" t="s">
        <v>771</v>
      </c>
      <c r="AU600" s="227" t="s">
        <v>81</v>
      </c>
      <c r="AY600" s="19" t="s">
        <v>203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19" t="s">
        <v>79</v>
      </c>
      <c r="BK600" s="228">
        <f>ROUND(I600*H600,2)</f>
        <v>0</v>
      </c>
      <c r="BL600" s="19" t="s">
        <v>321</v>
      </c>
      <c r="BM600" s="227" t="s">
        <v>1701</v>
      </c>
    </row>
    <row r="601" s="13" customFormat="1">
      <c r="A601" s="13"/>
      <c r="B601" s="234"/>
      <c r="C601" s="235"/>
      <c r="D601" s="236" t="s">
        <v>215</v>
      </c>
      <c r="E601" s="237" t="s">
        <v>19</v>
      </c>
      <c r="F601" s="238" t="s">
        <v>1366</v>
      </c>
      <c r="G601" s="235"/>
      <c r="H601" s="237" t="s">
        <v>19</v>
      </c>
      <c r="I601" s="239"/>
      <c r="J601" s="235"/>
      <c r="K601" s="235"/>
      <c r="L601" s="240"/>
      <c r="M601" s="241"/>
      <c r="N601" s="242"/>
      <c r="O601" s="242"/>
      <c r="P601" s="242"/>
      <c r="Q601" s="242"/>
      <c r="R601" s="242"/>
      <c r="S601" s="242"/>
      <c r="T601" s="24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4" t="s">
        <v>215</v>
      </c>
      <c r="AU601" s="244" t="s">
        <v>81</v>
      </c>
      <c r="AV601" s="13" t="s">
        <v>79</v>
      </c>
      <c r="AW601" s="13" t="s">
        <v>33</v>
      </c>
      <c r="AX601" s="13" t="s">
        <v>72</v>
      </c>
      <c r="AY601" s="244" t="s">
        <v>203</v>
      </c>
    </row>
    <row r="602" s="13" customFormat="1">
      <c r="A602" s="13"/>
      <c r="B602" s="234"/>
      <c r="C602" s="235"/>
      <c r="D602" s="236" t="s">
        <v>215</v>
      </c>
      <c r="E602" s="237" t="s">
        <v>19</v>
      </c>
      <c r="F602" s="238" t="s">
        <v>1183</v>
      </c>
      <c r="G602" s="235"/>
      <c r="H602" s="237" t="s">
        <v>19</v>
      </c>
      <c r="I602" s="239"/>
      <c r="J602" s="235"/>
      <c r="K602" s="235"/>
      <c r="L602" s="240"/>
      <c r="M602" s="241"/>
      <c r="N602" s="242"/>
      <c r="O602" s="242"/>
      <c r="P602" s="242"/>
      <c r="Q602" s="242"/>
      <c r="R602" s="242"/>
      <c r="S602" s="242"/>
      <c r="T602" s="24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4" t="s">
        <v>215</v>
      </c>
      <c r="AU602" s="244" t="s">
        <v>81</v>
      </c>
      <c r="AV602" s="13" t="s">
        <v>79</v>
      </c>
      <c r="AW602" s="13" t="s">
        <v>33</v>
      </c>
      <c r="AX602" s="13" t="s">
        <v>72</v>
      </c>
      <c r="AY602" s="244" t="s">
        <v>203</v>
      </c>
    </row>
    <row r="603" s="13" customFormat="1">
      <c r="A603" s="13"/>
      <c r="B603" s="234"/>
      <c r="C603" s="235"/>
      <c r="D603" s="236" t="s">
        <v>215</v>
      </c>
      <c r="E603" s="237" t="s">
        <v>19</v>
      </c>
      <c r="F603" s="238" t="s">
        <v>456</v>
      </c>
      <c r="G603" s="235"/>
      <c r="H603" s="237" t="s">
        <v>19</v>
      </c>
      <c r="I603" s="239"/>
      <c r="J603" s="235"/>
      <c r="K603" s="235"/>
      <c r="L603" s="240"/>
      <c r="M603" s="241"/>
      <c r="N603" s="242"/>
      <c r="O603" s="242"/>
      <c r="P603" s="242"/>
      <c r="Q603" s="242"/>
      <c r="R603" s="242"/>
      <c r="S603" s="242"/>
      <c r="T603" s="24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4" t="s">
        <v>215</v>
      </c>
      <c r="AU603" s="244" t="s">
        <v>81</v>
      </c>
      <c r="AV603" s="13" t="s">
        <v>79</v>
      </c>
      <c r="AW603" s="13" t="s">
        <v>33</v>
      </c>
      <c r="AX603" s="13" t="s">
        <v>72</v>
      </c>
      <c r="AY603" s="244" t="s">
        <v>203</v>
      </c>
    </row>
    <row r="604" s="13" customFormat="1">
      <c r="A604" s="13"/>
      <c r="B604" s="234"/>
      <c r="C604" s="235"/>
      <c r="D604" s="236" t="s">
        <v>215</v>
      </c>
      <c r="E604" s="237" t="s">
        <v>19</v>
      </c>
      <c r="F604" s="238" t="s">
        <v>1697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215</v>
      </c>
      <c r="AU604" s="244" t="s">
        <v>81</v>
      </c>
      <c r="AV604" s="13" t="s">
        <v>79</v>
      </c>
      <c r="AW604" s="13" t="s">
        <v>33</v>
      </c>
      <c r="AX604" s="13" t="s">
        <v>72</v>
      </c>
      <c r="AY604" s="244" t="s">
        <v>203</v>
      </c>
    </row>
    <row r="605" s="13" customFormat="1">
      <c r="A605" s="13"/>
      <c r="B605" s="234"/>
      <c r="C605" s="235"/>
      <c r="D605" s="236" t="s">
        <v>215</v>
      </c>
      <c r="E605" s="237" t="s">
        <v>19</v>
      </c>
      <c r="F605" s="238" t="s">
        <v>1698</v>
      </c>
      <c r="G605" s="235"/>
      <c r="H605" s="237" t="s">
        <v>19</v>
      </c>
      <c r="I605" s="239"/>
      <c r="J605" s="235"/>
      <c r="K605" s="235"/>
      <c r="L605" s="240"/>
      <c r="M605" s="241"/>
      <c r="N605" s="242"/>
      <c r="O605" s="242"/>
      <c r="P605" s="242"/>
      <c r="Q605" s="242"/>
      <c r="R605" s="242"/>
      <c r="S605" s="242"/>
      <c r="T605" s="24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4" t="s">
        <v>215</v>
      </c>
      <c r="AU605" s="244" t="s">
        <v>81</v>
      </c>
      <c r="AV605" s="13" t="s">
        <v>79</v>
      </c>
      <c r="AW605" s="13" t="s">
        <v>33</v>
      </c>
      <c r="AX605" s="13" t="s">
        <v>72</v>
      </c>
      <c r="AY605" s="244" t="s">
        <v>203</v>
      </c>
    </row>
    <row r="606" s="14" customFormat="1">
      <c r="A606" s="14"/>
      <c r="B606" s="245"/>
      <c r="C606" s="246"/>
      <c r="D606" s="236" t="s">
        <v>215</v>
      </c>
      <c r="E606" s="247" t="s">
        <v>19</v>
      </c>
      <c r="F606" s="248" t="s">
        <v>79</v>
      </c>
      <c r="G606" s="246"/>
      <c r="H606" s="249">
        <v>1</v>
      </c>
      <c r="I606" s="250"/>
      <c r="J606" s="246"/>
      <c r="K606" s="246"/>
      <c r="L606" s="251"/>
      <c r="M606" s="252"/>
      <c r="N606" s="253"/>
      <c r="O606" s="253"/>
      <c r="P606" s="253"/>
      <c r="Q606" s="253"/>
      <c r="R606" s="253"/>
      <c r="S606" s="253"/>
      <c r="T606" s="25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5" t="s">
        <v>215</v>
      </c>
      <c r="AU606" s="255" t="s">
        <v>81</v>
      </c>
      <c r="AV606" s="14" t="s">
        <v>81</v>
      </c>
      <c r="AW606" s="14" t="s">
        <v>33</v>
      </c>
      <c r="AX606" s="14" t="s">
        <v>72</v>
      </c>
      <c r="AY606" s="255" t="s">
        <v>203</v>
      </c>
    </row>
    <row r="607" s="15" customFormat="1">
      <c r="A607" s="15"/>
      <c r="B607" s="256"/>
      <c r="C607" s="257"/>
      <c r="D607" s="236" t="s">
        <v>215</v>
      </c>
      <c r="E607" s="258" t="s">
        <v>19</v>
      </c>
      <c r="F607" s="259" t="s">
        <v>246</v>
      </c>
      <c r="G607" s="257"/>
      <c r="H607" s="260">
        <v>1</v>
      </c>
      <c r="I607" s="261"/>
      <c r="J607" s="257"/>
      <c r="K607" s="257"/>
      <c r="L607" s="262"/>
      <c r="M607" s="263"/>
      <c r="N607" s="264"/>
      <c r="O607" s="264"/>
      <c r="P607" s="264"/>
      <c r="Q607" s="264"/>
      <c r="R607" s="264"/>
      <c r="S607" s="264"/>
      <c r="T607" s="26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66" t="s">
        <v>215</v>
      </c>
      <c r="AU607" s="266" t="s">
        <v>81</v>
      </c>
      <c r="AV607" s="15" t="s">
        <v>211</v>
      </c>
      <c r="AW607" s="15" t="s">
        <v>33</v>
      </c>
      <c r="AX607" s="15" t="s">
        <v>79</v>
      </c>
      <c r="AY607" s="266" t="s">
        <v>203</v>
      </c>
    </row>
    <row r="608" s="2" customFormat="1" ht="24.15" customHeight="1">
      <c r="A608" s="40"/>
      <c r="B608" s="41"/>
      <c r="C608" s="216" t="s">
        <v>394</v>
      </c>
      <c r="D608" s="216" t="s">
        <v>206</v>
      </c>
      <c r="E608" s="217" t="s">
        <v>812</v>
      </c>
      <c r="F608" s="218" t="s">
        <v>813</v>
      </c>
      <c r="G608" s="219" t="s">
        <v>358</v>
      </c>
      <c r="H608" s="220">
        <v>1</v>
      </c>
      <c r="I608" s="221"/>
      <c r="J608" s="222">
        <f>ROUND(I608*H608,2)</f>
        <v>0</v>
      </c>
      <c r="K608" s="218" t="s">
        <v>210</v>
      </c>
      <c r="L608" s="46"/>
      <c r="M608" s="223" t="s">
        <v>19</v>
      </c>
      <c r="N608" s="224" t="s">
        <v>43</v>
      </c>
      <c r="O608" s="86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R608" s="227" t="s">
        <v>321</v>
      </c>
      <c r="AT608" s="227" t="s">
        <v>206</v>
      </c>
      <c r="AU608" s="227" t="s">
        <v>81</v>
      </c>
      <c r="AY608" s="19" t="s">
        <v>203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19" t="s">
        <v>79</v>
      </c>
      <c r="BK608" s="228">
        <f>ROUND(I608*H608,2)</f>
        <v>0</v>
      </c>
      <c r="BL608" s="19" t="s">
        <v>321</v>
      </c>
      <c r="BM608" s="227" t="s">
        <v>1702</v>
      </c>
    </row>
    <row r="609" s="2" customFormat="1">
      <c r="A609" s="40"/>
      <c r="B609" s="41"/>
      <c r="C609" s="42"/>
      <c r="D609" s="229" t="s">
        <v>213</v>
      </c>
      <c r="E609" s="42"/>
      <c r="F609" s="230" t="s">
        <v>815</v>
      </c>
      <c r="G609" s="42"/>
      <c r="H609" s="42"/>
      <c r="I609" s="231"/>
      <c r="J609" s="42"/>
      <c r="K609" s="42"/>
      <c r="L609" s="46"/>
      <c r="M609" s="232"/>
      <c r="N609" s="233"/>
      <c r="O609" s="86"/>
      <c r="P609" s="86"/>
      <c r="Q609" s="86"/>
      <c r="R609" s="86"/>
      <c r="S609" s="86"/>
      <c r="T609" s="87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T609" s="19" t="s">
        <v>213</v>
      </c>
      <c r="AU609" s="19" t="s">
        <v>81</v>
      </c>
    </row>
    <row r="610" s="13" customFormat="1">
      <c r="A610" s="13"/>
      <c r="B610" s="234"/>
      <c r="C610" s="235"/>
      <c r="D610" s="236" t="s">
        <v>215</v>
      </c>
      <c r="E610" s="237" t="s">
        <v>19</v>
      </c>
      <c r="F610" s="238" t="s">
        <v>1366</v>
      </c>
      <c r="G610" s="235"/>
      <c r="H610" s="237" t="s">
        <v>19</v>
      </c>
      <c r="I610" s="239"/>
      <c r="J610" s="235"/>
      <c r="K610" s="235"/>
      <c r="L610" s="240"/>
      <c r="M610" s="241"/>
      <c r="N610" s="242"/>
      <c r="O610" s="242"/>
      <c r="P610" s="242"/>
      <c r="Q610" s="242"/>
      <c r="R610" s="242"/>
      <c r="S610" s="242"/>
      <c r="T610" s="24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4" t="s">
        <v>215</v>
      </c>
      <c r="AU610" s="244" t="s">
        <v>81</v>
      </c>
      <c r="AV610" s="13" t="s">
        <v>79</v>
      </c>
      <c r="AW610" s="13" t="s">
        <v>33</v>
      </c>
      <c r="AX610" s="13" t="s">
        <v>72</v>
      </c>
      <c r="AY610" s="244" t="s">
        <v>203</v>
      </c>
    </row>
    <row r="611" s="13" customFormat="1">
      <c r="A611" s="13"/>
      <c r="B611" s="234"/>
      <c r="C611" s="235"/>
      <c r="D611" s="236" t="s">
        <v>215</v>
      </c>
      <c r="E611" s="237" t="s">
        <v>19</v>
      </c>
      <c r="F611" s="238" t="s">
        <v>1703</v>
      </c>
      <c r="G611" s="235"/>
      <c r="H611" s="237" t="s">
        <v>19</v>
      </c>
      <c r="I611" s="239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215</v>
      </c>
      <c r="AU611" s="244" t="s">
        <v>81</v>
      </c>
      <c r="AV611" s="13" t="s">
        <v>79</v>
      </c>
      <c r="AW611" s="13" t="s">
        <v>33</v>
      </c>
      <c r="AX611" s="13" t="s">
        <v>72</v>
      </c>
      <c r="AY611" s="244" t="s">
        <v>203</v>
      </c>
    </row>
    <row r="612" s="13" customFormat="1">
      <c r="A612" s="13"/>
      <c r="B612" s="234"/>
      <c r="C612" s="235"/>
      <c r="D612" s="236" t="s">
        <v>215</v>
      </c>
      <c r="E612" s="237" t="s">
        <v>19</v>
      </c>
      <c r="F612" s="238" t="s">
        <v>1385</v>
      </c>
      <c r="G612" s="235"/>
      <c r="H612" s="237" t="s">
        <v>19</v>
      </c>
      <c r="I612" s="239"/>
      <c r="J612" s="235"/>
      <c r="K612" s="235"/>
      <c r="L612" s="240"/>
      <c r="M612" s="241"/>
      <c r="N612" s="242"/>
      <c r="O612" s="242"/>
      <c r="P612" s="242"/>
      <c r="Q612" s="242"/>
      <c r="R612" s="242"/>
      <c r="S612" s="242"/>
      <c r="T612" s="24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4" t="s">
        <v>215</v>
      </c>
      <c r="AU612" s="244" t="s">
        <v>81</v>
      </c>
      <c r="AV612" s="13" t="s">
        <v>79</v>
      </c>
      <c r="AW612" s="13" t="s">
        <v>33</v>
      </c>
      <c r="AX612" s="13" t="s">
        <v>72</v>
      </c>
      <c r="AY612" s="244" t="s">
        <v>203</v>
      </c>
    </row>
    <row r="613" s="13" customFormat="1">
      <c r="A613" s="13"/>
      <c r="B613" s="234"/>
      <c r="C613" s="235"/>
      <c r="D613" s="236" t="s">
        <v>215</v>
      </c>
      <c r="E613" s="237" t="s">
        <v>19</v>
      </c>
      <c r="F613" s="238" t="s">
        <v>817</v>
      </c>
      <c r="G613" s="235"/>
      <c r="H613" s="237" t="s">
        <v>19</v>
      </c>
      <c r="I613" s="239"/>
      <c r="J613" s="235"/>
      <c r="K613" s="235"/>
      <c r="L613" s="240"/>
      <c r="M613" s="241"/>
      <c r="N613" s="242"/>
      <c r="O613" s="242"/>
      <c r="P613" s="242"/>
      <c r="Q613" s="242"/>
      <c r="R613" s="242"/>
      <c r="S613" s="242"/>
      <c r="T613" s="24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4" t="s">
        <v>215</v>
      </c>
      <c r="AU613" s="244" t="s">
        <v>81</v>
      </c>
      <c r="AV613" s="13" t="s">
        <v>79</v>
      </c>
      <c r="AW613" s="13" t="s">
        <v>33</v>
      </c>
      <c r="AX613" s="13" t="s">
        <v>72</v>
      </c>
      <c r="AY613" s="244" t="s">
        <v>203</v>
      </c>
    </row>
    <row r="614" s="13" customFormat="1">
      <c r="A614" s="13"/>
      <c r="B614" s="234"/>
      <c r="C614" s="235"/>
      <c r="D614" s="236" t="s">
        <v>215</v>
      </c>
      <c r="E614" s="237" t="s">
        <v>19</v>
      </c>
      <c r="F614" s="238" t="s">
        <v>1704</v>
      </c>
      <c r="G614" s="235"/>
      <c r="H614" s="237" t="s">
        <v>19</v>
      </c>
      <c r="I614" s="239"/>
      <c r="J614" s="235"/>
      <c r="K614" s="235"/>
      <c r="L614" s="240"/>
      <c r="M614" s="241"/>
      <c r="N614" s="242"/>
      <c r="O614" s="242"/>
      <c r="P614" s="242"/>
      <c r="Q614" s="242"/>
      <c r="R614" s="242"/>
      <c r="S614" s="242"/>
      <c r="T614" s="24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4" t="s">
        <v>215</v>
      </c>
      <c r="AU614" s="244" t="s">
        <v>81</v>
      </c>
      <c r="AV614" s="13" t="s">
        <v>79</v>
      </c>
      <c r="AW614" s="13" t="s">
        <v>33</v>
      </c>
      <c r="AX614" s="13" t="s">
        <v>72</v>
      </c>
      <c r="AY614" s="244" t="s">
        <v>203</v>
      </c>
    </row>
    <row r="615" s="14" customFormat="1">
      <c r="A615" s="14"/>
      <c r="B615" s="245"/>
      <c r="C615" s="246"/>
      <c r="D615" s="236" t="s">
        <v>215</v>
      </c>
      <c r="E615" s="247" t="s">
        <v>19</v>
      </c>
      <c r="F615" s="248" t="s">
        <v>79</v>
      </c>
      <c r="G615" s="246"/>
      <c r="H615" s="249">
        <v>1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5" t="s">
        <v>215</v>
      </c>
      <c r="AU615" s="255" t="s">
        <v>81</v>
      </c>
      <c r="AV615" s="14" t="s">
        <v>81</v>
      </c>
      <c r="AW615" s="14" t="s">
        <v>33</v>
      </c>
      <c r="AX615" s="14" t="s">
        <v>72</v>
      </c>
      <c r="AY615" s="255" t="s">
        <v>203</v>
      </c>
    </row>
    <row r="616" s="15" customFormat="1">
      <c r="A616" s="15"/>
      <c r="B616" s="256"/>
      <c r="C616" s="257"/>
      <c r="D616" s="236" t="s">
        <v>215</v>
      </c>
      <c r="E616" s="258" t="s">
        <v>19</v>
      </c>
      <c r="F616" s="259" t="s">
        <v>246</v>
      </c>
      <c r="G616" s="257"/>
      <c r="H616" s="260">
        <v>1</v>
      </c>
      <c r="I616" s="261"/>
      <c r="J616" s="257"/>
      <c r="K616" s="257"/>
      <c r="L616" s="262"/>
      <c r="M616" s="263"/>
      <c r="N616" s="264"/>
      <c r="O616" s="264"/>
      <c r="P616" s="264"/>
      <c r="Q616" s="264"/>
      <c r="R616" s="264"/>
      <c r="S616" s="264"/>
      <c r="T616" s="26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66" t="s">
        <v>215</v>
      </c>
      <c r="AU616" s="266" t="s">
        <v>81</v>
      </c>
      <c r="AV616" s="15" t="s">
        <v>211</v>
      </c>
      <c r="AW616" s="15" t="s">
        <v>33</v>
      </c>
      <c r="AX616" s="15" t="s">
        <v>79</v>
      </c>
      <c r="AY616" s="266" t="s">
        <v>203</v>
      </c>
    </row>
    <row r="617" s="2" customFormat="1" ht="21.75" customHeight="1">
      <c r="A617" s="40"/>
      <c r="B617" s="41"/>
      <c r="C617" s="270" t="s">
        <v>430</v>
      </c>
      <c r="D617" s="270" t="s">
        <v>771</v>
      </c>
      <c r="E617" s="271" t="s">
        <v>819</v>
      </c>
      <c r="F617" s="272" t="s">
        <v>820</v>
      </c>
      <c r="G617" s="273" t="s">
        <v>358</v>
      </c>
      <c r="H617" s="274">
        <v>1</v>
      </c>
      <c r="I617" s="275"/>
      <c r="J617" s="276">
        <f>ROUND(I617*H617,2)</f>
        <v>0</v>
      </c>
      <c r="K617" s="272" t="s">
        <v>210</v>
      </c>
      <c r="L617" s="277"/>
      <c r="M617" s="278" t="s">
        <v>19</v>
      </c>
      <c r="N617" s="279" t="s">
        <v>43</v>
      </c>
      <c r="O617" s="86"/>
      <c r="P617" s="225">
        <f>O617*H617</f>
        <v>0</v>
      </c>
      <c r="Q617" s="225">
        <v>0.021600000000000001</v>
      </c>
      <c r="R617" s="225">
        <f>Q617*H617</f>
        <v>0.021600000000000001</v>
      </c>
      <c r="S617" s="225">
        <v>0</v>
      </c>
      <c r="T617" s="226">
        <f>S617*H617</f>
        <v>0</v>
      </c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R617" s="227" t="s">
        <v>821</v>
      </c>
      <c r="AT617" s="227" t="s">
        <v>771</v>
      </c>
      <c r="AU617" s="227" t="s">
        <v>81</v>
      </c>
      <c r="AY617" s="19" t="s">
        <v>203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19" t="s">
        <v>79</v>
      </c>
      <c r="BK617" s="228">
        <f>ROUND(I617*H617,2)</f>
        <v>0</v>
      </c>
      <c r="BL617" s="19" t="s">
        <v>321</v>
      </c>
      <c r="BM617" s="227" t="s">
        <v>1705</v>
      </c>
    </row>
    <row r="618" s="13" customFormat="1">
      <c r="A618" s="13"/>
      <c r="B618" s="234"/>
      <c r="C618" s="235"/>
      <c r="D618" s="236" t="s">
        <v>215</v>
      </c>
      <c r="E618" s="237" t="s">
        <v>19</v>
      </c>
      <c r="F618" s="238" t="s">
        <v>1366</v>
      </c>
      <c r="G618" s="235"/>
      <c r="H618" s="237" t="s">
        <v>19</v>
      </c>
      <c r="I618" s="239"/>
      <c r="J618" s="235"/>
      <c r="K618" s="235"/>
      <c r="L618" s="240"/>
      <c r="M618" s="241"/>
      <c r="N618" s="242"/>
      <c r="O618" s="242"/>
      <c r="P618" s="242"/>
      <c r="Q618" s="242"/>
      <c r="R618" s="242"/>
      <c r="S618" s="242"/>
      <c r="T618" s="24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4" t="s">
        <v>215</v>
      </c>
      <c r="AU618" s="244" t="s">
        <v>81</v>
      </c>
      <c r="AV618" s="13" t="s">
        <v>79</v>
      </c>
      <c r="AW618" s="13" t="s">
        <v>33</v>
      </c>
      <c r="AX618" s="13" t="s">
        <v>72</v>
      </c>
      <c r="AY618" s="244" t="s">
        <v>203</v>
      </c>
    </row>
    <row r="619" s="13" customFormat="1">
      <c r="A619" s="13"/>
      <c r="B619" s="234"/>
      <c r="C619" s="235"/>
      <c r="D619" s="236" t="s">
        <v>215</v>
      </c>
      <c r="E619" s="237" t="s">
        <v>19</v>
      </c>
      <c r="F619" s="238" t="s">
        <v>1703</v>
      </c>
      <c r="G619" s="235"/>
      <c r="H619" s="237" t="s">
        <v>19</v>
      </c>
      <c r="I619" s="239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215</v>
      </c>
      <c r="AU619" s="244" t="s">
        <v>81</v>
      </c>
      <c r="AV619" s="13" t="s">
        <v>79</v>
      </c>
      <c r="AW619" s="13" t="s">
        <v>33</v>
      </c>
      <c r="AX619" s="13" t="s">
        <v>72</v>
      </c>
      <c r="AY619" s="244" t="s">
        <v>203</v>
      </c>
    </row>
    <row r="620" s="13" customFormat="1">
      <c r="A620" s="13"/>
      <c r="B620" s="234"/>
      <c r="C620" s="235"/>
      <c r="D620" s="236" t="s">
        <v>215</v>
      </c>
      <c r="E620" s="237" t="s">
        <v>19</v>
      </c>
      <c r="F620" s="238" t="s">
        <v>1385</v>
      </c>
      <c r="G620" s="235"/>
      <c r="H620" s="237" t="s">
        <v>19</v>
      </c>
      <c r="I620" s="239"/>
      <c r="J620" s="235"/>
      <c r="K620" s="235"/>
      <c r="L620" s="240"/>
      <c r="M620" s="241"/>
      <c r="N620" s="242"/>
      <c r="O620" s="242"/>
      <c r="P620" s="242"/>
      <c r="Q620" s="242"/>
      <c r="R620" s="242"/>
      <c r="S620" s="242"/>
      <c r="T620" s="24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4" t="s">
        <v>215</v>
      </c>
      <c r="AU620" s="244" t="s">
        <v>81</v>
      </c>
      <c r="AV620" s="13" t="s">
        <v>79</v>
      </c>
      <c r="AW620" s="13" t="s">
        <v>33</v>
      </c>
      <c r="AX620" s="13" t="s">
        <v>72</v>
      </c>
      <c r="AY620" s="244" t="s">
        <v>203</v>
      </c>
    </row>
    <row r="621" s="13" customFormat="1">
      <c r="A621" s="13"/>
      <c r="B621" s="234"/>
      <c r="C621" s="235"/>
      <c r="D621" s="236" t="s">
        <v>215</v>
      </c>
      <c r="E621" s="237" t="s">
        <v>19</v>
      </c>
      <c r="F621" s="238" t="s">
        <v>817</v>
      </c>
      <c r="G621" s="235"/>
      <c r="H621" s="237" t="s">
        <v>19</v>
      </c>
      <c r="I621" s="239"/>
      <c r="J621" s="235"/>
      <c r="K621" s="235"/>
      <c r="L621" s="240"/>
      <c r="M621" s="241"/>
      <c r="N621" s="242"/>
      <c r="O621" s="242"/>
      <c r="P621" s="242"/>
      <c r="Q621" s="242"/>
      <c r="R621" s="242"/>
      <c r="S621" s="242"/>
      <c r="T621" s="24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4" t="s">
        <v>215</v>
      </c>
      <c r="AU621" s="244" t="s">
        <v>81</v>
      </c>
      <c r="AV621" s="13" t="s">
        <v>79</v>
      </c>
      <c r="AW621" s="13" t="s">
        <v>33</v>
      </c>
      <c r="AX621" s="13" t="s">
        <v>72</v>
      </c>
      <c r="AY621" s="244" t="s">
        <v>203</v>
      </c>
    </row>
    <row r="622" s="13" customFormat="1">
      <c r="A622" s="13"/>
      <c r="B622" s="234"/>
      <c r="C622" s="235"/>
      <c r="D622" s="236" t="s">
        <v>215</v>
      </c>
      <c r="E622" s="237" t="s">
        <v>19</v>
      </c>
      <c r="F622" s="238" t="s">
        <v>1704</v>
      </c>
      <c r="G622" s="235"/>
      <c r="H622" s="237" t="s">
        <v>19</v>
      </c>
      <c r="I622" s="239"/>
      <c r="J622" s="235"/>
      <c r="K622" s="235"/>
      <c r="L622" s="240"/>
      <c r="M622" s="241"/>
      <c r="N622" s="242"/>
      <c r="O622" s="242"/>
      <c r="P622" s="242"/>
      <c r="Q622" s="242"/>
      <c r="R622" s="242"/>
      <c r="S622" s="242"/>
      <c r="T622" s="24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4" t="s">
        <v>215</v>
      </c>
      <c r="AU622" s="244" t="s">
        <v>81</v>
      </c>
      <c r="AV622" s="13" t="s">
        <v>79</v>
      </c>
      <c r="AW622" s="13" t="s">
        <v>33</v>
      </c>
      <c r="AX622" s="13" t="s">
        <v>72</v>
      </c>
      <c r="AY622" s="244" t="s">
        <v>203</v>
      </c>
    </row>
    <row r="623" s="14" customFormat="1">
      <c r="A623" s="14"/>
      <c r="B623" s="245"/>
      <c r="C623" s="246"/>
      <c r="D623" s="236" t="s">
        <v>215</v>
      </c>
      <c r="E623" s="247" t="s">
        <v>19</v>
      </c>
      <c r="F623" s="248" t="s">
        <v>79</v>
      </c>
      <c r="G623" s="246"/>
      <c r="H623" s="249">
        <v>1</v>
      </c>
      <c r="I623" s="250"/>
      <c r="J623" s="246"/>
      <c r="K623" s="246"/>
      <c r="L623" s="251"/>
      <c r="M623" s="252"/>
      <c r="N623" s="253"/>
      <c r="O623" s="253"/>
      <c r="P623" s="253"/>
      <c r="Q623" s="253"/>
      <c r="R623" s="253"/>
      <c r="S623" s="253"/>
      <c r="T623" s="25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5" t="s">
        <v>215</v>
      </c>
      <c r="AU623" s="255" t="s">
        <v>81</v>
      </c>
      <c r="AV623" s="14" t="s">
        <v>81</v>
      </c>
      <c r="AW623" s="14" t="s">
        <v>33</v>
      </c>
      <c r="AX623" s="14" t="s">
        <v>72</v>
      </c>
      <c r="AY623" s="255" t="s">
        <v>203</v>
      </c>
    </row>
    <row r="624" s="15" customFormat="1">
      <c r="A624" s="15"/>
      <c r="B624" s="256"/>
      <c r="C624" s="257"/>
      <c r="D624" s="236" t="s">
        <v>215</v>
      </c>
      <c r="E624" s="258" t="s">
        <v>19</v>
      </c>
      <c r="F624" s="259" t="s">
        <v>246</v>
      </c>
      <c r="G624" s="257"/>
      <c r="H624" s="260">
        <v>1</v>
      </c>
      <c r="I624" s="261"/>
      <c r="J624" s="257"/>
      <c r="K624" s="257"/>
      <c r="L624" s="262"/>
      <c r="M624" s="263"/>
      <c r="N624" s="264"/>
      <c r="O624" s="264"/>
      <c r="P624" s="264"/>
      <c r="Q624" s="264"/>
      <c r="R624" s="264"/>
      <c r="S624" s="264"/>
      <c r="T624" s="26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66" t="s">
        <v>215</v>
      </c>
      <c r="AU624" s="266" t="s">
        <v>81</v>
      </c>
      <c r="AV624" s="15" t="s">
        <v>211</v>
      </c>
      <c r="AW624" s="15" t="s">
        <v>33</v>
      </c>
      <c r="AX624" s="15" t="s">
        <v>79</v>
      </c>
      <c r="AY624" s="266" t="s">
        <v>203</v>
      </c>
    </row>
    <row r="625" s="2" customFormat="1" ht="24.15" customHeight="1">
      <c r="A625" s="40"/>
      <c r="B625" s="41"/>
      <c r="C625" s="216" t="s">
        <v>843</v>
      </c>
      <c r="D625" s="216" t="s">
        <v>206</v>
      </c>
      <c r="E625" s="217" t="s">
        <v>823</v>
      </c>
      <c r="F625" s="218" t="s">
        <v>824</v>
      </c>
      <c r="G625" s="219" t="s">
        <v>358</v>
      </c>
      <c r="H625" s="220">
        <v>7</v>
      </c>
      <c r="I625" s="221"/>
      <c r="J625" s="222">
        <f>ROUND(I625*H625,2)</f>
        <v>0</v>
      </c>
      <c r="K625" s="218" t="s">
        <v>210</v>
      </c>
      <c r="L625" s="46"/>
      <c r="M625" s="223" t="s">
        <v>19</v>
      </c>
      <c r="N625" s="224" t="s">
        <v>43</v>
      </c>
      <c r="O625" s="86"/>
      <c r="P625" s="225">
        <f>O625*H625</f>
        <v>0</v>
      </c>
      <c r="Q625" s="225">
        <v>0</v>
      </c>
      <c r="R625" s="225">
        <f>Q625*H625</f>
        <v>0</v>
      </c>
      <c r="S625" s="225">
        <v>0</v>
      </c>
      <c r="T625" s="226">
        <f>S625*H625</f>
        <v>0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R625" s="227" t="s">
        <v>321</v>
      </c>
      <c r="AT625" s="227" t="s">
        <v>206</v>
      </c>
      <c r="AU625" s="227" t="s">
        <v>81</v>
      </c>
      <c r="AY625" s="19" t="s">
        <v>203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19" t="s">
        <v>79</v>
      </c>
      <c r="BK625" s="228">
        <f>ROUND(I625*H625,2)</f>
        <v>0</v>
      </c>
      <c r="BL625" s="19" t="s">
        <v>321</v>
      </c>
      <c r="BM625" s="227" t="s">
        <v>1706</v>
      </c>
    </row>
    <row r="626" s="2" customFormat="1">
      <c r="A626" s="40"/>
      <c r="B626" s="41"/>
      <c r="C626" s="42"/>
      <c r="D626" s="229" t="s">
        <v>213</v>
      </c>
      <c r="E626" s="42"/>
      <c r="F626" s="230" t="s">
        <v>826</v>
      </c>
      <c r="G626" s="42"/>
      <c r="H626" s="42"/>
      <c r="I626" s="231"/>
      <c r="J626" s="42"/>
      <c r="K626" s="42"/>
      <c r="L626" s="46"/>
      <c r="M626" s="232"/>
      <c r="N626" s="233"/>
      <c r="O626" s="86"/>
      <c r="P626" s="86"/>
      <c r="Q626" s="86"/>
      <c r="R626" s="86"/>
      <c r="S626" s="86"/>
      <c r="T626" s="87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T626" s="19" t="s">
        <v>213</v>
      </c>
      <c r="AU626" s="19" t="s">
        <v>81</v>
      </c>
    </row>
    <row r="627" s="13" customFormat="1">
      <c r="A627" s="13"/>
      <c r="B627" s="234"/>
      <c r="C627" s="235"/>
      <c r="D627" s="236" t="s">
        <v>215</v>
      </c>
      <c r="E627" s="237" t="s">
        <v>19</v>
      </c>
      <c r="F627" s="238" t="s">
        <v>1366</v>
      </c>
      <c r="G627" s="235"/>
      <c r="H627" s="237" t="s">
        <v>19</v>
      </c>
      <c r="I627" s="239"/>
      <c r="J627" s="235"/>
      <c r="K627" s="235"/>
      <c r="L627" s="240"/>
      <c r="M627" s="241"/>
      <c r="N627" s="242"/>
      <c r="O627" s="242"/>
      <c r="P627" s="242"/>
      <c r="Q627" s="242"/>
      <c r="R627" s="242"/>
      <c r="S627" s="242"/>
      <c r="T627" s="24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4" t="s">
        <v>215</v>
      </c>
      <c r="AU627" s="244" t="s">
        <v>81</v>
      </c>
      <c r="AV627" s="13" t="s">
        <v>79</v>
      </c>
      <c r="AW627" s="13" t="s">
        <v>33</v>
      </c>
      <c r="AX627" s="13" t="s">
        <v>72</v>
      </c>
      <c r="AY627" s="244" t="s">
        <v>203</v>
      </c>
    </row>
    <row r="628" s="13" customFormat="1">
      <c r="A628" s="13"/>
      <c r="B628" s="234"/>
      <c r="C628" s="235"/>
      <c r="D628" s="236" t="s">
        <v>215</v>
      </c>
      <c r="E628" s="237" t="s">
        <v>19</v>
      </c>
      <c r="F628" s="238" t="s">
        <v>1707</v>
      </c>
      <c r="G628" s="235"/>
      <c r="H628" s="237" t="s">
        <v>19</v>
      </c>
      <c r="I628" s="239"/>
      <c r="J628" s="235"/>
      <c r="K628" s="235"/>
      <c r="L628" s="240"/>
      <c r="M628" s="241"/>
      <c r="N628" s="242"/>
      <c r="O628" s="242"/>
      <c r="P628" s="242"/>
      <c r="Q628" s="242"/>
      <c r="R628" s="242"/>
      <c r="S628" s="242"/>
      <c r="T628" s="24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4" t="s">
        <v>215</v>
      </c>
      <c r="AU628" s="244" t="s">
        <v>81</v>
      </c>
      <c r="AV628" s="13" t="s">
        <v>79</v>
      </c>
      <c r="AW628" s="13" t="s">
        <v>33</v>
      </c>
      <c r="AX628" s="13" t="s">
        <v>72</v>
      </c>
      <c r="AY628" s="244" t="s">
        <v>203</v>
      </c>
    </row>
    <row r="629" s="13" customFormat="1">
      <c r="A629" s="13"/>
      <c r="B629" s="234"/>
      <c r="C629" s="235"/>
      <c r="D629" s="236" t="s">
        <v>215</v>
      </c>
      <c r="E629" s="237" t="s">
        <v>19</v>
      </c>
      <c r="F629" s="238" t="s">
        <v>1373</v>
      </c>
      <c r="G629" s="235"/>
      <c r="H629" s="237" t="s">
        <v>19</v>
      </c>
      <c r="I629" s="239"/>
      <c r="J629" s="235"/>
      <c r="K629" s="235"/>
      <c r="L629" s="240"/>
      <c r="M629" s="241"/>
      <c r="N629" s="242"/>
      <c r="O629" s="242"/>
      <c r="P629" s="242"/>
      <c r="Q629" s="242"/>
      <c r="R629" s="242"/>
      <c r="S629" s="242"/>
      <c r="T629" s="24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4" t="s">
        <v>215</v>
      </c>
      <c r="AU629" s="244" t="s">
        <v>81</v>
      </c>
      <c r="AV629" s="13" t="s">
        <v>79</v>
      </c>
      <c r="AW629" s="13" t="s">
        <v>33</v>
      </c>
      <c r="AX629" s="13" t="s">
        <v>72</v>
      </c>
      <c r="AY629" s="244" t="s">
        <v>203</v>
      </c>
    </row>
    <row r="630" s="13" customFormat="1">
      <c r="A630" s="13"/>
      <c r="B630" s="234"/>
      <c r="C630" s="235"/>
      <c r="D630" s="236" t="s">
        <v>215</v>
      </c>
      <c r="E630" s="237" t="s">
        <v>19</v>
      </c>
      <c r="F630" s="238" t="s">
        <v>1708</v>
      </c>
      <c r="G630" s="235"/>
      <c r="H630" s="237" t="s">
        <v>19</v>
      </c>
      <c r="I630" s="239"/>
      <c r="J630" s="235"/>
      <c r="K630" s="235"/>
      <c r="L630" s="240"/>
      <c r="M630" s="241"/>
      <c r="N630" s="242"/>
      <c r="O630" s="242"/>
      <c r="P630" s="242"/>
      <c r="Q630" s="242"/>
      <c r="R630" s="242"/>
      <c r="S630" s="242"/>
      <c r="T630" s="24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4" t="s">
        <v>215</v>
      </c>
      <c r="AU630" s="244" t="s">
        <v>81</v>
      </c>
      <c r="AV630" s="13" t="s">
        <v>79</v>
      </c>
      <c r="AW630" s="13" t="s">
        <v>33</v>
      </c>
      <c r="AX630" s="13" t="s">
        <v>72</v>
      </c>
      <c r="AY630" s="244" t="s">
        <v>203</v>
      </c>
    </row>
    <row r="631" s="13" customFormat="1">
      <c r="A631" s="13"/>
      <c r="B631" s="234"/>
      <c r="C631" s="235"/>
      <c r="D631" s="236" t="s">
        <v>215</v>
      </c>
      <c r="E631" s="237" t="s">
        <v>19</v>
      </c>
      <c r="F631" s="238" t="s">
        <v>1709</v>
      </c>
      <c r="G631" s="235"/>
      <c r="H631" s="237" t="s">
        <v>19</v>
      </c>
      <c r="I631" s="239"/>
      <c r="J631" s="235"/>
      <c r="K631" s="235"/>
      <c r="L631" s="240"/>
      <c r="M631" s="241"/>
      <c r="N631" s="242"/>
      <c r="O631" s="242"/>
      <c r="P631" s="242"/>
      <c r="Q631" s="242"/>
      <c r="R631" s="242"/>
      <c r="S631" s="242"/>
      <c r="T631" s="24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4" t="s">
        <v>215</v>
      </c>
      <c r="AU631" s="244" t="s">
        <v>81</v>
      </c>
      <c r="AV631" s="13" t="s">
        <v>79</v>
      </c>
      <c r="AW631" s="13" t="s">
        <v>33</v>
      </c>
      <c r="AX631" s="13" t="s">
        <v>72</v>
      </c>
      <c r="AY631" s="244" t="s">
        <v>203</v>
      </c>
    </row>
    <row r="632" s="14" customFormat="1">
      <c r="A632" s="14"/>
      <c r="B632" s="245"/>
      <c r="C632" s="246"/>
      <c r="D632" s="236" t="s">
        <v>215</v>
      </c>
      <c r="E632" s="247" t="s">
        <v>19</v>
      </c>
      <c r="F632" s="248" t="s">
        <v>79</v>
      </c>
      <c r="G632" s="246"/>
      <c r="H632" s="249">
        <v>1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215</v>
      </c>
      <c r="AU632" s="255" t="s">
        <v>81</v>
      </c>
      <c r="AV632" s="14" t="s">
        <v>81</v>
      </c>
      <c r="AW632" s="14" t="s">
        <v>33</v>
      </c>
      <c r="AX632" s="14" t="s">
        <v>72</v>
      </c>
      <c r="AY632" s="255" t="s">
        <v>203</v>
      </c>
    </row>
    <row r="633" s="13" customFormat="1">
      <c r="A633" s="13"/>
      <c r="B633" s="234"/>
      <c r="C633" s="235"/>
      <c r="D633" s="236" t="s">
        <v>215</v>
      </c>
      <c r="E633" s="237" t="s">
        <v>19</v>
      </c>
      <c r="F633" s="238" t="s">
        <v>1366</v>
      </c>
      <c r="G633" s="235"/>
      <c r="H633" s="237" t="s">
        <v>19</v>
      </c>
      <c r="I633" s="239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215</v>
      </c>
      <c r="AU633" s="244" t="s">
        <v>81</v>
      </c>
      <c r="AV633" s="13" t="s">
        <v>79</v>
      </c>
      <c r="AW633" s="13" t="s">
        <v>33</v>
      </c>
      <c r="AX633" s="13" t="s">
        <v>72</v>
      </c>
      <c r="AY633" s="244" t="s">
        <v>203</v>
      </c>
    </row>
    <row r="634" s="13" customFormat="1">
      <c r="A634" s="13"/>
      <c r="B634" s="234"/>
      <c r="C634" s="235"/>
      <c r="D634" s="236" t="s">
        <v>215</v>
      </c>
      <c r="E634" s="237" t="s">
        <v>19</v>
      </c>
      <c r="F634" s="238" t="s">
        <v>1710</v>
      </c>
      <c r="G634" s="235"/>
      <c r="H634" s="237" t="s">
        <v>19</v>
      </c>
      <c r="I634" s="239"/>
      <c r="J634" s="235"/>
      <c r="K634" s="235"/>
      <c r="L634" s="240"/>
      <c r="M634" s="241"/>
      <c r="N634" s="242"/>
      <c r="O634" s="242"/>
      <c r="P634" s="242"/>
      <c r="Q634" s="242"/>
      <c r="R634" s="242"/>
      <c r="S634" s="242"/>
      <c r="T634" s="24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4" t="s">
        <v>215</v>
      </c>
      <c r="AU634" s="244" t="s">
        <v>81</v>
      </c>
      <c r="AV634" s="13" t="s">
        <v>79</v>
      </c>
      <c r="AW634" s="13" t="s">
        <v>33</v>
      </c>
      <c r="AX634" s="13" t="s">
        <v>72</v>
      </c>
      <c r="AY634" s="244" t="s">
        <v>203</v>
      </c>
    </row>
    <row r="635" s="13" customFormat="1">
      <c r="A635" s="13"/>
      <c r="B635" s="234"/>
      <c r="C635" s="235"/>
      <c r="D635" s="236" t="s">
        <v>215</v>
      </c>
      <c r="E635" s="237" t="s">
        <v>19</v>
      </c>
      <c r="F635" s="238" t="s">
        <v>1375</v>
      </c>
      <c r="G635" s="235"/>
      <c r="H635" s="237" t="s">
        <v>19</v>
      </c>
      <c r="I635" s="239"/>
      <c r="J635" s="235"/>
      <c r="K635" s="235"/>
      <c r="L635" s="240"/>
      <c r="M635" s="241"/>
      <c r="N635" s="242"/>
      <c r="O635" s="242"/>
      <c r="P635" s="242"/>
      <c r="Q635" s="242"/>
      <c r="R635" s="242"/>
      <c r="S635" s="242"/>
      <c r="T635" s="24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4" t="s">
        <v>215</v>
      </c>
      <c r="AU635" s="244" t="s">
        <v>81</v>
      </c>
      <c r="AV635" s="13" t="s">
        <v>79</v>
      </c>
      <c r="AW635" s="13" t="s">
        <v>33</v>
      </c>
      <c r="AX635" s="13" t="s">
        <v>72</v>
      </c>
      <c r="AY635" s="244" t="s">
        <v>203</v>
      </c>
    </row>
    <row r="636" s="13" customFormat="1">
      <c r="A636" s="13"/>
      <c r="B636" s="234"/>
      <c r="C636" s="235"/>
      <c r="D636" s="236" t="s">
        <v>215</v>
      </c>
      <c r="E636" s="237" t="s">
        <v>19</v>
      </c>
      <c r="F636" s="238" t="s">
        <v>817</v>
      </c>
      <c r="G636" s="235"/>
      <c r="H636" s="237" t="s">
        <v>19</v>
      </c>
      <c r="I636" s="239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215</v>
      </c>
      <c r="AU636" s="244" t="s">
        <v>81</v>
      </c>
      <c r="AV636" s="13" t="s">
        <v>79</v>
      </c>
      <c r="AW636" s="13" t="s">
        <v>33</v>
      </c>
      <c r="AX636" s="13" t="s">
        <v>72</v>
      </c>
      <c r="AY636" s="244" t="s">
        <v>203</v>
      </c>
    </row>
    <row r="637" s="13" customFormat="1">
      <c r="A637" s="13"/>
      <c r="B637" s="234"/>
      <c r="C637" s="235"/>
      <c r="D637" s="236" t="s">
        <v>215</v>
      </c>
      <c r="E637" s="237" t="s">
        <v>19</v>
      </c>
      <c r="F637" s="238" t="s">
        <v>1711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215</v>
      </c>
      <c r="AU637" s="244" t="s">
        <v>81</v>
      </c>
      <c r="AV637" s="13" t="s">
        <v>79</v>
      </c>
      <c r="AW637" s="13" t="s">
        <v>33</v>
      </c>
      <c r="AX637" s="13" t="s">
        <v>72</v>
      </c>
      <c r="AY637" s="244" t="s">
        <v>203</v>
      </c>
    </row>
    <row r="638" s="14" customFormat="1">
      <c r="A638" s="14"/>
      <c r="B638" s="245"/>
      <c r="C638" s="246"/>
      <c r="D638" s="236" t="s">
        <v>215</v>
      </c>
      <c r="E638" s="247" t="s">
        <v>19</v>
      </c>
      <c r="F638" s="248" t="s">
        <v>79</v>
      </c>
      <c r="G638" s="246"/>
      <c r="H638" s="249">
        <v>1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215</v>
      </c>
      <c r="AU638" s="255" t="s">
        <v>81</v>
      </c>
      <c r="AV638" s="14" t="s">
        <v>81</v>
      </c>
      <c r="AW638" s="14" t="s">
        <v>33</v>
      </c>
      <c r="AX638" s="14" t="s">
        <v>72</v>
      </c>
      <c r="AY638" s="255" t="s">
        <v>203</v>
      </c>
    </row>
    <row r="639" s="13" customFormat="1">
      <c r="A639" s="13"/>
      <c r="B639" s="234"/>
      <c r="C639" s="235"/>
      <c r="D639" s="236" t="s">
        <v>215</v>
      </c>
      <c r="E639" s="237" t="s">
        <v>19</v>
      </c>
      <c r="F639" s="238" t="s">
        <v>1366</v>
      </c>
      <c r="G639" s="235"/>
      <c r="H639" s="237" t="s">
        <v>19</v>
      </c>
      <c r="I639" s="239"/>
      <c r="J639" s="235"/>
      <c r="K639" s="235"/>
      <c r="L639" s="240"/>
      <c r="M639" s="241"/>
      <c r="N639" s="242"/>
      <c r="O639" s="242"/>
      <c r="P639" s="242"/>
      <c r="Q639" s="242"/>
      <c r="R639" s="242"/>
      <c r="S639" s="242"/>
      <c r="T639" s="24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4" t="s">
        <v>215</v>
      </c>
      <c r="AU639" s="244" t="s">
        <v>81</v>
      </c>
      <c r="AV639" s="13" t="s">
        <v>79</v>
      </c>
      <c r="AW639" s="13" t="s">
        <v>33</v>
      </c>
      <c r="AX639" s="13" t="s">
        <v>72</v>
      </c>
      <c r="AY639" s="244" t="s">
        <v>203</v>
      </c>
    </row>
    <row r="640" s="13" customFormat="1">
      <c r="A640" s="13"/>
      <c r="B640" s="234"/>
      <c r="C640" s="235"/>
      <c r="D640" s="236" t="s">
        <v>215</v>
      </c>
      <c r="E640" s="237" t="s">
        <v>19</v>
      </c>
      <c r="F640" s="238" t="s">
        <v>1712</v>
      </c>
      <c r="G640" s="235"/>
      <c r="H640" s="237" t="s">
        <v>19</v>
      </c>
      <c r="I640" s="239"/>
      <c r="J640" s="235"/>
      <c r="K640" s="235"/>
      <c r="L640" s="240"/>
      <c r="M640" s="241"/>
      <c r="N640" s="242"/>
      <c r="O640" s="242"/>
      <c r="P640" s="242"/>
      <c r="Q640" s="242"/>
      <c r="R640" s="242"/>
      <c r="S640" s="242"/>
      <c r="T640" s="24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4" t="s">
        <v>215</v>
      </c>
      <c r="AU640" s="244" t="s">
        <v>81</v>
      </c>
      <c r="AV640" s="13" t="s">
        <v>79</v>
      </c>
      <c r="AW640" s="13" t="s">
        <v>33</v>
      </c>
      <c r="AX640" s="13" t="s">
        <v>72</v>
      </c>
      <c r="AY640" s="244" t="s">
        <v>203</v>
      </c>
    </row>
    <row r="641" s="13" customFormat="1">
      <c r="A641" s="13"/>
      <c r="B641" s="234"/>
      <c r="C641" s="235"/>
      <c r="D641" s="236" t="s">
        <v>215</v>
      </c>
      <c r="E641" s="237" t="s">
        <v>19</v>
      </c>
      <c r="F641" s="238" t="s">
        <v>447</v>
      </c>
      <c r="G641" s="235"/>
      <c r="H641" s="237" t="s">
        <v>19</v>
      </c>
      <c r="I641" s="239"/>
      <c r="J641" s="235"/>
      <c r="K641" s="235"/>
      <c r="L641" s="240"/>
      <c r="M641" s="241"/>
      <c r="N641" s="242"/>
      <c r="O641" s="242"/>
      <c r="P641" s="242"/>
      <c r="Q641" s="242"/>
      <c r="R641" s="242"/>
      <c r="S641" s="242"/>
      <c r="T641" s="24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4" t="s">
        <v>215</v>
      </c>
      <c r="AU641" s="244" t="s">
        <v>81</v>
      </c>
      <c r="AV641" s="13" t="s">
        <v>79</v>
      </c>
      <c r="AW641" s="13" t="s">
        <v>33</v>
      </c>
      <c r="AX641" s="13" t="s">
        <v>72</v>
      </c>
      <c r="AY641" s="244" t="s">
        <v>203</v>
      </c>
    </row>
    <row r="642" s="13" customFormat="1">
      <c r="A642" s="13"/>
      <c r="B642" s="234"/>
      <c r="C642" s="235"/>
      <c r="D642" s="236" t="s">
        <v>215</v>
      </c>
      <c r="E642" s="237" t="s">
        <v>19</v>
      </c>
      <c r="F642" s="238" t="s">
        <v>817</v>
      </c>
      <c r="G642" s="235"/>
      <c r="H642" s="237" t="s">
        <v>19</v>
      </c>
      <c r="I642" s="239"/>
      <c r="J642" s="235"/>
      <c r="K642" s="235"/>
      <c r="L642" s="240"/>
      <c r="M642" s="241"/>
      <c r="N642" s="242"/>
      <c r="O642" s="242"/>
      <c r="P642" s="242"/>
      <c r="Q642" s="242"/>
      <c r="R642" s="242"/>
      <c r="S642" s="242"/>
      <c r="T642" s="24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4" t="s">
        <v>215</v>
      </c>
      <c r="AU642" s="244" t="s">
        <v>81</v>
      </c>
      <c r="AV642" s="13" t="s">
        <v>79</v>
      </c>
      <c r="AW642" s="13" t="s">
        <v>33</v>
      </c>
      <c r="AX642" s="13" t="s">
        <v>72</v>
      </c>
      <c r="AY642" s="244" t="s">
        <v>203</v>
      </c>
    </row>
    <row r="643" s="13" customFormat="1">
      <c r="A643" s="13"/>
      <c r="B643" s="234"/>
      <c r="C643" s="235"/>
      <c r="D643" s="236" t="s">
        <v>215</v>
      </c>
      <c r="E643" s="237" t="s">
        <v>19</v>
      </c>
      <c r="F643" s="238" t="s">
        <v>1713</v>
      </c>
      <c r="G643" s="235"/>
      <c r="H643" s="237" t="s">
        <v>19</v>
      </c>
      <c r="I643" s="239"/>
      <c r="J643" s="235"/>
      <c r="K643" s="235"/>
      <c r="L643" s="240"/>
      <c r="M643" s="241"/>
      <c r="N643" s="242"/>
      <c r="O643" s="242"/>
      <c r="P643" s="242"/>
      <c r="Q643" s="242"/>
      <c r="R643" s="242"/>
      <c r="S643" s="242"/>
      <c r="T643" s="24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4" t="s">
        <v>215</v>
      </c>
      <c r="AU643" s="244" t="s">
        <v>81</v>
      </c>
      <c r="AV643" s="13" t="s">
        <v>79</v>
      </c>
      <c r="AW643" s="13" t="s">
        <v>33</v>
      </c>
      <c r="AX643" s="13" t="s">
        <v>72</v>
      </c>
      <c r="AY643" s="244" t="s">
        <v>203</v>
      </c>
    </row>
    <row r="644" s="14" customFormat="1">
      <c r="A644" s="14"/>
      <c r="B644" s="245"/>
      <c r="C644" s="246"/>
      <c r="D644" s="236" t="s">
        <v>215</v>
      </c>
      <c r="E644" s="247" t="s">
        <v>19</v>
      </c>
      <c r="F644" s="248" t="s">
        <v>79</v>
      </c>
      <c r="G644" s="246"/>
      <c r="H644" s="249">
        <v>1</v>
      </c>
      <c r="I644" s="250"/>
      <c r="J644" s="246"/>
      <c r="K644" s="246"/>
      <c r="L644" s="251"/>
      <c r="M644" s="252"/>
      <c r="N644" s="253"/>
      <c r="O644" s="253"/>
      <c r="P644" s="253"/>
      <c r="Q644" s="253"/>
      <c r="R644" s="253"/>
      <c r="S644" s="253"/>
      <c r="T644" s="25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5" t="s">
        <v>215</v>
      </c>
      <c r="AU644" s="255" t="s">
        <v>81</v>
      </c>
      <c r="AV644" s="14" t="s">
        <v>81</v>
      </c>
      <c r="AW644" s="14" t="s">
        <v>33</v>
      </c>
      <c r="AX644" s="14" t="s">
        <v>72</v>
      </c>
      <c r="AY644" s="255" t="s">
        <v>203</v>
      </c>
    </row>
    <row r="645" s="13" customFormat="1">
      <c r="A645" s="13"/>
      <c r="B645" s="234"/>
      <c r="C645" s="235"/>
      <c r="D645" s="236" t="s">
        <v>215</v>
      </c>
      <c r="E645" s="237" t="s">
        <v>19</v>
      </c>
      <c r="F645" s="238" t="s">
        <v>1366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215</v>
      </c>
      <c r="AU645" s="244" t="s">
        <v>81</v>
      </c>
      <c r="AV645" s="13" t="s">
        <v>79</v>
      </c>
      <c r="AW645" s="13" t="s">
        <v>33</v>
      </c>
      <c r="AX645" s="13" t="s">
        <v>72</v>
      </c>
      <c r="AY645" s="244" t="s">
        <v>203</v>
      </c>
    </row>
    <row r="646" s="13" customFormat="1">
      <c r="A646" s="13"/>
      <c r="B646" s="234"/>
      <c r="C646" s="235"/>
      <c r="D646" s="236" t="s">
        <v>215</v>
      </c>
      <c r="E646" s="237" t="s">
        <v>19</v>
      </c>
      <c r="F646" s="238" t="s">
        <v>1714</v>
      </c>
      <c r="G646" s="235"/>
      <c r="H646" s="237" t="s">
        <v>19</v>
      </c>
      <c r="I646" s="239"/>
      <c r="J646" s="235"/>
      <c r="K646" s="235"/>
      <c r="L646" s="240"/>
      <c r="M646" s="241"/>
      <c r="N646" s="242"/>
      <c r="O646" s="242"/>
      <c r="P646" s="242"/>
      <c r="Q646" s="242"/>
      <c r="R646" s="242"/>
      <c r="S646" s="242"/>
      <c r="T646" s="24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4" t="s">
        <v>215</v>
      </c>
      <c r="AU646" s="244" t="s">
        <v>81</v>
      </c>
      <c r="AV646" s="13" t="s">
        <v>79</v>
      </c>
      <c r="AW646" s="13" t="s">
        <v>33</v>
      </c>
      <c r="AX646" s="13" t="s">
        <v>72</v>
      </c>
      <c r="AY646" s="244" t="s">
        <v>203</v>
      </c>
    </row>
    <row r="647" s="13" customFormat="1">
      <c r="A647" s="13"/>
      <c r="B647" s="234"/>
      <c r="C647" s="235"/>
      <c r="D647" s="236" t="s">
        <v>215</v>
      </c>
      <c r="E647" s="237" t="s">
        <v>19</v>
      </c>
      <c r="F647" s="238" t="s">
        <v>444</v>
      </c>
      <c r="G647" s="235"/>
      <c r="H647" s="237" t="s">
        <v>19</v>
      </c>
      <c r="I647" s="239"/>
      <c r="J647" s="235"/>
      <c r="K647" s="235"/>
      <c r="L647" s="240"/>
      <c r="M647" s="241"/>
      <c r="N647" s="242"/>
      <c r="O647" s="242"/>
      <c r="P647" s="242"/>
      <c r="Q647" s="242"/>
      <c r="R647" s="242"/>
      <c r="S647" s="242"/>
      <c r="T647" s="24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4" t="s">
        <v>215</v>
      </c>
      <c r="AU647" s="244" t="s">
        <v>81</v>
      </c>
      <c r="AV647" s="13" t="s">
        <v>79</v>
      </c>
      <c r="AW647" s="13" t="s">
        <v>33</v>
      </c>
      <c r="AX647" s="13" t="s">
        <v>72</v>
      </c>
      <c r="AY647" s="244" t="s">
        <v>203</v>
      </c>
    </row>
    <row r="648" s="13" customFormat="1">
      <c r="A648" s="13"/>
      <c r="B648" s="234"/>
      <c r="C648" s="235"/>
      <c r="D648" s="236" t="s">
        <v>215</v>
      </c>
      <c r="E648" s="237" t="s">
        <v>19</v>
      </c>
      <c r="F648" s="238" t="s">
        <v>817</v>
      </c>
      <c r="G648" s="235"/>
      <c r="H648" s="237" t="s">
        <v>19</v>
      </c>
      <c r="I648" s="239"/>
      <c r="J648" s="235"/>
      <c r="K648" s="235"/>
      <c r="L648" s="240"/>
      <c r="M648" s="241"/>
      <c r="N648" s="242"/>
      <c r="O648" s="242"/>
      <c r="P648" s="242"/>
      <c r="Q648" s="242"/>
      <c r="R648" s="242"/>
      <c r="S648" s="242"/>
      <c r="T648" s="24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4" t="s">
        <v>215</v>
      </c>
      <c r="AU648" s="244" t="s">
        <v>81</v>
      </c>
      <c r="AV648" s="13" t="s">
        <v>79</v>
      </c>
      <c r="AW648" s="13" t="s">
        <v>33</v>
      </c>
      <c r="AX648" s="13" t="s">
        <v>72</v>
      </c>
      <c r="AY648" s="244" t="s">
        <v>203</v>
      </c>
    </row>
    <row r="649" s="13" customFormat="1">
      <c r="A649" s="13"/>
      <c r="B649" s="234"/>
      <c r="C649" s="235"/>
      <c r="D649" s="236" t="s">
        <v>215</v>
      </c>
      <c r="E649" s="237" t="s">
        <v>19</v>
      </c>
      <c r="F649" s="238" t="s">
        <v>1715</v>
      </c>
      <c r="G649" s="235"/>
      <c r="H649" s="237" t="s">
        <v>19</v>
      </c>
      <c r="I649" s="239"/>
      <c r="J649" s="235"/>
      <c r="K649" s="235"/>
      <c r="L649" s="240"/>
      <c r="M649" s="241"/>
      <c r="N649" s="242"/>
      <c r="O649" s="242"/>
      <c r="P649" s="242"/>
      <c r="Q649" s="242"/>
      <c r="R649" s="242"/>
      <c r="S649" s="242"/>
      <c r="T649" s="24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4" t="s">
        <v>215</v>
      </c>
      <c r="AU649" s="244" t="s">
        <v>81</v>
      </c>
      <c r="AV649" s="13" t="s">
        <v>79</v>
      </c>
      <c r="AW649" s="13" t="s">
        <v>33</v>
      </c>
      <c r="AX649" s="13" t="s">
        <v>72</v>
      </c>
      <c r="AY649" s="244" t="s">
        <v>203</v>
      </c>
    </row>
    <row r="650" s="14" customFormat="1">
      <c r="A650" s="14"/>
      <c r="B650" s="245"/>
      <c r="C650" s="246"/>
      <c r="D650" s="236" t="s">
        <v>215</v>
      </c>
      <c r="E650" s="247" t="s">
        <v>19</v>
      </c>
      <c r="F650" s="248" t="s">
        <v>79</v>
      </c>
      <c r="G650" s="246"/>
      <c r="H650" s="249">
        <v>1</v>
      </c>
      <c r="I650" s="250"/>
      <c r="J650" s="246"/>
      <c r="K650" s="246"/>
      <c r="L650" s="251"/>
      <c r="M650" s="252"/>
      <c r="N650" s="253"/>
      <c r="O650" s="253"/>
      <c r="P650" s="253"/>
      <c r="Q650" s="253"/>
      <c r="R650" s="253"/>
      <c r="S650" s="253"/>
      <c r="T650" s="25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5" t="s">
        <v>215</v>
      </c>
      <c r="AU650" s="255" t="s">
        <v>81</v>
      </c>
      <c r="AV650" s="14" t="s">
        <v>81</v>
      </c>
      <c r="AW650" s="14" t="s">
        <v>33</v>
      </c>
      <c r="AX650" s="14" t="s">
        <v>72</v>
      </c>
      <c r="AY650" s="255" t="s">
        <v>203</v>
      </c>
    </row>
    <row r="651" s="13" customFormat="1">
      <c r="A651" s="13"/>
      <c r="B651" s="234"/>
      <c r="C651" s="235"/>
      <c r="D651" s="236" t="s">
        <v>215</v>
      </c>
      <c r="E651" s="237" t="s">
        <v>19</v>
      </c>
      <c r="F651" s="238" t="s">
        <v>1366</v>
      </c>
      <c r="G651" s="235"/>
      <c r="H651" s="237" t="s">
        <v>19</v>
      </c>
      <c r="I651" s="239"/>
      <c r="J651" s="235"/>
      <c r="K651" s="235"/>
      <c r="L651" s="240"/>
      <c r="M651" s="241"/>
      <c r="N651" s="242"/>
      <c r="O651" s="242"/>
      <c r="P651" s="242"/>
      <c r="Q651" s="242"/>
      <c r="R651" s="242"/>
      <c r="S651" s="242"/>
      <c r="T651" s="24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4" t="s">
        <v>215</v>
      </c>
      <c r="AU651" s="244" t="s">
        <v>81</v>
      </c>
      <c r="AV651" s="13" t="s">
        <v>79</v>
      </c>
      <c r="AW651" s="13" t="s">
        <v>33</v>
      </c>
      <c r="AX651" s="13" t="s">
        <v>72</v>
      </c>
      <c r="AY651" s="244" t="s">
        <v>203</v>
      </c>
    </row>
    <row r="652" s="13" customFormat="1">
      <c r="A652" s="13"/>
      <c r="B652" s="234"/>
      <c r="C652" s="235"/>
      <c r="D652" s="236" t="s">
        <v>215</v>
      </c>
      <c r="E652" s="237" t="s">
        <v>19</v>
      </c>
      <c r="F652" s="238" t="s">
        <v>1716</v>
      </c>
      <c r="G652" s="235"/>
      <c r="H652" s="237" t="s">
        <v>19</v>
      </c>
      <c r="I652" s="239"/>
      <c r="J652" s="235"/>
      <c r="K652" s="235"/>
      <c r="L652" s="240"/>
      <c r="M652" s="241"/>
      <c r="N652" s="242"/>
      <c r="O652" s="242"/>
      <c r="P652" s="242"/>
      <c r="Q652" s="242"/>
      <c r="R652" s="242"/>
      <c r="S652" s="242"/>
      <c r="T652" s="24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4" t="s">
        <v>215</v>
      </c>
      <c r="AU652" s="244" t="s">
        <v>81</v>
      </c>
      <c r="AV652" s="13" t="s">
        <v>79</v>
      </c>
      <c r="AW652" s="13" t="s">
        <v>33</v>
      </c>
      <c r="AX652" s="13" t="s">
        <v>72</v>
      </c>
      <c r="AY652" s="244" t="s">
        <v>203</v>
      </c>
    </row>
    <row r="653" s="13" customFormat="1">
      <c r="A653" s="13"/>
      <c r="B653" s="234"/>
      <c r="C653" s="235"/>
      <c r="D653" s="236" t="s">
        <v>215</v>
      </c>
      <c r="E653" s="237" t="s">
        <v>19</v>
      </c>
      <c r="F653" s="238" t="s">
        <v>1382</v>
      </c>
      <c r="G653" s="235"/>
      <c r="H653" s="237" t="s">
        <v>19</v>
      </c>
      <c r="I653" s="239"/>
      <c r="J653" s="235"/>
      <c r="K653" s="235"/>
      <c r="L653" s="240"/>
      <c r="M653" s="241"/>
      <c r="N653" s="242"/>
      <c r="O653" s="242"/>
      <c r="P653" s="242"/>
      <c r="Q653" s="242"/>
      <c r="R653" s="242"/>
      <c r="S653" s="242"/>
      <c r="T653" s="24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4" t="s">
        <v>215</v>
      </c>
      <c r="AU653" s="244" t="s">
        <v>81</v>
      </c>
      <c r="AV653" s="13" t="s">
        <v>79</v>
      </c>
      <c r="AW653" s="13" t="s">
        <v>33</v>
      </c>
      <c r="AX653" s="13" t="s">
        <v>72</v>
      </c>
      <c r="AY653" s="244" t="s">
        <v>203</v>
      </c>
    </row>
    <row r="654" s="13" customFormat="1">
      <c r="A654" s="13"/>
      <c r="B654" s="234"/>
      <c r="C654" s="235"/>
      <c r="D654" s="236" t="s">
        <v>215</v>
      </c>
      <c r="E654" s="237" t="s">
        <v>19</v>
      </c>
      <c r="F654" s="238" t="s">
        <v>817</v>
      </c>
      <c r="G654" s="235"/>
      <c r="H654" s="237" t="s">
        <v>19</v>
      </c>
      <c r="I654" s="239"/>
      <c r="J654" s="235"/>
      <c r="K654" s="235"/>
      <c r="L654" s="240"/>
      <c r="M654" s="241"/>
      <c r="N654" s="242"/>
      <c r="O654" s="242"/>
      <c r="P654" s="242"/>
      <c r="Q654" s="242"/>
      <c r="R654" s="242"/>
      <c r="S654" s="242"/>
      <c r="T654" s="24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4" t="s">
        <v>215</v>
      </c>
      <c r="AU654" s="244" t="s">
        <v>81</v>
      </c>
      <c r="AV654" s="13" t="s">
        <v>79</v>
      </c>
      <c r="AW654" s="13" t="s">
        <v>33</v>
      </c>
      <c r="AX654" s="13" t="s">
        <v>72</v>
      </c>
      <c r="AY654" s="244" t="s">
        <v>203</v>
      </c>
    </row>
    <row r="655" s="13" customFormat="1">
      <c r="A655" s="13"/>
      <c r="B655" s="234"/>
      <c r="C655" s="235"/>
      <c r="D655" s="236" t="s">
        <v>215</v>
      </c>
      <c r="E655" s="237" t="s">
        <v>19</v>
      </c>
      <c r="F655" s="238" t="s">
        <v>1717</v>
      </c>
      <c r="G655" s="235"/>
      <c r="H655" s="237" t="s">
        <v>19</v>
      </c>
      <c r="I655" s="239"/>
      <c r="J655" s="235"/>
      <c r="K655" s="235"/>
      <c r="L655" s="240"/>
      <c r="M655" s="241"/>
      <c r="N655" s="242"/>
      <c r="O655" s="242"/>
      <c r="P655" s="242"/>
      <c r="Q655" s="242"/>
      <c r="R655" s="242"/>
      <c r="S655" s="242"/>
      <c r="T655" s="24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4" t="s">
        <v>215</v>
      </c>
      <c r="AU655" s="244" t="s">
        <v>81</v>
      </c>
      <c r="AV655" s="13" t="s">
        <v>79</v>
      </c>
      <c r="AW655" s="13" t="s">
        <v>33</v>
      </c>
      <c r="AX655" s="13" t="s">
        <v>72</v>
      </c>
      <c r="AY655" s="244" t="s">
        <v>203</v>
      </c>
    </row>
    <row r="656" s="14" customFormat="1">
      <c r="A656" s="14"/>
      <c r="B656" s="245"/>
      <c r="C656" s="246"/>
      <c r="D656" s="236" t="s">
        <v>215</v>
      </c>
      <c r="E656" s="247" t="s">
        <v>19</v>
      </c>
      <c r="F656" s="248" t="s">
        <v>79</v>
      </c>
      <c r="G656" s="246"/>
      <c r="H656" s="249">
        <v>1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215</v>
      </c>
      <c r="AU656" s="255" t="s">
        <v>81</v>
      </c>
      <c r="AV656" s="14" t="s">
        <v>81</v>
      </c>
      <c r="AW656" s="14" t="s">
        <v>33</v>
      </c>
      <c r="AX656" s="14" t="s">
        <v>72</v>
      </c>
      <c r="AY656" s="255" t="s">
        <v>203</v>
      </c>
    </row>
    <row r="657" s="13" customFormat="1">
      <c r="A657" s="13"/>
      <c r="B657" s="234"/>
      <c r="C657" s="235"/>
      <c r="D657" s="236" t="s">
        <v>215</v>
      </c>
      <c r="E657" s="237" t="s">
        <v>19</v>
      </c>
      <c r="F657" s="238" t="s">
        <v>1366</v>
      </c>
      <c r="G657" s="235"/>
      <c r="H657" s="237" t="s">
        <v>19</v>
      </c>
      <c r="I657" s="239"/>
      <c r="J657" s="235"/>
      <c r="K657" s="235"/>
      <c r="L657" s="240"/>
      <c r="M657" s="241"/>
      <c r="N657" s="242"/>
      <c r="O657" s="242"/>
      <c r="P657" s="242"/>
      <c r="Q657" s="242"/>
      <c r="R657" s="242"/>
      <c r="S657" s="242"/>
      <c r="T657" s="24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4" t="s">
        <v>215</v>
      </c>
      <c r="AU657" s="244" t="s">
        <v>81</v>
      </c>
      <c r="AV657" s="13" t="s">
        <v>79</v>
      </c>
      <c r="AW657" s="13" t="s">
        <v>33</v>
      </c>
      <c r="AX657" s="13" t="s">
        <v>72</v>
      </c>
      <c r="AY657" s="244" t="s">
        <v>203</v>
      </c>
    </row>
    <row r="658" s="13" customFormat="1">
      <c r="A658" s="13"/>
      <c r="B658" s="234"/>
      <c r="C658" s="235"/>
      <c r="D658" s="236" t="s">
        <v>215</v>
      </c>
      <c r="E658" s="237" t="s">
        <v>19</v>
      </c>
      <c r="F658" s="238" t="s">
        <v>1718</v>
      </c>
      <c r="G658" s="235"/>
      <c r="H658" s="237" t="s">
        <v>19</v>
      </c>
      <c r="I658" s="239"/>
      <c r="J658" s="235"/>
      <c r="K658" s="235"/>
      <c r="L658" s="240"/>
      <c r="M658" s="241"/>
      <c r="N658" s="242"/>
      <c r="O658" s="242"/>
      <c r="P658" s="242"/>
      <c r="Q658" s="242"/>
      <c r="R658" s="242"/>
      <c r="S658" s="242"/>
      <c r="T658" s="24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4" t="s">
        <v>215</v>
      </c>
      <c r="AU658" s="244" t="s">
        <v>81</v>
      </c>
      <c r="AV658" s="13" t="s">
        <v>79</v>
      </c>
      <c r="AW658" s="13" t="s">
        <v>33</v>
      </c>
      <c r="AX658" s="13" t="s">
        <v>72</v>
      </c>
      <c r="AY658" s="244" t="s">
        <v>203</v>
      </c>
    </row>
    <row r="659" s="13" customFormat="1">
      <c r="A659" s="13"/>
      <c r="B659" s="234"/>
      <c r="C659" s="235"/>
      <c r="D659" s="236" t="s">
        <v>215</v>
      </c>
      <c r="E659" s="237" t="s">
        <v>19</v>
      </c>
      <c r="F659" s="238" t="s">
        <v>1618</v>
      </c>
      <c r="G659" s="235"/>
      <c r="H659" s="237" t="s">
        <v>19</v>
      </c>
      <c r="I659" s="239"/>
      <c r="J659" s="235"/>
      <c r="K659" s="235"/>
      <c r="L659" s="240"/>
      <c r="M659" s="241"/>
      <c r="N659" s="242"/>
      <c r="O659" s="242"/>
      <c r="P659" s="242"/>
      <c r="Q659" s="242"/>
      <c r="R659" s="242"/>
      <c r="S659" s="242"/>
      <c r="T659" s="24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4" t="s">
        <v>215</v>
      </c>
      <c r="AU659" s="244" t="s">
        <v>81</v>
      </c>
      <c r="AV659" s="13" t="s">
        <v>79</v>
      </c>
      <c r="AW659" s="13" t="s">
        <v>33</v>
      </c>
      <c r="AX659" s="13" t="s">
        <v>72</v>
      </c>
      <c r="AY659" s="244" t="s">
        <v>203</v>
      </c>
    </row>
    <row r="660" s="13" customFormat="1">
      <c r="A660" s="13"/>
      <c r="B660" s="234"/>
      <c r="C660" s="235"/>
      <c r="D660" s="236" t="s">
        <v>215</v>
      </c>
      <c r="E660" s="237" t="s">
        <v>19</v>
      </c>
      <c r="F660" s="238" t="s">
        <v>817</v>
      </c>
      <c r="G660" s="235"/>
      <c r="H660" s="237" t="s">
        <v>19</v>
      </c>
      <c r="I660" s="239"/>
      <c r="J660" s="235"/>
      <c r="K660" s="235"/>
      <c r="L660" s="240"/>
      <c r="M660" s="241"/>
      <c r="N660" s="242"/>
      <c r="O660" s="242"/>
      <c r="P660" s="242"/>
      <c r="Q660" s="242"/>
      <c r="R660" s="242"/>
      <c r="S660" s="242"/>
      <c r="T660" s="24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4" t="s">
        <v>215</v>
      </c>
      <c r="AU660" s="244" t="s">
        <v>81</v>
      </c>
      <c r="AV660" s="13" t="s">
        <v>79</v>
      </c>
      <c r="AW660" s="13" t="s">
        <v>33</v>
      </c>
      <c r="AX660" s="13" t="s">
        <v>72</v>
      </c>
      <c r="AY660" s="244" t="s">
        <v>203</v>
      </c>
    </row>
    <row r="661" s="13" customFormat="1">
      <c r="A661" s="13"/>
      <c r="B661" s="234"/>
      <c r="C661" s="235"/>
      <c r="D661" s="236" t="s">
        <v>215</v>
      </c>
      <c r="E661" s="237" t="s">
        <v>19</v>
      </c>
      <c r="F661" s="238" t="s">
        <v>1719</v>
      </c>
      <c r="G661" s="235"/>
      <c r="H661" s="237" t="s">
        <v>19</v>
      </c>
      <c r="I661" s="239"/>
      <c r="J661" s="235"/>
      <c r="K661" s="235"/>
      <c r="L661" s="240"/>
      <c r="M661" s="241"/>
      <c r="N661" s="242"/>
      <c r="O661" s="242"/>
      <c r="P661" s="242"/>
      <c r="Q661" s="242"/>
      <c r="R661" s="242"/>
      <c r="S661" s="242"/>
      <c r="T661" s="24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4" t="s">
        <v>215</v>
      </c>
      <c r="AU661" s="244" t="s">
        <v>81</v>
      </c>
      <c r="AV661" s="13" t="s">
        <v>79</v>
      </c>
      <c r="AW661" s="13" t="s">
        <v>33</v>
      </c>
      <c r="AX661" s="13" t="s">
        <v>72</v>
      </c>
      <c r="AY661" s="244" t="s">
        <v>203</v>
      </c>
    </row>
    <row r="662" s="14" customFormat="1">
      <c r="A662" s="14"/>
      <c r="B662" s="245"/>
      <c r="C662" s="246"/>
      <c r="D662" s="236" t="s">
        <v>215</v>
      </c>
      <c r="E662" s="247" t="s">
        <v>19</v>
      </c>
      <c r="F662" s="248" t="s">
        <v>79</v>
      </c>
      <c r="G662" s="246"/>
      <c r="H662" s="249">
        <v>1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215</v>
      </c>
      <c r="AU662" s="255" t="s">
        <v>81</v>
      </c>
      <c r="AV662" s="14" t="s">
        <v>81</v>
      </c>
      <c r="AW662" s="14" t="s">
        <v>33</v>
      </c>
      <c r="AX662" s="14" t="s">
        <v>72</v>
      </c>
      <c r="AY662" s="255" t="s">
        <v>203</v>
      </c>
    </row>
    <row r="663" s="13" customFormat="1">
      <c r="A663" s="13"/>
      <c r="B663" s="234"/>
      <c r="C663" s="235"/>
      <c r="D663" s="236" t="s">
        <v>215</v>
      </c>
      <c r="E663" s="237" t="s">
        <v>19</v>
      </c>
      <c r="F663" s="238" t="s">
        <v>1366</v>
      </c>
      <c r="G663" s="235"/>
      <c r="H663" s="237" t="s">
        <v>19</v>
      </c>
      <c r="I663" s="239"/>
      <c r="J663" s="235"/>
      <c r="K663" s="235"/>
      <c r="L663" s="240"/>
      <c r="M663" s="241"/>
      <c r="N663" s="242"/>
      <c r="O663" s="242"/>
      <c r="P663" s="242"/>
      <c r="Q663" s="242"/>
      <c r="R663" s="242"/>
      <c r="S663" s="242"/>
      <c r="T663" s="24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4" t="s">
        <v>215</v>
      </c>
      <c r="AU663" s="244" t="s">
        <v>81</v>
      </c>
      <c r="AV663" s="13" t="s">
        <v>79</v>
      </c>
      <c r="AW663" s="13" t="s">
        <v>33</v>
      </c>
      <c r="AX663" s="13" t="s">
        <v>72</v>
      </c>
      <c r="AY663" s="244" t="s">
        <v>203</v>
      </c>
    </row>
    <row r="664" s="13" customFormat="1">
      <c r="A664" s="13"/>
      <c r="B664" s="234"/>
      <c r="C664" s="235"/>
      <c r="D664" s="236" t="s">
        <v>215</v>
      </c>
      <c r="E664" s="237" t="s">
        <v>19</v>
      </c>
      <c r="F664" s="238" t="s">
        <v>1055</v>
      </c>
      <c r="G664" s="235"/>
      <c r="H664" s="237" t="s">
        <v>19</v>
      </c>
      <c r="I664" s="239"/>
      <c r="J664" s="235"/>
      <c r="K664" s="235"/>
      <c r="L664" s="240"/>
      <c r="M664" s="241"/>
      <c r="N664" s="242"/>
      <c r="O664" s="242"/>
      <c r="P664" s="242"/>
      <c r="Q664" s="242"/>
      <c r="R664" s="242"/>
      <c r="S664" s="242"/>
      <c r="T664" s="24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4" t="s">
        <v>215</v>
      </c>
      <c r="AU664" s="244" t="s">
        <v>81</v>
      </c>
      <c r="AV664" s="13" t="s">
        <v>79</v>
      </c>
      <c r="AW664" s="13" t="s">
        <v>33</v>
      </c>
      <c r="AX664" s="13" t="s">
        <v>72</v>
      </c>
      <c r="AY664" s="244" t="s">
        <v>203</v>
      </c>
    </row>
    <row r="665" s="13" customFormat="1">
      <c r="A665" s="13"/>
      <c r="B665" s="234"/>
      <c r="C665" s="235"/>
      <c r="D665" s="236" t="s">
        <v>215</v>
      </c>
      <c r="E665" s="237" t="s">
        <v>19</v>
      </c>
      <c r="F665" s="238" t="s">
        <v>1367</v>
      </c>
      <c r="G665" s="235"/>
      <c r="H665" s="237" t="s">
        <v>19</v>
      </c>
      <c r="I665" s="239"/>
      <c r="J665" s="235"/>
      <c r="K665" s="235"/>
      <c r="L665" s="240"/>
      <c r="M665" s="241"/>
      <c r="N665" s="242"/>
      <c r="O665" s="242"/>
      <c r="P665" s="242"/>
      <c r="Q665" s="242"/>
      <c r="R665" s="242"/>
      <c r="S665" s="242"/>
      <c r="T665" s="24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4" t="s">
        <v>215</v>
      </c>
      <c r="AU665" s="244" t="s">
        <v>81</v>
      </c>
      <c r="AV665" s="13" t="s">
        <v>79</v>
      </c>
      <c r="AW665" s="13" t="s">
        <v>33</v>
      </c>
      <c r="AX665" s="13" t="s">
        <v>72</v>
      </c>
      <c r="AY665" s="244" t="s">
        <v>203</v>
      </c>
    </row>
    <row r="666" s="13" customFormat="1">
      <c r="A666" s="13"/>
      <c r="B666" s="234"/>
      <c r="C666" s="235"/>
      <c r="D666" s="236" t="s">
        <v>215</v>
      </c>
      <c r="E666" s="237" t="s">
        <v>19</v>
      </c>
      <c r="F666" s="238" t="s">
        <v>817</v>
      </c>
      <c r="G666" s="235"/>
      <c r="H666" s="237" t="s">
        <v>19</v>
      </c>
      <c r="I666" s="239"/>
      <c r="J666" s="235"/>
      <c r="K666" s="235"/>
      <c r="L666" s="240"/>
      <c r="M666" s="241"/>
      <c r="N666" s="242"/>
      <c r="O666" s="242"/>
      <c r="P666" s="242"/>
      <c r="Q666" s="242"/>
      <c r="R666" s="242"/>
      <c r="S666" s="242"/>
      <c r="T666" s="24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4" t="s">
        <v>215</v>
      </c>
      <c r="AU666" s="244" t="s">
        <v>81</v>
      </c>
      <c r="AV666" s="13" t="s">
        <v>79</v>
      </c>
      <c r="AW666" s="13" t="s">
        <v>33</v>
      </c>
      <c r="AX666" s="13" t="s">
        <v>72</v>
      </c>
      <c r="AY666" s="244" t="s">
        <v>203</v>
      </c>
    </row>
    <row r="667" s="13" customFormat="1">
      <c r="A667" s="13"/>
      <c r="B667" s="234"/>
      <c r="C667" s="235"/>
      <c r="D667" s="236" t="s">
        <v>215</v>
      </c>
      <c r="E667" s="237" t="s">
        <v>19</v>
      </c>
      <c r="F667" s="238" t="s">
        <v>1720</v>
      </c>
      <c r="G667" s="235"/>
      <c r="H667" s="237" t="s">
        <v>19</v>
      </c>
      <c r="I667" s="239"/>
      <c r="J667" s="235"/>
      <c r="K667" s="235"/>
      <c r="L667" s="240"/>
      <c r="M667" s="241"/>
      <c r="N667" s="242"/>
      <c r="O667" s="242"/>
      <c r="P667" s="242"/>
      <c r="Q667" s="242"/>
      <c r="R667" s="242"/>
      <c r="S667" s="242"/>
      <c r="T667" s="24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4" t="s">
        <v>215</v>
      </c>
      <c r="AU667" s="244" t="s">
        <v>81</v>
      </c>
      <c r="AV667" s="13" t="s">
        <v>79</v>
      </c>
      <c r="AW667" s="13" t="s">
        <v>33</v>
      </c>
      <c r="AX667" s="13" t="s">
        <v>72</v>
      </c>
      <c r="AY667" s="244" t="s">
        <v>203</v>
      </c>
    </row>
    <row r="668" s="14" customFormat="1">
      <c r="A668" s="14"/>
      <c r="B668" s="245"/>
      <c r="C668" s="246"/>
      <c r="D668" s="236" t="s">
        <v>215</v>
      </c>
      <c r="E668" s="247" t="s">
        <v>19</v>
      </c>
      <c r="F668" s="248" t="s">
        <v>79</v>
      </c>
      <c r="G668" s="246"/>
      <c r="H668" s="249">
        <v>1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215</v>
      </c>
      <c r="AU668" s="255" t="s">
        <v>81</v>
      </c>
      <c r="AV668" s="14" t="s">
        <v>81</v>
      </c>
      <c r="AW668" s="14" t="s">
        <v>33</v>
      </c>
      <c r="AX668" s="14" t="s">
        <v>72</v>
      </c>
      <c r="AY668" s="255" t="s">
        <v>203</v>
      </c>
    </row>
    <row r="669" s="15" customFormat="1">
      <c r="A669" s="15"/>
      <c r="B669" s="256"/>
      <c r="C669" s="257"/>
      <c r="D669" s="236" t="s">
        <v>215</v>
      </c>
      <c r="E669" s="258" t="s">
        <v>19</v>
      </c>
      <c r="F669" s="259" t="s">
        <v>246</v>
      </c>
      <c r="G669" s="257"/>
      <c r="H669" s="260">
        <v>7</v>
      </c>
      <c r="I669" s="261"/>
      <c r="J669" s="257"/>
      <c r="K669" s="257"/>
      <c r="L669" s="262"/>
      <c r="M669" s="263"/>
      <c r="N669" s="264"/>
      <c r="O669" s="264"/>
      <c r="P669" s="264"/>
      <c r="Q669" s="264"/>
      <c r="R669" s="264"/>
      <c r="S669" s="264"/>
      <c r="T669" s="26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T669" s="266" t="s">
        <v>215</v>
      </c>
      <c r="AU669" s="266" t="s">
        <v>81</v>
      </c>
      <c r="AV669" s="15" t="s">
        <v>211</v>
      </c>
      <c r="AW669" s="15" t="s">
        <v>33</v>
      </c>
      <c r="AX669" s="15" t="s">
        <v>79</v>
      </c>
      <c r="AY669" s="266" t="s">
        <v>203</v>
      </c>
    </row>
    <row r="670" s="2" customFormat="1" ht="21.75" customHeight="1">
      <c r="A670" s="40"/>
      <c r="B670" s="41"/>
      <c r="C670" s="270" t="s">
        <v>847</v>
      </c>
      <c r="D670" s="270" t="s">
        <v>771</v>
      </c>
      <c r="E670" s="271" t="s">
        <v>1721</v>
      </c>
      <c r="F670" s="272" t="s">
        <v>1722</v>
      </c>
      <c r="G670" s="273" t="s">
        <v>358</v>
      </c>
      <c r="H670" s="274">
        <v>1</v>
      </c>
      <c r="I670" s="275"/>
      <c r="J670" s="276">
        <f>ROUND(I670*H670,2)</f>
        <v>0</v>
      </c>
      <c r="K670" s="272" t="s">
        <v>19</v>
      </c>
      <c r="L670" s="277"/>
      <c r="M670" s="278" t="s">
        <v>19</v>
      </c>
      <c r="N670" s="279" t="s">
        <v>43</v>
      </c>
      <c r="O670" s="86"/>
      <c r="P670" s="225">
        <f>O670*H670</f>
        <v>0</v>
      </c>
      <c r="Q670" s="225">
        <v>0.027</v>
      </c>
      <c r="R670" s="225">
        <f>Q670*H670</f>
        <v>0.027</v>
      </c>
      <c r="S670" s="225">
        <v>0</v>
      </c>
      <c r="T670" s="226">
        <f>S670*H670</f>
        <v>0</v>
      </c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R670" s="227" t="s">
        <v>821</v>
      </c>
      <c r="AT670" s="227" t="s">
        <v>771</v>
      </c>
      <c r="AU670" s="227" t="s">
        <v>81</v>
      </c>
      <c r="AY670" s="19" t="s">
        <v>203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19" t="s">
        <v>79</v>
      </c>
      <c r="BK670" s="228">
        <f>ROUND(I670*H670,2)</f>
        <v>0</v>
      </c>
      <c r="BL670" s="19" t="s">
        <v>321</v>
      </c>
      <c r="BM670" s="227" t="s">
        <v>1723</v>
      </c>
    </row>
    <row r="671" s="13" customFormat="1">
      <c r="A671" s="13"/>
      <c r="B671" s="234"/>
      <c r="C671" s="235"/>
      <c r="D671" s="236" t="s">
        <v>215</v>
      </c>
      <c r="E671" s="237" t="s">
        <v>19</v>
      </c>
      <c r="F671" s="238" t="s">
        <v>1366</v>
      </c>
      <c r="G671" s="235"/>
      <c r="H671" s="237" t="s">
        <v>19</v>
      </c>
      <c r="I671" s="239"/>
      <c r="J671" s="235"/>
      <c r="K671" s="235"/>
      <c r="L671" s="240"/>
      <c r="M671" s="241"/>
      <c r="N671" s="242"/>
      <c r="O671" s="242"/>
      <c r="P671" s="242"/>
      <c r="Q671" s="242"/>
      <c r="R671" s="242"/>
      <c r="S671" s="242"/>
      <c r="T671" s="24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4" t="s">
        <v>215</v>
      </c>
      <c r="AU671" s="244" t="s">
        <v>81</v>
      </c>
      <c r="AV671" s="13" t="s">
        <v>79</v>
      </c>
      <c r="AW671" s="13" t="s">
        <v>33</v>
      </c>
      <c r="AX671" s="13" t="s">
        <v>72</v>
      </c>
      <c r="AY671" s="244" t="s">
        <v>203</v>
      </c>
    </row>
    <row r="672" s="13" customFormat="1">
      <c r="A672" s="13"/>
      <c r="B672" s="234"/>
      <c r="C672" s="235"/>
      <c r="D672" s="236" t="s">
        <v>215</v>
      </c>
      <c r="E672" s="237" t="s">
        <v>19</v>
      </c>
      <c r="F672" s="238" t="s">
        <v>1716</v>
      </c>
      <c r="G672" s="235"/>
      <c r="H672" s="237" t="s">
        <v>19</v>
      </c>
      <c r="I672" s="239"/>
      <c r="J672" s="235"/>
      <c r="K672" s="235"/>
      <c r="L672" s="240"/>
      <c r="M672" s="241"/>
      <c r="N672" s="242"/>
      <c r="O672" s="242"/>
      <c r="P672" s="242"/>
      <c r="Q672" s="242"/>
      <c r="R672" s="242"/>
      <c r="S672" s="242"/>
      <c r="T672" s="24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4" t="s">
        <v>215</v>
      </c>
      <c r="AU672" s="244" t="s">
        <v>81</v>
      </c>
      <c r="AV672" s="13" t="s">
        <v>79</v>
      </c>
      <c r="AW672" s="13" t="s">
        <v>33</v>
      </c>
      <c r="AX672" s="13" t="s">
        <v>72</v>
      </c>
      <c r="AY672" s="244" t="s">
        <v>203</v>
      </c>
    </row>
    <row r="673" s="13" customFormat="1">
      <c r="A673" s="13"/>
      <c r="B673" s="234"/>
      <c r="C673" s="235"/>
      <c r="D673" s="236" t="s">
        <v>215</v>
      </c>
      <c r="E673" s="237" t="s">
        <v>19</v>
      </c>
      <c r="F673" s="238" t="s">
        <v>1382</v>
      </c>
      <c r="G673" s="235"/>
      <c r="H673" s="237" t="s">
        <v>19</v>
      </c>
      <c r="I673" s="239"/>
      <c r="J673" s="235"/>
      <c r="K673" s="235"/>
      <c r="L673" s="240"/>
      <c r="M673" s="241"/>
      <c r="N673" s="242"/>
      <c r="O673" s="242"/>
      <c r="P673" s="242"/>
      <c r="Q673" s="242"/>
      <c r="R673" s="242"/>
      <c r="S673" s="242"/>
      <c r="T673" s="24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4" t="s">
        <v>215</v>
      </c>
      <c r="AU673" s="244" t="s">
        <v>81</v>
      </c>
      <c r="AV673" s="13" t="s">
        <v>79</v>
      </c>
      <c r="AW673" s="13" t="s">
        <v>33</v>
      </c>
      <c r="AX673" s="13" t="s">
        <v>72</v>
      </c>
      <c r="AY673" s="244" t="s">
        <v>203</v>
      </c>
    </row>
    <row r="674" s="13" customFormat="1">
      <c r="A674" s="13"/>
      <c r="B674" s="234"/>
      <c r="C674" s="235"/>
      <c r="D674" s="236" t="s">
        <v>215</v>
      </c>
      <c r="E674" s="237" t="s">
        <v>19</v>
      </c>
      <c r="F674" s="238" t="s">
        <v>817</v>
      </c>
      <c r="G674" s="235"/>
      <c r="H674" s="237" t="s">
        <v>19</v>
      </c>
      <c r="I674" s="239"/>
      <c r="J674" s="235"/>
      <c r="K674" s="235"/>
      <c r="L674" s="240"/>
      <c r="M674" s="241"/>
      <c r="N674" s="242"/>
      <c r="O674" s="242"/>
      <c r="P674" s="242"/>
      <c r="Q674" s="242"/>
      <c r="R674" s="242"/>
      <c r="S674" s="242"/>
      <c r="T674" s="24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4" t="s">
        <v>215</v>
      </c>
      <c r="AU674" s="244" t="s">
        <v>81</v>
      </c>
      <c r="AV674" s="13" t="s">
        <v>79</v>
      </c>
      <c r="AW674" s="13" t="s">
        <v>33</v>
      </c>
      <c r="AX674" s="13" t="s">
        <v>72</v>
      </c>
      <c r="AY674" s="244" t="s">
        <v>203</v>
      </c>
    </row>
    <row r="675" s="13" customFormat="1">
      <c r="A675" s="13"/>
      <c r="B675" s="234"/>
      <c r="C675" s="235"/>
      <c r="D675" s="236" t="s">
        <v>215</v>
      </c>
      <c r="E675" s="237" t="s">
        <v>19</v>
      </c>
      <c r="F675" s="238" t="s">
        <v>1717</v>
      </c>
      <c r="G675" s="235"/>
      <c r="H675" s="237" t="s">
        <v>19</v>
      </c>
      <c r="I675" s="239"/>
      <c r="J675" s="235"/>
      <c r="K675" s="235"/>
      <c r="L675" s="240"/>
      <c r="M675" s="241"/>
      <c r="N675" s="242"/>
      <c r="O675" s="242"/>
      <c r="P675" s="242"/>
      <c r="Q675" s="242"/>
      <c r="R675" s="242"/>
      <c r="S675" s="242"/>
      <c r="T675" s="24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4" t="s">
        <v>215</v>
      </c>
      <c r="AU675" s="244" t="s">
        <v>81</v>
      </c>
      <c r="AV675" s="13" t="s">
        <v>79</v>
      </c>
      <c r="AW675" s="13" t="s">
        <v>33</v>
      </c>
      <c r="AX675" s="13" t="s">
        <v>72</v>
      </c>
      <c r="AY675" s="244" t="s">
        <v>203</v>
      </c>
    </row>
    <row r="676" s="14" customFormat="1">
      <c r="A676" s="14"/>
      <c r="B676" s="245"/>
      <c r="C676" s="246"/>
      <c r="D676" s="236" t="s">
        <v>215</v>
      </c>
      <c r="E676" s="247" t="s">
        <v>19</v>
      </c>
      <c r="F676" s="248" t="s">
        <v>79</v>
      </c>
      <c r="G676" s="246"/>
      <c r="H676" s="249">
        <v>1</v>
      </c>
      <c r="I676" s="250"/>
      <c r="J676" s="246"/>
      <c r="K676" s="246"/>
      <c r="L676" s="251"/>
      <c r="M676" s="252"/>
      <c r="N676" s="253"/>
      <c r="O676" s="253"/>
      <c r="P676" s="253"/>
      <c r="Q676" s="253"/>
      <c r="R676" s="253"/>
      <c r="S676" s="253"/>
      <c r="T676" s="25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5" t="s">
        <v>215</v>
      </c>
      <c r="AU676" s="255" t="s">
        <v>81</v>
      </c>
      <c r="AV676" s="14" t="s">
        <v>81</v>
      </c>
      <c r="AW676" s="14" t="s">
        <v>33</v>
      </c>
      <c r="AX676" s="14" t="s">
        <v>72</v>
      </c>
      <c r="AY676" s="255" t="s">
        <v>203</v>
      </c>
    </row>
    <row r="677" s="15" customFormat="1">
      <c r="A677" s="15"/>
      <c r="B677" s="256"/>
      <c r="C677" s="257"/>
      <c r="D677" s="236" t="s">
        <v>215</v>
      </c>
      <c r="E677" s="258" t="s">
        <v>19</v>
      </c>
      <c r="F677" s="259" t="s">
        <v>246</v>
      </c>
      <c r="G677" s="257"/>
      <c r="H677" s="260">
        <v>1</v>
      </c>
      <c r="I677" s="261"/>
      <c r="J677" s="257"/>
      <c r="K677" s="257"/>
      <c r="L677" s="262"/>
      <c r="M677" s="263"/>
      <c r="N677" s="264"/>
      <c r="O677" s="264"/>
      <c r="P677" s="264"/>
      <c r="Q677" s="264"/>
      <c r="R677" s="264"/>
      <c r="S677" s="264"/>
      <c r="T677" s="26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T677" s="266" t="s">
        <v>215</v>
      </c>
      <c r="AU677" s="266" t="s">
        <v>81</v>
      </c>
      <c r="AV677" s="15" t="s">
        <v>211</v>
      </c>
      <c r="AW677" s="15" t="s">
        <v>33</v>
      </c>
      <c r="AX677" s="15" t="s">
        <v>79</v>
      </c>
      <c r="AY677" s="266" t="s">
        <v>203</v>
      </c>
    </row>
    <row r="678" s="2" customFormat="1" ht="21.75" customHeight="1">
      <c r="A678" s="40"/>
      <c r="B678" s="41"/>
      <c r="C678" s="270" t="s">
        <v>7</v>
      </c>
      <c r="D678" s="270" t="s">
        <v>771</v>
      </c>
      <c r="E678" s="271" t="s">
        <v>844</v>
      </c>
      <c r="F678" s="272" t="s">
        <v>845</v>
      </c>
      <c r="G678" s="273" t="s">
        <v>358</v>
      </c>
      <c r="H678" s="274">
        <v>6</v>
      </c>
      <c r="I678" s="275"/>
      <c r="J678" s="276">
        <f>ROUND(I678*H678,2)</f>
        <v>0</v>
      </c>
      <c r="K678" s="272" t="s">
        <v>210</v>
      </c>
      <c r="L678" s="277"/>
      <c r="M678" s="278" t="s">
        <v>19</v>
      </c>
      <c r="N678" s="279" t="s">
        <v>43</v>
      </c>
      <c r="O678" s="86"/>
      <c r="P678" s="225">
        <f>O678*H678</f>
        <v>0</v>
      </c>
      <c r="Q678" s="225">
        <v>0.029700000000000001</v>
      </c>
      <c r="R678" s="225">
        <f>Q678*H678</f>
        <v>0.1782</v>
      </c>
      <c r="S678" s="225">
        <v>0</v>
      </c>
      <c r="T678" s="226">
        <f>S678*H678</f>
        <v>0</v>
      </c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R678" s="227" t="s">
        <v>821</v>
      </c>
      <c r="AT678" s="227" t="s">
        <v>771</v>
      </c>
      <c r="AU678" s="227" t="s">
        <v>81</v>
      </c>
      <c r="AY678" s="19" t="s">
        <v>203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19" t="s">
        <v>79</v>
      </c>
      <c r="BK678" s="228">
        <f>ROUND(I678*H678,2)</f>
        <v>0</v>
      </c>
      <c r="BL678" s="19" t="s">
        <v>321</v>
      </c>
      <c r="BM678" s="227" t="s">
        <v>1724</v>
      </c>
    </row>
    <row r="679" s="13" customFormat="1">
      <c r="A679" s="13"/>
      <c r="B679" s="234"/>
      <c r="C679" s="235"/>
      <c r="D679" s="236" t="s">
        <v>215</v>
      </c>
      <c r="E679" s="237" t="s">
        <v>19</v>
      </c>
      <c r="F679" s="238" t="s">
        <v>1366</v>
      </c>
      <c r="G679" s="235"/>
      <c r="H679" s="237" t="s">
        <v>19</v>
      </c>
      <c r="I679" s="239"/>
      <c r="J679" s="235"/>
      <c r="K679" s="235"/>
      <c r="L679" s="240"/>
      <c r="M679" s="241"/>
      <c r="N679" s="242"/>
      <c r="O679" s="242"/>
      <c r="P679" s="242"/>
      <c r="Q679" s="242"/>
      <c r="R679" s="242"/>
      <c r="S679" s="242"/>
      <c r="T679" s="24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4" t="s">
        <v>215</v>
      </c>
      <c r="AU679" s="244" t="s">
        <v>81</v>
      </c>
      <c r="AV679" s="13" t="s">
        <v>79</v>
      </c>
      <c r="AW679" s="13" t="s">
        <v>33</v>
      </c>
      <c r="AX679" s="13" t="s">
        <v>72</v>
      </c>
      <c r="AY679" s="244" t="s">
        <v>203</v>
      </c>
    </row>
    <row r="680" s="13" customFormat="1">
      <c r="A680" s="13"/>
      <c r="B680" s="234"/>
      <c r="C680" s="235"/>
      <c r="D680" s="236" t="s">
        <v>215</v>
      </c>
      <c r="E680" s="237" t="s">
        <v>19</v>
      </c>
      <c r="F680" s="238" t="s">
        <v>1707</v>
      </c>
      <c r="G680" s="235"/>
      <c r="H680" s="237" t="s">
        <v>19</v>
      </c>
      <c r="I680" s="239"/>
      <c r="J680" s="235"/>
      <c r="K680" s="235"/>
      <c r="L680" s="240"/>
      <c r="M680" s="241"/>
      <c r="N680" s="242"/>
      <c r="O680" s="242"/>
      <c r="P680" s="242"/>
      <c r="Q680" s="242"/>
      <c r="R680" s="242"/>
      <c r="S680" s="242"/>
      <c r="T680" s="24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4" t="s">
        <v>215</v>
      </c>
      <c r="AU680" s="244" t="s">
        <v>81</v>
      </c>
      <c r="AV680" s="13" t="s">
        <v>79</v>
      </c>
      <c r="AW680" s="13" t="s">
        <v>33</v>
      </c>
      <c r="AX680" s="13" t="s">
        <v>72</v>
      </c>
      <c r="AY680" s="244" t="s">
        <v>203</v>
      </c>
    </row>
    <row r="681" s="13" customFormat="1">
      <c r="A681" s="13"/>
      <c r="B681" s="234"/>
      <c r="C681" s="235"/>
      <c r="D681" s="236" t="s">
        <v>215</v>
      </c>
      <c r="E681" s="237" t="s">
        <v>19</v>
      </c>
      <c r="F681" s="238" t="s">
        <v>1373</v>
      </c>
      <c r="G681" s="235"/>
      <c r="H681" s="237" t="s">
        <v>19</v>
      </c>
      <c r="I681" s="239"/>
      <c r="J681" s="235"/>
      <c r="K681" s="235"/>
      <c r="L681" s="240"/>
      <c r="M681" s="241"/>
      <c r="N681" s="242"/>
      <c r="O681" s="242"/>
      <c r="P681" s="242"/>
      <c r="Q681" s="242"/>
      <c r="R681" s="242"/>
      <c r="S681" s="242"/>
      <c r="T681" s="24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4" t="s">
        <v>215</v>
      </c>
      <c r="AU681" s="244" t="s">
        <v>81</v>
      </c>
      <c r="AV681" s="13" t="s">
        <v>79</v>
      </c>
      <c r="AW681" s="13" t="s">
        <v>33</v>
      </c>
      <c r="AX681" s="13" t="s">
        <v>72</v>
      </c>
      <c r="AY681" s="244" t="s">
        <v>203</v>
      </c>
    </row>
    <row r="682" s="13" customFormat="1">
      <c r="A682" s="13"/>
      <c r="B682" s="234"/>
      <c r="C682" s="235"/>
      <c r="D682" s="236" t="s">
        <v>215</v>
      </c>
      <c r="E682" s="237" t="s">
        <v>19</v>
      </c>
      <c r="F682" s="238" t="s">
        <v>1708</v>
      </c>
      <c r="G682" s="235"/>
      <c r="H682" s="237" t="s">
        <v>19</v>
      </c>
      <c r="I682" s="239"/>
      <c r="J682" s="235"/>
      <c r="K682" s="235"/>
      <c r="L682" s="240"/>
      <c r="M682" s="241"/>
      <c r="N682" s="242"/>
      <c r="O682" s="242"/>
      <c r="P682" s="242"/>
      <c r="Q682" s="242"/>
      <c r="R682" s="242"/>
      <c r="S682" s="242"/>
      <c r="T682" s="24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4" t="s">
        <v>215</v>
      </c>
      <c r="AU682" s="244" t="s">
        <v>81</v>
      </c>
      <c r="AV682" s="13" t="s">
        <v>79</v>
      </c>
      <c r="AW682" s="13" t="s">
        <v>33</v>
      </c>
      <c r="AX682" s="13" t="s">
        <v>72</v>
      </c>
      <c r="AY682" s="244" t="s">
        <v>203</v>
      </c>
    </row>
    <row r="683" s="13" customFormat="1">
      <c r="A683" s="13"/>
      <c r="B683" s="234"/>
      <c r="C683" s="235"/>
      <c r="D683" s="236" t="s">
        <v>215</v>
      </c>
      <c r="E683" s="237" t="s">
        <v>19</v>
      </c>
      <c r="F683" s="238" t="s">
        <v>1709</v>
      </c>
      <c r="G683" s="235"/>
      <c r="H683" s="237" t="s">
        <v>19</v>
      </c>
      <c r="I683" s="239"/>
      <c r="J683" s="235"/>
      <c r="K683" s="235"/>
      <c r="L683" s="240"/>
      <c r="M683" s="241"/>
      <c r="N683" s="242"/>
      <c r="O683" s="242"/>
      <c r="P683" s="242"/>
      <c r="Q683" s="242"/>
      <c r="R683" s="242"/>
      <c r="S683" s="242"/>
      <c r="T683" s="24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4" t="s">
        <v>215</v>
      </c>
      <c r="AU683" s="244" t="s">
        <v>81</v>
      </c>
      <c r="AV683" s="13" t="s">
        <v>79</v>
      </c>
      <c r="AW683" s="13" t="s">
        <v>33</v>
      </c>
      <c r="AX683" s="13" t="s">
        <v>72</v>
      </c>
      <c r="AY683" s="244" t="s">
        <v>203</v>
      </c>
    </row>
    <row r="684" s="14" customFormat="1">
      <c r="A684" s="14"/>
      <c r="B684" s="245"/>
      <c r="C684" s="246"/>
      <c r="D684" s="236" t="s">
        <v>215</v>
      </c>
      <c r="E684" s="247" t="s">
        <v>19</v>
      </c>
      <c r="F684" s="248" t="s">
        <v>79</v>
      </c>
      <c r="G684" s="246"/>
      <c r="H684" s="249">
        <v>1</v>
      </c>
      <c r="I684" s="250"/>
      <c r="J684" s="246"/>
      <c r="K684" s="246"/>
      <c r="L684" s="251"/>
      <c r="M684" s="252"/>
      <c r="N684" s="253"/>
      <c r="O684" s="253"/>
      <c r="P684" s="253"/>
      <c r="Q684" s="253"/>
      <c r="R684" s="253"/>
      <c r="S684" s="253"/>
      <c r="T684" s="25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5" t="s">
        <v>215</v>
      </c>
      <c r="AU684" s="255" t="s">
        <v>81</v>
      </c>
      <c r="AV684" s="14" t="s">
        <v>81</v>
      </c>
      <c r="AW684" s="14" t="s">
        <v>33</v>
      </c>
      <c r="AX684" s="14" t="s">
        <v>72</v>
      </c>
      <c r="AY684" s="255" t="s">
        <v>203</v>
      </c>
    </row>
    <row r="685" s="13" customFormat="1">
      <c r="A685" s="13"/>
      <c r="B685" s="234"/>
      <c r="C685" s="235"/>
      <c r="D685" s="236" t="s">
        <v>215</v>
      </c>
      <c r="E685" s="237" t="s">
        <v>19</v>
      </c>
      <c r="F685" s="238" t="s">
        <v>1366</v>
      </c>
      <c r="G685" s="235"/>
      <c r="H685" s="237" t="s">
        <v>19</v>
      </c>
      <c r="I685" s="239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215</v>
      </c>
      <c r="AU685" s="244" t="s">
        <v>81</v>
      </c>
      <c r="AV685" s="13" t="s">
        <v>79</v>
      </c>
      <c r="AW685" s="13" t="s">
        <v>33</v>
      </c>
      <c r="AX685" s="13" t="s">
        <v>72</v>
      </c>
      <c r="AY685" s="244" t="s">
        <v>203</v>
      </c>
    </row>
    <row r="686" s="13" customFormat="1">
      <c r="A686" s="13"/>
      <c r="B686" s="234"/>
      <c r="C686" s="235"/>
      <c r="D686" s="236" t="s">
        <v>215</v>
      </c>
      <c r="E686" s="237" t="s">
        <v>19</v>
      </c>
      <c r="F686" s="238" t="s">
        <v>1710</v>
      </c>
      <c r="G686" s="235"/>
      <c r="H686" s="237" t="s">
        <v>19</v>
      </c>
      <c r="I686" s="239"/>
      <c r="J686" s="235"/>
      <c r="K686" s="235"/>
      <c r="L686" s="240"/>
      <c r="M686" s="241"/>
      <c r="N686" s="242"/>
      <c r="O686" s="242"/>
      <c r="P686" s="242"/>
      <c r="Q686" s="242"/>
      <c r="R686" s="242"/>
      <c r="S686" s="242"/>
      <c r="T686" s="24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4" t="s">
        <v>215</v>
      </c>
      <c r="AU686" s="244" t="s">
        <v>81</v>
      </c>
      <c r="AV686" s="13" t="s">
        <v>79</v>
      </c>
      <c r="AW686" s="13" t="s">
        <v>33</v>
      </c>
      <c r="AX686" s="13" t="s">
        <v>72</v>
      </c>
      <c r="AY686" s="244" t="s">
        <v>203</v>
      </c>
    </row>
    <row r="687" s="13" customFormat="1">
      <c r="A687" s="13"/>
      <c r="B687" s="234"/>
      <c r="C687" s="235"/>
      <c r="D687" s="236" t="s">
        <v>215</v>
      </c>
      <c r="E687" s="237" t="s">
        <v>19</v>
      </c>
      <c r="F687" s="238" t="s">
        <v>1375</v>
      </c>
      <c r="G687" s="235"/>
      <c r="H687" s="237" t="s">
        <v>19</v>
      </c>
      <c r="I687" s="239"/>
      <c r="J687" s="235"/>
      <c r="K687" s="235"/>
      <c r="L687" s="240"/>
      <c r="M687" s="241"/>
      <c r="N687" s="242"/>
      <c r="O687" s="242"/>
      <c r="P687" s="242"/>
      <c r="Q687" s="242"/>
      <c r="R687" s="242"/>
      <c r="S687" s="242"/>
      <c r="T687" s="24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4" t="s">
        <v>215</v>
      </c>
      <c r="AU687" s="244" t="s">
        <v>81</v>
      </c>
      <c r="AV687" s="13" t="s">
        <v>79</v>
      </c>
      <c r="AW687" s="13" t="s">
        <v>33</v>
      </c>
      <c r="AX687" s="13" t="s">
        <v>72</v>
      </c>
      <c r="AY687" s="244" t="s">
        <v>203</v>
      </c>
    </row>
    <row r="688" s="13" customFormat="1">
      <c r="A688" s="13"/>
      <c r="B688" s="234"/>
      <c r="C688" s="235"/>
      <c r="D688" s="236" t="s">
        <v>215</v>
      </c>
      <c r="E688" s="237" t="s">
        <v>19</v>
      </c>
      <c r="F688" s="238" t="s">
        <v>817</v>
      </c>
      <c r="G688" s="235"/>
      <c r="H688" s="237" t="s">
        <v>19</v>
      </c>
      <c r="I688" s="239"/>
      <c r="J688" s="235"/>
      <c r="K688" s="235"/>
      <c r="L688" s="240"/>
      <c r="M688" s="241"/>
      <c r="N688" s="242"/>
      <c r="O688" s="242"/>
      <c r="P688" s="242"/>
      <c r="Q688" s="242"/>
      <c r="R688" s="242"/>
      <c r="S688" s="242"/>
      <c r="T688" s="24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4" t="s">
        <v>215</v>
      </c>
      <c r="AU688" s="244" t="s">
        <v>81</v>
      </c>
      <c r="AV688" s="13" t="s">
        <v>79</v>
      </c>
      <c r="AW688" s="13" t="s">
        <v>33</v>
      </c>
      <c r="AX688" s="13" t="s">
        <v>72</v>
      </c>
      <c r="AY688" s="244" t="s">
        <v>203</v>
      </c>
    </row>
    <row r="689" s="13" customFormat="1">
      <c r="A689" s="13"/>
      <c r="B689" s="234"/>
      <c r="C689" s="235"/>
      <c r="D689" s="236" t="s">
        <v>215</v>
      </c>
      <c r="E689" s="237" t="s">
        <v>19</v>
      </c>
      <c r="F689" s="238" t="s">
        <v>1711</v>
      </c>
      <c r="G689" s="235"/>
      <c r="H689" s="237" t="s">
        <v>19</v>
      </c>
      <c r="I689" s="239"/>
      <c r="J689" s="235"/>
      <c r="K689" s="235"/>
      <c r="L689" s="240"/>
      <c r="M689" s="241"/>
      <c r="N689" s="242"/>
      <c r="O689" s="242"/>
      <c r="P689" s="242"/>
      <c r="Q689" s="242"/>
      <c r="R689" s="242"/>
      <c r="S689" s="242"/>
      <c r="T689" s="24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4" t="s">
        <v>215</v>
      </c>
      <c r="AU689" s="244" t="s">
        <v>81</v>
      </c>
      <c r="AV689" s="13" t="s">
        <v>79</v>
      </c>
      <c r="AW689" s="13" t="s">
        <v>33</v>
      </c>
      <c r="AX689" s="13" t="s">
        <v>72</v>
      </c>
      <c r="AY689" s="244" t="s">
        <v>203</v>
      </c>
    </row>
    <row r="690" s="14" customFormat="1">
      <c r="A690" s="14"/>
      <c r="B690" s="245"/>
      <c r="C690" s="246"/>
      <c r="D690" s="236" t="s">
        <v>215</v>
      </c>
      <c r="E690" s="247" t="s">
        <v>19</v>
      </c>
      <c r="F690" s="248" t="s">
        <v>79</v>
      </c>
      <c r="G690" s="246"/>
      <c r="H690" s="249">
        <v>1</v>
      </c>
      <c r="I690" s="250"/>
      <c r="J690" s="246"/>
      <c r="K690" s="246"/>
      <c r="L690" s="251"/>
      <c r="M690" s="252"/>
      <c r="N690" s="253"/>
      <c r="O690" s="253"/>
      <c r="P690" s="253"/>
      <c r="Q690" s="253"/>
      <c r="R690" s="253"/>
      <c r="S690" s="253"/>
      <c r="T690" s="25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5" t="s">
        <v>215</v>
      </c>
      <c r="AU690" s="255" t="s">
        <v>81</v>
      </c>
      <c r="AV690" s="14" t="s">
        <v>81</v>
      </c>
      <c r="AW690" s="14" t="s">
        <v>33</v>
      </c>
      <c r="AX690" s="14" t="s">
        <v>72</v>
      </c>
      <c r="AY690" s="255" t="s">
        <v>203</v>
      </c>
    </row>
    <row r="691" s="13" customFormat="1">
      <c r="A691" s="13"/>
      <c r="B691" s="234"/>
      <c r="C691" s="235"/>
      <c r="D691" s="236" t="s">
        <v>215</v>
      </c>
      <c r="E691" s="237" t="s">
        <v>19</v>
      </c>
      <c r="F691" s="238" t="s">
        <v>1366</v>
      </c>
      <c r="G691" s="235"/>
      <c r="H691" s="237" t="s">
        <v>19</v>
      </c>
      <c r="I691" s="239"/>
      <c r="J691" s="235"/>
      <c r="K691" s="235"/>
      <c r="L691" s="240"/>
      <c r="M691" s="241"/>
      <c r="N691" s="242"/>
      <c r="O691" s="242"/>
      <c r="P691" s="242"/>
      <c r="Q691" s="242"/>
      <c r="R691" s="242"/>
      <c r="S691" s="242"/>
      <c r="T691" s="24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4" t="s">
        <v>215</v>
      </c>
      <c r="AU691" s="244" t="s">
        <v>81</v>
      </c>
      <c r="AV691" s="13" t="s">
        <v>79</v>
      </c>
      <c r="AW691" s="13" t="s">
        <v>33</v>
      </c>
      <c r="AX691" s="13" t="s">
        <v>72</v>
      </c>
      <c r="AY691" s="244" t="s">
        <v>203</v>
      </c>
    </row>
    <row r="692" s="13" customFormat="1">
      <c r="A692" s="13"/>
      <c r="B692" s="234"/>
      <c r="C692" s="235"/>
      <c r="D692" s="236" t="s">
        <v>215</v>
      </c>
      <c r="E692" s="237" t="s">
        <v>19</v>
      </c>
      <c r="F692" s="238" t="s">
        <v>1712</v>
      </c>
      <c r="G692" s="235"/>
      <c r="H692" s="237" t="s">
        <v>19</v>
      </c>
      <c r="I692" s="239"/>
      <c r="J692" s="235"/>
      <c r="K692" s="235"/>
      <c r="L692" s="240"/>
      <c r="M692" s="241"/>
      <c r="N692" s="242"/>
      <c r="O692" s="242"/>
      <c r="P692" s="242"/>
      <c r="Q692" s="242"/>
      <c r="R692" s="242"/>
      <c r="S692" s="242"/>
      <c r="T692" s="24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4" t="s">
        <v>215</v>
      </c>
      <c r="AU692" s="244" t="s">
        <v>81</v>
      </c>
      <c r="AV692" s="13" t="s">
        <v>79</v>
      </c>
      <c r="AW692" s="13" t="s">
        <v>33</v>
      </c>
      <c r="AX692" s="13" t="s">
        <v>72</v>
      </c>
      <c r="AY692" s="244" t="s">
        <v>203</v>
      </c>
    </row>
    <row r="693" s="13" customFormat="1">
      <c r="A693" s="13"/>
      <c r="B693" s="234"/>
      <c r="C693" s="235"/>
      <c r="D693" s="236" t="s">
        <v>215</v>
      </c>
      <c r="E693" s="237" t="s">
        <v>19</v>
      </c>
      <c r="F693" s="238" t="s">
        <v>447</v>
      </c>
      <c r="G693" s="235"/>
      <c r="H693" s="237" t="s">
        <v>19</v>
      </c>
      <c r="I693" s="239"/>
      <c r="J693" s="235"/>
      <c r="K693" s="235"/>
      <c r="L693" s="240"/>
      <c r="M693" s="241"/>
      <c r="N693" s="242"/>
      <c r="O693" s="242"/>
      <c r="P693" s="242"/>
      <c r="Q693" s="242"/>
      <c r="R693" s="242"/>
      <c r="S693" s="242"/>
      <c r="T693" s="24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4" t="s">
        <v>215</v>
      </c>
      <c r="AU693" s="244" t="s">
        <v>81</v>
      </c>
      <c r="AV693" s="13" t="s">
        <v>79</v>
      </c>
      <c r="AW693" s="13" t="s">
        <v>33</v>
      </c>
      <c r="AX693" s="13" t="s">
        <v>72</v>
      </c>
      <c r="AY693" s="244" t="s">
        <v>203</v>
      </c>
    </row>
    <row r="694" s="13" customFormat="1">
      <c r="A694" s="13"/>
      <c r="B694" s="234"/>
      <c r="C694" s="235"/>
      <c r="D694" s="236" t="s">
        <v>215</v>
      </c>
      <c r="E694" s="237" t="s">
        <v>19</v>
      </c>
      <c r="F694" s="238" t="s">
        <v>817</v>
      </c>
      <c r="G694" s="235"/>
      <c r="H694" s="237" t="s">
        <v>19</v>
      </c>
      <c r="I694" s="239"/>
      <c r="J694" s="235"/>
      <c r="K694" s="235"/>
      <c r="L694" s="240"/>
      <c r="M694" s="241"/>
      <c r="N694" s="242"/>
      <c r="O694" s="242"/>
      <c r="P694" s="242"/>
      <c r="Q694" s="242"/>
      <c r="R694" s="242"/>
      <c r="S694" s="242"/>
      <c r="T694" s="24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4" t="s">
        <v>215</v>
      </c>
      <c r="AU694" s="244" t="s">
        <v>81</v>
      </c>
      <c r="AV694" s="13" t="s">
        <v>79</v>
      </c>
      <c r="AW694" s="13" t="s">
        <v>33</v>
      </c>
      <c r="AX694" s="13" t="s">
        <v>72</v>
      </c>
      <c r="AY694" s="244" t="s">
        <v>203</v>
      </c>
    </row>
    <row r="695" s="13" customFormat="1">
      <c r="A695" s="13"/>
      <c r="B695" s="234"/>
      <c r="C695" s="235"/>
      <c r="D695" s="236" t="s">
        <v>215</v>
      </c>
      <c r="E695" s="237" t="s">
        <v>19</v>
      </c>
      <c r="F695" s="238" t="s">
        <v>1713</v>
      </c>
      <c r="G695" s="235"/>
      <c r="H695" s="237" t="s">
        <v>19</v>
      </c>
      <c r="I695" s="239"/>
      <c r="J695" s="235"/>
      <c r="K695" s="235"/>
      <c r="L695" s="240"/>
      <c r="M695" s="241"/>
      <c r="N695" s="242"/>
      <c r="O695" s="242"/>
      <c r="P695" s="242"/>
      <c r="Q695" s="242"/>
      <c r="R695" s="242"/>
      <c r="S695" s="242"/>
      <c r="T695" s="24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4" t="s">
        <v>215</v>
      </c>
      <c r="AU695" s="244" t="s">
        <v>81</v>
      </c>
      <c r="AV695" s="13" t="s">
        <v>79</v>
      </c>
      <c r="AW695" s="13" t="s">
        <v>33</v>
      </c>
      <c r="AX695" s="13" t="s">
        <v>72</v>
      </c>
      <c r="AY695" s="244" t="s">
        <v>203</v>
      </c>
    </row>
    <row r="696" s="14" customFormat="1">
      <c r="A696" s="14"/>
      <c r="B696" s="245"/>
      <c r="C696" s="246"/>
      <c r="D696" s="236" t="s">
        <v>215</v>
      </c>
      <c r="E696" s="247" t="s">
        <v>19</v>
      </c>
      <c r="F696" s="248" t="s">
        <v>79</v>
      </c>
      <c r="G696" s="246"/>
      <c r="H696" s="249">
        <v>1</v>
      </c>
      <c r="I696" s="250"/>
      <c r="J696" s="246"/>
      <c r="K696" s="246"/>
      <c r="L696" s="251"/>
      <c r="M696" s="252"/>
      <c r="N696" s="253"/>
      <c r="O696" s="253"/>
      <c r="P696" s="253"/>
      <c r="Q696" s="253"/>
      <c r="R696" s="253"/>
      <c r="S696" s="253"/>
      <c r="T696" s="25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5" t="s">
        <v>215</v>
      </c>
      <c r="AU696" s="255" t="s">
        <v>81</v>
      </c>
      <c r="AV696" s="14" t="s">
        <v>81</v>
      </c>
      <c r="AW696" s="14" t="s">
        <v>33</v>
      </c>
      <c r="AX696" s="14" t="s">
        <v>72</v>
      </c>
      <c r="AY696" s="255" t="s">
        <v>203</v>
      </c>
    </row>
    <row r="697" s="13" customFormat="1">
      <c r="A697" s="13"/>
      <c r="B697" s="234"/>
      <c r="C697" s="235"/>
      <c r="D697" s="236" t="s">
        <v>215</v>
      </c>
      <c r="E697" s="237" t="s">
        <v>19</v>
      </c>
      <c r="F697" s="238" t="s">
        <v>1366</v>
      </c>
      <c r="G697" s="235"/>
      <c r="H697" s="237" t="s">
        <v>19</v>
      </c>
      <c r="I697" s="239"/>
      <c r="J697" s="235"/>
      <c r="K697" s="235"/>
      <c r="L697" s="240"/>
      <c r="M697" s="241"/>
      <c r="N697" s="242"/>
      <c r="O697" s="242"/>
      <c r="P697" s="242"/>
      <c r="Q697" s="242"/>
      <c r="R697" s="242"/>
      <c r="S697" s="242"/>
      <c r="T697" s="24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4" t="s">
        <v>215</v>
      </c>
      <c r="AU697" s="244" t="s">
        <v>81</v>
      </c>
      <c r="AV697" s="13" t="s">
        <v>79</v>
      </c>
      <c r="AW697" s="13" t="s">
        <v>33</v>
      </c>
      <c r="AX697" s="13" t="s">
        <v>72</v>
      </c>
      <c r="AY697" s="244" t="s">
        <v>203</v>
      </c>
    </row>
    <row r="698" s="13" customFormat="1">
      <c r="A698" s="13"/>
      <c r="B698" s="234"/>
      <c r="C698" s="235"/>
      <c r="D698" s="236" t="s">
        <v>215</v>
      </c>
      <c r="E698" s="237" t="s">
        <v>19</v>
      </c>
      <c r="F698" s="238" t="s">
        <v>1714</v>
      </c>
      <c r="G698" s="235"/>
      <c r="H698" s="237" t="s">
        <v>19</v>
      </c>
      <c r="I698" s="239"/>
      <c r="J698" s="235"/>
      <c r="K698" s="235"/>
      <c r="L698" s="240"/>
      <c r="M698" s="241"/>
      <c r="N698" s="242"/>
      <c r="O698" s="242"/>
      <c r="P698" s="242"/>
      <c r="Q698" s="242"/>
      <c r="R698" s="242"/>
      <c r="S698" s="242"/>
      <c r="T698" s="24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4" t="s">
        <v>215</v>
      </c>
      <c r="AU698" s="244" t="s">
        <v>81</v>
      </c>
      <c r="AV698" s="13" t="s">
        <v>79</v>
      </c>
      <c r="AW698" s="13" t="s">
        <v>33</v>
      </c>
      <c r="AX698" s="13" t="s">
        <v>72</v>
      </c>
      <c r="AY698" s="244" t="s">
        <v>203</v>
      </c>
    </row>
    <row r="699" s="13" customFormat="1">
      <c r="A699" s="13"/>
      <c r="B699" s="234"/>
      <c r="C699" s="235"/>
      <c r="D699" s="236" t="s">
        <v>215</v>
      </c>
      <c r="E699" s="237" t="s">
        <v>19</v>
      </c>
      <c r="F699" s="238" t="s">
        <v>444</v>
      </c>
      <c r="G699" s="235"/>
      <c r="H699" s="237" t="s">
        <v>19</v>
      </c>
      <c r="I699" s="239"/>
      <c r="J699" s="235"/>
      <c r="K699" s="235"/>
      <c r="L699" s="240"/>
      <c r="M699" s="241"/>
      <c r="N699" s="242"/>
      <c r="O699" s="242"/>
      <c r="P699" s="242"/>
      <c r="Q699" s="242"/>
      <c r="R699" s="242"/>
      <c r="S699" s="242"/>
      <c r="T699" s="24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4" t="s">
        <v>215</v>
      </c>
      <c r="AU699" s="244" t="s">
        <v>81</v>
      </c>
      <c r="AV699" s="13" t="s">
        <v>79</v>
      </c>
      <c r="AW699" s="13" t="s">
        <v>33</v>
      </c>
      <c r="AX699" s="13" t="s">
        <v>72</v>
      </c>
      <c r="AY699" s="244" t="s">
        <v>203</v>
      </c>
    </row>
    <row r="700" s="13" customFormat="1">
      <c r="A700" s="13"/>
      <c r="B700" s="234"/>
      <c r="C700" s="235"/>
      <c r="D700" s="236" t="s">
        <v>215</v>
      </c>
      <c r="E700" s="237" t="s">
        <v>19</v>
      </c>
      <c r="F700" s="238" t="s">
        <v>817</v>
      </c>
      <c r="G700" s="235"/>
      <c r="H700" s="237" t="s">
        <v>19</v>
      </c>
      <c r="I700" s="239"/>
      <c r="J700" s="235"/>
      <c r="K700" s="235"/>
      <c r="L700" s="240"/>
      <c r="M700" s="241"/>
      <c r="N700" s="242"/>
      <c r="O700" s="242"/>
      <c r="P700" s="242"/>
      <c r="Q700" s="242"/>
      <c r="R700" s="242"/>
      <c r="S700" s="242"/>
      <c r="T700" s="24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4" t="s">
        <v>215</v>
      </c>
      <c r="AU700" s="244" t="s">
        <v>81</v>
      </c>
      <c r="AV700" s="13" t="s">
        <v>79</v>
      </c>
      <c r="AW700" s="13" t="s">
        <v>33</v>
      </c>
      <c r="AX700" s="13" t="s">
        <v>72</v>
      </c>
      <c r="AY700" s="244" t="s">
        <v>203</v>
      </c>
    </row>
    <row r="701" s="13" customFormat="1">
      <c r="A701" s="13"/>
      <c r="B701" s="234"/>
      <c r="C701" s="235"/>
      <c r="D701" s="236" t="s">
        <v>215</v>
      </c>
      <c r="E701" s="237" t="s">
        <v>19</v>
      </c>
      <c r="F701" s="238" t="s">
        <v>1715</v>
      </c>
      <c r="G701" s="235"/>
      <c r="H701" s="237" t="s">
        <v>19</v>
      </c>
      <c r="I701" s="239"/>
      <c r="J701" s="235"/>
      <c r="K701" s="235"/>
      <c r="L701" s="240"/>
      <c r="M701" s="241"/>
      <c r="N701" s="242"/>
      <c r="O701" s="242"/>
      <c r="P701" s="242"/>
      <c r="Q701" s="242"/>
      <c r="R701" s="242"/>
      <c r="S701" s="242"/>
      <c r="T701" s="24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4" t="s">
        <v>215</v>
      </c>
      <c r="AU701" s="244" t="s">
        <v>81</v>
      </c>
      <c r="AV701" s="13" t="s">
        <v>79</v>
      </c>
      <c r="AW701" s="13" t="s">
        <v>33</v>
      </c>
      <c r="AX701" s="13" t="s">
        <v>72</v>
      </c>
      <c r="AY701" s="244" t="s">
        <v>203</v>
      </c>
    </row>
    <row r="702" s="14" customFormat="1">
      <c r="A702" s="14"/>
      <c r="B702" s="245"/>
      <c r="C702" s="246"/>
      <c r="D702" s="236" t="s">
        <v>215</v>
      </c>
      <c r="E702" s="247" t="s">
        <v>19</v>
      </c>
      <c r="F702" s="248" t="s">
        <v>79</v>
      </c>
      <c r="G702" s="246"/>
      <c r="H702" s="249">
        <v>1</v>
      </c>
      <c r="I702" s="250"/>
      <c r="J702" s="246"/>
      <c r="K702" s="246"/>
      <c r="L702" s="251"/>
      <c r="M702" s="252"/>
      <c r="N702" s="253"/>
      <c r="O702" s="253"/>
      <c r="P702" s="253"/>
      <c r="Q702" s="253"/>
      <c r="R702" s="253"/>
      <c r="S702" s="253"/>
      <c r="T702" s="25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5" t="s">
        <v>215</v>
      </c>
      <c r="AU702" s="255" t="s">
        <v>81</v>
      </c>
      <c r="AV702" s="14" t="s">
        <v>81</v>
      </c>
      <c r="AW702" s="14" t="s">
        <v>33</v>
      </c>
      <c r="AX702" s="14" t="s">
        <v>72</v>
      </c>
      <c r="AY702" s="255" t="s">
        <v>203</v>
      </c>
    </row>
    <row r="703" s="13" customFormat="1">
      <c r="A703" s="13"/>
      <c r="B703" s="234"/>
      <c r="C703" s="235"/>
      <c r="D703" s="236" t="s">
        <v>215</v>
      </c>
      <c r="E703" s="237" t="s">
        <v>19</v>
      </c>
      <c r="F703" s="238" t="s">
        <v>1366</v>
      </c>
      <c r="G703" s="235"/>
      <c r="H703" s="237" t="s">
        <v>19</v>
      </c>
      <c r="I703" s="239"/>
      <c r="J703" s="235"/>
      <c r="K703" s="235"/>
      <c r="L703" s="240"/>
      <c r="M703" s="241"/>
      <c r="N703" s="242"/>
      <c r="O703" s="242"/>
      <c r="P703" s="242"/>
      <c r="Q703" s="242"/>
      <c r="R703" s="242"/>
      <c r="S703" s="242"/>
      <c r="T703" s="24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4" t="s">
        <v>215</v>
      </c>
      <c r="AU703" s="244" t="s">
        <v>81</v>
      </c>
      <c r="AV703" s="13" t="s">
        <v>79</v>
      </c>
      <c r="AW703" s="13" t="s">
        <v>33</v>
      </c>
      <c r="AX703" s="13" t="s">
        <v>72</v>
      </c>
      <c r="AY703" s="244" t="s">
        <v>203</v>
      </c>
    </row>
    <row r="704" s="13" customFormat="1">
      <c r="A704" s="13"/>
      <c r="B704" s="234"/>
      <c r="C704" s="235"/>
      <c r="D704" s="236" t="s">
        <v>215</v>
      </c>
      <c r="E704" s="237" t="s">
        <v>19</v>
      </c>
      <c r="F704" s="238" t="s">
        <v>1718</v>
      </c>
      <c r="G704" s="235"/>
      <c r="H704" s="237" t="s">
        <v>19</v>
      </c>
      <c r="I704" s="239"/>
      <c r="J704" s="235"/>
      <c r="K704" s="235"/>
      <c r="L704" s="240"/>
      <c r="M704" s="241"/>
      <c r="N704" s="242"/>
      <c r="O704" s="242"/>
      <c r="P704" s="242"/>
      <c r="Q704" s="242"/>
      <c r="R704" s="242"/>
      <c r="S704" s="242"/>
      <c r="T704" s="24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4" t="s">
        <v>215</v>
      </c>
      <c r="AU704" s="244" t="s">
        <v>81</v>
      </c>
      <c r="AV704" s="13" t="s">
        <v>79</v>
      </c>
      <c r="AW704" s="13" t="s">
        <v>33</v>
      </c>
      <c r="AX704" s="13" t="s">
        <v>72</v>
      </c>
      <c r="AY704" s="244" t="s">
        <v>203</v>
      </c>
    </row>
    <row r="705" s="13" customFormat="1">
      <c r="A705" s="13"/>
      <c r="B705" s="234"/>
      <c r="C705" s="235"/>
      <c r="D705" s="236" t="s">
        <v>215</v>
      </c>
      <c r="E705" s="237" t="s">
        <v>19</v>
      </c>
      <c r="F705" s="238" t="s">
        <v>1618</v>
      </c>
      <c r="G705" s="235"/>
      <c r="H705" s="237" t="s">
        <v>19</v>
      </c>
      <c r="I705" s="239"/>
      <c r="J705" s="235"/>
      <c r="K705" s="235"/>
      <c r="L705" s="240"/>
      <c r="M705" s="241"/>
      <c r="N705" s="242"/>
      <c r="O705" s="242"/>
      <c r="P705" s="242"/>
      <c r="Q705" s="242"/>
      <c r="R705" s="242"/>
      <c r="S705" s="242"/>
      <c r="T705" s="24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4" t="s">
        <v>215</v>
      </c>
      <c r="AU705" s="244" t="s">
        <v>81</v>
      </c>
      <c r="AV705" s="13" t="s">
        <v>79</v>
      </c>
      <c r="AW705" s="13" t="s">
        <v>33</v>
      </c>
      <c r="AX705" s="13" t="s">
        <v>72</v>
      </c>
      <c r="AY705" s="244" t="s">
        <v>203</v>
      </c>
    </row>
    <row r="706" s="13" customFormat="1">
      <c r="A706" s="13"/>
      <c r="B706" s="234"/>
      <c r="C706" s="235"/>
      <c r="D706" s="236" t="s">
        <v>215</v>
      </c>
      <c r="E706" s="237" t="s">
        <v>19</v>
      </c>
      <c r="F706" s="238" t="s">
        <v>817</v>
      </c>
      <c r="G706" s="235"/>
      <c r="H706" s="237" t="s">
        <v>19</v>
      </c>
      <c r="I706" s="239"/>
      <c r="J706" s="235"/>
      <c r="K706" s="235"/>
      <c r="L706" s="240"/>
      <c r="M706" s="241"/>
      <c r="N706" s="242"/>
      <c r="O706" s="242"/>
      <c r="P706" s="242"/>
      <c r="Q706" s="242"/>
      <c r="R706" s="242"/>
      <c r="S706" s="242"/>
      <c r="T706" s="24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4" t="s">
        <v>215</v>
      </c>
      <c r="AU706" s="244" t="s">
        <v>81</v>
      </c>
      <c r="AV706" s="13" t="s">
        <v>79</v>
      </c>
      <c r="AW706" s="13" t="s">
        <v>33</v>
      </c>
      <c r="AX706" s="13" t="s">
        <v>72</v>
      </c>
      <c r="AY706" s="244" t="s">
        <v>203</v>
      </c>
    </row>
    <row r="707" s="13" customFormat="1">
      <c r="A707" s="13"/>
      <c r="B707" s="234"/>
      <c r="C707" s="235"/>
      <c r="D707" s="236" t="s">
        <v>215</v>
      </c>
      <c r="E707" s="237" t="s">
        <v>19</v>
      </c>
      <c r="F707" s="238" t="s">
        <v>1719</v>
      </c>
      <c r="G707" s="235"/>
      <c r="H707" s="237" t="s">
        <v>19</v>
      </c>
      <c r="I707" s="239"/>
      <c r="J707" s="235"/>
      <c r="K707" s="235"/>
      <c r="L707" s="240"/>
      <c r="M707" s="241"/>
      <c r="N707" s="242"/>
      <c r="O707" s="242"/>
      <c r="P707" s="242"/>
      <c r="Q707" s="242"/>
      <c r="R707" s="242"/>
      <c r="S707" s="242"/>
      <c r="T707" s="24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4" t="s">
        <v>215</v>
      </c>
      <c r="AU707" s="244" t="s">
        <v>81</v>
      </c>
      <c r="AV707" s="13" t="s">
        <v>79</v>
      </c>
      <c r="AW707" s="13" t="s">
        <v>33</v>
      </c>
      <c r="AX707" s="13" t="s">
        <v>72</v>
      </c>
      <c r="AY707" s="244" t="s">
        <v>203</v>
      </c>
    </row>
    <row r="708" s="14" customFormat="1">
      <c r="A708" s="14"/>
      <c r="B708" s="245"/>
      <c r="C708" s="246"/>
      <c r="D708" s="236" t="s">
        <v>215</v>
      </c>
      <c r="E708" s="247" t="s">
        <v>19</v>
      </c>
      <c r="F708" s="248" t="s">
        <v>79</v>
      </c>
      <c r="G708" s="246"/>
      <c r="H708" s="249">
        <v>1</v>
      </c>
      <c r="I708" s="250"/>
      <c r="J708" s="246"/>
      <c r="K708" s="246"/>
      <c r="L708" s="251"/>
      <c r="M708" s="252"/>
      <c r="N708" s="253"/>
      <c r="O708" s="253"/>
      <c r="P708" s="253"/>
      <c r="Q708" s="253"/>
      <c r="R708" s="253"/>
      <c r="S708" s="253"/>
      <c r="T708" s="25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5" t="s">
        <v>215</v>
      </c>
      <c r="AU708" s="255" t="s">
        <v>81</v>
      </c>
      <c r="AV708" s="14" t="s">
        <v>81</v>
      </c>
      <c r="AW708" s="14" t="s">
        <v>33</v>
      </c>
      <c r="AX708" s="14" t="s">
        <v>72</v>
      </c>
      <c r="AY708" s="255" t="s">
        <v>203</v>
      </c>
    </row>
    <row r="709" s="13" customFormat="1">
      <c r="A709" s="13"/>
      <c r="B709" s="234"/>
      <c r="C709" s="235"/>
      <c r="D709" s="236" t="s">
        <v>215</v>
      </c>
      <c r="E709" s="237" t="s">
        <v>19</v>
      </c>
      <c r="F709" s="238" t="s">
        <v>1366</v>
      </c>
      <c r="G709" s="235"/>
      <c r="H709" s="237" t="s">
        <v>19</v>
      </c>
      <c r="I709" s="239"/>
      <c r="J709" s="235"/>
      <c r="K709" s="235"/>
      <c r="L709" s="240"/>
      <c r="M709" s="241"/>
      <c r="N709" s="242"/>
      <c r="O709" s="242"/>
      <c r="P709" s="242"/>
      <c r="Q709" s="242"/>
      <c r="R709" s="242"/>
      <c r="S709" s="242"/>
      <c r="T709" s="24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4" t="s">
        <v>215</v>
      </c>
      <c r="AU709" s="244" t="s">
        <v>81</v>
      </c>
      <c r="AV709" s="13" t="s">
        <v>79</v>
      </c>
      <c r="AW709" s="13" t="s">
        <v>33</v>
      </c>
      <c r="AX709" s="13" t="s">
        <v>72</v>
      </c>
      <c r="AY709" s="244" t="s">
        <v>203</v>
      </c>
    </row>
    <row r="710" s="13" customFormat="1">
      <c r="A710" s="13"/>
      <c r="B710" s="234"/>
      <c r="C710" s="235"/>
      <c r="D710" s="236" t="s">
        <v>215</v>
      </c>
      <c r="E710" s="237" t="s">
        <v>19</v>
      </c>
      <c r="F710" s="238" t="s">
        <v>1055</v>
      </c>
      <c r="G710" s="235"/>
      <c r="H710" s="237" t="s">
        <v>19</v>
      </c>
      <c r="I710" s="239"/>
      <c r="J710" s="235"/>
      <c r="K710" s="235"/>
      <c r="L710" s="240"/>
      <c r="M710" s="241"/>
      <c r="N710" s="242"/>
      <c r="O710" s="242"/>
      <c r="P710" s="242"/>
      <c r="Q710" s="242"/>
      <c r="R710" s="242"/>
      <c r="S710" s="242"/>
      <c r="T710" s="24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4" t="s">
        <v>215</v>
      </c>
      <c r="AU710" s="244" t="s">
        <v>81</v>
      </c>
      <c r="AV710" s="13" t="s">
        <v>79</v>
      </c>
      <c r="AW710" s="13" t="s">
        <v>33</v>
      </c>
      <c r="AX710" s="13" t="s">
        <v>72</v>
      </c>
      <c r="AY710" s="244" t="s">
        <v>203</v>
      </c>
    </row>
    <row r="711" s="13" customFormat="1">
      <c r="A711" s="13"/>
      <c r="B711" s="234"/>
      <c r="C711" s="235"/>
      <c r="D711" s="236" t="s">
        <v>215</v>
      </c>
      <c r="E711" s="237" t="s">
        <v>19</v>
      </c>
      <c r="F711" s="238" t="s">
        <v>1367</v>
      </c>
      <c r="G711" s="235"/>
      <c r="H711" s="237" t="s">
        <v>19</v>
      </c>
      <c r="I711" s="239"/>
      <c r="J711" s="235"/>
      <c r="K711" s="235"/>
      <c r="L711" s="240"/>
      <c r="M711" s="241"/>
      <c r="N711" s="242"/>
      <c r="O711" s="242"/>
      <c r="P711" s="242"/>
      <c r="Q711" s="242"/>
      <c r="R711" s="242"/>
      <c r="S711" s="242"/>
      <c r="T711" s="24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4" t="s">
        <v>215</v>
      </c>
      <c r="AU711" s="244" t="s">
        <v>81</v>
      </c>
      <c r="AV711" s="13" t="s">
        <v>79</v>
      </c>
      <c r="AW711" s="13" t="s">
        <v>33</v>
      </c>
      <c r="AX711" s="13" t="s">
        <v>72</v>
      </c>
      <c r="AY711" s="244" t="s">
        <v>203</v>
      </c>
    </row>
    <row r="712" s="13" customFormat="1">
      <c r="A712" s="13"/>
      <c r="B712" s="234"/>
      <c r="C712" s="235"/>
      <c r="D712" s="236" t="s">
        <v>215</v>
      </c>
      <c r="E712" s="237" t="s">
        <v>19</v>
      </c>
      <c r="F712" s="238" t="s">
        <v>817</v>
      </c>
      <c r="G712" s="235"/>
      <c r="H712" s="237" t="s">
        <v>19</v>
      </c>
      <c r="I712" s="239"/>
      <c r="J712" s="235"/>
      <c r="K712" s="235"/>
      <c r="L712" s="240"/>
      <c r="M712" s="241"/>
      <c r="N712" s="242"/>
      <c r="O712" s="242"/>
      <c r="P712" s="242"/>
      <c r="Q712" s="242"/>
      <c r="R712" s="242"/>
      <c r="S712" s="242"/>
      <c r="T712" s="24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4" t="s">
        <v>215</v>
      </c>
      <c r="AU712" s="244" t="s">
        <v>81</v>
      </c>
      <c r="AV712" s="13" t="s">
        <v>79</v>
      </c>
      <c r="AW712" s="13" t="s">
        <v>33</v>
      </c>
      <c r="AX712" s="13" t="s">
        <v>72</v>
      </c>
      <c r="AY712" s="244" t="s">
        <v>203</v>
      </c>
    </row>
    <row r="713" s="13" customFormat="1">
      <c r="A713" s="13"/>
      <c r="B713" s="234"/>
      <c r="C713" s="235"/>
      <c r="D713" s="236" t="s">
        <v>215</v>
      </c>
      <c r="E713" s="237" t="s">
        <v>19</v>
      </c>
      <c r="F713" s="238" t="s">
        <v>1720</v>
      </c>
      <c r="G713" s="235"/>
      <c r="H713" s="237" t="s">
        <v>19</v>
      </c>
      <c r="I713" s="239"/>
      <c r="J713" s="235"/>
      <c r="K713" s="235"/>
      <c r="L713" s="240"/>
      <c r="M713" s="241"/>
      <c r="N713" s="242"/>
      <c r="O713" s="242"/>
      <c r="P713" s="242"/>
      <c r="Q713" s="242"/>
      <c r="R713" s="242"/>
      <c r="S713" s="242"/>
      <c r="T713" s="24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4" t="s">
        <v>215</v>
      </c>
      <c r="AU713" s="244" t="s">
        <v>81</v>
      </c>
      <c r="AV713" s="13" t="s">
        <v>79</v>
      </c>
      <c r="AW713" s="13" t="s">
        <v>33</v>
      </c>
      <c r="AX713" s="13" t="s">
        <v>72</v>
      </c>
      <c r="AY713" s="244" t="s">
        <v>203</v>
      </c>
    </row>
    <row r="714" s="14" customFormat="1">
      <c r="A714" s="14"/>
      <c r="B714" s="245"/>
      <c r="C714" s="246"/>
      <c r="D714" s="236" t="s">
        <v>215</v>
      </c>
      <c r="E714" s="247" t="s">
        <v>19</v>
      </c>
      <c r="F714" s="248" t="s">
        <v>79</v>
      </c>
      <c r="G714" s="246"/>
      <c r="H714" s="249">
        <v>1</v>
      </c>
      <c r="I714" s="250"/>
      <c r="J714" s="246"/>
      <c r="K714" s="246"/>
      <c r="L714" s="251"/>
      <c r="M714" s="252"/>
      <c r="N714" s="253"/>
      <c r="O714" s="253"/>
      <c r="P714" s="253"/>
      <c r="Q714" s="253"/>
      <c r="R714" s="253"/>
      <c r="S714" s="253"/>
      <c r="T714" s="25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5" t="s">
        <v>215</v>
      </c>
      <c r="AU714" s="255" t="s">
        <v>81</v>
      </c>
      <c r="AV714" s="14" t="s">
        <v>81</v>
      </c>
      <c r="AW714" s="14" t="s">
        <v>33</v>
      </c>
      <c r="AX714" s="14" t="s">
        <v>72</v>
      </c>
      <c r="AY714" s="255" t="s">
        <v>203</v>
      </c>
    </row>
    <row r="715" s="15" customFormat="1">
      <c r="A715" s="15"/>
      <c r="B715" s="256"/>
      <c r="C715" s="257"/>
      <c r="D715" s="236" t="s">
        <v>215</v>
      </c>
      <c r="E715" s="258" t="s">
        <v>19</v>
      </c>
      <c r="F715" s="259" t="s">
        <v>246</v>
      </c>
      <c r="G715" s="257"/>
      <c r="H715" s="260">
        <v>6</v>
      </c>
      <c r="I715" s="261"/>
      <c r="J715" s="257"/>
      <c r="K715" s="257"/>
      <c r="L715" s="262"/>
      <c r="M715" s="263"/>
      <c r="N715" s="264"/>
      <c r="O715" s="264"/>
      <c r="P715" s="264"/>
      <c r="Q715" s="264"/>
      <c r="R715" s="264"/>
      <c r="S715" s="264"/>
      <c r="T715" s="26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66" t="s">
        <v>215</v>
      </c>
      <c r="AU715" s="266" t="s">
        <v>81</v>
      </c>
      <c r="AV715" s="15" t="s">
        <v>211</v>
      </c>
      <c r="AW715" s="15" t="s">
        <v>33</v>
      </c>
      <c r="AX715" s="15" t="s">
        <v>79</v>
      </c>
      <c r="AY715" s="266" t="s">
        <v>203</v>
      </c>
    </row>
    <row r="716" s="2" customFormat="1" ht="16.5" customHeight="1">
      <c r="A716" s="40"/>
      <c r="B716" s="41"/>
      <c r="C716" s="216" t="s">
        <v>864</v>
      </c>
      <c r="D716" s="216" t="s">
        <v>206</v>
      </c>
      <c r="E716" s="217" t="s">
        <v>848</v>
      </c>
      <c r="F716" s="218" t="s">
        <v>849</v>
      </c>
      <c r="G716" s="219" t="s">
        <v>358</v>
      </c>
      <c r="H716" s="220">
        <v>3</v>
      </c>
      <c r="I716" s="221"/>
      <c r="J716" s="222">
        <f>ROUND(I716*H716,2)</f>
        <v>0</v>
      </c>
      <c r="K716" s="218" t="s">
        <v>210</v>
      </c>
      <c r="L716" s="46"/>
      <c r="M716" s="223" t="s">
        <v>19</v>
      </c>
      <c r="N716" s="224" t="s">
        <v>43</v>
      </c>
      <c r="O716" s="86"/>
      <c r="P716" s="225">
        <f>O716*H716</f>
        <v>0</v>
      </c>
      <c r="Q716" s="225">
        <v>0</v>
      </c>
      <c r="R716" s="225">
        <f>Q716*H716</f>
        <v>0</v>
      </c>
      <c r="S716" s="225">
        <v>0</v>
      </c>
      <c r="T716" s="226">
        <f>S716*H716</f>
        <v>0</v>
      </c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R716" s="227" t="s">
        <v>321</v>
      </c>
      <c r="AT716" s="227" t="s">
        <v>206</v>
      </c>
      <c r="AU716" s="227" t="s">
        <v>81</v>
      </c>
      <c r="AY716" s="19" t="s">
        <v>203</v>
      </c>
      <c r="BE716" s="228">
        <f>IF(N716="základní",J716,0)</f>
        <v>0</v>
      </c>
      <c r="BF716" s="228">
        <f>IF(N716="snížená",J716,0)</f>
        <v>0</v>
      </c>
      <c r="BG716" s="228">
        <f>IF(N716="zákl. přenesená",J716,0)</f>
        <v>0</v>
      </c>
      <c r="BH716" s="228">
        <f>IF(N716="sníž. přenesená",J716,0)</f>
        <v>0</v>
      </c>
      <c r="BI716" s="228">
        <f>IF(N716="nulová",J716,0)</f>
        <v>0</v>
      </c>
      <c r="BJ716" s="19" t="s">
        <v>79</v>
      </c>
      <c r="BK716" s="228">
        <f>ROUND(I716*H716,2)</f>
        <v>0</v>
      </c>
      <c r="BL716" s="19" t="s">
        <v>321</v>
      </c>
      <c r="BM716" s="227" t="s">
        <v>1725</v>
      </c>
    </row>
    <row r="717" s="2" customFormat="1">
      <c r="A717" s="40"/>
      <c r="B717" s="41"/>
      <c r="C717" s="42"/>
      <c r="D717" s="229" t="s">
        <v>213</v>
      </c>
      <c r="E717" s="42"/>
      <c r="F717" s="230" t="s">
        <v>851</v>
      </c>
      <c r="G717" s="42"/>
      <c r="H717" s="42"/>
      <c r="I717" s="231"/>
      <c r="J717" s="42"/>
      <c r="K717" s="42"/>
      <c r="L717" s="46"/>
      <c r="M717" s="232"/>
      <c r="N717" s="233"/>
      <c r="O717" s="86"/>
      <c r="P717" s="86"/>
      <c r="Q717" s="86"/>
      <c r="R717" s="86"/>
      <c r="S717" s="86"/>
      <c r="T717" s="87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T717" s="19" t="s">
        <v>213</v>
      </c>
      <c r="AU717" s="19" t="s">
        <v>81</v>
      </c>
    </row>
    <row r="718" s="13" customFormat="1">
      <c r="A718" s="13"/>
      <c r="B718" s="234"/>
      <c r="C718" s="235"/>
      <c r="D718" s="236" t="s">
        <v>215</v>
      </c>
      <c r="E718" s="237" t="s">
        <v>19</v>
      </c>
      <c r="F718" s="238" t="s">
        <v>1366</v>
      </c>
      <c r="G718" s="235"/>
      <c r="H718" s="237" t="s">
        <v>19</v>
      </c>
      <c r="I718" s="239"/>
      <c r="J718" s="235"/>
      <c r="K718" s="235"/>
      <c r="L718" s="240"/>
      <c r="M718" s="241"/>
      <c r="N718" s="242"/>
      <c r="O718" s="242"/>
      <c r="P718" s="242"/>
      <c r="Q718" s="242"/>
      <c r="R718" s="242"/>
      <c r="S718" s="242"/>
      <c r="T718" s="24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4" t="s">
        <v>215</v>
      </c>
      <c r="AU718" s="244" t="s">
        <v>81</v>
      </c>
      <c r="AV718" s="13" t="s">
        <v>79</v>
      </c>
      <c r="AW718" s="13" t="s">
        <v>33</v>
      </c>
      <c r="AX718" s="13" t="s">
        <v>72</v>
      </c>
      <c r="AY718" s="244" t="s">
        <v>203</v>
      </c>
    </row>
    <row r="719" s="13" customFormat="1">
      <c r="A719" s="13"/>
      <c r="B719" s="234"/>
      <c r="C719" s="235"/>
      <c r="D719" s="236" t="s">
        <v>215</v>
      </c>
      <c r="E719" s="237" t="s">
        <v>19</v>
      </c>
      <c r="F719" s="238" t="s">
        <v>1726</v>
      </c>
      <c r="G719" s="235"/>
      <c r="H719" s="237" t="s">
        <v>19</v>
      </c>
      <c r="I719" s="239"/>
      <c r="J719" s="235"/>
      <c r="K719" s="235"/>
      <c r="L719" s="240"/>
      <c r="M719" s="241"/>
      <c r="N719" s="242"/>
      <c r="O719" s="242"/>
      <c r="P719" s="242"/>
      <c r="Q719" s="242"/>
      <c r="R719" s="242"/>
      <c r="S719" s="242"/>
      <c r="T719" s="24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4" t="s">
        <v>215</v>
      </c>
      <c r="AU719" s="244" t="s">
        <v>81</v>
      </c>
      <c r="AV719" s="13" t="s">
        <v>79</v>
      </c>
      <c r="AW719" s="13" t="s">
        <v>33</v>
      </c>
      <c r="AX719" s="13" t="s">
        <v>72</v>
      </c>
      <c r="AY719" s="244" t="s">
        <v>203</v>
      </c>
    </row>
    <row r="720" s="13" customFormat="1">
      <c r="A720" s="13"/>
      <c r="B720" s="234"/>
      <c r="C720" s="235"/>
      <c r="D720" s="236" t="s">
        <v>215</v>
      </c>
      <c r="E720" s="237" t="s">
        <v>19</v>
      </c>
      <c r="F720" s="238" t="s">
        <v>1385</v>
      </c>
      <c r="G720" s="235"/>
      <c r="H720" s="237" t="s">
        <v>19</v>
      </c>
      <c r="I720" s="239"/>
      <c r="J720" s="235"/>
      <c r="K720" s="235"/>
      <c r="L720" s="240"/>
      <c r="M720" s="241"/>
      <c r="N720" s="242"/>
      <c r="O720" s="242"/>
      <c r="P720" s="242"/>
      <c r="Q720" s="242"/>
      <c r="R720" s="242"/>
      <c r="S720" s="242"/>
      <c r="T720" s="24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4" t="s">
        <v>215</v>
      </c>
      <c r="AU720" s="244" t="s">
        <v>81</v>
      </c>
      <c r="AV720" s="13" t="s">
        <v>79</v>
      </c>
      <c r="AW720" s="13" t="s">
        <v>33</v>
      </c>
      <c r="AX720" s="13" t="s">
        <v>72</v>
      </c>
      <c r="AY720" s="244" t="s">
        <v>203</v>
      </c>
    </row>
    <row r="721" s="13" customFormat="1">
      <c r="A721" s="13"/>
      <c r="B721" s="234"/>
      <c r="C721" s="235"/>
      <c r="D721" s="236" t="s">
        <v>215</v>
      </c>
      <c r="E721" s="237" t="s">
        <v>19</v>
      </c>
      <c r="F721" s="238" t="s">
        <v>363</v>
      </c>
      <c r="G721" s="235"/>
      <c r="H721" s="237" t="s">
        <v>19</v>
      </c>
      <c r="I721" s="239"/>
      <c r="J721" s="235"/>
      <c r="K721" s="235"/>
      <c r="L721" s="240"/>
      <c r="M721" s="241"/>
      <c r="N721" s="242"/>
      <c r="O721" s="242"/>
      <c r="P721" s="242"/>
      <c r="Q721" s="242"/>
      <c r="R721" s="242"/>
      <c r="S721" s="242"/>
      <c r="T721" s="24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4" t="s">
        <v>215</v>
      </c>
      <c r="AU721" s="244" t="s">
        <v>81</v>
      </c>
      <c r="AV721" s="13" t="s">
        <v>79</v>
      </c>
      <c r="AW721" s="13" t="s">
        <v>33</v>
      </c>
      <c r="AX721" s="13" t="s">
        <v>72</v>
      </c>
      <c r="AY721" s="244" t="s">
        <v>203</v>
      </c>
    </row>
    <row r="722" s="13" customFormat="1">
      <c r="A722" s="13"/>
      <c r="B722" s="234"/>
      <c r="C722" s="235"/>
      <c r="D722" s="236" t="s">
        <v>215</v>
      </c>
      <c r="E722" s="237" t="s">
        <v>19</v>
      </c>
      <c r="F722" s="238" t="s">
        <v>853</v>
      </c>
      <c r="G722" s="235"/>
      <c r="H722" s="237" t="s">
        <v>19</v>
      </c>
      <c r="I722" s="239"/>
      <c r="J722" s="235"/>
      <c r="K722" s="235"/>
      <c r="L722" s="240"/>
      <c r="M722" s="241"/>
      <c r="N722" s="242"/>
      <c r="O722" s="242"/>
      <c r="P722" s="242"/>
      <c r="Q722" s="242"/>
      <c r="R722" s="242"/>
      <c r="S722" s="242"/>
      <c r="T722" s="24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4" t="s">
        <v>215</v>
      </c>
      <c r="AU722" s="244" t="s">
        <v>81</v>
      </c>
      <c r="AV722" s="13" t="s">
        <v>79</v>
      </c>
      <c r="AW722" s="13" t="s">
        <v>33</v>
      </c>
      <c r="AX722" s="13" t="s">
        <v>72</v>
      </c>
      <c r="AY722" s="244" t="s">
        <v>203</v>
      </c>
    </row>
    <row r="723" s="14" customFormat="1">
      <c r="A723" s="14"/>
      <c r="B723" s="245"/>
      <c r="C723" s="246"/>
      <c r="D723" s="236" t="s">
        <v>215</v>
      </c>
      <c r="E723" s="247" t="s">
        <v>19</v>
      </c>
      <c r="F723" s="248" t="s">
        <v>79</v>
      </c>
      <c r="G723" s="246"/>
      <c r="H723" s="249">
        <v>1</v>
      </c>
      <c r="I723" s="250"/>
      <c r="J723" s="246"/>
      <c r="K723" s="246"/>
      <c r="L723" s="251"/>
      <c r="M723" s="252"/>
      <c r="N723" s="253"/>
      <c r="O723" s="253"/>
      <c r="P723" s="253"/>
      <c r="Q723" s="253"/>
      <c r="R723" s="253"/>
      <c r="S723" s="253"/>
      <c r="T723" s="25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5" t="s">
        <v>215</v>
      </c>
      <c r="AU723" s="255" t="s">
        <v>81</v>
      </c>
      <c r="AV723" s="14" t="s">
        <v>81</v>
      </c>
      <c r="AW723" s="14" t="s">
        <v>33</v>
      </c>
      <c r="AX723" s="14" t="s">
        <v>72</v>
      </c>
      <c r="AY723" s="255" t="s">
        <v>203</v>
      </c>
    </row>
    <row r="724" s="13" customFormat="1">
      <c r="A724" s="13"/>
      <c r="B724" s="234"/>
      <c r="C724" s="235"/>
      <c r="D724" s="236" t="s">
        <v>215</v>
      </c>
      <c r="E724" s="237" t="s">
        <v>19</v>
      </c>
      <c r="F724" s="238" t="s">
        <v>1366</v>
      </c>
      <c r="G724" s="235"/>
      <c r="H724" s="237" t="s">
        <v>19</v>
      </c>
      <c r="I724" s="239"/>
      <c r="J724" s="235"/>
      <c r="K724" s="235"/>
      <c r="L724" s="240"/>
      <c r="M724" s="241"/>
      <c r="N724" s="242"/>
      <c r="O724" s="242"/>
      <c r="P724" s="242"/>
      <c r="Q724" s="242"/>
      <c r="R724" s="242"/>
      <c r="S724" s="242"/>
      <c r="T724" s="24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4" t="s">
        <v>215</v>
      </c>
      <c r="AU724" s="244" t="s">
        <v>81</v>
      </c>
      <c r="AV724" s="13" t="s">
        <v>79</v>
      </c>
      <c r="AW724" s="13" t="s">
        <v>33</v>
      </c>
      <c r="AX724" s="13" t="s">
        <v>72</v>
      </c>
      <c r="AY724" s="244" t="s">
        <v>203</v>
      </c>
    </row>
    <row r="725" s="13" customFormat="1">
      <c r="A725" s="13"/>
      <c r="B725" s="234"/>
      <c r="C725" s="235"/>
      <c r="D725" s="236" t="s">
        <v>215</v>
      </c>
      <c r="E725" s="237" t="s">
        <v>19</v>
      </c>
      <c r="F725" s="238" t="s">
        <v>1082</v>
      </c>
      <c r="G725" s="235"/>
      <c r="H725" s="237" t="s">
        <v>19</v>
      </c>
      <c r="I725" s="239"/>
      <c r="J725" s="235"/>
      <c r="K725" s="235"/>
      <c r="L725" s="240"/>
      <c r="M725" s="241"/>
      <c r="N725" s="242"/>
      <c r="O725" s="242"/>
      <c r="P725" s="242"/>
      <c r="Q725" s="242"/>
      <c r="R725" s="242"/>
      <c r="S725" s="242"/>
      <c r="T725" s="24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4" t="s">
        <v>215</v>
      </c>
      <c r="AU725" s="244" t="s">
        <v>81</v>
      </c>
      <c r="AV725" s="13" t="s">
        <v>79</v>
      </c>
      <c r="AW725" s="13" t="s">
        <v>33</v>
      </c>
      <c r="AX725" s="13" t="s">
        <v>72</v>
      </c>
      <c r="AY725" s="244" t="s">
        <v>203</v>
      </c>
    </row>
    <row r="726" s="13" customFormat="1">
      <c r="A726" s="13"/>
      <c r="B726" s="234"/>
      <c r="C726" s="235"/>
      <c r="D726" s="236" t="s">
        <v>215</v>
      </c>
      <c r="E726" s="237" t="s">
        <v>19</v>
      </c>
      <c r="F726" s="238" t="s">
        <v>1367</v>
      </c>
      <c r="G726" s="235"/>
      <c r="H726" s="237" t="s">
        <v>19</v>
      </c>
      <c r="I726" s="239"/>
      <c r="J726" s="235"/>
      <c r="K726" s="235"/>
      <c r="L726" s="240"/>
      <c r="M726" s="241"/>
      <c r="N726" s="242"/>
      <c r="O726" s="242"/>
      <c r="P726" s="242"/>
      <c r="Q726" s="242"/>
      <c r="R726" s="242"/>
      <c r="S726" s="242"/>
      <c r="T726" s="24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4" t="s">
        <v>215</v>
      </c>
      <c r="AU726" s="244" t="s">
        <v>81</v>
      </c>
      <c r="AV726" s="13" t="s">
        <v>79</v>
      </c>
      <c r="AW726" s="13" t="s">
        <v>33</v>
      </c>
      <c r="AX726" s="13" t="s">
        <v>72</v>
      </c>
      <c r="AY726" s="244" t="s">
        <v>203</v>
      </c>
    </row>
    <row r="727" s="13" customFormat="1">
      <c r="A727" s="13"/>
      <c r="B727" s="234"/>
      <c r="C727" s="235"/>
      <c r="D727" s="236" t="s">
        <v>215</v>
      </c>
      <c r="E727" s="237" t="s">
        <v>19</v>
      </c>
      <c r="F727" s="238" t="s">
        <v>363</v>
      </c>
      <c r="G727" s="235"/>
      <c r="H727" s="237" t="s">
        <v>19</v>
      </c>
      <c r="I727" s="239"/>
      <c r="J727" s="235"/>
      <c r="K727" s="235"/>
      <c r="L727" s="240"/>
      <c r="M727" s="241"/>
      <c r="N727" s="242"/>
      <c r="O727" s="242"/>
      <c r="P727" s="242"/>
      <c r="Q727" s="242"/>
      <c r="R727" s="242"/>
      <c r="S727" s="242"/>
      <c r="T727" s="24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4" t="s">
        <v>215</v>
      </c>
      <c r="AU727" s="244" t="s">
        <v>81</v>
      </c>
      <c r="AV727" s="13" t="s">
        <v>79</v>
      </c>
      <c r="AW727" s="13" t="s">
        <v>33</v>
      </c>
      <c r="AX727" s="13" t="s">
        <v>72</v>
      </c>
      <c r="AY727" s="244" t="s">
        <v>203</v>
      </c>
    </row>
    <row r="728" s="13" customFormat="1">
      <c r="A728" s="13"/>
      <c r="B728" s="234"/>
      <c r="C728" s="235"/>
      <c r="D728" s="236" t="s">
        <v>215</v>
      </c>
      <c r="E728" s="237" t="s">
        <v>19</v>
      </c>
      <c r="F728" s="238" t="s">
        <v>853</v>
      </c>
      <c r="G728" s="235"/>
      <c r="H728" s="237" t="s">
        <v>19</v>
      </c>
      <c r="I728" s="239"/>
      <c r="J728" s="235"/>
      <c r="K728" s="235"/>
      <c r="L728" s="240"/>
      <c r="M728" s="241"/>
      <c r="N728" s="242"/>
      <c r="O728" s="242"/>
      <c r="P728" s="242"/>
      <c r="Q728" s="242"/>
      <c r="R728" s="242"/>
      <c r="S728" s="242"/>
      <c r="T728" s="24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4" t="s">
        <v>215</v>
      </c>
      <c r="AU728" s="244" t="s">
        <v>81</v>
      </c>
      <c r="AV728" s="13" t="s">
        <v>79</v>
      </c>
      <c r="AW728" s="13" t="s">
        <v>33</v>
      </c>
      <c r="AX728" s="13" t="s">
        <v>72</v>
      </c>
      <c r="AY728" s="244" t="s">
        <v>203</v>
      </c>
    </row>
    <row r="729" s="14" customFormat="1">
      <c r="A729" s="14"/>
      <c r="B729" s="245"/>
      <c r="C729" s="246"/>
      <c r="D729" s="236" t="s">
        <v>215</v>
      </c>
      <c r="E729" s="247" t="s">
        <v>19</v>
      </c>
      <c r="F729" s="248" t="s">
        <v>79</v>
      </c>
      <c r="G729" s="246"/>
      <c r="H729" s="249">
        <v>1</v>
      </c>
      <c r="I729" s="250"/>
      <c r="J729" s="246"/>
      <c r="K729" s="246"/>
      <c r="L729" s="251"/>
      <c r="M729" s="252"/>
      <c r="N729" s="253"/>
      <c r="O729" s="253"/>
      <c r="P729" s="253"/>
      <c r="Q729" s="253"/>
      <c r="R729" s="253"/>
      <c r="S729" s="253"/>
      <c r="T729" s="25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5" t="s">
        <v>215</v>
      </c>
      <c r="AU729" s="255" t="s">
        <v>81</v>
      </c>
      <c r="AV729" s="14" t="s">
        <v>81</v>
      </c>
      <c r="AW729" s="14" t="s">
        <v>33</v>
      </c>
      <c r="AX729" s="14" t="s">
        <v>72</v>
      </c>
      <c r="AY729" s="255" t="s">
        <v>203</v>
      </c>
    </row>
    <row r="730" s="13" customFormat="1">
      <c r="A730" s="13"/>
      <c r="B730" s="234"/>
      <c r="C730" s="235"/>
      <c r="D730" s="236" t="s">
        <v>215</v>
      </c>
      <c r="E730" s="237" t="s">
        <v>19</v>
      </c>
      <c r="F730" s="238" t="s">
        <v>1366</v>
      </c>
      <c r="G730" s="235"/>
      <c r="H730" s="237" t="s">
        <v>19</v>
      </c>
      <c r="I730" s="239"/>
      <c r="J730" s="235"/>
      <c r="K730" s="235"/>
      <c r="L730" s="240"/>
      <c r="M730" s="241"/>
      <c r="N730" s="242"/>
      <c r="O730" s="242"/>
      <c r="P730" s="242"/>
      <c r="Q730" s="242"/>
      <c r="R730" s="242"/>
      <c r="S730" s="242"/>
      <c r="T730" s="24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4" t="s">
        <v>215</v>
      </c>
      <c r="AU730" s="244" t="s">
        <v>81</v>
      </c>
      <c r="AV730" s="13" t="s">
        <v>79</v>
      </c>
      <c r="AW730" s="13" t="s">
        <v>33</v>
      </c>
      <c r="AX730" s="13" t="s">
        <v>72</v>
      </c>
      <c r="AY730" s="244" t="s">
        <v>203</v>
      </c>
    </row>
    <row r="731" s="13" customFormat="1">
      <c r="A731" s="13"/>
      <c r="B731" s="234"/>
      <c r="C731" s="235"/>
      <c r="D731" s="236" t="s">
        <v>215</v>
      </c>
      <c r="E731" s="237" t="s">
        <v>19</v>
      </c>
      <c r="F731" s="238" t="s">
        <v>1115</v>
      </c>
      <c r="G731" s="235"/>
      <c r="H731" s="237" t="s">
        <v>19</v>
      </c>
      <c r="I731" s="239"/>
      <c r="J731" s="235"/>
      <c r="K731" s="235"/>
      <c r="L731" s="240"/>
      <c r="M731" s="241"/>
      <c r="N731" s="242"/>
      <c r="O731" s="242"/>
      <c r="P731" s="242"/>
      <c r="Q731" s="242"/>
      <c r="R731" s="242"/>
      <c r="S731" s="242"/>
      <c r="T731" s="24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4" t="s">
        <v>215</v>
      </c>
      <c r="AU731" s="244" t="s">
        <v>81</v>
      </c>
      <c r="AV731" s="13" t="s">
        <v>79</v>
      </c>
      <c r="AW731" s="13" t="s">
        <v>33</v>
      </c>
      <c r="AX731" s="13" t="s">
        <v>72</v>
      </c>
      <c r="AY731" s="244" t="s">
        <v>203</v>
      </c>
    </row>
    <row r="732" s="13" customFormat="1">
      <c r="A732" s="13"/>
      <c r="B732" s="234"/>
      <c r="C732" s="235"/>
      <c r="D732" s="236" t="s">
        <v>215</v>
      </c>
      <c r="E732" s="237" t="s">
        <v>19</v>
      </c>
      <c r="F732" s="238" t="s">
        <v>1727</v>
      </c>
      <c r="G732" s="235"/>
      <c r="H732" s="237" t="s">
        <v>19</v>
      </c>
      <c r="I732" s="239"/>
      <c r="J732" s="235"/>
      <c r="K732" s="235"/>
      <c r="L732" s="240"/>
      <c r="M732" s="241"/>
      <c r="N732" s="242"/>
      <c r="O732" s="242"/>
      <c r="P732" s="242"/>
      <c r="Q732" s="242"/>
      <c r="R732" s="242"/>
      <c r="S732" s="242"/>
      <c r="T732" s="24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4" t="s">
        <v>215</v>
      </c>
      <c r="AU732" s="244" t="s">
        <v>81</v>
      </c>
      <c r="AV732" s="13" t="s">
        <v>79</v>
      </c>
      <c r="AW732" s="13" t="s">
        <v>33</v>
      </c>
      <c r="AX732" s="13" t="s">
        <v>72</v>
      </c>
      <c r="AY732" s="244" t="s">
        <v>203</v>
      </c>
    </row>
    <row r="733" s="13" customFormat="1">
      <c r="A733" s="13"/>
      <c r="B733" s="234"/>
      <c r="C733" s="235"/>
      <c r="D733" s="236" t="s">
        <v>215</v>
      </c>
      <c r="E733" s="237" t="s">
        <v>19</v>
      </c>
      <c r="F733" s="238" t="s">
        <v>363</v>
      </c>
      <c r="G733" s="235"/>
      <c r="H733" s="237" t="s">
        <v>19</v>
      </c>
      <c r="I733" s="239"/>
      <c r="J733" s="235"/>
      <c r="K733" s="235"/>
      <c r="L733" s="240"/>
      <c r="M733" s="241"/>
      <c r="N733" s="242"/>
      <c r="O733" s="242"/>
      <c r="P733" s="242"/>
      <c r="Q733" s="242"/>
      <c r="R733" s="242"/>
      <c r="S733" s="242"/>
      <c r="T733" s="24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4" t="s">
        <v>215</v>
      </c>
      <c r="AU733" s="244" t="s">
        <v>81</v>
      </c>
      <c r="AV733" s="13" t="s">
        <v>79</v>
      </c>
      <c r="AW733" s="13" t="s">
        <v>33</v>
      </c>
      <c r="AX733" s="13" t="s">
        <v>72</v>
      </c>
      <c r="AY733" s="244" t="s">
        <v>203</v>
      </c>
    </row>
    <row r="734" s="13" customFormat="1">
      <c r="A734" s="13"/>
      <c r="B734" s="234"/>
      <c r="C734" s="235"/>
      <c r="D734" s="236" t="s">
        <v>215</v>
      </c>
      <c r="E734" s="237" t="s">
        <v>19</v>
      </c>
      <c r="F734" s="238" t="s">
        <v>853</v>
      </c>
      <c r="G734" s="235"/>
      <c r="H734" s="237" t="s">
        <v>19</v>
      </c>
      <c r="I734" s="239"/>
      <c r="J734" s="235"/>
      <c r="K734" s="235"/>
      <c r="L734" s="240"/>
      <c r="M734" s="241"/>
      <c r="N734" s="242"/>
      <c r="O734" s="242"/>
      <c r="P734" s="242"/>
      <c r="Q734" s="242"/>
      <c r="R734" s="242"/>
      <c r="S734" s="242"/>
      <c r="T734" s="24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4" t="s">
        <v>215</v>
      </c>
      <c r="AU734" s="244" t="s">
        <v>81</v>
      </c>
      <c r="AV734" s="13" t="s">
        <v>79</v>
      </c>
      <c r="AW734" s="13" t="s">
        <v>33</v>
      </c>
      <c r="AX734" s="13" t="s">
        <v>72</v>
      </c>
      <c r="AY734" s="244" t="s">
        <v>203</v>
      </c>
    </row>
    <row r="735" s="14" customFormat="1">
      <c r="A735" s="14"/>
      <c r="B735" s="245"/>
      <c r="C735" s="246"/>
      <c r="D735" s="236" t="s">
        <v>215</v>
      </c>
      <c r="E735" s="247" t="s">
        <v>19</v>
      </c>
      <c r="F735" s="248" t="s">
        <v>79</v>
      </c>
      <c r="G735" s="246"/>
      <c r="H735" s="249">
        <v>1</v>
      </c>
      <c r="I735" s="250"/>
      <c r="J735" s="246"/>
      <c r="K735" s="246"/>
      <c r="L735" s="251"/>
      <c r="M735" s="252"/>
      <c r="N735" s="253"/>
      <c r="O735" s="253"/>
      <c r="P735" s="253"/>
      <c r="Q735" s="253"/>
      <c r="R735" s="253"/>
      <c r="S735" s="253"/>
      <c r="T735" s="25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5" t="s">
        <v>215</v>
      </c>
      <c r="AU735" s="255" t="s">
        <v>81</v>
      </c>
      <c r="AV735" s="14" t="s">
        <v>81</v>
      </c>
      <c r="AW735" s="14" t="s">
        <v>33</v>
      </c>
      <c r="AX735" s="14" t="s">
        <v>72</v>
      </c>
      <c r="AY735" s="255" t="s">
        <v>203</v>
      </c>
    </row>
    <row r="736" s="15" customFormat="1">
      <c r="A736" s="15"/>
      <c r="B736" s="256"/>
      <c r="C736" s="257"/>
      <c r="D736" s="236" t="s">
        <v>215</v>
      </c>
      <c r="E736" s="258" t="s">
        <v>19</v>
      </c>
      <c r="F736" s="259" t="s">
        <v>246</v>
      </c>
      <c r="G736" s="257"/>
      <c r="H736" s="260">
        <v>3</v>
      </c>
      <c r="I736" s="261"/>
      <c r="J736" s="257"/>
      <c r="K736" s="257"/>
      <c r="L736" s="262"/>
      <c r="M736" s="263"/>
      <c r="N736" s="264"/>
      <c r="O736" s="264"/>
      <c r="P736" s="264"/>
      <c r="Q736" s="264"/>
      <c r="R736" s="264"/>
      <c r="S736" s="264"/>
      <c r="T736" s="26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T736" s="266" t="s">
        <v>215</v>
      </c>
      <c r="AU736" s="266" t="s">
        <v>81</v>
      </c>
      <c r="AV736" s="15" t="s">
        <v>211</v>
      </c>
      <c r="AW736" s="15" t="s">
        <v>33</v>
      </c>
      <c r="AX736" s="15" t="s">
        <v>79</v>
      </c>
      <c r="AY736" s="266" t="s">
        <v>203</v>
      </c>
    </row>
    <row r="737" s="2" customFormat="1" ht="16.5" customHeight="1">
      <c r="A737" s="40"/>
      <c r="B737" s="41"/>
      <c r="C737" s="270" t="s">
        <v>871</v>
      </c>
      <c r="D737" s="270" t="s">
        <v>771</v>
      </c>
      <c r="E737" s="271" t="s">
        <v>861</v>
      </c>
      <c r="F737" s="272" t="s">
        <v>862</v>
      </c>
      <c r="G737" s="273" t="s">
        <v>358</v>
      </c>
      <c r="H737" s="274">
        <v>3</v>
      </c>
      <c r="I737" s="275"/>
      <c r="J737" s="276">
        <f>ROUND(I737*H737,2)</f>
        <v>0</v>
      </c>
      <c r="K737" s="272" t="s">
        <v>210</v>
      </c>
      <c r="L737" s="277"/>
      <c r="M737" s="278" t="s">
        <v>19</v>
      </c>
      <c r="N737" s="279" t="s">
        <v>43</v>
      </c>
      <c r="O737" s="86"/>
      <c r="P737" s="225">
        <f>O737*H737</f>
        <v>0</v>
      </c>
      <c r="Q737" s="225">
        <v>0.0022000000000000001</v>
      </c>
      <c r="R737" s="225">
        <f>Q737*H737</f>
        <v>0.0066</v>
      </c>
      <c r="S737" s="225">
        <v>0</v>
      </c>
      <c r="T737" s="226">
        <f>S737*H737</f>
        <v>0</v>
      </c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R737" s="227" t="s">
        <v>821</v>
      </c>
      <c r="AT737" s="227" t="s">
        <v>771</v>
      </c>
      <c r="AU737" s="227" t="s">
        <v>81</v>
      </c>
      <c r="AY737" s="19" t="s">
        <v>203</v>
      </c>
      <c r="BE737" s="228">
        <f>IF(N737="základní",J737,0)</f>
        <v>0</v>
      </c>
      <c r="BF737" s="228">
        <f>IF(N737="snížená",J737,0)</f>
        <v>0</v>
      </c>
      <c r="BG737" s="228">
        <f>IF(N737="zákl. přenesená",J737,0)</f>
        <v>0</v>
      </c>
      <c r="BH737" s="228">
        <f>IF(N737="sníž. přenesená",J737,0)</f>
        <v>0</v>
      </c>
      <c r="BI737" s="228">
        <f>IF(N737="nulová",J737,0)</f>
        <v>0</v>
      </c>
      <c r="BJ737" s="19" t="s">
        <v>79</v>
      </c>
      <c r="BK737" s="228">
        <f>ROUND(I737*H737,2)</f>
        <v>0</v>
      </c>
      <c r="BL737" s="19" t="s">
        <v>321</v>
      </c>
      <c r="BM737" s="227" t="s">
        <v>1728</v>
      </c>
    </row>
    <row r="738" s="13" customFormat="1">
      <c r="A738" s="13"/>
      <c r="B738" s="234"/>
      <c r="C738" s="235"/>
      <c r="D738" s="236" t="s">
        <v>215</v>
      </c>
      <c r="E738" s="237" t="s">
        <v>19</v>
      </c>
      <c r="F738" s="238" t="s">
        <v>1366</v>
      </c>
      <c r="G738" s="235"/>
      <c r="H738" s="237" t="s">
        <v>19</v>
      </c>
      <c r="I738" s="239"/>
      <c r="J738" s="235"/>
      <c r="K738" s="235"/>
      <c r="L738" s="240"/>
      <c r="M738" s="241"/>
      <c r="N738" s="242"/>
      <c r="O738" s="242"/>
      <c r="P738" s="242"/>
      <c r="Q738" s="242"/>
      <c r="R738" s="242"/>
      <c r="S738" s="242"/>
      <c r="T738" s="24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4" t="s">
        <v>215</v>
      </c>
      <c r="AU738" s="244" t="s">
        <v>81</v>
      </c>
      <c r="AV738" s="13" t="s">
        <v>79</v>
      </c>
      <c r="AW738" s="13" t="s">
        <v>33</v>
      </c>
      <c r="AX738" s="13" t="s">
        <v>72</v>
      </c>
      <c r="AY738" s="244" t="s">
        <v>203</v>
      </c>
    </row>
    <row r="739" s="13" customFormat="1">
      <c r="A739" s="13"/>
      <c r="B739" s="234"/>
      <c r="C739" s="235"/>
      <c r="D739" s="236" t="s">
        <v>215</v>
      </c>
      <c r="E739" s="237" t="s">
        <v>19</v>
      </c>
      <c r="F739" s="238" t="s">
        <v>1726</v>
      </c>
      <c r="G739" s="235"/>
      <c r="H739" s="237" t="s">
        <v>19</v>
      </c>
      <c r="I739" s="239"/>
      <c r="J739" s="235"/>
      <c r="K739" s="235"/>
      <c r="L739" s="240"/>
      <c r="M739" s="241"/>
      <c r="N739" s="242"/>
      <c r="O739" s="242"/>
      <c r="P739" s="242"/>
      <c r="Q739" s="242"/>
      <c r="R739" s="242"/>
      <c r="S739" s="242"/>
      <c r="T739" s="24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4" t="s">
        <v>215</v>
      </c>
      <c r="AU739" s="244" t="s">
        <v>81</v>
      </c>
      <c r="AV739" s="13" t="s">
        <v>79</v>
      </c>
      <c r="AW739" s="13" t="s">
        <v>33</v>
      </c>
      <c r="AX739" s="13" t="s">
        <v>72</v>
      </c>
      <c r="AY739" s="244" t="s">
        <v>203</v>
      </c>
    </row>
    <row r="740" s="13" customFormat="1">
      <c r="A740" s="13"/>
      <c r="B740" s="234"/>
      <c r="C740" s="235"/>
      <c r="D740" s="236" t="s">
        <v>215</v>
      </c>
      <c r="E740" s="237" t="s">
        <v>19</v>
      </c>
      <c r="F740" s="238" t="s">
        <v>1385</v>
      </c>
      <c r="G740" s="235"/>
      <c r="H740" s="237" t="s">
        <v>19</v>
      </c>
      <c r="I740" s="239"/>
      <c r="J740" s="235"/>
      <c r="K740" s="235"/>
      <c r="L740" s="240"/>
      <c r="M740" s="241"/>
      <c r="N740" s="242"/>
      <c r="O740" s="242"/>
      <c r="P740" s="242"/>
      <c r="Q740" s="242"/>
      <c r="R740" s="242"/>
      <c r="S740" s="242"/>
      <c r="T740" s="24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4" t="s">
        <v>215</v>
      </c>
      <c r="AU740" s="244" t="s">
        <v>81</v>
      </c>
      <c r="AV740" s="13" t="s">
        <v>79</v>
      </c>
      <c r="AW740" s="13" t="s">
        <v>33</v>
      </c>
      <c r="AX740" s="13" t="s">
        <v>72</v>
      </c>
      <c r="AY740" s="244" t="s">
        <v>203</v>
      </c>
    </row>
    <row r="741" s="13" customFormat="1">
      <c r="A741" s="13"/>
      <c r="B741" s="234"/>
      <c r="C741" s="235"/>
      <c r="D741" s="236" t="s">
        <v>215</v>
      </c>
      <c r="E741" s="237" t="s">
        <v>19</v>
      </c>
      <c r="F741" s="238" t="s">
        <v>363</v>
      </c>
      <c r="G741" s="235"/>
      <c r="H741" s="237" t="s">
        <v>19</v>
      </c>
      <c r="I741" s="239"/>
      <c r="J741" s="235"/>
      <c r="K741" s="235"/>
      <c r="L741" s="240"/>
      <c r="M741" s="241"/>
      <c r="N741" s="242"/>
      <c r="O741" s="242"/>
      <c r="P741" s="242"/>
      <c r="Q741" s="242"/>
      <c r="R741" s="242"/>
      <c r="S741" s="242"/>
      <c r="T741" s="24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4" t="s">
        <v>215</v>
      </c>
      <c r="AU741" s="244" t="s">
        <v>81</v>
      </c>
      <c r="AV741" s="13" t="s">
        <v>79</v>
      </c>
      <c r="AW741" s="13" t="s">
        <v>33</v>
      </c>
      <c r="AX741" s="13" t="s">
        <v>72</v>
      </c>
      <c r="AY741" s="244" t="s">
        <v>203</v>
      </c>
    </row>
    <row r="742" s="13" customFormat="1">
      <c r="A742" s="13"/>
      <c r="B742" s="234"/>
      <c r="C742" s="235"/>
      <c r="D742" s="236" t="s">
        <v>215</v>
      </c>
      <c r="E742" s="237" t="s">
        <v>19</v>
      </c>
      <c r="F742" s="238" t="s">
        <v>853</v>
      </c>
      <c r="G742" s="235"/>
      <c r="H742" s="237" t="s">
        <v>19</v>
      </c>
      <c r="I742" s="239"/>
      <c r="J742" s="235"/>
      <c r="K742" s="235"/>
      <c r="L742" s="240"/>
      <c r="M742" s="241"/>
      <c r="N742" s="242"/>
      <c r="O742" s="242"/>
      <c r="P742" s="242"/>
      <c r="Q742" s="242"/>
      <c r="R742" s="242"/>
      <c r="S742" s="242"/>
      <c r="T742" s="24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4" t="s">
        <v>215</v>
      </c>
      <c r="AU742" s="244" t="s">
        <v>81</v>
      </c>
      <c r="AV742" s="13" t="s">
        <v>79</v>
      </c>
      <c r="AW742" s="13" t="s">
        <v>33</v>
      </c>
      <c r="AX742" s="13" t="s">
        <v>72</v>
      </c>
      <c r="AY742" s="244" t="s">
        <v>203</v>
      </c>
    </row>
    <row r="743" s="14" customFormat="1">
      <c r="A743" s="14"/>
      <c r="B743" s="245"/>
      <c r="C743" s="246"/>
      <c r="D743" s="236" t="s">
        <v>215</v>
      </c>
      <c r="E743" s="247" t="s">
        <v>19</v>
      </c>
      <c r="F743" s="248" t="s">
        <v>79</v>
      </c>
      <c r="G743" s="246"/>
      <c r="H743" s="249">
        <v>1</v>
      </c>
      <c r="I743" s="250"/>
      <c r="J743" s="246"/>
      <c r="K743" s="246"/>
      <c r="L743" s="251"/>
      <c r="M743" s="252"/>
      <c r="N743" s="253"/>
      <c r="O743" s="253"/>
      <c r="P743" s="253"/>
      <c r="Q743" s="253"/>
      <c r="R743" s="253"/>
      <c r="S743" s="253"/>
      <c r="T743" s="25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5" t="s">
        <v>215</v>
      </c>
      <c r="AU743" s="255" t="s">
        <v>81</v>
      </c>
      <c r="AV743" s="14" t="s">
        <v>81</v>
      </c>
      <c r="AW743" s="14" t="s">
        <v>33</v>
      </c>
      <c r="AX743" s="14" t="s">
        <v>72</v>
      </c>
      <c r="AY743" s="255" t="s">
        <v>203</v>
      </c>
    </row>
    <row r="744" s="13" customFormat="1">
      <c r="A744" s="13"/>
      <c r="B744" s="234"/>
      <c r="C744" s="235"/>
      <c r="D744" s="236" t="s">
        <v>215</v>
      </c>
      <c r="E744" s="237" t="s">
        <v>19</v>
      </c>
      <c r="F744" s="238" t="s">
        <v>1366</v>
      </c>
      <c r="G744" s="235"/>
      <c r="H744" s="237" t="s">
        <v>19</v>
      </c>
      <c r="I744" s="239"/>
      <c r="J744" s="235"/>
      <c r="K744" s="235"/>
      <c r="L744" s="240"/>
      <c r="M744" s="241"/>
      <c r="N744" s="242"/>
      <c r="O744" s="242"/>
      <c r="P744" s="242"/>
      <c r="Q744" s="242"/>
      <c r="R744" s="242"/>
      <c r="S744" s="242"/>
      <c r="T744" s="24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4" t="s">
        <v>215</v>
      </c>
      <c r="AU744" s="244" t="s">
        <v>81</v>
      </c>
      <c r="AV744" s="13" t="s">
        <v>79</v>
      </c>
      <c r="AW744" s="13" t="s">
        <v>33</v>
      </c>
      <c r="AX744" s="13" t="s">
        <v>72</v>
      </c>
      <c r="AY744" s="244" t="s">
        <v>203</v>
      </c>
    </row>
    <row r="745" s="13" customFormat="1">
      <c r="A745" s="13"/>
      <c r="B745" s="234"/>
      <c r="C745" s="235"/>
      <c r="D745" s="236" t="s">
        <v>215</v>
      </c>
      <c r="E745" s="237" t="s">
        <v>19</v>
      </c>
      <c r="F745" s="238" t="s">
        <v>1082</v>
      </c>
      <c r="G745" s="235"/>
      <c r="H745" s="237" t="s">
        <v>19</v>
      </c>
      <c r="I745" s="239"/>
      <c r="J745" s="235"/>
      <c r="K745" s="235"/>
      <c r="L745" s="240"/>
      <c r="M745" s="241"/>
      <c r="N745" s="242"/>
      <c r="O745" s="242"/>
      <c r="P745" s="242"/>
      <c r="Q745" s="242"/>
      <c r="R745" s="242"/>
      <c r="S745" s="242"/>
      <c r="T745" s="24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4" t="s">
        <v>215</v>
      </c>
      <c r="AU745" s="244" t="s">
        <v>81</v>
      </c>
      <c r="AV745" s="13" t="s">
        <v>79</v>
      </c>
      <c r="AW745" s="13" t="s">
        <v>33</v>
      </c>
      <c r="AX745" s="13" t="s">
        <v>72</v>
      </c>
      <c r="AY745" s="244" t="s">
        <v>203</v>
      </c>
    </row>
    <row r="746" s="13" customFormat="1">
      <c r="A746" s="13"/>
      <c r="B746" s="234"/>
      <c r="C746" s="235"/>
      <c r="D746" s="236" t="s">
        <v>215</v>
      </c>
      <c r="E746" s="237" t="s">
        <v>19</v>
      </c>
      <c r="F746" s="238" t="s">
        <v>1367</v>
      </c>
      <c r="G746" s="235"/>
      <c r="H746" s="237" t="s">
        <v>19</v>
      </c>
      <c r="I746" s="239"/>
      <c r="J746" s="235"/>
      <c r="K746" s="235"/>
      <c r="L746" s="240"/>
      <c r="M746" s="241"/>
      <c r="N746" s="242"/>
      <c r="O746" s="242"/>
      <c r="P746" s="242"/>
      <c r="Q746" s="242"/>
      <c r="R746" s="242"/>
      <c r="S746" s="242"/>
      <c r="T746" s="24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4" t="s">
        <v>215</v>
      </c>
      <c r="AU746" s="244" t="s">
        <v>81</v>
      </c>
      <c r="AV746" s="13" t="s">
        <v>79</v>
      </c>
      <c r="AW746" s="13" t="s">
        <v>33</v>
      </c>
      <c r="AX746" s="13" t="s">
        <v>72</v>
      </c>
      <c r="AY746" s="244" t="s">
        <v>203</v>
      </c>
    </row>
    <row r="747" s="13" customFormat="1">
      <c r="A747" s="13"/>
      <c r="B747" s="234"/>
      <c r="C747" s="235"/>
      <c r="D747" s="236" t="s">
        <v>215</v>
      </c>
      <c r="E747" s="237" t="s">
        <v>19</v>
      </c>
      <c r="F747" s="238" t="s">
        <v>363</v>
      </c>
      <c r="G747" s="235"/>
      <c r="H747" s="237" t="s">
        <v>19</v>
      </c>
      <c r="I747" s="239"/>
      <c r="J747" s="235"/>
      <c r="K747" s="235"/>
      <c r="L747" s="240"/>
      <c r="M747" s="241"/>
      <c r="N747" s="242"/>
      <c r="O747" s="242"/>
      <c r="P747" s="242"/>
      <c r="Q747" s="242"/>
      <c r="R747" s="242"/>
      <c r="S747" s="242"/>
      <c r="T747" s="24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4" t="s">
        <v>215</v>
      </c>
      <c r="AU747" s="244" t="s">
        <v>81</v>
      </c>
      <c r="AV747" s="13" t="s">
        <v>79</v>
      </c>
      <c r="AW747" s="13" t="s">
        <v>33</v>
      </c>
      <c r="AX747" s="13" t="s">
        <v>72</v>
      </c>
      <c r="AY747" s="244" t="s">
        <v>203</v>
      </c>
    </row>
    <row r="748" s="13" customFormat="1">
      <c r="A748" s="13"/>
      <c r="B748" s="234"/>
      <c r="C748" s="235"/>
      <c r="D748" s="236" t="s">
        <v>215</v>
      </c>
      <c r="E748" s="237" t="s">
        <v>19</v>
      </c>
      <c r="F748" s="238" t="s">
        <v>853</v>
      </c>
      <c r="G748" s="235"/>
      <c r="H748" s="237" t="s">
        <v>19</v>
      </c>
      <c r="I748" s="239"/>
      <c r="J748" s="235"/>
      <c r="K748" s="235"/>
      <c r="L748" s="240"/>
      <c r="M748" s="241"/>
      <c r="N748" s="242"/>
      <c r="O748" s="242"/>
      <c r="P748" s="242"/>
      <c r="Q748" s="242"/>
      <c r="R748" s="242"/>
      <c r="S748" s="242"/>
      <c r="T748" s="24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4" t="s">
        <v>215</v>
      </c>
      <c r="AU748" s="244" t="s">
        <v>81</v>
      </c>
      <c r="AV748" s="13" t="s">
        <v>79</v>
      </c>
      <c r="AW748" s="13" t="s">
        <v>33</v>
      </c>
      <c r="AX748" s="13" t="s">
        <v>72</v>
      </c>
      <c r="AY748" s="244" t="s">
        <v>203</v>
      </c>
    </row>
    <row r="749" s="14" customFormat="1">
      <c r="A749" s="14"/>
      <c r="B749" s="245"/>
      <c r="C749" s="246"/>
      <c r="D749" s="236" t="s">
        <v>215</v>
      </c>
      <c r="E749" s="247" t="s">
        <v>19</v>
      </c>
      <c r="F749" s="248" t="s">
        <v>79</v>
      </c>
      <c r="G749" s="246"/>
      <c r="H749" s="249">
        <v>1</v>
      </c>
      <c r="I749" s="250"/>
      <c r="J749" s="246"/>
      <c r="K749" s="246"/>
      <c r="L749" s="251"/>
      <c r="M749" s="252"/>
      <c r="N749" s="253"/>
      <c r="O749" s="253"/>
      <c r="P749" s="253"/>
      <c r="Q749" s="253"/>
      <c r="R749" s="253"/>
      <c r="S749" s="253"/>
      <c r="T749" s="25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5" t="s">
        <v>215</v>
      </c>
      <c r="AU749" s="255" t="s">
        <v>81</v>
      </c>
      <c r="AV749" s="14" t="s">
        <v>81</v>
      </c>
      <c r="AW749" s="14" t="s">
        <v>33</v>
      </c>
      <c r="AX749" s="14" t="s">
        <v>72</v>
      </c>
      <c r="AY749" s="255" t="s">
        <v>203</v>
      </c>
    </row>
    <row r="750" s="13" customFormat="1">
      <c r="A750" s="13"/>
      <c r="B750" s="234"/>
      <c r="C750" s="235"/>
      <c r="D750" s="236" t="s">
        <v>215</v>
      </c>
      <c r="E750" s="237" t="s">
        <v>19</v>
      </c>
      <c r="F750" s="238" t="s">
        <v>1366</v>
      </c>
      <c r="G750" s="235"/>
      <c r="H750" s="237" t="s">
        <v>19</v>
      </c>
      <c r="I750" s="239"/>
      <c r="J750" s="235"/>
      <c r="K750" s="235"/>
      <c r="L750" s="240"/>
      <c r="M750" s="241"/>
      <c r="N750" s="242"/>
      <c r="O750" s="242"/>
      <c r="P750" s="242"/>
      <c r="Q750" s="242"/>
      <c r="R750" s="242"/>
      <c r="S750" s="242"/>
      <c r="T750" s="24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4" t="s">
        <v>215</v>
      </c>
      <c r="AU750" s="244" t="s">
        <v>81</v>
      </c>
      <c r="AV750" s="13" t="s">
        <v>79</v>
      </c>
      <c r="AW750" s="13" t="s">
        <v>33</v>
      </c>
      <c r="AX750" s="13" t="s">
        <v>72</v>
      </c>
      <c r="AY750" s="244" t="s">
        <v>203</v>
      </c>
    </row>
    <row r="751" s="13" customFormat="1">
      <c r="A751" s="13"/>
      <c r="B751" s="234"/>
      <c r="C751" s="235"/>
      <c r="D751" s="236" t="s">
        <v>215</v>
      </c>
      <c r="E751" s="237" t="s">
        <v>19</v>
      </c>
      <c r="F751" s="238" t="s">
        <v>1115</v>
      </c>
      <c r="G751" s="235"/>
      <c r="H751" s="237" t="s">
        <v>19</v>
      </c>
      <c r="I751" s="239"/>
      <c r="J751" s="235"/>
      <c r="K751" s="235"/>
      <c r="L751" s="240"/>
      <c r="M751" s="241"/>
      <c r="N751" s="242"/>
      <c r="O751" s="242"/>
      <c r="P751" s="242"/>
      <c r="Q751" s="242"/>
      <c r="R751" s="242"/>
      <c r="S751" s="242"/>
      <c r="T751" s="24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4" t="s">
        <v>215</v>
      </c>
      <c r="AU751" s="244" t="s">
        <v>81</v>
      </c>
      <c r="AV751" s="13" t="s">
        <v>79</v>
      </c>
      <c r="AW751" s="13" t="s">
        <v>33</v>
      </c>
      <c r="AX751" s="13" t="s">
        <v>72</v>
      </c>
      <c r="AY751" s="244" t="s">
        <v>203</v>
      </c>
    </row>
    <row r="752" s="13" customFormat="1">
      <c r="A752" s="13"/>
      <c r="B752" s="234"/>
      <c r="C752" s="235"/>
      <c r="D752" s="236" t="s">
        <v>215</v>
      </c>
      <c r="E752" s="237" t="s">
        <v>19</v>
      </c>
      <c r="F752" s="238" t="s">
        <v>1727</v>
      </c>
      <c r="G752" s="235"/>
      <c r="H752" s="237" t="s">
        <v>19</v>
      </c>
      <c r="I752" s="239"/>
      <c r="J752" s="235"/>
      <c r="K752" s="235"/>
      <c r="L752" s="240"/>
      <c r="M752" s="241"/>
      <c r="N752" s="242"/>
      <c r="O752" s="242"/>
      <c r="P752" s="242"/>
      <c r="Q752" s="242"/>
      <c r="R752" s="242"/>
      <c r="S752" s="242"/>
      <c r="T752" s="24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4" t="s">
        <v>215</v>
      </c>
      <c r="AU752" s="244" t="s">
        <v>81</v>
      </c>
      <c r="AV752" s="13" t="s">
        <v>79</v>
      </c>
      <c r="AW752" s="13" t="s">
        <v>33</v>
      </c>
      <c r="AX752" s="13" t="s">
        <v>72</v>
      </c>
      <c r="AY752" s="244" t="s">
        <v>203</v>
      </c>
    </row>
    <row r="753" s="13" customFormat="1">
      <c r="A753" s="13"/>
      <c r="B753" s="234"/>
      <c r="C753" s="235"/>
      <c r="D753" s="236" t="s">
        <v>215</v>
      </c>
      <c r="E753" s="237" t="s">
        <v>19</v>
      </c>
      <c r="F753" s="238" t="s">
        <v>363</v>
      </c>
      <c r="G753" s="235"/>
      <c r="H753" s="237" t="s">
        <v>19</v>
      </c>
      <c r="I753" s="239"/>
      <c r="J753" s="235"/>
      <c r="K753" s="235"/>
      <c r="L753" s="240"/>
      <c r="M753" s="241"/>
      <c r="N753" s="242"/>
      <c r="O753" s="242"/>
      <c r="P753" s="242"/>
      <c r="Q753" s="242"/>
      <c r="R753" s="242"/>
      <c r="S753" s="242"/>
      <c r="T753" s="24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4" t="s">
        <v>215</v>
      </c>
      <c r="AU753" s="244" t="s">
        <v>81</v>
      </c>
      <c r="AV753" s="13" t="s">
        <v>79</v>
      </c>
      <c r="AW753" s="13" t="s">
        <v>33</v>
      </c>
      <c r="AX753" s="13" t="s">
        <v>72</v>
      </c>
      <c r="AY753" s="244" t="s">
        <v>203</v>
      </c>
    </row>
    <row r="754" s="13" customFormat="1">
      <c r="A754" s="13"/>
      <c r="B754" s="234"/>
      <c r="C754" s="235"/>
      <c r="D754" s="236" t="s">
        <v>215</v>
      </c>
      <c r="E754" s="237" t="s">
        <v>19</v>
      </c>
      <c r="F754" s="238" t="s">
        <v>853</v>
      </c>
      <c r="G754" s="235"/>
      <c r="H754" s="237" t="s">
        <v>19</v>
      </c>
      <c r="I754" s="239"/>
      <c r="J754" s="235"/>
      <c r="K754" s="235"/>
      <c r="L754" s="240"/>
      <c r="M754" s="241"/>
      <c r="N754" s="242"/>
      <c r="O754" s="242"/>
      <c r="P754" s="242"/>
      <c r="Q754" s="242"/>
      <c r="R754" s="242"/>
      <c r="S754" s="242"/>
      <c r="T754" s="24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4" t="s">
        <v>215</v>
      </c>
      <c r="AU754" s="244" t="s">
        <v>81</v>
      </c>
      <c r="AV754" s="13" t="s">
        <v>79</v>
      </c>
      <c r="AW754" s="13" t="s">
        <v>33</v>
      </c>
      <c r="AX754" s="13" t="s">
        <v>72</v>
      </c>
      <c r="AY754" s="244" t="s">
        <v>203</v>
      </c>
    </row>
    <row r="755" s="14" customFormat="1">
      <c r="A755" s="14"/>
      <c r="B755" s="245"/>
      <c r="C755" s="246"/>
      <c r="D755" s="236" t="s">
        <v>215</v>
      </c>
      <c r="E755" s="247" t="s">
        <v>19</v>
      </c>
      <c r="F755" s="248" t="s">
        <v>79</v>
      </c>
      <c r="G755" s="246"/>
      <c r="H755" s="249">
        <v>1</v>
      </c>
      <c r="I755" s="250"/>
      <c r="J755" s="246"/>
      <c r="K755" s="246"/>
      <c r="L755" s="251"/>
      <c r="M755" s="252"/>
      <c r="N755" s="253"/>
      <c r="O755" s="253"/>
      <c r="P755" s="253"/>
      <c r="Q755" s="253"/>
      <c r="R755" s="253"/>
      <c r="S755" s="253"/>
      <c r="T755" s="25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5" t="s">
        <v>215</v>
      </c>
      <c r="AU755" s="255" t="s">
        <v>81</v>
      </c>
      <c r="AV755" s="14" t="s">
        <v>81</v>
      </c>
      <c r="AW755" s="14" t="s">
        <v>33</v>
      </c>
      <c r="AX755" s="14" t="s">
        <v>72</v>
      </c>
      <c r="AY755" s="255" t="s">
        <v>203</v>
      </c>
    </row>
    <row r="756" s="15" customFormat="1">
      <c r="A756" s="15"/>
      <c r="B756" s="256"/>
      <c r="C756" s="257"/>
      <c r="D756" s="236" t="s">
        <v>215</v>
      </c>
      <c r="E756" s="258" t="s">
        <v>19</v>
      </c>
      <c r="F756" s="259" t="s">
        <v>246</v>
      </c>
      <c r="G756" s="257"/>
      <c r="H756" s="260">
        <v>3</v>
      </c>
      <c r="I756" s="261"/>
      <c r="J756" s="257"/>
      <c r="K756" s="257"/>
      <c r="L756" s="262"/>
      <c r="M756" s="263"/>
      <c r="N756" s="264"/>
      <c r="O756" s="264"/>
      <c r="P756" s="264"/>
      <c r="Q756" s="264"/>
      <c r="R756" s="264"/>
      <c r="S756" s="264"/>
      <c r="T756" s="26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66" t="s">
        <v>215</v>
      </c>
      <c r="AU756" s="266" t="s">
        <v>81</v>
      </c>
      <c r="AV756" s="15" t="s">
        <v>211</v>
      </c>
      <c r="AW756" s="15" t="s">
        <v>33</v>
      </c>
      <c r="AX756" s="15" t="s">
        <v>79</v>
      </c>
      <c r="AY756" s="266" t="s">
        <v>203</v>
      </c>
    </row>
    <row r="757" s="2" customFormat="1" ht="24.15" customHeight="1">
      <c r="A757" s="40"/>
      <c r="B757" s="41"/>
      <c r="C757" s="216" t="s">
        <v>884</v>
      </c>
      <c r="D757" s="216" t="s">
        <v>206</v>
      </c>
      <c r="E757" s="217" t="s">
        <v>865</v>
      </c>
      <c r="F757" s="218" t="s">
        <v>866</v>
      </c>
      <c r="G757" s="219" t="s">
        <v>282</v>
      </c>
      <c r="H757" s="220">
        <v>0.249</v>
      </c>
      <c r="I757" s="221"/>
      <c r="J757" s="222">
        <f>ROUND(I757*H757,2)</f>
        <v>0</v>
      </c>
      <c r="K757" s="218" t="s">
        <v>210</v>
      </c>
      <c r="L757" s="46"/>
      <c r="M757" s="223" t="s">
        <v>19</v>
      </c>
      <c r="N757" s="224" t="s">
        <v>43</v>
      </c>
      <c r="O757" s="86"/>
      <c r="P757" s="225">
        <f>O757*H757</f>
        <v>0</v>
      </c>
      <c r="Q757" s="225">
        <v>0</v>
      </c>
      <c r="R757" s="225">
        <f>Q757*H757</f>
        <v>0</v>
      </c>
      <c r="S757" s="225">
        <v>0</v>
      </c>
      <c r="T757" s="226">
        <f>S757*H757</f>
        <v>0</v>
      </c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R757" s="227" t="s">
        <v>321</v>
      </c>
      <c r="AT757" s="227" t="s">
        <v>206</v>
      </c>
      <c r="AU757" s="227" t="s">
        <v>81</v>
      </c>
      <c r="AY757" s="19" t="s">
        <v>203</v>
      </c>
      <c r="BE757" s="228">
        <f>IF(N757="základní",J757,0)</f>
        <v>0</v>
      </c>
      <c r="BF757" s="228">
        <f>IF(N757="snížená",J757,0)</f>
        <v>0</v>
      </c>
      <c r="BG757" s="228">
        <f>IF(N757="zákl. přenesená",J757,0)</f>
        <v>0</v>
      </c>
      <c r="BH757" s="228">
        <f>IF(N757="sníž. přenesená",J757,0)</f>
        <v>0</v>
      </c>
      <c r="BI757" s="228">
        <f>IF(N757="nulová",J757,0)</f>
        <v>0</v>
      </c>
      <c r="BJ757" s="19" t="s">
        <v>79</v>
      </c>
      <c r="BK757" s="228">
        <f>ROUND(I757*H757,2)</f>
        <v>0</v>
      </c>
      <c r="BL757" s="19" t="s">
        <v>321</v>
      </c>
      <c r="BM757" s="227" t="s">
        <v>1729</v>
      </c>
    </row>
    <row r="758" s="2" customFormat="1">
      <c r="A758" s="40"/>
      <c r="B758" s="41"/>
      <c r="C758" s="42"/>
      <c r="D758" s="229" t="s">
        <v>213</v>
      </c>
      <c r="E758" s="42"/>
      <c r="F758" s="230" t="s">
        <v>868</v>
      </c>
      <c r="G758" s="42"/>
      <c r="H758" s="42"/>
      <c r="I758" s="231"/>
      <c r="J758" s="42"/>
      <c r="K758" s="42"/>
      <c r="L758" s="46"/>
      <c r="M758" s="232"/>
      <c r="N758" s="233"/>
      <c r="O758" s="86"/>
      <c r="P758" s="86"/>
      <c r="Q758" s="86"/>
      <c r="R758" s="86"/>
      <c r="S758" s="86"/>
      <c r="T758" s="87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T758" s="19" t="s">
        <v>213</v>
      </c>
      <c r="AU758" s="19" t="s">
        <v>81</v>
      </c>
    </row>
    <row r="759" s="12" customFormat="1" ht="22.8" customHeight="1">
      <c r="A759" s="12"/>
      <c r="B759" s="200"/>
      <c r="C759" s="201"/>
      <c r="D759" s="202" t="s">
        <v>71</v>
      </c>
      <c r="E759" s="214" t="s">
        <v>619</v>
      </c>
      <c r="F759" s="214" t="s">
        <v>908</v>
      </c>
      <c r="G759" s="201"/>
      <c r="H759" s="201"/>
      <c r="I759" s="204"/>
      <c r="J759" s="215">
        <f>BK759</f>
        <v>0</v>
      </c>
      <c r="K759" s="201"/>
      <c r="L759" s="206"/>
      <c r="M759" s="207"/>
      <c r="N759" s="208"/>
      <c r="O759" s="208"/>
      <c r="P759" s="209">
        <f>SUM(P760:P866)</f>
        <v>0</v>
      </c>
      <c r="Q759" s="208"/>
      <c r="R759" s="209">
        <f>SUM(R760:R866)</f>
        <v>0.17917528000000002</v>
      </c>
      <c r="S759" s="208"/>
      <c r="T759" s="210">
        <f>SUM(T760:T866)</f>
        <v>0</v>
      </c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R759" s="211" t="s">
        <v>81</v>
      </c>
      <c r="AT759" s="212" t="s">
        <v>71</v>
      </c>
      <c r="AU759" s="212" t="s">
        <v>79</v>
      </c>
      <c r="AY759" s="211" t="s">
        <v>203</v>
      </c>
      <c r="BK759" s="213">
        <f>SUM(BK760:BK866)</f>
        <v>0</v>
      </c>
    </row>
    <row r="760" s="2" customFormat="1" ht="16.5" customHeight="1">
      <c r="A760" s="40"/>
      <c r="B760" s="41"/>
      <c r="C760" s="216" t="s">
        <v>888</v>
      </c>
      <c r="D760" s="216" t="s">
        <v>206</v>
      </c>
      <c r="E760" s="217" t="s">
        <v>910</v>
      </c>
      <c r="F760" s="218" t="s">
        <v>911</v>
      </c>
      <c r="G760" s="219" t="s">
        <v>209</v>
      </c>
      <c r="H760" s="220">
        <v>50.401000000000003</v>
      </c>
      <c r="I760" s="221"/>
      <c r="J760" s="222">
        <f>ROUND(I760*H760,2)</f>
        <v>0</v>
      </c>
      <c r="K760" s="218" t="s">
        <v>210</v>
      </c>
      <c r="L760" s="46"/>
      <c r="M760" s="223" t="s">
        <v>19</v>
      </c>
      <c r="N760" s="224" t="s">
        <v>43</v>
      </c>
      <c r="O760" s="86"/>
      <c r="P760" s="225">
        <f>O760*H760</f>
        <v>0</v>
      </c>
      <c r="Q760" s="225">
        <v>0</v>
      </c>
      <c r="R760" s="225">
        <f>Q760*H760</f>
        <v>0</v>
      </c>
      <c r="S760" s="225">
        <v>0</v>
      </c>
      <c r="T760" s="226">
        <f>S760*H760</f>
        <v>0</v>
      </c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R760" s="227" t="s">
        <v>321</v>
      </c>
      <c r="AT760" s="227" t="s">
        <v>206</v>
      </c>
      <c r="AU760" s="227" t="s">
        <v>81</v>
      </c>
      <c r="AY760" s="19" t="s">
        <v>203</v>
      </c>
      <c r="BE760" s="228">
        <f>IF(N760="základní",J760,0)</f>
        <v>0</v>
      </c>
      <c r="BF760" s="228">
        <f>IF(N760="snížená",J760,0)</f>
        <v>0</v>
      </c>
      <c r="BG760" s="228">
        <f>IF(N760="zákl. přenesená",J760,0)</f>
        <v>0</v>
      </c>
      <c r="BH760" s="228">
        <f>IF(N760="sníž. přenesená",J760,0)</f>
        <v>0</v>
      </c>
      <c r="BI760" s="228">
        <f>IF(N760="nulová",J760,0)</f>
        <v>0</v>
      </c>
      <c r="BJ760" s="19" t="s">
        <v>79</v>
      </c>
      <c r="BK760" s="228">
        <f>ROUND(I760*H760,2)</f>
        <v>0</v>
      </c>
      <c r="BL760" s="19" t="s">
        <v>321</v>
      </c>
      <c r="BM760" s="227" t="s">
        <v>1730</v>
      </c>
    </row>
    <row r="761" s="2" customFormat="1">
      <c r="A761" s="40"/>
      <c r="B761" s="41"/>
      <c r="C761" s="42"/>
      <c r="D761" s="229" t="s">
        <v>213</v>
      </c>
      <c r="E761" s="42"/>
      <c r="F761" s="230" t="s">
        <v>913</v>
      </c>
      <c r="G761" s="42"/>
      <c r="H761" s="42"/>
      <c r="I761" s="231"/>
      <c r="J761" s="42"/>
      <c r="K761" s="42"/>
      <c r="L761" s="46"/>
      <c r="M761" s="232"/>
      <c r="N761" s="233"/>
      <c r="O761" s="86"/>
      <c r="P761" s="86"/>
      <c r="Q761" s="86"/>
      <c r="R761" s="86"/>
      <c r="S761" s="86"/>
      <c r="T761" s="87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T761" s="19" t="s">
        <v>213</v>
      </c>
      <c r="AU761" s="19" t="s">
        <v>81</v>
      </c>
    </row>
    <row r="762" s="13" customFormat="1">
      <c r="A762" s="13"/>
      <c r="B762" s="234"/>
      <c r="C762" s="235"/>
      <c r="D762" s="236" t="s">
        <v>215</v>
      </c>
      <c r="E762" s="237" t="s">
        <v>19</v>
      </c>
      <c r="F762" s="238" t="s">
        <v>1366</v>
      </c>
      <c r="G762" s="235"/>
      <c r="H762" s="237" t="s">
        <v>19</v>
      </c>
      <c r="I762" s="239"/>
      <c r="J762" s="235"/>
      <c r="K762" s="235"/>
      <c r="L762" s="240"/>
      <c r="M762" s="241"/>
      <c r="N762" s="242"/>
      <c r="O762" s="242"/>
      <c r="P762" s="242"/>
      <c r="Q762" s="242"/>
      <c r="R762" s="242"/>
      <c r="S762" s="242"/>
      <c r="T762" s="24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4" t="s">
        <v>215</v>
      </c>
      <c r="AU762" s="244" t="s">
        <v>81</v>
      </c>
      <c r="AV762" s="13" t="s">
        <v>79</v>
      </c>
      <c r="AW762" s="13" t="s">
        <v>33</v>
      </c>
      <c r="AX762" s="13" t="s">
        <v>72</v>
      </c>
      <c r="AY762" s="244" t="s">
        <v>203</v>
      </c>
    </row>
    <row r="763" s="13" customFormat="1">
      <c r="A763" s="13"/>
      <c r="B763" s="234"/>
      <c r="C763" s="235"/>
      <c r="D763" s="236" t="s">
        <v>215</v>
      </c>
      <c r="E763" s="237" t="s">
        <v>19</v>
      </c>
      <c r="F763" s="238" t="s">
        <v>1731</v>
      </c>
      <c r="G763" s="235"/>
      <c r="H763" s="237" t="s">
        <v>19</v>
      </c>
      <c r="I763" s="239"/>
      <c r="J763" s="235"/>
      <c r="K763" s="235"/>
      <c r="L763" s="240"/>
      <c r="M763" s="241"/>
      <c r="N763" s="242"/>
      <c r="O763" s="242"/>
      <c r="P763" s="242"/>
      <c r="Q763" s="242"/>
      <c r="R763" s="242"/>
      <c r="S763" s="242"/>
      <c r="T763" s="24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4" t="s">
        <v>215</v>
      </c>
      <c r="AU763" s="244" t="s">
        <v>81</v>
      </c>
      <c r="AV763" s="13" t="s">
        <v>79</v>
      </c>
      <c r="AW763" s="13" t="s">
        <v>33</v>
      </c>
      <c r="AX763" s="13" t="s">
        <v>72</v>
      </c>
      <c r="AY763" s="244" t="s">
        <v>203</v>
      </c>
    </row>
    <row r="764" s="13" customFormat="1">
      <c r="A764" s="13"/>
      <c r="B764" s="234"/>
      <c r="C764" s="235"/>
      <c r="D764" s="236" t="s">
        <v>215</v>
      </c>
      <c r="E764" s="237" t="s">
        <v>19</v>
      </c>
      <c r="F764" s="238" t="s">
        <v>1732</v>
      </c>
      <c r="G764" s="235"/>
      <c r="H764" s="237" t="s">
        <v>19</v>
      </c>
      <c r="I764" s="239"/>
      <c r="J764" s="235"/>
      <c r="K764" s="235"/>
      <c r="L764" s="240"/>
      <c r="M764" s="241"/>
      <c r="N764" s="242"/>
      <c r="O764" s="242"/>
      <c r="P764" s="242"/>
      <c r="Q764" s="242"/>
      <c r="R764" s="242"/>
      <c r="S764" s="242"/>
      <c r="T764" s="24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4" t="s">
        <v>215</v>
      </c>
      <c r="AU764" s="244" t="s">
        <v>81</v>
      </c>
      <c r="AV764" s="13" t="s">
        <v>79</v>
      </c>
      <c r="AW764" s="13" t="s">
        <v>33</v>
      </c>
      <c r="AX764" s="13" t="s">
        <v>72</v>
      </c>
      <c r="AY764" s="244" t="s">
        <v>203</v>
      </c>
    </row>
    <row r="765" s="13" customFormat="1">
      <c r="A765" s="13"/>
      <c r="B765" s="234"/>
      <c r="C765" s="235"/>
      <c r="D765" s="236" t="s">
        <v>215</v>
      </c>
      <c r="E765" s="237" t="s">
        <v>19</v>
      </c>
      <c r="F765" s="238" t="s">
        <v>915</v>
      </c>
      <c r="G765" s="235"/>
      <c r="H765" s="237" t="s">
        <v>19</v>
      </c>
      <c r="I765" s="239"/>
      <c r="J765" s="235"/>
      <c r="K765" s="235"/>
      <c r="L765" s="240"/>
      <c r="M765" s="241"/>
      <c r="N765" s="242"/>
      <c r="O765" s="242"/>
      <c r="P765" s="242"/>
      <c r="Q765" s="242"/>
      <c r="R765" s="242"/>
      <c r="S765" s="242"/>
      <c r="T765" s="24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4" t="s">
        <v>215</v>
      </c>
      <c r="AU765" s="244" t="s">
        <v>81</v>
      </c>
      <c r="AV765" s="13" t="s">
        <v>79</v>
      </c>
      <c r="AW765" s="13" t="s">
        <v>33</v>
      </c>
      <c r="AX765" s="13" t="s">
        <v>72</v>
      </c>
      <c r="AY765" s="244" t="s">
        <v>203</v>
      </c>
    </row>
    <row r="766" s="13" customFormat="1">
      <c r="A766" s="13"/>
      <c r="B766" s="234"/>
      <c r="C766" s="235"/>
      <c r="D766" s="236" t="s">
        <v>215</v>
      </c>
      <c r="E766" s="237" t="s">
        <v>19</v>
      </c>
      <c r="F766" s="238" t="s">
        <v>1733</v>
      </c>
      <c r="G766" s="235"/>
      <c r="H766" s="237" t="s">
        <v>19</v>
      </c>
      <c r="I766" s="239"/>
      <c r="J766" s="235"/>
      <c r="K766" s="235"/>
      <c r="L766" s="240"/>
      <c r="M766" s="241"/>
      <c r="N766" s="242"/>
      <c r="O766" s="242"/>
      <c r="P766" s="242"/>
      <c r="Q766" s="242"/>
      <c r="R766" s="242"/>
      <c r="S766" s="242"/>
      <c r="T766" s="24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4" t="s">
        <v>215</v>
      </c>
      <c r="AU766" s="244" t="s">
        <v>81</v>
      </c>
      <c r="AV766" s="13" t="s">
        <v>79</v>
      </c>
      <c r="AW766" s="13" t="s">
        <v>33</v>
      </c>
      <c r="AX766" s="13" t="s">
        <v>72</v>
      </c>
      <c r="AY766" s="244" t="s">
        <v>203</v>
      </c>
    </row>
    <row r="767" s="14" customFormat="1">
      <c r="A767" s="14"/>
      <c r="B767" s="245"/>
      <c r="C767" s="246"/>
      <c r="D767" s="236" t="s">
        <v>215</v>
      </c>
      <c r="E767" s="247" t="s">
        <v>19</v>
      </c>
      <c r="F767" s="248" t="s">
        <v>1734</v>
      </c>
      <c r="G767" s="246"/>
      <c r="H767" s="249">
        <v>7.8520000000000003</v>
      </c>
      <c r="I767" s="250"/>
      <c r="J767" s="246"/>
      <c r="K767" s="246"/>
      <c r="L767" s="251"/>
      <c r="M767" s="252"/>
      <c r="N767" s="253"/>
      <c r="O767" s="253"/>
      <c r="P767" s="253"/>
      <c r="Q767" s="253"/>
      <c r="R767" s="253"/>
      <c r="S767" s="253"/>
      <c r="T767" s="25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5" t="s">
        <v>215</v>
      </c>
      <c r="AU767" s="255" t="s">
        <v>81</v>
      </c>
      <c r="AV767" s="14" t="s">
        <v>81</v>
      </c>
      <c r="AW767" s="14" t="s">
        <v>33</v>
      </c>
      <c r="AX767" s="14" t="s">
        <v>72</v>
      </c>
      <c r="AY767" s="255" t="s">
        <v>203</v>
      </c>
    </row>
    <row r="768" s="13" customFormat="1">
      <c r="A768" s="13"/>
      <c r="B768" s="234"/>
      <c r="C768" s="235"/>
      <c r="D768" s="236" t="s">
        <v>215</v>
      </c>
      <c r="E768" s="237" t="s">
        <v>19</v>
      </c>
      <c r="F768" s="238" t="s">
        <v>1366</v>
      </c>
      <c r="G768" s="235"/>
      <c r="H768" s="237" t="s">
        <v>19</v>
      </c>
      <c r="I768" s="239"/>
      <c r="J768" s="235"/>
      <c r="K768" s="235"/>
      <c r="L768" s="240"/>
      <c r="M768" s="241"/>
      <c r="N768" s="242"/>
      <c r="O768" s="242"/>
      <c r="P768" s="242"/>
      <c r="Q768" s="242"/>
      <c r="R768" s="242"/>
      <c r="S768" s="242"/>
      <c r="T768" s="24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4" t="s">
        <v>215</v>
      </c>
      <c r="AU768" s="244" t="s">
        <v>81</v>
      </c>
      <c r="AV768" s="13" t="s">
        <v>79</v>
      </c>
      <c r="AW768" s="13" t="s">
        <v>33</v>
      </c>
      <c r="AX768" s="13" t="s">
        <v>72</v>
      </c>
      <c r="AY768" s="244" t="s">
        <v>203</v>
      </c>
    </row>
    <row r="769" s="13" customFormat="1">
      <c r="A769" s="13"/>
      <c r="B769" s="234"/>
      <c r="C769" s="235"/>
      <c r="D769" s="236" t="s">
        <v>215</v>
      </c>
      <c r="E769" s="237" t="s">
        <v>19</v>
      </c>
      <c r="F769" s="238" t="s">
        <v>1735</v>
      </c>
      <c r="G769" s="235"/>
      <c r="H769" s="237" t="s">
        <v>19</v>
      </c>
      <c r="I769" s="239"/>
      <c r="J769" s="235"/>
      <c r="K769" s="235"/>
      <c r="L769" s="240"/>
      <c r="M769" s="241"/>
      <c r="N769" s="242"/>
      <c r="O769" s="242"/>
      <c r="P769" s="242"/>
      <c r="Q769" s="242"/>
      <c r="R769" s="242"/>
      <c r="S769" s="242"/>
      <c r="T769" s="24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4" t="s">
        <v>215</v>
      </c>
      <c r="AU769" s="244" t="s">
        <v>81</v>
      </c>
      <c r="AV769" s="13" t="s">
        <v>79</v>
      </c>
      <c r="AW769" s="13" t="s">
        <v>33</v>
      </c>
      <c r="AX769" s="13" t="s">
        <v>72</v>
      </c>
      <c r="AY769" s="244" t="s">
        <v>203</v>
      </c>
    </row>
    <row r="770" s="13" customFormat="1">
      <c r="A770" s="13"/>
      <c r="B770" s="234"/>
      <c r="C770" s="235"/>
      <c r="D770" s="236" t="s">
        <v>215</v>
      </c>
      <c r="E770" s="237" t="s">
        <v>19</v>
      </c>
      <c r="F770" s="238" t="s">
        <v>1736</v>
      </c>
      <c r="G770" s="235"/>
      <c r="H770" s="237" t="s">
        <v>19</v>
      </c>
      <c r="I770" s="239"/>
      <c r="J770" s="235"/>
      <c r="K770" s="235"/>
      <c r="L770" s="240"/>
      <c r="M770" s="241"/>
      <c r="N770" s="242"/>
      <c r="O770" s="242"/>
      <c r="P770" s="242"/>
      <c r="Q770" s="242"/>
      <c r="R770" s="242"/>
      <c r="S770" s="242"/>
      <c r="T770" s="24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4" t="s">
        <v>215</v>
      </c>
      <c r="AU770" s="244" t="s">
        <v>81</v>
      </c>
      <c r="AV770" s="13" t="s">
        <v>79</v>
      </c>
      <c r="AW770" s="13" t="s">
        <v>33</v>
      </c>
      <c r="AX770" s="13" t="s">
        <v>72</v>
      </c>
      <c r="AY770" s="244" t="s">
        <v>203</v>
      </c>
    </row>
    <row r="771" s="13" customFormat="1">
      <c r="A771" s="13"/>
      <c r="B771" s="234"/>
      <c r="C771" s="235"/>
      <c r="D771" s="236" t="s">
        <v>215</v>
      </c>
      <c r="E771" s="237" t="s">
        <v>19</v>
      </c>
      <c r="F771" s="238" t="s">
        <v>915</v>
      </c>
      <c r="G771" s="235"/>
      <c r="H771" s="237" t="s">
        <v>19</v>
      </c>
      <c r="I771" s="239"/>
      <c r="J771" s="235"/>
      <c r="K771" s="235"/>
      <c r="L771" s="240"/>
      <c r="M771" s="241"/>
      <c r="N771" s="242"/>
      <c r="O771" s="242"/>
      <c r="P771" s="242"/>
      <c r="Q771" s="242"/>
      <c r="R771" s="242"/>
      <c r="S771" s="242"/>
      <c r="T771" s="24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4" t="s">
        <v>215</v>
      </c>
      <c r="AU771" s="244" t="s">
        <v>81</v>
      </c>
      <c r="AV771" s="13" t="s">
        <v>79</v>
      </c>
      <c r="AW771" s="13" t="s">
        <v>33</v>
      </c>
      <c r="AX771" s="13" t="s">
        <v>72</v>
      </c>
      <c r="AY771" s="244" t="s">
        <v>203</v>
      </c>
    </row>
    <row r="772" s="13" customFormat="1">
      <c r="A772" s="13"/>
      <c r="B772" s="234"/>
      <c r="C772" s="235"/>
      <c r="D772" s="236" t="s">
        <v>215</v>
      </c>
      <c r="E772" s="237" t="s">
        <v>19</v>
      </c>
      <c r="F772" s="238" t="s">
        <v>1733</v>
      </c>
      <c r="G772" s="235"/>
      <c r="H772" s="237" t="s">
        <v>19</v>
      </c>
      <c r="I772" s="239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215</v>
      </c>
      <c r="AU772" s="244" t="s">
        <v>81</v>
      </c>
      <c r="AV772" s="13" t="s">
        <v>79</v>
      </c>
      <c r="AW772" s="13" t="s">
        <v>33</v>
      </c>
      <c r="AX772" s="13" t="s">
        <v>72</v>
      </c>
      <c r="AY772" s="244" t="s">
        <v>203</v>
      </c>
    </row>
    <row r="773" s="14" customFormat="1">
      <c r="A773" s="14"/>
      <c r="B773" s="245"/>
      <c r="C773" s="246"/>
      <c r="D773" s="236" t="s">
        <v>215</v>
      </c>
      <c r="E773" s="247" t="s">
        <v>19</v>
      </c>
      <c r="F773" s="248" t="s">
        <v>1737</v>
      </c>
      <c r="G773" s="246"/>
      <c r="H773" s="249">
        <v>27.274000000000001</v>
      </c>
      <c r="I773" s="250"/>
      <c r="J773" s="246"/>
      <c r="K773" s="246"/>
      <c r="L773" s="251"/>
      <c r="M773" s="252"/>
      <c r="N773" s="253"/>
      <c r="O773" s="253"/>
      <c r="P773" s="253"/>
      <c r="Q773" s="253"/>
      <c r="R773" s="253"/>
      <c r="S773" s="253"/>
      <c r="T773" s="25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5" t="s">
        <v>215</v>
      </c>
      <c r="AU773" s="255" t="s">
        <v>81</v>
      </c>
      <c r="AV773" s="14" t="s">
        <v>81</v>
      </c>
      <c r="AW773" s="14" t="s">
        <v>33</v>
      </c>
      <c r="AX773" s="14" t="s">
        <v>72</v>
      </c>
      <c r="AY773" s="255" t="s">
        <v>203</v>
      </c>
    </row>
    <row r="774" s="13" customFormat="1">
      <c r="A774" s="13"/>
      <c r="B774" s="234"/>
      <c r="C774" s="235"/>
      <c r="D774" s="236" t="s">
        <v>215</v>
      </c>
      <c r="E774" s="237" t="s">
        <v>19</v>
      </c>
      <c r="F774" s="238" t="s">
        <v>1366</v>
      </c>
      <c r="G774" s="235"/>
      <c r="H774" s="237" t="s">
        <v>19</v>
      </c>
      <c r="I774" s="239"/>
      <c r="J774" s="235"/>
      <c r="K774" s="235"/>
      <c r="L774" s="240"/>
      <c r="M774" s="241"/>
      <c r="N774" s="242"/>
      <c r="O774" s="242"/>
      <c r="P774" s="242"/>
      <c r="Q774" s="242"/>
      <c r="R774" s="242"/>
      <c r="S774" s="242"/>
      <c r="T774" s="24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4" t="s">
        <v>215</v>
      </c>
      <c r="AU774" s="244" t="s">
        <v>81</v>
      </c>
      <c r="AV774" s="13" t="s">
        <v>79</v>
      </c>
      <c r="AW774" s="13" t="s">
        <v>33</v>
      </c>
      <c r="AX774" s="13" t="s">
        <v>72</v>
      </c>
      <c r="AY774" s="244" t="s">
        <v>203</v>
      </c>
    </row>
    <row r="775" s="13" customFormat="1">
      <c r="A775" s="13"/>
      <c r="B775" s="234"/>
      <c r="C775" s="235"/>
      <c r="D775" s="236" t="s">
        <v>215</v>
      </c>
      <c r="E775" s="237" t="s">
        <v>19</v>
      </c>
      <c r="F775" s="238" t="s">
        <v>1080</v>
      </c>
      <c r="G775" s="235"/>
      <c r="H775" s="237" t="s">
        <v>19</v>
      </c>
      <c r="I775" s="239"/>
      <c r="J775" s="235"/>
      <c r="K775" s="235"/>
      <c r="L775" s="240"/>
      <c r="M775" s="241"/>
      <c r="N775" s="242"/>
      <c r="O775" s="242"/>
      <c r="P775" s="242"/>
      <c r="Q775" s="242"/>
      <c r="R775" s="242"/>
      <c r="S775" s="242"/>
      <c r="T775" s="24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4" t="s">
        <v>215</v>
      </c>
      <c r="AU775" s="244" t="s">
        <v>81</v>
      </c>
      <c r="AV775" s="13" t="s">
        <v>79</v>
      </c>
      <c r="AW775" s="13" t="s">
        <v>33</v>
      </c>
      <c r="AX775" s="13" t="s">
        <v>72</v>
      </c>
      <c r="AY775" s="244" t="s">
        <v>203</v>
      </c>
    </row>
    <row r="776" s="13" customFormat="1">
      <c r="A776" s="13"/>
      <c r="B776" s="234"/>
      <c r="C776" s="235"/>
      <c r="D776" s="236" t="s">
        <v>215</v>
      </c>
      <c r="E776" s="237" t="s">
        <v>19</v>
      </c>
      <c r="F776" s="238" t="s">
        <v>1738</v>
      </c>
      <c r="G776" s="235"/>
      <c r="H776" s="237" t="s">
        <v>19</v>
      </c>
      <c r="I776" s="239"/>
      <c r="J776" s="235"/>
      <c r="K776" s="235"/>
      <c r="L776" s="240"/>
      <c r="M776" s="241"/>
      <c r="N776" s="242"/>
      <c r="O776" s="242"/>
      <c r="P776" s="242"/>
      <c r="Q776" s="242"/>
      <c r="R776" s="242"/>
      <c r="S776" s="242"/>
      <c r="T776" s="24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4" t="s">
        <v>215</v>
      </c>
      <c r="AU776" s="244" t="s">
        <v>81</v>
      </c>
      <c r="AV776" s="13" t="s">
        <v>79</v>
      </c>
      <c r="AW776" s="13" t="s">
        <v>33</v>
      </c>
      <c r="AX776" s="13" t="s">
        <v>72</v>
      </c>
      <c r="AY776" s="244" t="s">
        <v>203</v>
      </c>
    </row>
    <row r="777" s="13" customFormat="1">
      <c r="A777" s="13"/>
      <c r="B777" s="234"/>
      <c r="C777" s="235"/>
      <c r="D777" s="236" t="s">
        <v>215</v>
      </c>
      <c r="E777" s="237" t="s">
        <v>19</v>
      </c>
      <c r="F777" s="238" t="s">
        <v>915</v>
      </c>
      <c r="G777" s="235"/>
      <c r="H777" s="237" t="s">
        <v>19</v>
      </c>
      <c r="I777" s="239"/>
      <c r="J777" s="235"/>
      <c r="K777" s="235"/>
      <c r="L777" s="240"/>
      <c r="M777" s="241"/>
      <c r="N777" s="242"/>
      <c r="O777" s="242"/>
      <c r="P777" s="242"/>
      <c r="Q777" s="242"/>
      <c r="R777" s="242"/>
      <c r="S777" s="242"/>
      <c r="T777" s="24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4" t="s">
        <v>215</v>
      </c>
      <c r="AU777" s="244" t="s">
        <v>81</v>
      </c>
      <c r="AV777" s="13" t="s">
        <v>79</v>
      </c>
      <c r="AW777" s="13" t="s">
        <v>33</v>
      </c>
      <c r="AX777" s="13" t="s">
        <v>72</v>
      </c>
      <c r="AY777" s="244" t="s">
        <v>203</v>
      </c>
    </row>
    <row r="778" s="13" customFormat="1">
      <c r="A778" s="13"/>
      <c r="B778" s="234"/>
      <c r="C778" s="235"/>
      <c r="D778" s="236" t="s">
        <v>215</v>
      </c>
      <c r="E778" s="237" t="s">
        <v>19</v>
      </c>
      <c r="F778" s="238" t="s">
        <v>1733</v>
      </c>
      <c r="G778" s="235"/>
      <c r="H778" s="237" t="s">
        <v>19</v>
      </c>
      <c r="I778" s="239"/>
      <c r="J778" s="235"/>
      <c r="K778" s="235"/>
      <c r="L778" s="240"/>
      <c r="M778" s="241"/>
      <c r="N778" s="242"/>
      <c r="O778" s="242"/>
      <c r="P778" s="242"/>
      <c r="Q778" s="242"/>
      <c r="R778" s="242"/>
      <c r="S778" s="242"/>
      <c r="T778" s="24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4" t="s">
        <v>215</v>
      </c>
      <c r="AU778" s="244" t="s">
        <v>81</v>
      </c>
      <c r="AV778" s="13" t="s">
        <v>79</v>
      </c>
      <c r="AW778" s="13" t="s">
        <v>33</v>
      </c>
      <c r="AX778" s="13" t="s">
        <v>72</v>
      </c>
      <c r="AY778" s="244" t="s">
        <v>203</v>
      </c>
    </row>
    <row r="779" s="14" customFormat="1">
      <c r="A779" s="14"/>
      <c r="B779" s="245"/>
      <c r="C779" s="246"/>
      <c r="D779" s="236" t="s">
        <v>215</v>
      </c>
      <c r="E779" s="247" t="s">
        <v>19</v>
      </c>
      <c r="F779" s="248" t="s">
        <v>1739</v>
      </c>
      <c r="G779" s="246"/>
      <c r="H779" s="249">
        <v>15.275</v>
      </c>
      <c r="I779" s="250"/>
      <c r="J779" s="246"/>
      <c r="K779" s="246"/>
      <c r="L779" s="251"/>
      <c r="M779" s="252"/>
      <c r="N779" s="253"/>
      <c r="O779" s="253"/>
      <c r="P779" s="253"/>
      <c r="Q779" s="253"/>
      <c r="R779" s="253"/>
      <c r="S779" s="253"/>
      <c r="T779" s="25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5" t="s">
        <v>215</v>
      </c>
      <c r="AU779" s="255" t="s">
        <v>81</v>
      </c>
      <c r="AV779" s="14" t="s">
        <v>81</v>
      </c>
      <c r="AW779" s="14" t="s">
        <v>33</v>
      </c>
      <c r="AX779" s="14" t="s">
        <v>72</v>
      </c>
      <c r="AY779" s="255" t="s">
        <v>203</v>
      </c>
    </row>
    <row r="780" s="15" customFormat="1">
      <c r="A780" s="15"/>
      <c r="B780" s="256"/>
      <c r="C780" s="257"/>
      <c r="D780" s="236" t="s">
        <v>215</v>
      </c>
      <c r="E780" s="258" t="s">
        <v>19</v>
      </c>
      <c r="F780" s="259" t="s">
        <v>246</v>
      </c>
      <c r="G780" s="257"/>
      <c r="H780" s="260">
        <v>50.401000000000003</v>
      </c>
      <c r="I780" s="261"/>
      <c r="J780" s="257"/>
      <c r="K780" s="257"/>
      <c r="L780" s="262"/>
      <c r="M780" s="263"/>
      <c r="N780" s="264"/>
      <c r="O780" s="264"/>
      <c r="P780" s="264"/>
      <c r="Q780" s="264"/>
      <c r="R780" s="264"/>
      <c r="S780" s="264"/>
      <c r="T780" s="26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66" t="s">
        <v>215</v>
      </c>
      <c r="AU780" s="266" t="s">
        <v>81</v>
      </c>
      <c r="AV780" s="15" t="s">
        <v>211</v>
      </c>
      <c r="AW780" s="15" t="s">
        <v>33</v>
      </c>
      <c r="AX780" s="15" t="s">
        <v>79</v>
      </c>
      <c r="AY780" s="266" t="s">
        <v>203</v>
      </c>
    </row>
    <row r="781" s="2" customFormat="1" ht="16.5" customHeight="1">
      <c r="A781" s="40"/>
      <c r="B781" s="41"/>
      <c r="C781" s="216" t="s">
        <v>892</v>
      </c>
      <c r="D781" s="216" t="s">
        <v>206</v>
      </c>
      <c r="E781" s="217" t="s">
        <v>919</v>
      </c>
      <c r="F781" s="218" t="s">
        <v>920</v>
      </c>
      <c r="G781" s="219" t="s">
        <v>209</v>
      </c>
      <c r="H781" s="220">
        <v>50.401000000000003</v>
      </c>
      <c r="I781" s="221"/>
      <c r="J781" s="222">
        <f>ROUND(I781*H781,2)</f>
        <v>0</v>
      </c>
      <c r="K781" s="218" t="s">
        <v>210</v>
      </c>
      <c r="L781" s="46"/>
      <c r="M781" s="223" t="s">
        <v>19</v>
      </c>
      <c r="N781" s="224" t="s">
        <v>43</v>
      </c>
      <c r="O781" s="86"/>
      <c r="P781" s="225">
        <f>O781*H781</f>
        <v>0</v>
      </c>
      <c r="Q781" s="225">
        <v>0</v>
      </c>
      <c r="R781" s="225">
        <f>Q781*H781</f>
        <v>0</v>
      </c>
      <c r="S781" s="225">
        <v>0</v>
      </c>
      <c r="T781" s="226">
        <f>S781*H781</f>
        <v>0</v>
      </c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R781" s="227" t="s">
        <v>321</v>
      </c>
      <c r="AT781" s="227" t="s">
        <v>206</v>
      </c>
      <c r="AU781" s="227" t="s">
        <v>81</v>
      </c>
      <c r="AY781" s="19" t="s">
        <v>203</v>
      </c>
      <c r="BE781" s="228">
        <f>IF(N781="základní",J781,0)</f>
        <v>0</v>
      </c>
      <c r="BF781" s="228">
        <f>IF(N781="snížená",J781,0)</f>
        <v>0</v>
      </c>
      <c r="BG781" s="228">
        <f>IF(N781="zákl. přenesená",J781,0)</f>
        <v>0</v>
      </c>
      <c r="BH781" s="228">
        <f>IF(N781="sníž. přenesená",J781,0)</f>
        <v>0</v>
      </c>
      <c r="BI781" s="228">
        <f>IF(N781="nulová",J781,0)</f>
        <v>0</v>
      </c>
      <c r="BJ781" s="19" t="s">
        <v>79</v>
      </c>
      <c r="BK781" s="228">
        <f>ROUND(I781*H781,2)</f>
        <v>0</v>
      </c>
      <c r="BL781" s="19" t="s">
        <v>321</v>
      </c>
      <c r="BM781" s="227" t="s">
        <v>1740</v>
      </c>
    </row>
    <row r="782" s="2" customFormat="1">
      <c r="A782" s="40"/>
      <c r="B782" s="41"/>
      <c r="C782" s="42"/>
      <c r="D782" s="229" t="s">
        <v>213</v>
      </c>
      <c r="E782" s="42"/>
      <c r="F782" s="230" t="s">
        <v>922</v>
      </c>
      <c r="G782" s="42"/>
      <c r="H782" s="42"/>
      <c r="I782" s="231"/>
      <c r="J782" s="42"/>
      <c r="K782" s="42"/>
      <c r="L782" s="46"/>
      <c r="M782" s="232"/>
      <c r="N782" s="233"/>
      <c r="O782" s="86"/>
      <c r="P782" s="86"/>
      <c r="Q782" s="86"/>
      <c r="R782" s="86"/>
      <c r="S782" s="86"/>
      <c r="T782" s="87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T782" s="19" t="s">
        <v>213</v>
      </c>
      <c r="AU782" s="19" t="s">
        <v>81</v>
      </c>
    </row>
    <row r="783" s="13" customFormat="1">
      <c r="A783" s="13"/>
      <c r="B783" s="234"/>
      <c r="C783" s="235"/>
      <c r="D783" s="236" t="s">
        <v>215</v>
      </c>
      <c r="E783" s="237" t="s">
        <v>19</v>
      </c>
      <c r="F783" s="238" t="s">
        <v>1366</v>
      </c>
      <c r="G783" s="235"/>
      <c r="H783" s="237" t="s">
        <v>19</v>
      </c>
      <c r="I783" s="239"/>
      <c r="J783" s="235"/>
      <c r="K783" s="235"/>
      <c r="L783" s="240"/>
      <c r="M783" s="241"/>
      <c r="N783" s="242"/>
      <c r="O783" s="242"/>
      <c r="P783" s="242"/>
      <c r="Q783" s="242"/>
      <c r="R783" s="242"/>
      <c r="S783" s="242"/>
      <c r="T783" s="24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4" t="s">
        <v>215</v>
      </c>
      <c r="AU783" s="244" t="s">
        <v>81</v>
      </c>
      <c r="AV783" s="13" t="s">
        <v>79</v>
      </c>
      <c r="AW783" s="13" t="s">
        <v>33</v>
      </c>
      <c r="AX783" s="13" t="s">
        <v>72</v>
      </c>
      <c r="AY783" s="244" t="s">
        <v>203</v>
      </c>
    </row>
    <row r="784" s="13" customFormat="1">
      <c r="A784" s="13"/>
      <c r="B784" s="234"/>
      <c r="C784" s="235"/>
      <c r="D784" s="236" t="s">
        <v>215</v>
      </c>
      <c r="E784" s="237" t="s">
        <v>19</v>
      </c>
      <c r="F784" s="238" t="s">
        <v>1731</v>
      </c>
      <c r="G784" s="235"/>
      <c r="H784" s="237" t="s">
        <v>19</v>
      </c>
      <c r="I784" s="239"/>
      <c r="J784" s="235"/>
      <c r="K784" s="235"/>
      <c r="L784" s="240"/>
      <c r="M784" s="241"/>
      <c r="N784" s="242"/>
      <c r="O784" s="242"/>
      <c r="P784" s="242"/>
      <c r="Q784" s="242"/>
      <c r="R784" s="242"/>
      <c r="S784" s="242"/>
      <c r="T784" s="24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4" t="s">
        <v>215</v>
      </c>
      <c r="AU784" s="244" t="s">
        <v>81</v>
      </c>
      <c r="AV784" s="13" t="s">
        <v>79</v>
      </c>
      <c r="AW784" s="13" t="s">
        <v>33</v>
      </c>
      <c r="AX784" s="13" t="s">
        <v>72</v>
      </c>
      <c r="AY784" s="244" t="s">
        <v>203</v>
      </c>
    </row>
    <row r="785" s="13" customFormat="1">
      <c r="A785" s="13"/>
      <c r="B785" s="234"/>
      <c r="C785" s="235"/>
      <c r="D785" s="236" t="s">
        <v>215</v>
      </c>
      <c r="E785" s="237" t="s">
        <v>19</v>
      </c>
      <c r="F785" s="238" t="s">
        <v>1732</v>
      </c>
      <c r="G785" s="235"/>
      <c r="H785" s="237" t="s">
        <v>19</v>
      </c>
      <c r="I785" s="239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215</v>
      </c>
      <c r="AU785" s="244" t="s">
        <v>81</v>
      </c>
      <c r="AV785" s="13" t="s">
        <v>79</v>
      </c>
      <c r="AW785" s="13" t="s">
        <v>33</v>
      </c>
      <c r="AX785" s="13" t="s">
        <v>72</v>
      </c>
      <c r="AY785" s="244" t="s">
        <v>203</v>
      </c>
    </row>
    <row r="786" s="13" customFormat="1">
      <c r="A786" s="13"/>
      <c r="B786" s="234"/>
      <c r="C786" s="235"/>
      <c r="D786" s="236" t="s">
        <v>215</v>
      </c>
      <c r="E786" s="237" t="s">
        <v>19</v>
      </c>
      <c r="F786" s="238" t="s">
        <v>915</v>
      </c>
      <c r="G786" s="235"/>
      <c r="H786" s="237" t="s">
        <v>19</v>
      </c>
      <c r="I786" s="239"/>
      <c r="J786" s="235"/>
      <c r="K786" s="235"/>
      <c r="L786" s="240"/>
      <c r="M786" s="241"/>
      <c r="N786" s="242"/>
      <c r="O786" s="242"/>
      <c r="P786" s="242"/>
      <c r="Q786" s="242"/>
      <c r="R786" s="242"/>
      <c r="S786" s="242"/>
      <c r="T786" s="24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4" t="s">
        <v>215</v>
      </c>
      <c r="AU786" s="244" t="s">
        <v>81</v>
      </c>
      <c r="AV786" s="13" t="s">
        <v>79</v>
      </c>
      <c r="AW786" s="13" t="s">
        <v>33</v>
      </c>
      <c r="AX786" s="13" t="s">
        <v>72</v>
      </c>
      <c r="AY786" s="244" t="s">
        <v>203</v>
      </c>
    </row>
    <row r="787" s="13" customFormat="1">
      <c r="A787" s="13"/>
      <c r="B787" s="234"/>
      <c r="C787" s="235"/>
      <c r="D787" s="236" t="s">
        <v>215</v>
      </c>
      <c r="E787" s="237" t="s">
        <v>19</v>
      </c>
      <c r="F787" s="238" t="s">
        <v>1733</v>
      </c>
      <c r="G787" s="235"/>
      <c r="H787" s="237" t="s">
        <v>19</v>
      </c>
      <c r="I787" s="239"/>
      <c r="J787" s="235"/>
      <c r="K787" s="235"/>
      <c r="L787" s="240"/>
      <c r="M787" s="241"/>
      <c r="N787" s="242"/>
      <c r="O787" s="242"/>
      <c r="P787" s="242"/>
      <c r="Q787" s="242"/>
      <c r="R787" s="242"/>
      <c r="S787" s="242"/>
      <c r="T787" s="24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4" t="s">
        <v>215</v>
      </c>
      <c r="AU787" s="244" t="s">
        <v>81</v>
      </c>
      <c r="AV787" s="13" t="s">
        <v>79</v>
      </c>
      <c r="AW787" s="13" t="s">
        <v>33</v>
      </c>
      <c r="AX787" s="13" t="s">
        <v>72</v>
      </c>
      <c r="AY787" s="244" t="s">
        <v>203</v>
      </c>
    </row>
    <row r="788" s="14" customFormat="1">
      <c r="A788" s="14"/>
      <c r="B788" s="245"/>
      <c r="C788" s="246"/>
      <c r="D788" s="236" t="s">
        <v>215</v>
      </c>
      <c r="E788" s="247" t="s">
        <v>19</v>
      </c>
      <c r="F788" s="248" t="s">
        <v>1734</v>
      </c>
      <c r="G788" s="246"/>
      <c r="H788" s="249">
        <v>7.8520000000000003</v>
      </c>
      <c r="I788" s="250"/>
      <c r="J788" s="246"/>
      <c r="K788" s="246"/>
      <c r="L788" s="251"/>
      <c r="M788" s="252"/>
      <c r="N788" s="253"/>
      <c r="O788" s="253"/>
      <c r="P788" s="253"/>
      <c r="Q788" s="253"/>
      <c r="R788" s="253"/>
      <c r="S788" s="253"/>
      <c r="T788" s="25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5" t="s">
        <v>215</v>
      </c>
      <c r="AU788" s="255" t="s">
        <v>81</v>
      </c>
      <c r="AV788" s="14" t="s">
        <v>81</v>
      </c>
      <c r="AW788" s="14" t="s">
        <v>33</v>
      </c>
      <c r="AX788" s="14" t="s">
        <v>72</v>
      </c>
      <c r="AY788" s="255" t="s">
        <v>203</v>
      </c>
    </row>
    <row r="789" s="13" customFormat="1">
      <c r="A789" s="13"/>
      <c r="B789" s="234"/>
      <c r="C789" s="235"/>
      <c r="D789" s="236" t="s">
        <v>215</v>
      </c>
      <c r="E789" s="237" t="s">
        <v>19</v>
      </c>
      <c r="F789" s="238" t="s">
        <v>1366</v>
      </c>
      <c r="G789" s="235"/>
      <c r="H789" s="237" t="s">
        <v>19</v>
      </c>
      <c r="I789" s="239"/>
      <c r="J789" s="235"/>
      <c r="K789" s="235"/>
      <c r="L789" s="240"/>
      <c r="M789" s="241"/>
      <c r="N789" s="242"/>
      <c r="O789" s="242"/>
      <c r="P789" s="242"/>
      <c r="Q789" s="242"/>
      <c r="R789" s="242"/>
      <c r="S789" s="242"/>
      <c r="T789" s="24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4" t="s">
        <v>215</v>
      </c>
      <c r="AU789" s="244" t="s">
        <v>81</v>
      </c>
      <c r="AV789" s="13" t="s">
        <v>79</v>
      </c>
      <c r="AW789" s="13" t="s">
        <v>33</v>
      </c>
      <c r="AX789" s="13" t="s">
        <v>72</v>
      </c>
      <c r="AY789" s="244" t="s">
        <v>203</v>
      </c>
    </row>
    <row r="790" s="13" customFormat="1">
      <c r="A790" s="13"/>
      <c r="B790" s="234"/>
      <c r="C790" s="235"/>
      <c r="D790" s="236" t="s">
        <v>215</v>
      </c>
      <c r="E790" s="237" t="s">
        <v>19</v>
      </c>
      <c r="F790" s="238" t="s">
        <v>1735</v>
      </c>
      <c r="G790" s="235"/>
      <c r="H790" s="237" t="s">
        <v>19</v>
      </c>
      <c r="I790" s="239"/>
      <c r="J790" s="235"/>
      <c r="K790" s="235"/>
      <c r="L790" s="240"/>
      <c r="M790" s="241"/>
      <c r="N790" s="242"/>
      <c r="O790" s="242"/>
      <c r="P790" s="242"/>
      <c r="Q790" s="242"/>
      <c r="R790" s="242"/>
      <c r="S790" s="242"/>
      <c r="T790" s="24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4" t="s">
        <v>215</v>
      </c>
      <c r="AU790" s="244" t="s">
        <v>81</v>
      </c>
      <c r="AV790" s="13" t="s">
        <v>79</v>
      </c>
      <c r="AW790" s="13" t="s">
        <v>33</v>
      </c>
      <c r="AX790" s="13" t="s">
        <v>72</v>
      </c>
      <c r="AY790" s="244" t="s">
        <v>203</v>
      </c>
    </row>
    <row r="791" s="13" customFormat="1">
      <c r="A791" s="13"/>
      <c r="B791" s="234"/>
      <c r="C791" s="235"/>
      <c r="D791" s="236" t="s">
        <v>215</v>
      </c>
      <c r="E791" s="237" t="s">
        <v>19</v>
      </c>
      <c r="F791" s="238" t="s">
        <v>1736</v>
      </c>
      <c r="G791" s="235"/>
      <c r="H791" s="237" t="s">
        <v>19</v>
      </c>
      <c r="I791" s="239"/>
      <c r="J791" s="235"/>
      <c r="K791" s="235"/>
      <c r="L791" s="240"/>
      <c r="M791" s="241"/>
      <c r="N791" s="242"/>
      <c r="O791" s="242"/>
      <c r="P791" s="242"/>
      <c r="Q791" s="242"/>
      <c r="R791" s="242"/>
      <c r="S791" s="242"/>
      <c r="T791" s="24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4" t="s">
        <v>215</v>
      </c>
      <c r="AU791" s="244" t="s">
        <v>81</v>
      </c>
      <c r="AV791" s="13" t="s">
        <v>79</v>
      </c>
      <c r="AW791" s="13" t="s">
        <v>33</v>
      </c>
      <c r="AX791" s="13" t="s">
        <v>72</v>
      </c>
      <c r="AY791" s="244" t="s">
        <v>203</v>
      </c>
    </row>
    <row r="792" s="13" customFormat="1">
      <c r="A792" s="13"/>
      <c r="B792" s="234"/>
      <c r="C792" s="235"/>
      <c r="D792" s="236" t="s">
        <v>215</v>
      </c>
      <c r="E792" s="237" t="s">
        <v>19</v>
      </c>
      <c r="F792" s="238" t="s">
        <v>915</v>
      </c>
      <c r="G792" s="235"/>
      <c r="H792" s="237" t="s">
        <v>19</v>
      </c>
      <c r="I792" s="239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215</v>
      </c>
      <c r="AU792" s="244" t="s">
        <v>81</v>
      </c>
      <c r="AV792" s="13" t="s">
        <v>79</v>
      </c>
      <c r="AW792" s="13" t="s">
        <v>33</v>
      </c>
      <c r="AX792" s="13" t="s">
        <v>72</v>
      </c>
      <c r="AY792" s="244" t="s">
        <v>203</v>
      </c>
    </row>
    <row r="793" s="13" customFormat="1">
      <c r="A793" s="13"/>
      <c r="B793" s="234"/>
      <c r="C793" s="235"/>
      <c r="D793" s="236" t="s">
        <v>215</v>
      </c>
      <c r="E793" s="237" t="s">
        <v>19</v>
      </c>
      <c r="F793" s="238" t="s">
        <v>1733</v>
      </c>
      <c r="G793" s="235"/>
      <c r="H793" s="237" t="s">
        <v>19</v>
      </c>
      <c r="I793" s="239"/>
      <c r="J793" s="235"/>
      <c r="K793" s="235"/>
      <c r="L793" s="240"/>
      <c r="M793" s="241"/>
      <c r="N793" s="242"/>
      <c r="O793" s="242"/>
      <c r="P793" s="242"/>
      <c r="Q793" s="242"/>
      <c r="R793" s="242"/>
      <c r="S793" s="242"/>
      <c r="T793" s="24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4" t="s">
        <v>215</v>
      </c>
      <c r="AU793" s="244" t="s">
        <v>81</v>
      </c>
      <c r="AV793" s="13" t="s">
        <v>79</v>
      </c>
      <c r="AW793" s="13" t="s">
        <v>33</v>
      </c>
      <c r="AX793" s="13" t="s">
        <v>72</v>
      </c>
      <c r="AY793" s="244" t="s">
        <v>203</v>
      </c>
    </row>
    <row r="794" s="14" customFormat="1">
      <c r="A794" s="14"/>
      <c r="B794" s="245"/>
      <c r="C794" s="246"/>
      <c r="D794" s="236" t="s">
        <v>215</v>
      </c>
      <c r="E794" s="247" t="s">
        <v>19</v>
      </c>
      <c r="F794" s="248" t="s">
        <v>1737</v>
      </c>
      <c r="G794" s="246"/>
      <c r="H794" s="249">
        <v>27.274000000000001</v>
      </c>
      <c r="I794" s="250"/>
      <c r="J794" s="246"/>
      <c r="K794" s="246"/>
      <c r="L794" s="251"/>
      <c r="M794" s="252"/>
      <c r="N794" s="253"/>
      <c r="O794" s="253"/>
      <c r="P794" s="253"/>
      <c r="Q794" s="253"/>
      <c r="R794" s="253"/>
      <c r="S794" s="253"/>
      <c r="T794" s="25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5" t="s">
        <v>215</v>
      </c>
      <c r="AU794" s="255" t="s">
        <v>81</v>
      </c>
      <c r="AV794" s="14" t="s">
        <v>81</v>
      </c>
      <c r="AW794" s="14" t="s">
        <v>33</v>
      </c>
      <c r="AX794" s="14" t="s">
        <v>72</v>
      </c>
      <c r="AY794" s="255" t="s">
        <v>203</v>
      </c>
    </row>
    <row r="795" s="13" customFormat="1">
      <c r="A795" s="13"/>
      <c r="B795" s="234"/>
      <c r="C795" s="235"/>
      <c r="D795" s="236" t="s">
        <v>215</v>
      </c>
      <c r="E795" s="237" t="s">
        <v>19</v>
      </c>
      <c r="F795" s="238" t="s">
        <v>1366</v>
      </c>
      <c r="G795" s="235"/>
      <c r="H795" s="237" t="s">
        <v>19</v>
      </c>
      <c r="I795" s="239"/>
      <c r="J795" s="235"/>
      <c r="K795" s="235"/>
      <c r="L795" s="240"/>
      <c r="M795" s="241"/>
      <c r="N795" s="242"/>
      <c r="O795" s="242"/>
      <c r="P795" s="242"/>
      <c r="Q795" s="242"/>
      <c r="R795" s="242"/>
      <c r="S795" s="242"/>
      <c r="T795" s="24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4" t="s">
        <v>215</v>
      </c>
      <c r="AU795" s="244" t="s">
        <v>81</v>
      </c>
      <c r="AV795" s="13" t="s">
        <v>79</v>
      </c>
      <c r="AW795" s="13" t="s">
        <v>33</v>
      </c>
      <c r="AX795" s="13" t="s">
        <v>72</v>
      </c>
      <c r="AY795" s="244" t="s">
        <v>203</v>
      </c>
    </row>
    <row r="796" s="13" customFormat="1">
      <c r="A796" s="13"/>
      <c r="B796" s="234"/>
      <c r="C796" s="235"/>
      <c r="D796" s="236" t="s">
        <v>215</v>
      </c>
      <c r="E796" s="237" t="s">
        <v>19</v>
      </c>
      <c r="F796" s="238" t="s">
        <v>1080</v>
      </c>
      <c r="G796" s="235"/>
      <c r="H796" s="237" t="s">
        <v>19</v>
      </c>
      <c r="I796" s="239"/>
      <c r="J796" s="235"/>
      <c r="K796" s="235"/>
      <c r="L796" s="240"/>
      <c r="M796" s="241"/>
      <c r="N796" s="242"/>
      <c r="O796" s="242"/>
      <c r="P796" s="242"/>
      <c r="Q796" s="242"/>
      <c r="R796" s="242"/>
      <c r="S796" s="242"/>
      <c r="T796" s="24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4" t="s">
        <v>215</v>
      </c>
      <c r="AU796" s="244" t="s">
        <v>81</v>
      </c>
      <c r="AV796" s="13" t="s">
        <v>79</v>
      </c>
      <c r="AW796" s="13" t="s">
        <v>33</v>
      </c>
      <c r="AX796" s="13" t="s">
        <v>72</v>
      </c>
      <c r="AY796" s="244" t="s">
        <v>203</v>
      </c>
    </row>
    <row r="797" s="13" customFormat="1">
      <c r="A797" s="13"/>
      <c r="B797" s="234"/>
      <c r="C797" s="235"/>
      <c r="D797" s="236" t="s">
        <v>215</v>
      </c>
      <c r="E797" s="237" t="s">
        <v>19</v>
      </c>
      <c r="F797" s="238" t="s">
        <v>1738</v>
      </c>
      <c r="G797" s="235"/>
      <c r="H797" s="237" t="s">
        <v>19</v>
      </c>
      <c r="I797" s="239"/>
      <c r="J797" s="235"/>
      <c r="K797" s="235"/>
      <c r="L797" s="240"/>
      <c r="M797" s="241"/>
      <c r="N797" s="242"/>
      <c r="O797" s="242"/>
      <c r="P797" s="242"/>
      <c r="Q797" s="242"/>
      <c r="R797" s="242"/>
      <c r="S797" s="242"/>
      <c r="T797" s="24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4" t="s">
        <v>215</v>
      </c>
      <c r="AU797" s="244" t="s">
        <v>81</v>
      </c>
      <c r="AV797" s="13" t="s">
        <v>79</v>
      </c>
      <c r="AW797" s="13" t="s">
        <v>33</v>
      </c>
      <c r="AX797" s="13" t="s">
        <v>72</v>
      </c>
      <c r="AY797" s="244" t="s">
        <v>203</v>
      </c>
    </row>
    <row r="798" s="13" customFormat="1">
      <c r="A798" s="13"/>
      <c r="B798" s="234"/>
      <c r="C798" s="235"/>
      <c r="D798" s="236" t="s">
        <v>215</v>
      </c>
      <c r="E798" s="237" t="s">
        <v>19</v>
      </c>
      <c r="F798" s="238" t="s">
        <v>915</v>
      </c>
      <c r="G798" s="235"/>
      <c r="H798" s="237" t="s">
        <v>19</v>
      </c>
      <c r="I798" s="239"/>
      <c r="J798" s="235"/>
      <c r="K798" s="235"/>
      <c r="L798" s="240"/>
      <c r="M798" s="241"/>
      <c r="N798" s="242"/>
      <c r="O798" s="242"/>
      <c r="P798" s="242"/>
      <c r="Q798" s="242"/>
      <c r="R798" s="242"/>
      <c r="S798" s="242"/>
      <c r="T798" s="24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4" t="s">
        <v>215</v>
      </c>
      <c r="AU798" s="244" t="s">
        <v>81</v>
      </c>
      <c r="AV798" s="13" t="s">
        <v>79</v>
      </c>
      <c r="AW798" s="13" t="s">
        <v>33</v>
      </c>
      <c r="AX798" s="13" t="s">
        <v>72</v>
      </c>
      <c r="AY798" s="244" t="s">
        <v>203</v>
      </c>
    </row>
    <row r="799" s="13" customFormat="1">
      <c r="A799" s="13"/>
      <c r="B799" s="234"/>
      <c r="C799" s="235"/>
      <c r="D799" s="236" t="s">
        <v>215</v>
      </c>
      <c r="E799" s="237" t="s">
        <v>19</v>
      </c>
      <c r="F799" s="238" t="s">
        <v>1733</v>
      </c>
      <c r="G799" s="235"/>
      <c r="H799" s="237" t="s">
        <v>19</v>
      </c>
      <c r="I799" s="239"/>
      <c r="J799" s="235"/>
      <c r="K799" s="235"/>
      <c r="L799" s="240"/>
      <c r="M799" s="241"/>
      <c r="N799" s="242"/>
      <c r="O799" s="242"/>
      <c r="P799" s="242"/>
      <c r="Q799" s="242"/>
      <c r="R799" s="242"/>
      <c r="S799" s="242"/>
      <c r="T799" s="24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44" t="s">
        <v>215</v>
      </c>
      <c r="AU799" s="244" t="s">
        <v>81</v>
      </c>
      <c r="AV799" s="13" t="s">
        <v>79</v>
      </c>
      <c r="AW799" s="13" t="s">
        <v>33</v>
      </c>
      <c r="AX799" s="13" t="s">
        <v>72</v>
      </c>
      <c r="AY799" s="244" t="s">
        <v>203</v>
      </c>
    </row>
    <row r="800" s="14" customFormat="1">
      <c r="A800" s="14"/>
      <c r="B800" s="245"/>
      <c r="C800" s="246"/>
      <c r="D800" s="236" t="s">
        <v>215</v>
      </c>
      <c r="E800" s="247" t="s">
        <v>19</v>
      </c>
      <c r="F800" s="248" t="s">
        <v>1739</v>
      </c>
      <c r="G800" s="246"/>
      <c r="H800" s="249">
        <v>15.275</v>
      </c>
      <c r="I800" s="250"/>
      <c r="J800" s="246"/>
      <c r="K800" s="246"/>
      <c r="L800" s="251"/>
      <c r="M800" s="252"/>
      <c r="N800" s="253"/>
      <c r="O800" s="253"/>
      <c r="P800" s="253"/>
      <c r="Q800" s="253"/>
      <c r="R800" s="253"/>
      <c r="S800" s="253"/>
      <c r="T800" s="25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5" t="s">
        <v>215</v>
      </c>
      <c r="AU800" s="255" t="s">
        <v>81</v>
      </c>
      <c r="AV800" s="14" t="s">
        <v>81</v>
      </c>
      <c r="AW800" s="14" t="s">
        <v>33</v>
      </c>
      <c r="AX800" s="14" t="s">
        <v>72</v>
      </c>
      <c r="AY800" s="255" t="s">
        <v>203</v>
      </c>
    </row>
    <row r="801" s="15" customFormat="1">
      <c r="A801" s="15"/>
      <c r="B801" s="256"/>
      <c r="C801" s="257"/>
      <c r="D801" s="236" t="s">
        <v>215</v>
      </c>
      <c r="E801" s="258" t="s">
        <v>19</v>
      </c>
      <c r="F801" s="259" t="s">
        <v>246</v>
      </c>
      <c r="G801" s="257"/>
      <c r="H801" s="260">
        <v>50.401000000000003</v>
      </c>
      <c r="I801" s="261"/>
      <c r="J801" s="257"/>
      <c r="K801" s="257"/>
      <c r="L801" s="262"/>
      <c r="M801" s="263"/>
      <c r="N801" s="264"/>
      <c r="O801" s="264"/>
      <c r="P801" s="264"/>
      <c r="Q801" s="264"/>
      <c r="R801" s="264"/>
      <c r="S801" s="264"/>
      <c r="T801" s="26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T801" s="266" t="s">
        <v>215</v>
      </c>
      <c r="AU801" s="266" t="s">
        <v>81</v>
      </c>
      <c r="AV801" s="15" t="s">
        <v>211</v>
      </c>
      <c r="AW801" s="15" t="s">
        <v>33</v>
      </c>
      <c r="AX801" s="15" t="s">
        <v>79</v>
      </c>
      <c r="AY801" s="266" t="s">
        <v>203</v>
      </c>
    </row>
    <row r="802" s="2" customFormat="1" ht="16.5" customHeight="1">
      <c r="A802" s="40"/>
      <c r="B802" s="41"/>
      <c r="C802" s="216" t="s">
        <v>899</v>
      </c>
      <c r="D802" s="216" t="s">
        <v>206</v>
      </c>
      <c r="E802" s="217" t="s">
        <v>924</v>
      </c>
      <c r="F802" s="218" t="s">
        <v>925</v>
      </c>
      <c r="G802" s="219" t="s">
        <v>209</v>
      </c>
      <c r="H802" s="220">
        <v>50.401000000000003</v>
      </c>
      <c r="I802" s="221"/>
      <c r="J802" s="222">
        <f>ROUND(I802*H802,2)</f>
        <v>0</v>
      </c>
      <c r="K802" s="218" t="s">
        <v>210</v>
      </c>
      <c r="L802" s="46"/>
      <c r="M802" s="223" t="s">
        <v>19</v>
      </c>
      <c r="N802" s="224" t="s">
        <v>43</v>
      </c>
      <c r="O802" s="86"/>
      <c r="P802" s="225">
        <f>O802*H802</f>
        <v>0</v>
      </c>
      <c r="Q802" s="225">
        <v>3.0000000000000001E-05</v>
      </c>
      <c r="R802" s="225">
        <f>Q802*H802</f>
        <v>0.0015120300000000001</v>
      </c>
      <c r="S802" s="225">
        <v>0</v>
      </c>
      <c r="T802" s="226">
        <f>S802*H802</f>
        <v>0</v>
      </c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R802" s="227" t="s">
        <v>321</v>
      </c>
      <c r="AT802" s="227" t="s">
        <v>206</v>
      </c>
      <c r="AU802" s="227" t="s">
        <v>81</v>
      </c>
      <c r="AY802" s="19" t="s">
        <v>203</v>
      </c>
      <c r="BE802" s="228">
        <f>IF(N802="základní",J802,0)</f>
        <v>0</v>
      </c>
      <c r="BF802" s="228">
        <f>IF(N802="snížená",J802,0)</f>
        <v>0</v>
      </c>
      <c r="BG802" s="228">
        <f>IF(N802="zákl. přenesená",J802,0)</f>
        <v>0</v>
      </c>
      <c r="BH802" s="228">
        <f>IF(N802="sníž. přenesená",J802,0)</f>
        <v>0</v>
      </c>
      <c r="BI802" s="228">
        <f>IF(N802="nulová",J802,0)</f>
        <v>0</v>
      </c>
      <c r="BJ802" s="19" t="s">
        <v>79</v>
      </c>
      <c r="BK802" s="228">
        <f>ROUND(I802*H802,2)</f>
        <v>0</v>
      </c>
      <c r="BL802" s="19" t="s">
        <v>321</v>
      </c>
      <c r="BM802" s="227" t="s">
        <v>1741</v>
      </c>
    </row>
    <row r="803" s="2" customFormat="1">
      <c r="A803" s="40"/>
      <c r="B803" s="41"/>
      <c r="C803" s="42"/>
      <c r="D803" s="229" t="s">
        <v>213</v>
      </c>
      <c r="E803" s="42"/>
      <c r="F803" s="230" t="s">
        <v>927</v>
      </c>
      <c r="G803" s="42"/>
      <c r="H803" s="42"/>
      <c r="I803" s="231"/>
      <c r="J803" s="42"/>
      <c r="K803" s="42"/>
      <c r="L803" s="46"/>
      <c r="M803" s="232"/>
      <c r="N803" s="233"/>
      <c r="O803" s="86"/>
      <c r="P803" s="86"/>
      <c r="Q803" s="86"/>
      <c r="R803" s="86"/>
      <c r="S803" s="86"/>
      <c r="T803" s="87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T803" s="19" t="s">
        <v>213</v>
      </c>
      <c r="AU803" s="19" t="s">
        <v>81</v>
      </c>
    </row>
    <row r="804" s="13" customFormat="1">
      <c r="A804" s="13"/>
      <c r="B804" s="234"/>
      <c r="C804" s="235"/>
      <c r="D804" s="236" t="s">
        <v>215</v>
      </c>
      <c r="E804" s="237" t="s">
        <v>19</v>
      </c>
      <c r="F804" s="238" t="s">
        <v>1366</v>
      </c>
      <c r="G804" s="235"/>
      <c r="H804" s="237" t="s">
        <v>19</v>
      </c>
      <c r="I804" s="239"/>
      <c r="J804" s="235"/>
      <c r="K804" s="235"/>
      <c r="L804" s="240"/>
      <c r="M804" s="241"/>
      <c r="N804" s="242"/>
      <c r="O804" s="242"/>
      <c r="P804" s="242"/>
      <c r="Q804" s="242"/>
      <c r="R804" s="242"/>
      <c r="S804" s="242"/>
      <c r="T804" s="24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4" t="s">
        <v>215</v>
      </c>
      <c r="AU804" s="244" t="s">
        <v>81</v>
      </c>
      <c r="AV804" s="13" t="s">
        <v>79</v>
      </c>
      <c r="AW804" s="13" t="s">
        <v>33</v>
      </c>
      <c r="AX804" s="13" t="s">
        <v>72</v>
      </c>
      <c r="AY804" s="244" t="s">
        <v>203</v>
      </c>
    </row>
    <row r="805" s="13" customFormat="1">
      <c r="A805" s="13"/>
      <c r="B805" s="234"/>
      <c r="C805" s="235"/>
      <c r="D805" s="236" t="s">
        <v>215</v>
      </c>
      <c r="E805" s="237" t="s">
        <v>19</v>
      </c>
      <c r="F805" s="238" t="s">
        <v>1731</v>
      </c>
      <c r="G805" s="235"/>
      <c r="H805" s="237" t="s">
        <v>19</v>
      </c>
      <c r="I805" s="239"/>
      <c r="J805" s="235"/>
      <c r="K805" s="235"/>
      <c r="L805" s="240"/>
      <c r="M805" s="241"/>
      <c r="N805" s="242"/>
      <c r="O805" s="242"/>
      <c r="P805" s="242"/>
      <c r="Q805" s="242"/>
      <c r="R805" s="242"/>
      <c r="S805" s="242"/>
      <c r="T805" s="24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4" t="s">
        <v>215</v>
      </c>
      <c r="AU805" s="244" t="s">
        <v>81</v>
      </c>
      <c r="AV805" s="13" t="s">
        <v>79</v>
      </c>
      <c r="AW805" s="13" t="s">
        <v>33</v>
      </c>
      <c r="AX805" s="13" t="s">
        <v>72</v>
      </c>
      <c r="AY805" s="244" t="s">
        <v>203</v>
      </c>
    </row>
    <row r="806" s="13" customFormat="1">
      <c r="A806" s="13"/>
      <c r="B806" s="234"/>
      <c r="C806" s="235"/>
      <c r="D806" s="236" t="s">
        <v>215</v>
      </c>
      <c r="E806" s="237" t="s">
        <v>19</v>
      </c>
      <c r="F806" s="238" t="s">
        <v>1732</v>
      </c>
      <c r="G806" s="235"/>
      <c r="H806" s="237" t="s">
        <v>19</v>
      </c>
      <c r="I806" s="239"/>
      <c r="J806" s="235"/>
      <c r="K806" s="235"/>
      <c r="L806" s="240"/>
      <c r="M806" s="241"/>
      <c r="N806" s="242"/>
      <c r="O806" s="242"/>
      <c r="P806" s="242"/>
      <c r="Q806" s="242"/>
      <c r="R806" s="242"/>
      <c r="S806" s="242"/>
      <c r="T806" s="24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4" t="s">
        <v>215</v>
      </c>
      <c r="AU806" s="244" t="s">
        <v>81</v>
      </c>
      <c r="AV806" s="13" t="s">
        <v>79</v>
      </c>
      <c r="AW806" s="13" t="s">
        <v>33</v>
      </c>
      <c r="AX806" s="13" t="s">
        <v>72</v>
      </c>
      <c r="AY806" s="244" t="s">
        <v>203</v>
      </c>
    </row>
    <row r="807" s="13" customFormat="1">
      <c r="A807" s="13"/>
      <c r="B807" s="234"/>
      <c r="C807" s="235"/>
      <c r="D807" s="236" t="s">
        <v>215</v>
      </c>
      <c r="E807" s="237" t="s">
        <v>19</v>
      </c>
      <c r="F807" s="238" t="s">
        <v>915</v>
      </c>
      <c r="G807" s="235"/>
      <c r="H807" s="237" t="s">
        <v>19</v>
      </c>
      <c r="I807" s="239"/>
      <c r="J807" s="235"/>
      <c r="K807" s="235"/>
      <c r="L807" s="240"/>
      <c r="M807" s="241"/>
      <c r="N807" s="242"/>
      <c r="O807" s="242"/>
      <c r="P807" s="242"/>
      <c r="Q807" s="242"/>
      <c r="R807" s="242"/>
      <c r="S807" s="242"/>
      <c r="T807" s="24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4" t="s">
        <v>215</v>
      </c>
      <c r="AU807" s="244" t="s">
        <v>81</v>
      </c>
      <c r="AV807" s="13" t="s">
        <v>79</v>
      </c>
      <c r="AW807" s="13" t="s">
        <v>33</v>
      </c>
      <c r="AX807" s="13" t="s">
        <v>72</v>
      </c>
      <c r="AY807" s="244" t="s">
        <v>203</v>
      </c>
    </row>
    <row r="808" s="13" customFormat="1">
      <c r="A808" s="13"/>
      <c r="B808" s="234"/>
      <c r="C808" s="235"/>
      <c r="D808" s="236" t="s">
        <v>215</v>
      </c>
      <c r="E808" s="237" t="s">
        <v>19</v>
      </c>
      <c r="F808" s="238" t="s">
        <v>1733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215</v>
      </c>
      <c r="AU808" s="244" t="s">
        <v>81</v>
      </c>
      <c r="AV808" s="13" t="s">
        <v>79</v>
      </c>
      <c r="AW808" s="13" t="s">
        <v>33</v>
      </c>
      <c r="AX808" s="13" t="s">
        <v>72</v>
      </c>
      <c r="AY808" s="244" t="s">
        <v>203</v>
      </c>
    </row>
    <row r="809" s="14" customFormat="1">
      <c r="A809" s="14"/>
      <c r="B809" s="245"/>
      <c r="C809" s="246"/>
      <c r="D809" s="236" t="s">
        <v>215</v>
      </c>
      <c r="E809" s="247" t="s">
        <v>19</v>
      </c>
      <c r="F809" s="248" t="s">
        <v>1734</v>
      </c>
      <c r="G809" s="246"/>
      <c r="H809" s="249">
        <v>7.8520000000000003</v>
      </c>
      <c r="I809" s="250"/>
      <c r="J809" s="246"/>
      <c r="K809" s="246"/>
      <c r="L809" s="251"/>
      <c r="M809" s="252"/>
      <c r="N809" s="253"/>
      <c r="O809" s="253"/>
      <c r="P809" s="253"/>
      <c r="Q809" s="253"/>
      <c r="R809" s="253"/>
      <c r="S809" s="253"/>
      <c r="T809" s="25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5" t="s">
        <v>215</v>
      </c>
      <c r="AU809" s="255" t="s">
        <v>81</v>
      </c>
      <c r="AV809" s="14" t="s">
        <v>81</v>
      </c>
      <c r="AW809" s="14" t="s">
        <v>33</v>
      </c>
      <c r="AX809" s="14" t="s">
        <v>72</v>
      </c>
      <c r="AY809" s="255" t="s">
        <v>203</v>
      </c>
    </row>
    <row r="810" s="13" customFormat="1">
      <c r="A810" s="13"/>
      <c r="B810" s="234"/>
      <c r="C810" s="235"/>
      <c r="D810" s="236" t="s">
        <v>215</v>
      </c>
      <c r="E810" s="237" t="s">
        <v>19</v>
      </c>
      <c r="F810" s="238" t="s">
        <v>1366</v>
      </c>
      <c r="G810" s="235"/>
      <c r="H810" s="237" t="s">
        <v>19</v>
      </c>
      <c r="I810" s="239"/>
      <c r="J810" s="235"/>
      <c r="K810" s="235"/>
      <c r="L810" s="240"/>
      <c r="M810" s="241"/>
      <c r="N810" s="242"/>
      <c r="O810" s="242"/>
      <c r="P810" s="242"/>
      <c r="Q810" s="242"/>
      <c r="R810" s="242"/>
      <c r="S810" s="242"/>
      <c r="T810" s="24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4" t="s">
        <v>215</v>
      </c>
      <c r="AU810" s="244" t="s">
        <v>81</v>
      </c>
      <c r="AV810" s="13" t="s">
        <v>79</v>
      </c>
      <c r="AW810" s="13" t="s">
        <v>33</v>
      </c>
      <c r="AX810" s="13" t="s">
        <v>72</v>
      </c>
      <c r="AY810" s="244" t="s">
        <v>203</v>
      </c>
    </row>
    <row r="811" s="13" customFormat="1">
      <c r="A811" s="13"/>
      <c r="B811" s="234"/>
      <c r="C811" s="235"/>
      <c r="D811" s="236" t="s">
        <v>215</v>
      </c>
      <c r="E811" s="237" t="s">
        <v>19</v>
      </c>
      <c r="F811" s="238" t="s">
        <v>1735</v>
      </c>
      <c r="G811" s="235"/>
      <c r="H811" s="237" t="s">
        <v>19</v>
      </c>
      <c r="I811" s="239"/>
      <c r="J811" s="235"/>
      <c r="K811" s="235"/>
      <c r="L811" s="240"/>
      <c r="M811" s="241"/>
      <c r="N811" s="242"/>
      <c r="O811" s="242"/>
      <c r="P811" s="242"/>
      <c r="Q811" s="242"/>
      <c r="R811" s="242"/>
      <c r="S811" s="242"/>
      <c r="T811" s="24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4" t="s">
        <v>215</v>
      </c>
      <c r="AU811" s="244" t="s">
        <v>81</v>
      </c>
      <c r="AV811" s="13" t="s">
        <v>79</v>
      </c>
      <c r="AW811" s="13" t="s">
        <v>33</v>
      </c>
      <c r="AX811" s="13" t="s">
        <v>72</v>
      </c>
      <c r="AY811" s="244" t="s">
        <v>203</v>
      </c>
    </row>
    <row r="812" s="13" customFormat="1">
      <c r="A812" s="13"/>
      <c r="B812" s="234"/>
      <c r="C812" s="235"/>
      <c r="D812" s="236" t="s">
        <v>215</v>
      </c>
      <c r="E812" s="237" t="s">
        <v>19</v>
      </c>
      <c r="F812" s="238" t="s">
        <v>1736</v>
      </c>
      <c r="G812" s="235"/>
      <c r="H812" s="237" t="s">
        <v>19</v>
      </c>
      <c r="I812" s="239"/>
      <c r="J812" s="235"/>
      <c r="K812" s="235"/>
      <c r="L812" s="240"/>
      <c r="M812" s="241"/>
      <c r="N812" s="242"/>
      <c r="O812" s="242"/>
      <c r="P812" s="242"/>
      <c r="Q812" s="242"/>
      <c r="R812" s="242"/>
      <c r="S812" s="242"/>
      <c r="T812" s="24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4" t="s">
        <v>215</v>
      </c>
      <c r="AU812" s="244" t="s">
        <v>81</v>
      </c>
      <c r="AV812" s="13" t="s">
        <v>79</v>
      </c>
      <c r="AW812" s="13" t="s">
        <v>33</v>
      </c>
      <c r="AX812" s="13" t="s">
        <v>72</v>
      </c>
      <c r="AY812" s="244" t="s">
        <v>203</v>
      </c>
    </row>
    <row r="813" s="13" customFormat="1">
      <c r="A813" s="13"/>
      <c r="B813" s="234"/>
      <c r="C813" s="235"/>
      <c r="D813" s="236" t="s">
        <v>215</v>
      </c>
      <c r="E813" s="237" t="s">
        <v>19</v>
      </c>
      <c r="F813" s="238" t="s">
        <v>915</v>
      </c>
      <c r="G813" s="235"/>
      <c r="H813" s="237" t="s">
        <v>19</v>
      </c>
      <c r="I813" s="239"/>
      <c r="J813" s="235"/>
      <c r="K813" s="235"/>
      <c r="L813" s="240"/>
      <c r="M813" s="241"/>
      <c r="N813" s="242"/>
      <c r="O813" s="242"/>
      <c r="P813" s="242"/>
      <c r="Q813" s="242"/>
      <c r="R813" s="242"/>
      <c r="S813" s="242"/>
      <c r="T813" s="24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4" t="s">
        <v>215</v>
      </c>
      <c r="AU813" s="244" t="s">
        <v>81</v>
      </c>
      <c r="AV813" s="13" t="s">
        <v>79</v>
      </c>
      <c r="AW813" s="13" t="s">
        <v>33</v>
      </c>
      <c r="AX813" s="13" t="s">
        <v>72</v>
      </c>
      <c r="AY813" s="244" t="s">
        <v>203</v>
      </c>
    </row>
    <row r="814" s="13" customFormat="1">
      <c r="A814" s="13"/>
      <c r="B814" s="234"/>
      <c r="C814" s="235"/>
      <c r="D814" s="236" t="s">
        <v>215</v>
      </c>
      <c r="E814" s="237" t="s">
        <v>19</v>
      </c>
      <c r="F814" s="238" t="s">
        <v>1733</v>
      </c>
      <c r="G814" s="235"/>
      <c r="H814" s="237" t="s">
        <v>19</v>
      </c>
      <c r="I814" s="239"/>
      <c r="J814" s="235"/>
      <c r="K814" s="235"/>
      <c r="L814" s="240"/>
      <c r="M814" s="241"/>
      <c r="N814" s="242"/>
      <c r="O814" s="242"/>
      <c r="P814" s="242"/>
      <c r="Q814" s="242"/>
      <c r="R814" s="242"/>
      <c r="S814" s="242"/>
      <c r="T814" s="24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4" t="s">
        <v>215</v>
      </c>
      <c r="AU814" s="244" t="s">
        <v>81</v>
      </c>
      <c r="AV814" s="13" t="s">
        <v>79</v>
      </c>
      <c r="AW814" s="13" t="s">
        <v>33</v>
      </c>
      <c r="AX814" s="13" t="s">
        <v>72</v>
      </c>
      <c r="AY814" s="244" t="s">
        <v>203</v>
      </c>
    </row>
    <row r="815" s="14" customFormat="1">
      <c r="A815" s="14"/>
      <c r="B815" s="245"/>
      <c r="C815" s="246"/>
      <c r="D815" s="236" t="s">
        <v>215</v>
      </c>
      <c r="E815" s="247" t="s">
        <v>19</v>
      </c>
      <c r="F815" s="248" t="s">
        <v>1737</v>
      </c>
      <c r="G815" s="246"/>
      <c r="H815" s="249">
        <v>27.274000000000001</v>
      </c>
      <c r="I815" s="250"/>
      <c r="J815" s="246"/>
      <c r="K815" s="246"/>
      <c r="L815" s="251"/>
      <c r="M815" s="252"/>
      <c r="N815" s="253"/>
      <c r="O815" s="253"/>
      <c r="P815" s="253"/>
      <c r="Q815" s="253"/>
      <c r="R815" s="253"/>
      <c r="S815" s="253"/>
      <c r="T815" s="25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5" t="s">
        <v>215</v>
      </c>
      <c r="AU815" s="255" t="s">
        <v>81</v>
      </c>
      <c r="AV815" s="14" t="s">
        <v>81</v>
      </c>
      <c r="AW815" s="14" t="s">
        <v>33</v>
      </c>
      <c r="AX815" s="14" t="s">
        <v>72</v>
      </c>
      <c r="AY815" s="255" t="s">
        <v>203</v>
      </c>
    </row>
    <row r="816" s="13" customFormat="1">
      <c r="A816" s="13"/>
      <c r="B816" s="234"/>
      <c r="C816" s="235"/>
      <c r="D816" s="236" t="s">
        <v>215</v>
      </c>
      <c r="E816" s="237" t="s">
        <v>19</v>
      </c>
      <c r="F816" s="238" t="s">
        <v>1366</v>
      </c>
      <c r="G816" s="235"/>
      <c r="H816" s="237" t="s">
        <v>19</v>
      </c>
      <c r="I816" s="239"/>
      <c r="J816" s="235"/>
      <c r="K816" s="235"/>
      <c r="L816" s="240"/>
      <c r="M816" s="241"/>
      <c r="N816" s="242"/>
      <c r="O816" s="242"/>
      <c r="P816" s="242"/>
      <c r="Q816" s="242"/>
      <c r="R816" s="242"/>
      <c r="S816" s="242"/>
      <c r="T816" s="24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4" t="s">
        <v>215</v>
      </c>
      <c r="AU816" s="244" t="s">
        <v>81</v>
      </c>
      <c r="AV816" s="13" t="s">
        <v>79</v>
      </c>
      <c r="AW816" s="13" t="s">
        <v>33</v>
      </c>
      <c r="AX816" s="13" t="s">
        <v>72</v>
      </c>
      <c r="AY816" s="244" t="s">
        <v>203</v>
      </c>
    </row>
    <row r="817" s="13" customFormat="1">
      <c r="A817" s="13"/>
      <c r="B817" s="234"/>
      <c r="C817" s="235"/>
      <c r="D817" s="236" t="s">
        <v>215</v>
      </c>
      <c r="E817" s="237" t="s">
        <v>19</v>
      </c>
      <c r="F817" s="238" t="s">
        <v>1080</v>
      </c>
      <c r="G817" s="235"/>
      <c r="H817" s="237" t="s">
        <v>19</v>
      </c>
      <c r="I817" s="239"/>
      <c r="J817" s="235"/>
      <c r="K817" s="235"/>
      <c r="L817" s="240"/>
      <c r="M817" s="241"/>
      <c r="N817" s="242"/>
      <c r="O817" s="242"/>
      <c r="P817" s="242"/>
      <c r="Q817" s="242"/>
      <c r="R817" s="242"/>
      <c r="S817" s="242"/>
      <c r="T817" s="24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4" t="s">
        <v>215</v>
      </c>
      <c r="AU817" s="244" t="s">
        <v>81</v>
      </c>
      <c r="AV817" s="13" t="s">
        <v>79</v>
      </c>
      <c r="AW817" s="13" t="s">
        <v>33</v>
      </c>
      <c r="AX817" s="13" t="s">
        <v>72</v>
      </c>
      <c r="AY817" s="244" t="s">
        <v>203</v>
      </c>
    </row>
    <row r="818" s="13" customFormat="1">
      <c r="A818" s="13"/>
      <c r="B818" s="234"/>
      <c r="C818" s="235"/>
      <c r="D818" s="236" t="s">
        <v>215</v>
      </c>
      <c r="E818" s="237" t="s">
        <v>19</v>
      </c>
      <c r="F818" s="238" t="s">
        <v>1738</v>
      </c>
      <c r="G818" s="235"/>
      <c r="H818" s="237" t="s">
        <v>19</v>
      </c>
      <c r="I818" s="239"/>
      <c r="J818" s="235"/>
      <c r="K818" s="235"/>
      <c r="L818" s="240"/>
      <c r="M818" s="241"/>
      <c r="N818" s="242"/>
      <c r="O818" s="242"/>
      <c r="P818" s="242"/>
      <c r="Q818" s="242"/>
      <c r="R818" s="242"/>
      <c r="S818" s="242"/>
      <c r="T818" s="24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4" t="s">
        <v>215</v>
      </c>
      <c r="AU818" s="244" t="s">
        <v>81</v>
      </c>
      <c r="AV818" s="13" t="s">
        <v>79</v>
      </c>
      <c r="AW818" s="13" t="s">
        <v>33</v>
      </c>
      <c r="AX818" s="13" t="s">
        <v>72</v>
      </c>
      <c r="AY818" s="244" t="s">
        <v>203</v>
      </c>
    </row>
    <row r="819" s="13" customFormat="1">
      <c r="A819" s="13"/>
      <c r="B819" s="234"/>
      <c r="C819" s="235"/>
      <c r="D819" s="236" t="s">
        <v>215</v>
      </c>
      <c r="E819" s="237" t="s">
        <v>19</v>
      </c>
      <c r="F819" s="238" t="s">
        <v>915</v>
      </c>
      <c r="G819" s="235"/>
      <c r="H819" s="237" t="s">
        <v>19</v>
      </c>
      <c r="I819" s="239"/>
      <c r="J819" s="235"/>
      <c r="K819" s="235"/>
      <c r="L819" s="240"/>
      <c r="M819" s="241"/>
      <c r="N819" s="242"/>
      <c r="O819" s="242"/>
      <c r="P819" s="242"/>
      <c r="Q819" s="242"/>
      <c r="R819" s="242"/>
      <c r="S819" s="242"/>
      <c r="T819" s="24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4" t="s">
        <v>215</v>
      </c>
      <c r="AU819" s="244" t="s">
        <v>81</v>
      </c>
      <c r="AV819" s="13" t="s">
        <v>79</v>
      </c>
      <c r="AW819" s="13" t="s">
        <v>33</v>
      </c>
      <c r="AX819" s="13" t="s">
        <v>72</v>
      </c>
      <c r="AY819" s="244" t="s">
        <v>203</v>
      </c>
    </row>
    <row r="820" s="13" customFormat="1">
      <c r="A820" s="13"/>
      <c r="B820" s="234"/>
      <c r="C820" s="235"/>
      <c r="D820" s="236" t="s">
        <v>215</v>
      </c>
      <c r="E820" s="237" t="s">
        <v>19</v>
      </c>
      <c r="F820" s="238" t="s">
        <v>1733</v>
      </c>
      <c r="G820" s="235"/>
      <c r="H820" s="237" t="s">
        <v>19</v>
      </c>
      <c r="I820" s="239"/>
      <c r="J820" s="235"/>
      <c r="K820" s="235"/>
      <c r="L820" s="240"/>
      <c r="M820" s="241"/>
      <c r="N820" s="242"/>
      <c r="O820" s="242"/>
      <c r="P820" s="242"/>
      <c r="Q820" s="242"/>
      <c r="R820" s="242"/>
      <c r="S820" s="242"/>
      <c r="T820" s="24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4" t="s">
        <v>215</v>
      </c>
      <c r="AU820" s="244" t="s">
        <v>81</v>
      </c>
      <c r="AV820" s="13" t="s">
        <v>79</v>
      </c>
      <c r="AW820" s="13" t="s">
        <v>33</v>
      </c>
      <c r="AX820" s="13" t="s">
        <v>72</v>
      </c>
      <c r="AY820" s="244" t="s">
        <v>203</v>
      </c>
    </row>
    <row r="821" s="14" customFormat="1">
      <c r="A821" s="14"/>
      <c r="B821" s="245"/>
      <c r="C821" s="246"/>
      <c r="D821" s="236" t="s">
        <v>215</v>
      </c>
      <c r="E821" s="247" t="s">
        <v>19</v>
      </c>
      <c r="F821" s="248" t="s">
        <v>1739</v>
      </c>
      <c r="G821" s="246"/>
      <c r="H821" s="249">
        <v>15.275</v>
      </c>
      <c r="I821" s="250"/>
      <c r="J821" s="246"/>
      <c r="K821" s="246"/>
      <c r="L821" s="251"/>
      <c r="M821" s="252"/>
      <c r="N821" s="253"/>
      <c r="O821" s="253"/>
      <c r="P821" s="253"/>
      <c r="Q821" s="253"/>
      <c r="R821" s="253"/>
      <c r="S821" s="253"/>
      <c r="T821" s="25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5" t="s">
        <v>215</v>
      </c>
      <c r="AU821" s="255" t="s">
        <v>81</v>
      </c>
      <c r="AV821" s="14" t="s">
        <v>81</v>
      </c>
      <c r="AW821" s="14" t="s">
        <v>33</v>
      </c>
      <c r="AX821" s="14" t="s">
        <v>72</v>
      </c>
      <c r="AY821" s="255" t="s">
        <v>203</v>
      </c>
    </row>
    <row r="822" s="15" customFormat="1">
      <c r="A822" s="15"/>
      <c r="B822" s="256"/>
      <c r="C822" s="257"/>
      <c r="D822" s="236" t="s">
        <v>215</v>
      </c>
      <c r="E822" s="258" t="s">
        <v>19</v>
      </c>
      <c r="F822" s="259" t="s">
        <v>246</v>
      </c>
      <c r="G822" s="257"/>
      <c r="H822" s="260">
        <v>50.401000000000003</v>
      </c>
      <c r="I822" s="261"/>
      <c r="J822" s="257"/>
      <c r="K822" s="257"/>
      <c r="L822" s="262"/>
      <c r="M822" s="263"/>
      <c r="N822" s="264"/>
      <c r="O822" s="264"/>
      <c r="P822" s="264"/>
      <c r="Q822" s="264"/>
      <c r="R822" s="264"/>
      <c r="S822" s="264"/>
      <c r="T822" s="26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66" t="s">
        <v>215</v>
      </c>
      <c r="AU822" s="266" t="s">
        <v>81</v>
      </c>
      <c r="AV822" s="15" t="s">
        <v>211</v>
      </c>
      <c r="AW822" s="15" t="s">
        <v>33</v>
      </c>
      <c r="AX822" s="15" t="s">
        <v>79</v>
      </c>
      <c r="AY822" s="266" t="s">
        <v>203</v>
      </c>
    </row>
    <row r="823" s="2" customFormat="1" ht="16.5" customHeight="1">
      <c r="A823" s="40"/>
      <c r="B823" s="41"/>
      <c r="C823" s="216" t="s">
        <v>903</v>
      </c>
      <c r="D823" s="216" t="s">
        <v>206</v>
      </c>
      <c r="E823" s="217" t="s">
        <v>928</v>
      </c>
      <c r="F823" s="218" t="s">
        <v>929</v>
      </c>
      <c r="G823" s="219" t="s">
        <v>209</v>
      </c>
      <c r="H823" s="220">
        <v>50.401000000000003</v>
      </c>
      <c r="I823" s="221"/>
      <c r="J823" s="222">
        <f>ROUND(I823*H823,2)</f>
        <v>0</v>
      </c>
      <c r="K823" s="218" t="s">
        <v>210</v>
      </c>
      <c r="L823" s="46"/>
      <c r="M823" s="223" t="s">
        <v>19</v>
      </c>
      <c r="N823" s="224" t="s">
        <v>43</v>
      </c>
      <c r="O823" s="86"/>
      <c r="P823" s="225">
        <f>O823*H823</f>
        <v>0</v>
      </c>
      <c r="Q823" s="225">
        <v>0.00050000000000000001</v>
      </c>
      <c r="R823" s="225">
        <f>Q823*H823</f>
        <v>0.025200500000000001</v>
      </c>
      <c r="S823" s="225">
        <v>0</v>
      </c>
      <c r="T823" s="226">
        <f>S823*H823</f>
        <v>0</v>
      </c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R823" s="227" t="s">
        <v>321</v>
      </c>
      <c r="AT823" s="227" t="s">
        <v>206</v>
      </c>
      <c r="AU823" s="227" t="s">
        <v>81</v>
      </c>
      <c r="AY823" s="19" t="s">
        <v>203</v>
      </c>
      <c r="BE823" s="228">
        <f>IF(N823="základní",J823,0)</f>
        <v>0</v>
      </c>
      <c r="BF823" s="228">
        <f>IF(N823="snížená",J823,0)</f>
        <v>0</v>
      </c>
      <c r="BG823" s="228">
        <f>IF(N823="zákl. přenesená",J823,0)</f>
        <v>0</v>
      </c>
      <c r="BH823" s="228">
        <f>IF(N823="sníž. přenesená",J823,0)</f>
        <v>0</v>
      </c>
      <c r="BI823" s="228">
        <f>IF(N823="nulová",J823,0)</f>
        <v>0</v>
      </c>
      <c r="BJ823" s="19" t="s">
        <v>79</v>
      </c>
      <c r="BK823" s="228">
        <f>ROUND(I823*H823,2)</f>
        <v>0</v>
      </c>
      <c r="BL823" s="19" t="s">
        <v>321</v>
      </c>
      <c r="BM823" s="227" t="s">
        <v>1742</v>
      </c>
    </row>
    <row r="824" s="2" customFormat="1">
      <c r="A824" s="40"/>
      <c r="B824" s="41"/>
      <c r="C824" s="42"/>
      <c r="D824" s="229" t="s">
        <v>213</v>
      </c>
      <c r="E824" s="42"/>
      <c r="F824" s="230" t="s">
        <v>931</v>
      </c>
      <c r="G824" s="42"/>
      <c r="H824" s="42"/>
      <c r="I824" s="231"/>
      <c r="J824" s="42"/>
      <c r="K824" s="42"/>
      <c r="L824" s="46"/>
      <c r="M824" s="232"/>
      <c r="N824" s="233"/>
      <c r="O824" s="86"/>
      <c r="P824" s="86"/>
      <c r="Q824" s="86"/>
      <c r="R824" s="86"/>
      <c r="S824" s="86"/>
      <c r="T824" s="87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T824" s="19" t="s">
        <v>213</v>
      </c>
      <c r="AU824" s="19" t="s">
        <v>81</v>
      </c>
    </row>
    <row r="825" s="13" customFormat="1">
      <c r="A825" s="13"/>
      <c r="B825" s="234"/>
      <c r="C825" s="235"/>
      <c r="D825" s="236" t="s">
        <v>215</v>
      </c>
      <c r="E825" s="237" t="s">
        <v>19</v>
      </c>
      <c r="F825" s="238" t="s">
        <v>1366</v>
      </c>
      <c r="G825" s="235"/>
      <c r="H825" s="237" t="s">
        <v>19</v>
      </c>
      <c r="I825" s="239"/>
      <c r="J825" s="235"/>
      <c r="K825" s="235"/>
      <c r="L825" s="240"/>
      <c r="M825" s="241"/>
      <c r="N825" s="242"/>
      <c r="O825" s="242"/>
      <c r="P825" s="242"/>
      <c r="Q825" s="242"/>
      <c r="R825" s="242"/>
      <c r="S825" s="242"/>
      <c r="T825" s="24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4" t="s">
        <v>215</v>
      </c>
      <c r="AU825" s="244" t="s">
        <v>81</v>
      </c>
      <c r="AV825" s="13" t="s">
        <v>79</v>
      </c>
      <c r="AW825" s="13" t="s">
        <v>33</v>
      </c>
      <c r="AX825" s="13" t="s">
        <v>72</v>
      </c>
      <c r="AY825" s="244" t="s">
        <v>203</v>
      </c>
    </row>
    <row r="826" s="13" customFormat="1">
      <c r="A826" s="13"/>
      <c r="B826" s="234"/>
      <c r="C826" s="235"/>
      <c r="D826" s="236" t="s">
        <v>215</v>
      </c>
      <c r="E826" s="237" t="s">
        <v>19</v>
      </c>
      <c r="F826" s="238" t="s">
        <v>1731</v>
      </c>
      <c r="G826" s="235"/>
      <c r="H826" s="237" t="s">
        <v>19</v>
      </c>
      <c r="I826" s="239"/>
      <c r="J826" s="235"/>
      <c r="K826" s="235"/>
      <c r="L826" s="240"/>
      <c r="M826" s="241"/>
      <c r="N826" s="242"/>
      <c r="O826" s="242"/>
      <c r="P826" s="242"/>
      <c r="Q826" s="242"/>
      <c r="R826" s="242"/>
      <c r="S826" s="242"/>
      <c r="T826" s="24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4" t="s">
        <v>215</v>
      </c>
      <c r="AU826" s="244" t="s">
        <v>81</v>
      </c>
      <c r="AV826" s="13" t="s">
        <v>79</v>
      </c>
      <c r="AW826" s="13" t="s">
        <v>33</v>
      </c>
      <c r="AX826" s="13" t="s">
        <v>72</v>
      </c>
      <c r="AY826" s="244" t="s">
        <v>203</v>
      </c>
    </row>
    <row r="827" s="13" customFormat="1">
      <c r="A827" s="13"/>
      <c r="B827" s="234"/>
      <c r="C827" s="235"/>
      <c r="D827" s="236" t="s">
        <v>215</v>
      </c>
      <c r="E827" s="237" t="s">
        <v>19</v>
      </c>
      <c r="F827" s="238" t="s">
        <v>1732</v>
      </c>
      <c r="G827" s="235"/>
      <c r="H827" s="237" t="s">
        <v>19</v>
      </c>
      <c r="I827" s="239"/>
      <c r="J827" s="235"/>
      <c r="K827" s="235"/>
      <c r="L827" s="240"/>
      <c r="M827" s="241"/>
      <c r="N827" s="242"/>
      <c r="O827" s="242"/>
      <c r="P827" s="242"/>
      <c r="Q827" s="242"/>
      <c r="R827" s="242"/>
      <c r="S827" s="242"/>
      <c r="T827" s="24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4" t="s">
        <v>215</v>
      </c>
      <c r="AU827" s="244" t="s">
        <v>81</v>
      </c>
      <c r="AV827" s="13" t="s">
        <v>79</v>
      </c>
      <c r="AW827" s="13" t="s">
        <v>33</v>
      </c>
      <c r="AX827" s="13" t="s">
        <v>72</v>
      </c>
      <c r="AY827" s="244" t="s">
        <v>203</v>
      </c>
    </row>
    <row r="828" s="13" customFormat="1">
      <c r="A828" s="13"/>
      <c r="B828" s="234"/>
      <c r="C828" s="235"/>
      <c r="D828" s="236" t="s">
        <v>215</v>
      </c>
      <c r="E828" s="237" t="s">
        <v>19</v>
      </c>
      <c r="F828" s="238" t="s">
        <v>915</v>
      </c>
      <c r="G828" s="235"/>
      <c r="H828" s="237" t="s">
        <v>19</v>
      </c>
      <c r="I828" s="239"/>
      <c r="J828" s="235"/>
      <c r="K828" s="235"/>
      <c r="L828" s="240"/>
      <c r="M828" s="241"/>
      <c r="N828" s="242"/>
      <c r="O828" s="242"/>
      <c r="P828" s="242"/>
      <c r="Q828" s="242"/>
      <c r="R828" s="242"/>
      <c r="S828" s="242"/>
      <c r="T828" s="24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4" t="s">
        <v>215</v>
      </c>
      <c r="AU828" s="244" t="s">
        <v>81</v>
      </c>
      <c r="AV828" s="13" t="s">
        <v>79</v>
      </c>
      <c r="AW828" s="13" t="s">
        <v>33</v>
      </c>
      <c r="AX828" s="13" t="s">
        <v>72</v>
      </c>
      <c r="AY828" s="244" t="s">
        <v>203</v>
      </c>
    </row>
    <row r="829" s="13" customFormat="1">
      <c r="A829" s="13"/>
      <c r="B829" s="234"/>
      <c r="C829" s="235"/>
      <c r="D829" s="236" t="s">
        <v>215</v>
      </c>
      <c r="E829" s="237" t="s">
        <v>19</v>
      </c>
      <c r="F829" s="238" t="s">
        <v>1733</v>
      </c>
      <c r="G829" s="235"/>
      <c r="H829" s="237" t="s">
        <v>19</v>
      </c>
      <c r="I829" s="239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215</v>
      </c>
      <c r="AU829" s="244" t="s">
        <v>81</v>
      </c>
      <c r="AV829" s="13" t="s">
        <v>79</v>
      </c>
      <c r="AW829" s="13" t="s">
        <v>33</v>
      </c>
      <c r="AX829" s="13" t="s">
        <v>72</v>
      </c>
      <c r="AY829" s="244" t="s">
        <v>203</v>
      </c>
    </row>
    <row r="830" s="14" customFormat="1">
      <c r="A830" s="14"/>
      <c r="B830" s="245"/>
      <c r="C830" s="246"/>
      <c r="D830" s="236" t="s">
        <v>215</v>
      </c>
      <c r="E830" s="247" t="s">
        <v>19</v>
      </c>
      <c r="F830" s="248" t="s">
        <v>1734</v>
      </c>
      <c r="G830" s="246"/>
      <c r="H830" s="249">
        <v>7.8520000000000003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215</v>
      </c>
      <c r="AU830" s="255" t="s">
        <v>81</v>
      </c>
      <c r="AV830" s="14" t="s">
        <v>81</v>
      </c>
      <c r="AW830" s="14" t="s">
        <v>33</v>
      </c>
      <c r="AX830" s="14" t="s">
        <v>72</v>
      </c>
      <c r="AY830" s="255" t="s">
        <v>203</v>
      </c>
    </row>
    <row r="831" s="13" customFormat="1">
      <c r="A831" s="13"/>
      <c r="B831" s="234"/>
      <c r="C831" s="235"/>
      <c r="D831" s="236" t="s">
        <v>215</v>
      </c>
      <c r="E831" s="237" t="s">
        <v>19</v>
      </c>
      <c r="F831" s="238" t="s">
        <v>1366</v>
      </c>
      <c r="G831" s="235"/>
      <c r="H831" s="237" t="s">
        <v>19</v>
      </c>
      <c r="I831" s="239"/>
      <c r="J831" s="235"/>
      <c r="K831" s="235"/>
      <c r="L831" s="240"/>
      <c r="M831" s="241"/>
      <c r="N831" s="242"/>
      <c r="O831" s="242"/>
      <c r="P831" s="242"/>
      <c r="Q831" s="242"/>
      <c r="R831" s="242"/>
      <c r="S831" s="242"/>
      <c r="T831" s="24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4" t="s">
        <v>215</v>
      </c>
      <c r="AU831" s="244" t="s">
        <v>81</v>
      </c>
      <c r="AV831" s="13" t="s">
        <v>79</v>
      </c>
      <c r="AW831" s="13" t="s">
        <v>33</v>
      </c>
      <c r="AX831" s="13" t="s">
        <v>72</v>
      </c>
      <c r="AY831" s="244" t="s">
        <v>203</v>
      </c>
    </row>
    <row r="832" s="13" customFormat="1">
      <c r="A832" s="13"/>
      <c r="B832" s="234"/>
      <c r="C832" s="235"/>
      <c r="D832" s="236" t="s">
        <v>215</v>
      </c>
      <c r="E832" s="237" t="s">
        <v>19</v>
      </c>
      <c r="F832" s="238" t="s">
        <v>1735</v>
      </c>
      <c r="G832" s="235"/>
      <c r="H832" s="237" t="s">
        <v>19</v>
      </c>
      <c r="I832" s="239"/>
      <c r="J832" s="235"/>
      <c r="K832" s="235"/>
      <c r="L832" s="240"/>
      <c r="M832" s="241"/>
      <c r="N832" s="242"/>
      <c r="O832" s="242"/>
      <c r="P832" s="242"/>
      <c r="Q832" s="242"/>
      <c r="R832" s="242"/>
      <c r="S832" s="242"/>
      <c r="T832" s="24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4" t="s">
        <v>215</v>
      </c>
      <c r="AU832" s="244" t="s">
        <v>81</v>
      </c>
      <c r="AV832" s="13" t="s">
        <v>79</v>
      </c>
      <c r="AW832" s="13" t="s">
        <v>33</v>
      </c>
      <c r="AX832" s="13" t="s">
        <v>72</v>
      </c>
      <c r="AY832" s="244" t="s">
        <v>203</v>
      </c>
    </row>
    <row r="833" s="13" customFormat="1">
      <c r="A833" s="13"/>
      <c r="B833" s="234"/>
      <c r="C833" s="235"/>
      <c r="D833" s="236" t="s">
        <v>215</v>
      </c>
      <c r="E833" s="237" t="s">
        <v>19</v>
      </c>
      <c r="F833" s="238" t="s">
        <v>1736</v>
      </c>
      <c r="G833" s="235"/>
      <c r="H833" s="237" t="s">
        <v>19</v>
      </c>
      <c r="I833" s="239"/>
      <c r="J833" s="235"/>
      <c r="K833" s="235"/>
      <c r="L833" s="240"/>
      <c r="M833" s="241"/>
      <c r="N833" s="242"/>
      <c r="O833" s="242"/>
      <c r="P833" s="242"/>
      <c r="Q833" s="242"/>
      <c r="R833" s="242"/>
      <c r="S833" s="242"/>
      <c r="T833" s="24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4" t="s">
        <v>215</v>
      </c>
      <c r="AU833" s="244" t="s">
        <v>81</v>
      </c>
      <c r="AV833" s="13" t="s">
        <v>79</v>
      </c>
      <c r="AW833" s="13" t="s">
        <v>33</v>
      </c>
      <c r="AX833" s="13" t="s">
        <v>72</v>
      </c>
      <c r="AY833" s="244" t="s">
        <v>203</v>
      </c>
    </row>
    <row r="834" s="13" customFormat="1">
      <c r="A834" s="13"/>
      <c r="B834" s="234"/>
      <c r="C834" s="235"/>
      <c r="D834" s="236" t="s">
        <v>215</v>
      </c>
      <c r="E834" s="237" t="s">
        <v>19</v>
      </c>
      <c r="F834" s="238" t="s">
        <v>915</v>
      </c>
      <c r="G834" s="235"/>
      <c r="H834" s="237" t="s">
        <v>19</v>
      </c>
      <c r="I834" s="239"/>
      <c r="J834" s="235"/>
      <c r="K834" s="235"/>
      <c r="L834" s="240"/>
      <c r="M834" s="241"/>
      <c r="N834" s="242"/>
      <c r="O834" s="242"/>
      <c r="P834" s="242"/>
      <c r="Q834" s="242"/>
      <c r="R834" s="242"/>
      <c r="S834" s="242"/>
      <c r="T834" s="24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4" t="s">
        <v>215</v>
      </c>
      <c r="AU834" s="244" t="s">
        <v>81</v>
      </c>
      <c r="AV834" s="13" t="s">
        <v>79</v>
      </c>
      <c r="AW834" s="13" t="s">
        <v>33</v>
      </c>
      <c r="AX834" s="13" t="s">
        <v>72</v>
      </c>
      <c r="AY834" s="244" t="s">
        <v>203</v>
      </c>
    </row>
    <row r="835" s="13" customFormat="1">
      <c r="A835" s="13"/>
      <c r="B835" s="234"/>
      <c r="C835" s="235"/>
      <c r="D835" s="236" t="s">
        <v>215</v>
      </c>
      <c r="E835" s="237" t="s">
        <v>19</v>
      </c>
      <c r="F835" s="238" t="s">
        <v>1733</v>
      </c>
      <c r="G835" s="235"/>
      <c r="H835" s="237" t="s">
        <v>19</v>
      </c>
      <c r="I835" s="239"/>
      <c r="J835" s="235"/>
      <c r="K835" s="235"/>
      <c r="L835" s="240"/>
      <c r="M835" s="241"/>
      <c r="N835" s="242"/>
      <c r="O835" s="242"/>
      <c r="P835" s="242"/>
      <c r="Q835" s="242"/>
      <c r="R835" s="242"/>
      <c r="S835" s="242"/>
      <c r="T835" s="24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4" t="s">
        <v>215</v>
      </c>
      <c r="AU835" s="244" t="s">
        <v>81</v>
      </c>
      <c r="AV835" s="13" t="s">
        <v>79</v>
      </c>
      <c r="AW835" s="13" t="s">
        <v>33</v>
      </c>
      <c r="AX835" s="13" t="s">
        <v>72</v>
      </c>
      <c r="AY835" s="244" t="s">
        <v>203</v>
      </c>
    </row>
    <row r="836" s="14" customFormat="1">
      <c r="A836" s="14"/>
      <c r="B836" s="245"/>
      <c r="C836" s="246"/>
      <c r="D836" s="236" t="s">
        <v>215</v>
      </c>
      <c r="E836" s="247" t="s">
        <v>19</v>
      </c>
      <c r="F836" s="248" t="s">
        <v>1737</v>
      </c>
      <c r="G836" s="246"/>
      <c r="H836" s="249">
        <v>27.274000000000001</v>
      </c>
      <c r="I836" s="250"/>
      <c r="J836" s="246"/>
      <c r="K836" s="246"/>
      <c r="L836" s="251"/>
      <c r="M836" s="252"/>
      <c r="N836" s="253"/>
      <c r="O836" s="253"/>
      <c r="P836" s="253"/>
      <c r="Q836" s="253"/>
      <c r="R836" s="253"/>
      <c r="S836" s="253"/>
      <c r="T836" s="25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5" t="s">
        <v>215</v>
      </c>
      <c r="AU836" s="255" t="s">
        <v>81</v>
      </c>
      <c r="AV836" s="14" t="s">
        <v>81</v>
      </c>
      <c r="AW836" s="14" t="s">
        <v>33</v>
      </c>
      <c r="AX836" s="14" t="s">
        <v>72</v>
      </c>
      <c r="AY836" s="255" t="s">
        <v>203</v>
      </c>
    </row>
    <row r="837" s="13" customFormat="1">
      <c r="A837" s="13"/>
      <c r="B837" s="234"/>
      <c r="C837" s="235"/>
      <c r="D837" s="236" t="s">
        <v>215</v>
      </c>
      <c r="E837" s="237" t="s">
        <v>19</v>
      </c>
      <c r="F837" s="238" t="s">
        <v>1366</v>
      </c>
      <c r="G837" s="235"/>
      <c r="H837" s="237" t="s">
        <v>19</v>
      </c>
      <c r="I837" s="239"/>
      <c r="J837" s="235"/>
      <c r="K837" s="235"/>
      <c r="L837" s="240"/>
      <c r="M837" s="241"/>
      <c r="N837" s="242"/>
      <c r="O837" s="242"/>
      <c r="P837" s="242"/>
      <c r="Q837" s="242"/>
      <c r="R837" s="242"/>
      <c r="S837" s="242"/>
      <c r="T837" s="24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4" t="s">
        <v>215</v>
      </c>
      <c r="AU837" s="244" t="s">
        <v>81</v>
      </c>
      <c r="AV837" s="13" t="s">
        <v>79</v>
      </c>
      <c r="AW837" s="13" t="s">
        <v>33</v>
      </c>
      <c r="AX837" s="13" t="s">
        <v>72</v>
      </c>
      <c r="AY837" s="244" t="s">
        <v>203</v>
      </c>
    </row>
    <row r="838" s="13" customFormat="1">
      <c r="A838" s="13"/>
      <c r="B838" s="234"/>
      <c r="C838" s="235"/>
      <c r="D838" s="236" t="s">
        <v>215</v>
      </c>
      <c r="E838" s="237" t="s">
        <v>19</v>
      </c>
      <c r="F838" s="238" t="s">
        <v>1080</v>
      </c>
      <c r="G838" s="235"/>
      <c r="H838" s="237" t="s">
        <v>19</v>
      </c>
      <c r="I838" s="239"/>
      <c r="J838" s="235"/>
      <c r="K838" s="235"/>
      <c r="L838" s="240"/>
      <c r="M838" s="241"/>
      <c r="N838" s="242"/>
      <c r="O838" s="242"/>
      <c r="P838" s="242"/>
      <c r="Q838" s="242"/>
      <c r="R838" s="242"/>
      <c r="S838" s="242"/>
      <c r="T838" s="24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4" t="s">
        <v>215</v>
      </c>
      <c r="AU838" s="244" t="s">
        <v>81</v>
      </c>
      <c r="AV838" s="13" t="s">
        <v>79</v>
      </c>
      <c r="AW838" s="13" t="s">
        <v>33</v>
      </c>
      <c r="AX838" s="13" t="s">
        <v>72</v>
      </c>
      <c r="AY838" s="244" t="s">
        <v>203</v>
      </c>
    </row>
    <row r="839" s="13" customFormat="1">
      <c r="A839" s="13"/>
      <c r="B839" s="234"/>
      <c r="C839" s="235"/>
      <c r="D839" s="236" t="s">
        <v>215</v>
      </c>
      <c r="E839" s="237" t="s">
        <v>19</v>
      </c>
      <c r="F839" s="238" t="s">
        <v>1738</v>
      </c>
      <c r="G839" s="235"/>
      <c r="H839" s="237" t="s">
        <v>19</v>
      </c>
      <c r="I839" s="239"/>
      <c r="J839" s="235"/>
      <c r="K839" s="235"/>
      <c r="L839" s="240"/>
      <c r="M839" s="241"/>
      <c r="N839" s="242"/>
      <c r="O839" s="242"/>
      <c r="P839" s="242"/>
      <c r="Q839" s="242"/>
      <c r="R839" s="242"/>
      <c r="S839" s="242"/>
      <c r="T839" s="24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4" t="s">
        <v>215</v>
      </c>
      <c r="AU839" s="244" t="s">
        <v>81</v>
      </c>
      <c r="AV839" s="13" t="s">
        <v>79</v>
      </c>
      <c r="AW839" s="13" t="s">
        <v>33</v>
      </c>
      <c r="AX839" s="13" t="s">
        <v>72</v>
      </c>
      <c r="AY839" s="244" t="s">
        <v>203</v>
      </c>
    </row>
    <row r="840" s="13" customFormat="1">
      <c r="A840" s="13"/>
      <c r="B840" s="234"/>
      <c r="C840" s="235"/>
      <c r="D840" s="236" t="s">
        <v>215</v>
      </c>
      <c r="E840" s="237" t="s">
        <v>19</v>
      </c>
      <c r="F840" s="238" t="s">
        <v>915</v>
      </c>
      <c r="G840" s="235"/>
      <c r="H840" s="237" t="s">
        <v>19</v>
      </c>
      <c r="I840" s="239"/>
      <c r="J840" s="235"/>
      <c r="K840" s="235"/>
      <c r="L840" s="240"/>
      <c r="M840" s="241"/>
      <c r="N840" s="242"/>
      <c r="O840" s="242"/>
      <c r="P840" s="242"/>
      <c r="Q840" s="242"/>
      <c r="R840" s="242"/>
      <c r="S840" s="242"/>
      <c r="T840" s="24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4" t="s">
        <v>215</v>
      </c>
      <c r="AU840" s="244" t="s">
        <v>81</v>
      </c>
      <c r="AV840" s="13" t="s">
        <v>79</v>
      </c>
      <c r="AW840" s="13" t="s">
        <v>33</v>
      </c>
      <c r="AX840" s="13" t="s">
        <v>72</v>
      </c>
      <c r="AY840" s="244" t="s">
        <v>203</v>
      </c>
    </row>
    <row r="841" s="13" customFormat="1">
      <c r="A841" s="13"/>
      <c r="B841" s="234"/>
      <c r="C841" s="235"/>
      <c r="D841" s="236" t="s">
        <v>215</v>
      </c>
      <c r="E841" s="237" t="s">
        <v>19</v>
      </c>
      <c r="F841" s="238" t="s">
        <v>1733</v>
      </c>
      <c r="G841" s="235"/>
      <c r="H841" s="237" t="s">
        <v>19</v>
      </c>
      <c r="I841" s="239"/>
      <c r="J841" s="235"/>
      <c r="K841" s="235"/>
      <c r="L841" s="240"/>
      <c r="M841" s="241"/>
      <c r="N841" s="242"/>
      <c r="O841" s="242"/>
      <c r="P841" s="242"/>
      <c r="Q841" s="242"/>
      <c r="R841" s="242"/>
      <c r="S841" s="242"/>
      <c r="T841" s="24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4" t="s">
        <v>215</v>
      </c>
      <c r="AU841" s="244" t="s">
        <v>81</v>
      </c>
      <c r="AV841" s="13" t="s">
        <v>79</v>
      </c>
      <c r="AW841" s="13" t="s">
        <v>33</v>
      </c>
      <c r="AX841" s="13" t="s">
        <v>72</v>
      </c>
      <c r="AY841" s="244" t="s">
        <v>203</v>
      </c>
    </row>
    <row r="842" s="14" customFormat="1">
      <c r="A842" s="14"/>
      <c r="B842" s="245"/>
      <c r="C842" s="246"/>
      <c r="D842" s="236" t="s">
        <v>215</v>
      </c>
      <c r="E842" s="247" t="s">
        <v>19</v>
      </c>
      <c r="F842" s="248" t="s">
        <v>1739</v>
      </c>
      <c r="G842" s="246"/>
      <c r="H842" s="249">
        <v>15.275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215</v>
      </c>
      <c r="AU842" s="255" t="s">
        <v>81</v>
      </c>
      <c r="AV842" s="14" t="s">
        <v>81</v>
      </c>
      <c r="AW842" s="14" t="s">
        <v>33</v>
      </c>
      <c r="AX842" s="14" t="s">
        <v>72</v>
      </c>
      <c r="AY842" s="255" t="s">
        <v>203</v>
      </c>
    </row>
    <row r="843" s="15" customFormat="1">
      <c r="A843" s="15"/>
      <c r="B843" s="256"/>
      <c r="C843" s="257"/>
      <c r="D843" s="236" t="s">
        <v>215</v>
      </c>
      <c r="E843" s="258" t="s">
        <v>19</v>
      </c>
      <c r="F843" s="259" t="s">
        <v>246</v>
      </c>
      <c r="G843" s="257"/>
      <c r="H843" s="260">
        <v>50.401000000000003</v>
      </c>
      <c r="I843" s="261"/>
      <c r="J843" s="257"/>
      <c r="K843" s="257"/>
      <c r="L843" s="262"/>
      <c r="M843" s="263"/>
      <c r="N843" s="264"/>
      <c r="O843" s="264"/>
      <c r="P843" s="264"/>
      <c r="Q843" s="264"/>
      <c r="R843" s="264"/>
      <c r="S843" s="264"/>
      <c r="T843" s="26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66" t="s">
        <v>215</v>
      </c>
      <c r="AU843" s="266" t="s">
        <v>81</v>
      </c>
      <c r="AV843" s="15" t="s">
        <v>211</v>
      </c>
      <c r="AW843" s="15" t="s">
        <v>33</v>
      </c>
      <c r="AX843" s="15" t="s">
        <v>79</v>
      </c>
      <c r="AY843" s="266" t="s">
        <v>203</v>
      </c>
    </row>
    <row r="844" s="2" customFormat="1" ht="78" customHeight="1">
      <c r="A844" s="40"/>
      <c r="B844" s="41"/>
      <c r="C844" s="270" t="s">
        <v>909</v>
      </c>
      <c r="D844" s="270" t="s">
        <v>771</v>
      </c>
      <c r="E844" s="271" t="s">
        <v>933</v>
      </c>
      <c r="F844" s="272" t="s">
        <v>934</v>
      </c>
      <c r="G844" s="273" t="s">
        <v>209</v>
      </c>
      <c r="H844" s="274">
        <v>55.441000000000002</v>
      </c>
      <c r="I844" s="275"/>
      <c r="J844" s="276">
        <f>ROUND(I844*H844,2)</f>
        <v>0</v>
      </c>
      <c r="K844" s="272" t="s">
        <v>19</v>
      </c>
      <c r="L844" s="277"/>
      <c r="M844" s="278" t="s">
        <v>19</v>
      </c>
      <c r="N844" s="279" t="s">
        <v>43</v>
      </c>
      <c r="O844" s="86"/>
      <c r="P844" s="225">
        <f>O844*H844</f>
        <v>0</v>
      </c>
      <c r="Q844" s="225">
        <v>0.0027499999999999998</v>
      </c>
      <c r="R844" s="225">
        <f>Q844*H844</f>
        <v>0.15246275000000001</v>
      </c>
      <c r="S844" s="225">
        <v>0</v>
      </c>
      <c r="T844" s="226">
        <f>S844*H844</f>
        <v>0</v>
      </c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R844" s="227" t="s">
        <v>821</v>
      </c>
      <c r="AT844" s="227" t="s">
        <v>771</v>
      </c>
      <c r="AU844" s="227" t="s">
        <v>81</v>
      </c>
      <c r="AY844" s="19" t="s">
        <v>203</v>
      </c>
      <c r="BE844" s="228">
        <f>IF(N844="základní",J844,0)</f>
        <v>0</v>
      </c>
      <c r="BF844" s="228">
        <f>IF(N844="snížená",J844,0)</f>
        <v>0</v>
      </c>
      <c r="BG844" s="228">
        <f>IF(N844="zákl. přenesená",J844,0)</f>
        <v>0</v>
      </c>
      <c r="BH844" s="228">
        <f>IF(N844="sníž. přenesená",J844,0)</f>
        <v>0</v>
      </c>
      <c r="BI844" s="228">
        <f>IF(N844="nulová",J844,0)</f>
        <v>0</v>
      </c>
      <c r="BJ844" s="19" t="s">
        <v>79</v>
      </c>
      <c r="BK844" s="228">
        <f>ROUND(I844*H844,2)</f>
        <v>0</v>
      </c>
      <c r="BL844" s="19" t="s">
        <v>321</v>
      </c>
      <c r="BM844" s="227" t="s">
        <v>1743</v>
      </c>
    </row>
    <row r="845" s="13" customFormat="1">
      <c r="A845" s="13"/>
      <c r="B845" s="234"/>
      <c r="C845" s="235"/>
      <c r="D845" s="236" t="s">
        <v>215</v>
      </c>
      <c r="E845" s="237" t="s">
        <v>19</v>
      </c>
      <c r="F845" s="238" t="s">
        <v>1366</v>
      </c>
      <c r="G845" s="235"/>
      <c r="H845" s="237" t="s">
        <v>19</v>
      </c>
      <c r="I845" s="239"/>
      <c r="J845" s="235"/>
      <c r="K845" s="235"/>
      <c r="L845" s="240"/>
      <c r="M845" s="241"/>
      <c r="N845" s="242"/>
      <c r="O845" s="242"/>
      <c r="P845" s="242"/>
      <c r="Q845" s="242"/>
      <c r="R845" s="242"/>
      <c r="S845" s="242"/>
      <c r="T845" s="24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4" t="s">
        <v>215</v>
      </c>
      <c r="AU845" s="244" t="s">
        <v>81</v>
      </c>
      <c r="AV845" s="13" t="s">
        <v>79</v>
      </c>
      <c r="AW845" s="13" t="s">
        <v>33</v>
      </c>
      <c r="AX845" s="13" t="s">
        <v>72</v>
      </c>
      <c r="AY845" s="244" t="s">
        <v>203</v>
      </c>
    </row>
    <row r="846" s="13" customFormat="1">
      <c r="A846" s="13"/>
      <c r="B846" s="234"/>
      <c r="C846" s="235"/>
      <c r="D846" s="236" t="s">
        <v>215</v>
      </c>
      <c r="E846" s="237" t="s">
        <v>19</v>
      </c>
      <c r="F846" s="238" t="s">
        <v>1731</v>
      </c>
      <c r="G846" s="235"/>
      <c r="H846" s="237" t="s">
        <v>19</v>
      </c>
      <c r="I846" s="239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215</v>
      </c>
      <c r="AU846" s="244" t="s">
        <v>81</v>
      </c>
      <c r="AV846" s="13" t="s">
        <v>79</v>
      </c>
      <c r="AW846" s="13" t="s">
        <v>33</v>
      </c>
      <c r="AX846" s="13" t="s">
        <v>72</v>
      </c>
      <c r="AY846" s="244" t="s">
        <v>203</v>
      </c>
    </row>
    <row r="847" s="13" customFormat="1">
      <c r="A847" s="13"/>
      <c r="B847" s="234"/>
      <c r="C847" s="235"/>
      <c r="D847" s="236" t="s">
        <v>215</v>
      </c>
      <c r="E847" s="237" t="s">
        <v>19</v>
      </c>
      <c r="F847" s="238" t="s">
        <v>1732</v>
      </c>
      <c r="G847" s="235"/>
      <c r="H847" s="237" t="s">
        <v>19</v>
      </c>
      <c r="I847" s="239"/>
      <c r="J847" s="235"/>
      <c r="K847" s="235"/>
      <c r="L847" s="240"/>
      <c r="M847" s="241"/>
      <c r="N847" s="242"/>
      <c r="O847" s="242"/>
      <c r="P847" s="242"/>
      <c r="Q847" s="242"/>
      <c r="R847" s="242"/>
      <c r="S847" s="242"/>
      <c r="T847" s="24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4" t="s">
        <v>215</v>
      </c>
      <c r="AU847" s="244" t="s">
        <v>81</v>
      </c>
      <c r="AV847" s="13" t="s">
        <v>79</v>
      </c>
      <c r="AW847" s="13" t="s">
        <v>33</v>
      </c>
      <c r="AX847" s="13" t="s">
        <v>72</v>
      </c>
      <c r="AY847" s="244" t="s">
        <v>203</v>
      </c>
    </row>
    <row r="848" s="13" customFormat="1">
      <c r="A848" s="13"/>
      <c r="B848" s="234"/>
      <c r="C848" s="235"/>
      <c r="D848" s="236" t="s">
        <v>215</v>
      </c>
      <c r="E848" s="237" t="s">
        <v>19</v>
      </c>
      <c r="F848" s="238" t="s">
        <v>915</v>
      </c>
      <c r="G848" s="235"/>
      <c r="H848" s="237" t="s">
        <v>19</v>
      </c>
      <c r="I848" s="239"/>
      <c r="J848" s="235"/>
      <c r="K848" s="235"/>
      <c r="L848" s="240"/>
      <c r="M848" s="241"/>
      <c r="N848" s="242"/>
      <c r="O848" s="242"/>
      <c r="P848" s="242"/>
      <c r="Q848" s="242"/>
      <c r="R848" s="242"/>
      <c r="S848" s="242"/>
      <c r="T848" s="24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4" t="s">
        <v>215</v>
      </c>
      <c r="AU848" s="244" t="s">
        <v>81</v>
      </c>
      <c r="AV848" s="13" t="s">
        <v>79</v>
      </c>
      <c r="AW848" s="13" t="s">
        <v>33</v>
      </c>
      <c r="AX848" s="13" t="s">
        <v>72</v>
      </c>
      <c r="AY848" s="244" t="s">
        <v>203</v>
      </c>
    </row>
    <row r="849" s="13" customFormat="1">
      <c r="A849" s="13"/>
      <c r="B849" s="234"/>
      <c r="C849" s="235"/>
      <c r="D849" s="236" t="s">
        <v>215</v>
      </c>
      <c r="E849" s="237" t="s">
        <v>19</v>
      </c>
      <c r="F849" s="238" t="s">
        <v>1733</v>
      </c>
      <c r="G849" s="235"/>
      <c r="H849" s="237" t="s">
        <v>19</v>
      </c>
      <c r="I849" s="239"/>
      <c r="J849" s="235"/>
      <c r="K849" s="235"/>
      <c r="L849" s="240"/>
      <c r="M849" s="241"/>
      <c r="N849" s="242"/>
      <c r="O849" s="242"/>
      <c r="P849" s="242"/>
      <c r="Q849" s="242"/>
      <c r="R849" s="242"/>
      <c r="S849" s="242"/>
      <c r="T849" s="24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4" t="s">
        <v>215</v>
      </c>
      <c r="AU849" s="244" t="s">
        <v>81</v>
      </c>
      <c r="AV849" s="13" t="s">
        <v>79</v>
      </c>
      <c r="AW849" s="13" t="s">
        <v>33</v>
      </c>
      <c r="AX849" s="13" t="s">
        <v>72</v>
      </c>
      <c r="AY849" s="244" t="s">
        <v>203</v>
      </c>
    </row>
    <row r="850" s="14" customFormat="1">
      <c r="A850" s="14"/>
      <c r="B850" s="245"/>
      <c r="C850" s="246"/>
      <c r="D850" s="236" t="s">
        <v>215</v>
      </c>
      <c r="E850" s="247" t="s">
        <v>19</v>
      </c>
      <c r="F850" s="248" t="s">
        <v>1734</v>
      </c>
      <c r="G850" s="246"/>
      <c r="H850" s="249">
        <v>7.8520000000000003</v>
      </c>
      <c r="I850" s="250"/>
      <c r="J850" s="246"/>
      <c r="K850" s="246"/>
      <c r="L850" s="251"/>
      <c r="M850" s="252"/>
      <c r="N850" s="253"/>
      <c r="O850" s="253"/>
      <c r="P850" s="253"/>
      <c r="Q850" s="253"/>
      <c r="R850" s="253"/>
      <c r="S850" s="253"/>
      <c r="T850" s="25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5" t="s">
        <v>215</v>
      </c>
      <c r="AU850" s="255" t="s">
        <v>81</v>
      </c>
      <c r="AV850" s="14" t="s">
        <v>81</v>
      </c>
      <c r="AW850" s="14" t="s">
        <v>33</v>
      </c>
      <c r="AX850" s="14" t="s">
        <v>72</v>
      </c>
      <c r="AY850" s="255" t="s">
        <v>203</v>
      </c>
    </row>
    <row r="851" s="13" customFormat="1">
      <c r="A851" s="13"/>
      <c r="B851" s="234"/>
      <c r="C851" s="235"/>
      <c r="D851" s="236" t="s">
        <v>215</v>
      </c>
      <c r="E851" s="237" t="s">
        <v>19</v>
      </c>
      <c r="F851" s="238" t="s">
        <v>1366</v>
      </c>
      <c r="G851" s="235"/>
      <c r="H851" s="237" t="s">
        <v>19</v>
      </c>
      <c r="I851" s="239"/>
      <c r="J851" s="235"/>
      <c r="K851" s="235"/>
      <c r="L851" s="240"/>
      <c r="M851" s="241"/>
      <c r="N851" s="242"/>
      <c r="O851" s="242"/>
      <c r="P851" s="242"/>
      <c r="Q851" s="242"/>
      <c r="R851" s="242"/>
      <c r="S851" s="242"/>
      <c r="T851" s="24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4" t="s">
        <v>215</v>
      </c>
      <c r="AU851" s="244" t="s">
        <v>81</v>
      </c>
      <c r="AV851" s="13" t="s">
        <v>79</v>
      </c>
      <c r="AW851" s="13" t="s">
        <v>33</v>
      </c>
      <c r="AX851" s="13" t="s">
        <v>72</v>
      </c>
      <c r="AY851" s="244" t="s">
        <v>203</v>
      </c>
    </row>
    <row r="852" s="13" customFormat="1">
      <c r="A852" s="13"/>
      <c r="B852" s="234"/>
      <c r="C852" s="235"/>
      <c r="D852" s="236" t="s">
        <v>215</v>
      </c>
      <c r="E852" s="237" t="s">
        <v>19</v>
      </c>
      <c r="F852" s="238" t="s">
        <v>1735</v>
      </c>
      <c r="G852" s="235"/>
      <c r="H852" s="237" t="s">
        <v>19</v>
      </c>
      <c r="I852" s="239"/>
      <c r="J852" s="235"/>
      <c r="K852" s="235"/>
      <c r="L852" s="240"/>
      <c r="M852" s="241"/>
      <c r="N852" s="242"/>
      <c r="O852" s="242"/>
      <c r="P852" s="242"/>
      <c r="Q852" s="242"/>
      <c r="R852" s="242"/>
      <c r="S852" s="242"/>
      <c r="T852" s="24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4" t="s">
        <v>215</v>
      </c>
      <c r="AU852" s="244" t="s">
        <v>81</v>
      </c>
      <c r="AV852" s="13" t="s">
        <v>79</v>
      </c>
      <c r="AW852" s="13" t="s">
        <v>33</v>
      </c>
      <c r="AX852" s="13" t="s">
        <v>72</v>
      </c>
      <c r="AY852" s="244" t="s">
        <v>203</v>
      </c>
    </row>
    <row r="853" s="13" customFormat="1">
      <c r="A853" s="13"/>
      <c r="B853" s="234"/>
      <c r="C853" s="235"/>
      <c r="D853" s="236" t="s">
        <v>215</v>
      </c>
      <c r="E853" s="237" t="s">
        <v>19</v>
      </c>
      <c r="F853" s="238" t="s">
        <v>1736</v>
      </c>
      <c r="G853" s="235"/>
      <c r="H853" s="237" t="s">
        <v>19</v>
      </c>
      <c r="I853" s="239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215</v>
      </c>
      <c r="AU853" s="244" t="s">
        <v>81</v>
      </c>
      <c r="AV853" s="13" t="s">
        <v>79</v>
      </c>
      <c r="AW853" s="13" t="s">
        <v>33</v>
      </c>
      <c r="AX853" s="13" t="s">
        <v>72</v>
      </c>
      <c r="AY853" s="244" t="s">
        <v>203</v>
      </c>
    </row>
    <row r="854" s="13" customFormat="1">
      <c r="A854" s="13"/>
      <c r="B854" s="234"/>
      <c r="C854" s="235"/>
      <c r="D854" s="236" t="s">
        <v>215</v>
      </c>
      <c r="E854" s="237" t="s">
        <v>19</v>
      </c>
      <c r="F854" s="238" t="s">
        <v>915</v>
      </c>
      <c r="G854" s="235"/>
      <c r="H854" s="237" t="s">
        <v>19</v>
      </c>
      <c r="I854" s="239"/>
      <c r="J854" s="235"/>
      <c r="K854" s="235"/>
      <c r="L854" s="240"/>
      <c r="M854" s="241"/>
      <c r="N854" s="242"/>
      <c r="O854" s="242"/>
      <c r="P854" s="242"/>
      <c r="Q854" s="242"/>
      <c r="R854" s="242"/>
      <c r="S854" s="242"/>
      <c r="T854" s="24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4" t="s">
        <v>215</v>
      </c>
      <c r="AU854" s="244" t="s">
        <v>81</v>
      </c>
      <c r="AV854" s="13" t="s">
        <v>79</v>
      </c>
      <c r="AW854" s="13" t="s">
        <v>33</v>
      </c>
      <c r="AX854" s="13" t="s">
        <v>72</v>
      </c>
      <c r="AY854" s="244" t="s">
        <v>203</v>
      </c>
    </row>
    <row r="855" s="13" customFormat="1">
      <c r="A855" s="13"/>
      <c r="B855" s="234"/>
      <c r="C855" s="235"/>
      <c r="D855" s="236" t="s">
        <v>215</v>
      </c>
      <c r="E855" s="237" t="s">
        <v>19</v>
      </c>
      <c r="F855" s="238" t="s">
        <v>1733</v>
      </c>
      <c r="G855" s="235"/>
      <c r="H855" s="237" t="s">
        <v>19</v>
      </c>
      <c r="I855" s="239"/>
      <c r="J855" s="235"/>
      <c r="K855" s="235"/>
      <c r="L855" s="240"/>
      <c r="M855" s="241"/>
      <c r="N855" s="242"/>
      <c r="O855" s="242"/>
      <c r="P855" s="242"/>
      <c r="Q855" s="242"/>
      <c r="R855" s="242"/>
      <c r="S855" s="242"/>
      <c r="T855" s="24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4" t="s">
        <v>215</v>
      </c>
      <c r="AU855" s="244" t="s">
        <v>81</v>
      </c>
      <c r="AV855" s="13" t="s">
        <v>79</v>
      </c>
      <c r="AW855" s="13" t="s">
        <v>33</v>
      </c>
      <c r="AX855" s="13" t="s">
        <v>72</v>
      </c>
      <c r="AY855" s="244" t="s">
        <v>203</v>
      </c>
    </row>
    <row r="856" s="14" customFormat="1">
      <c r="A856" s="14"/>
      <c r="B856" s="245"/>
      <c r="C856" s="246"/>
      <c r="D856" s="236" t="s">
        <v>215</v>
      </c>
      <c r="E856" s="247" t="s">
        <v>19</v>
      </c>
      <c r="F856" s="248" t="s">
        <v>1737</v>
      </c>
      <c r="G856" s="246"/>
      <c r="H856" s="249">
        <v>27.274000000000001</v>
      </c>
      <c r="I856" s="250"/>
      <c r="J856" s="246"/>
      <c r="K856" s="246"/>
      <c r="L856" s="251"/>
      <c r="M856" s="252"/>
      <c r="N856" s="253"/>
      <c r="O856" s="253"/>
      <c r="P856" s="253"/>
      <c r="Q856" s="253"/>
      <c r="R856" s="253"/>
      <c r="S856" s="253"/>
      <c r="T856" s="25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5" t="s">
        <v>215</v>
      </c>
      <c r="AU856" s="255" t="s">
        <v>81</v>
      </c>
      <c r="AV856" s="14" t="s">
        <v>81</v>
      </c>
      <c r="AW856" s="14" t="s">
        <v>33</v>
      </c>
      <c r="AX856" s="14" t="s">
        <v>72</v>
      </c>
      <c r="AY856" s="255" t="s">
        <v>203</v>
      </c>
    </row>
    <row r="857" s="13" customFormat="1">
      <c r="A857" s="13"/>
      <c r="B857" s="234"/>
      <c r="C857" s="235"/>
      <c r="D857" s="236" t="s">
        <v>215</v>
      </c>
      <c r="E857" s="237" t="s">
        <v>19</v>
      </c>
      <c r="F857" s="238" t="s">
        <v>1366</v>
      </c>
      <c r="G857" s="235"/>
      <c r="H857" s="237" t="s">
        <v>19</v>
      </c>
      <c r="I857" s="239"/>
      <c r="J857" s="235"/>
      <c r="K857" s="235"/>
      <c r="L857" s="240"/>
      <c r="M857" s="241"/>
      <c r="N857" s="242"/>
      <c r="O857" s="242"/>
      <c r="P857" s="242"/>
      <c r="Q857" s="242"/>
      <c r="R857" s="242"/>
      <c r="S857" s="242"/>
      <c r="T857" s="24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4" t="s">
        <v>215</v>
      </c>
      <c r="AU857" s="244" t="s">
        <v>81</v>
      </c>
      <c r="AV857" s="13" t="s">
        <v>79</v>
      </c>
      <c r="AW857" s="13" t="s">
        <v>33</v>
      </c>
      <c r="AX857" s="13" t="s">
        <v>72</v>
      </c>
      <c r="AY857" s="244" t="s">
        <v>203</v>
      </c>
    </row>
    <row r="858" s="13" customFormat="1">
      <c r="A858" s="13"/>
      <c r="B858" s="234"/>
      <c r="C858" s="235"/>
      <c r="D858" s="236" t="s">
        <v>215</v>
      </c>
      <c r="E858" s="237" t="s">
        <v>19</v>
      </c>
      <c r="F858" s="238" t="s">
        <v>1080</v>
      </c>
      <c r="G858" s="235"/>
      <c r="H858" s="237" t="s">
        <v>19</v>
      </c>
      <c r="I858" s="239"/>
      <c r="J858" s="235"/>
      <c r="K858" s="235"/>
      <c r="L858" s="240"/>
      <c r="M858" s="241"/>
      <c r="N858" s="242"/>
      <c r="O858" s="242"/>
      <c r="P858" s="242"/>
      <c r="Q858" s="242"/>
      <c r="R858" s="242"/>
      <c r="S858" s="242"/>
      <c r="T858" s="24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4" t="s">
        <v>215</v>
      </c>
      <c r="AU858" s="244" t="s">
        <v>81</v>
      </c>
      <c r="AV858" s="13" t="s">
        <v>79</v>
      </c>
      <c r="AW858" s="13" t="s">
        <v>33</v>
      </c>
      <c r="AX858" s="13" t="s">
        <v>72</v>
      </c>
      <c r="AY858" s="244" t="s">
        <v>203</v>
      </c>
    </row>
    <row r="859" s="13" customFormat="1">
      <c r="A859" s="13"/>
      <c r="B859" s="234"/>
      <c r="C859" s="235"/>
      <c r="D859" s="236" t="s">
        <v>215</v>
      </c>
      <c r="E859" s="237" t="s">
        <v>19</v>
      </c>
      <c r="F859" s="238" t="s">
        <v>1738</v>
      </c>
      <c r="G859" s="235"/>
      <c r="H859" s="237" t="s">
        <v>19</v>
      </c>
      <c r="I859" s="239"/>
      <c r="J859" s="235"/>
      <c r="K859" s="235"/>
      <c r="L859" s="240"/>
      <c r="M859" s="241"/>
      <c r="N859" s="242"/>
      <c r="O859" s="242"/>
      <c r="P859" s="242"/>
      <c r="Q859" s="242"/>
      <c r="R859" s="242"/>
      <c r="S859" s="242"/>
      <c r="T859" s="24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4" t="s">
        <v>215</v>
      </c>
      <c r="AU859" s="244" t="s">
        <v>81</v>
      </c>
      <c r="AV859" s="13" t="s">
        <v>79</v>
      </c>
      <c r="AW859" s="13" t="s">
        <v>33</v>
      </c>
      <c r="AX859" s="13" t="s">
        <v>72</v>
      </c>
      <c r="AY859" s="244" t="s">
        <v>203</v>
      </c>
    </row>
    <row r="860" s="13" customFormat="1">
      <c r="A860" s="13"/>
      <c r="B860" s="234"/>
      <c r="C860" s="235"/>
      <c r="D860" s="236" t="s">
        <v>215</v>
      </c>
      <c r="E860" s="237" t="s">
        <v>19</v>
      </c>
      <c r="F860" s="238" t="s">
        <v>915</v>
      </c>
      <c r="G860" s="235"/>
      <c r="H860" s="237" t="s">
        <v>19</v>
      </c>
      <c r="I860" s="239"/>
      <c r="J860" s="235"/>
      <c r="K860" s="235"/>
      <c r="L860" s="240"/>
      <c r="M860" s="241"/>
      <c r="N860" s="242"/>
      <c r="O860" s="242"/>
      <c r="P860" s="242"/>
      <c r="Q860" s="242"/>
      <c r="R860" s="242"/>
      <c r="S860" s="242"/>
      <c r="T860" s="24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4" t="s">
        <v>215</v>
      </c>
      <c r="AU860" s="244" t="s">
        <v>81</v>
      </c>
      <c r="AV860" s="13" t="s">
        <v>79</v>
      </c>
      <c r="AW860" s="13" t="s">
        <v>33</v>
      </c>
      <c r="AX860" s="13" t="s">
        <v>72</v>
      </c>
      <c r="AY860" s="244" t="s">
        <v>203</v>
      </c>
    </row>
    <row r="861" s="13" customFormat="1">
      <c r="A861" s="13"/>
      <c r="B861" s="234"/>
      <c r="C861" s="235"/>
      <c r="D861" s="236" t="s">
        <v>215</v>
      </c>
      <c r="E861" s="237" t="s">
        <v>19</v>
      </c>
      <c r="F861" s="238" t="s">
        <v>1733</v>
      </c>
      <c r="G861" s="235"/>
      <c r="H861" s="237" t="s">
        <v>19</v>
      </c>
      <c r="I861" s="239"/>
      <c r="J861" s="235"/>
      <c r="K861" s="235"/>
      <c r="L861" s="240"/>
      <c r="M861" s="241"/>
      <c r="N861" s="242"/>
      <c r="O861" s="242"/>
      <c r="P861" s="242"/>
      <c r="Q861" s="242"/>
      <c r="R861" s="242"/>
      <c r="S861" s="242"/>
      <c r="T861" s="24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4" t="s">
        <v>215</v>
      </c>
      <c r="AU861" s="244" t="s">
        <v>81</v>
      </c>
      <c r="AV861" s="13" t="s">
        <v>79</v>
      </c>
      <c r="AW861" s="13" t="s">
        <v>33</v>
      </c>
      <c r="AX861" s="13" t="s">
        <v>72</v>
      </c>
      <c r="AY861" s="244" t="s">
        <v>203</v>
      </c>
    </row>
    <row r="862" s="14" customFormat="1">
      <c r="A862" s="14"/>
      <c r="B862" s="245"/>
      <c r="C862" s="246"/>
      <c r="D862" s="236" t="s">
        <v>215</v>
      </c>
      <c r="E862" s="247" t="s">
        <v>19</v>
      </c>
      <c r="F862" s="248" t="s">
        <v>1739</v>
      </c>
      <c r="G862" s="246"/>
      <c r="H862" s="249">
        <v>15.275</v>
      </c>
      <c r="I862" s="250"/>
      <c r="J862" s="246"/>
      <c r="K862" s="246"/>
      <c r="L862" s="251"/>
      <c r="M862" s="252"/>
      <c r="N862" s="253"/>
      <c r="O862" s="253"/>
      <c r="P862" s="253"/>
      <c r="Q862" s="253"/>
      <c r="R862" s="253"/>
      <c r="S862" s="253"/>
      <c r="T862" s="25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5" t="s">
        <v>215</v>
      </c>
      <c r="AU862" s="255" t="s">
        <v>81</v>
      </c>
      <c r="AV862" s="14" t="s">
        <v>81</v>
      </c>
      <c r="AW862" s="14" t="s">
        <v>33</v>
      </c>
      <c r="AX862" s="14" t="s">
        <v>72</v>
      </c>
      <c r="AY862" s="255" t="s">
        <v>203</v>
      </c>
    </row>
    <row r="863" s="15" customFormat="1">
      <c r="A863" s="15"/>
      <c r="B863" s="256"/>
      <c r="C863" s="257"/>
      <c r="D863" s="236" t="s">
        <v>215</v>
      </c>
      <c r="E863" s="258" t="s">
        <v>19</v>
      </c>
      <c r="F863" s="259" t="s">
        <v>246</v>
      </c>
      <c r="G863" s="257"/>
      <c r="H863" s="260">
        <v>50.401000000000003</v>
      </c>
      <c r="I863" s="261"/>
      <c r="J863" s="257"/>
      <c r="K863" s="257"/>
      <c r="L863" s="262"/>
      <c r="M863" s="263"/>
      <c r="N863" s="264"/>
      <c r="O863" s="264"/>
      <c r="P863" s="264"/>
      <c r="Q863" s="264"/>
      <c r="R863" s="264"/>
      <c r="S863" s="264"/>
      <c r="T863" s="26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66" t="s">
        <v>215</v>
      </c>
      <c r="AU863" s="266" t="s">
        <v>81</v>
      </c>
      <c r="AV863" s="15" t="s">
        <v>211</v>
      </c>
      <c r="AW863" s="15" t="s">
        <v>33</v>
      </c>
      <c r="AX863" s="15" t="s">
        <v>79</v>
      </c>
      <c r="AY863" s="266" t="s">
        <v>203</v>
      </c>
    </row>
    <row r="864" s="14" customFormat="1">
      <c r="A864" s="14"/>
      <c r="B864" s="245"/>
      <c r="C864" s="246"/>
      <c r="D864" s="236" t="s">
        <v>215</v>
      </c>
      <c r="E864" s="246"/>
      <c r="F864" s="248" t="s">
        <v>1744</v>
      </c>
      <c r="G864" s="246"/>
      <c r="H864" s="249">
        <v>55.441000000000002</v>
      </c>
      <c r="I864" s="250"/>
      <c r="J864" s="246"/>
      <c r="K864" s="246"/>
      <c r="L864" s="251"/>
      <c r="M864" s="252"/>
      <c r="N864" s="253"/>
      <c r="O864" s="253"/>
      <c r="P864" s="253"/>
      <c r="Q864" s="253"/>
      <c r="R864" s="253"/>
      <c r="S864" s="253"/>
      <c r="T864" s="25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5" t="s">
        <v>215</v>
      </c>
      <c r="AU864" s="255" t="s">
        <v>81</v>
      </c>
      <c r="AV864" s="14" t="s">
        <v>81</v>
      </c>
      <c r="AW864" s="14" t="s">
        <v>4</v>
      </c>
      <c r="AX864" s="14" t="s">
        <v>79</v>
      </c>
      <c r="AY864" s="255" t="s">
        <v>203</v>
      </c>
    </row>
    <row r="865" s="2" customFormat="1" ht="24.15" customHeight="1">
      <c r="A865" s="40"/>
      <c r="B865" s="41"/>
      <c r="C865" s="216" t="s">
        <v>918</v>
      </c>
      <c r="D865" s="216" t="s">
        <v>206</v>
      </c>
      <c r="E865" s="217" t="s">
        <v>938</v>
      </c>
      <c r="F865" s="218" t="s">
        <v>939</v>
      </c>
      <c r="G865" s="219" t="s">
        <v>282</v>
      </c>
      <c r="H865" s="220">
        <v>0.17899999999999999</v>
      </c>
      <c r="I865" s="221"/>
      <c r="J865" s="222">
        <f>ROUND(I865*H865,2)</f>
        <v>0</v>
      </c>
      <c r="K865" s="218" t="s">
        <v>210</v>
      </c>
      <c r="L865" s="46"/>
      <c r="M865" s="223" t="s">
        <v>19</v>
      </c>
      <c r="N865" s="224" t="s">
        <v>43</v>
      </c>
      <c r="O865" s="86"/>
      <c r="P865" s="225">
        <f>O865*H865</f>
        <v>0</v>
      </c>
      <c r="Q865" s="225">
        <v>0</v>
      </c>
      <c r="R865" s="225">
        <f>Q865*H865</f>
        <v>0</v>
      </c>
      <c r="S865" s="225">
        <v>0</v>
      </c>
      <c r="T865" s="226">
        <f>S865*H865</f>
        <v>0</v>
      </c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R865" s="227" t="s">
        <v>321</v>
      </c>
      <c r="AT865" s="227" t="s">
        <v>206</v>
      </c>
      <c r="AU865" s="227" t="s">
        <v>81</v>
      </c>
      <c r="AY865" s="19" t="s">
        <v>203</v>
      </c>
      <c r="BE865" s="228">
        <f>IF(N865="základní",J865,0)</f>
        <v>0</v>
      </c>
      <c r="BF865" s="228">
        <f>IF(N865="snížená",J865,0)</f>
        <v>0</v>
      </c>
      <c r="BG865" s="228">
        <f>IF(N865="zákl. přenesená",J865,0)</f>
        <v>0</v>
      </c>
      <c r="BH865" s="228">
        <f>IF(N865="sníž. přenesená",J865,0)</f>
        <v>0</v>
      </c>
      <c r="BI865" s="228">
        <f>IF(N865="nulová",J865,0)</f>
        <v>0</v>
      </c>
      <c r="BJ865" s="19" t="s">
        <v>79</v>
      </c>
      <c r="BK865" s="228">
        <f>ROUND(I865*H865,2)</f>
        <v>0</v>
      </c>
      <c r="BL865" s="19" t="s">
        <v>321</v>
      </c>
      <c r="BM865" s="227" t="s">
        <v>1745</v>
      </c>
    </row>
    <row r="866" s="2" customFormat="1">
      <c r="A866" s="40"/>
      <c r="B866" s="41"/>
      <c r="C866" s="42"/>
      <c r="D866" s="229" t="s">
        <v>213</v>
      </c>
      <c r="E866" s="42"/>
      <c r="F866" s="230" t="s">
        <v>941</v>
      </c>
      <c r="G866" s="42"/>
      <c r="H866" s="42"/>
      <c r="I866" s="231"/>
      <c r="J866" s="42"/>
      <c r="K866" s="42"/>
      <c r="L866" s="46"/>
      <c r="M866" s="232"/>
      <c r="N866" s="233"/>
      <c r="O866" s="86"/>
      <c r="P866" s="86"/>
      <c r="Q866" s="86"/>
      <c r="R866" s="86"/>
      <c r="S866" s="86"/>
      <c r="T866" s="87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T866" s="19" t="s">
        <v>213</v>
      </c>
      <c r="AU866" s="19" t="s">
        <v>81</v>
      </c>
    </row>
    <row r="867" s="12" customFormat="1" ht="22.8" customHeight="1">
      <c r="A867" s="12"/>
      <c r="B867" s="200"/>
      <c r="C867" s="201"/>
      <c r="D867" s="202" t="s">
        <v>71</v>
      </c>
      <c r="E867" s="214" t="s">
        <v>1746</v>
      </c>
      <c r="F867" s="214" t="s">
        <v>1747</v>
      </c>
      <c r="G867" s="201"/>
      <c r="H867" s="201"/>
      <c r="I867" s="204"/>
      <c r="J867" s="215">
        <f>BK867</f>
        <v>0</v>
      </c>
      <c r="K867" s="201"/>
      <c r="L867" s="206"/>
      <c r="M867" s="207"/>
      <c r="N867" s="208"/>
      <c r="O867" s="208"/>
      <c r="P867" s="209">
        <f>SUM(P868:P1040)</f>
        <v>0</v>
      </c>
      <c r="Q867" s="208"/>
      <c r="R867" s="209">
        <f>SUM(R868:R1040)</f>
        <v>0.8007479999999999</v>
      </c>
      <c r="S867" s="208"/>
      <c r="T867" s="210">
        <f>SUM(T868:T1040)</f>
        <v>0</v>
      </c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R867" s="211" t="s">
        <v>81</v>
      </c>
      <c r="AT867" s="212" t="s">
        <v>71</v>
      </c>
      <c r="AU867" s="212" t="s">
        <v>79</v>
      </c>
      <c r="AY867" s="211" t="s">
        <v>203</v>
      </c>
      <c r="BK867" s="213">
        <f>SUM(BK868:BK1040)</f>
        <v>0</v>
      </c>
    </row>
    <row r="868" s="2" customFormat="1" ht="21.75" customHeight="1">
      <c r="A868" s="40"/>
      <c r="B868" s="41"/>
      <c r="C868" s="216" t="s">
        <v>923</v>
      </c>
      <c r="D868" s="216" t="s">
        <v>206</v>
      </c>
      <c r="E868" s="217" t="s">
        <v>1748</v>
      </c>
      <c r="F868" s="218" t="s">
        <v>1749</v>
      </c>
      <c r="G868" s="219" t="s">
        <v>209</v>
      </c>
      <c r="H868" s="220">
        <v>42.479999999999997</v>
      </c>
      <c r="I868" s="221"/>
      <c r="J868" s="222">
        <f>ROUND(I868*H868,2)</f>
        <v>0</v>
      </c>
      <c r="K868" s="218" t="s">
        <v>210</v>
      </c>
      <c r="L868" s="46"/>
      <c r="M868" s="223" t="s">
        <v>19</v>
      </c>
      <c r="N868" s="224" t="s">
        <v>43</v>
      </c>
      <c r="O868" s="86"/>
      <c r="P868" s="225">
        <f>O868*H868</f>
        <v>0</v>
      </c>
      <c r="Q868" s="225">
        <v>0</v>
      </c>
      <c r="R868" s="225">
        <f>Q868*H868</f>
        <v>0</v>
      </c>
      <c r="S868" s="225">
        <v>0</v>
      </c>
      <c r="T868" s="226">
        <f>S868*H868</f>
        <v>0</v>
      </c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R868" s="227" t="s">
        <v>321</v>
      </c>
      <c r="AT868" s="227" t="s">
        <v>206</v>
      </c>
      <c r="AU868" s="227" t="s">
        <v>81</v>
      </c>
      <c r="AY868" s="19" t="s">
        <v>203</v>
      </c>
      <c r="BE868" s="228">
        <f>IF(N868="základní",J868,0)</f>
        <v>0</v>
      </c>
      <c r="BF868" s="228">
        <f>IF(N868="snížená",J868,0)</f>
        <v>0</v>
      </c>
      <c r="BG868" s="228">
        <f>IF(N868="zákl. přenesená",J868,0)</f>
        <v>0</v>
      </c>
      <c r="BH868" s="228">
        <f>IF(N868="sníž. přenesená",J868,0)</f>
        <v>0</v>
      </c>
      <c r="BI868" s="228">
        <f>IF(N868="nulová",J868,0)</f>
        <v>0</v>
      </c>
      <c r="BJ868" s="19" t="s">
        <v>79</v>
      </c>
      <c r="BK868" s="228">
        <f>ROUND(I868*H868,2)</f>
        <v>0</v>
      </c>
      <c r="BL868" s="19" t="s">
        <v>321</v>
      </c>
      <c r="BM868" s="227" t="s">
        <v>1750</v>
      </c>
    </row>
    <row r="869" s="2" customFormat="1">
      <c r="A869" s="40"/>
      <c r="B869" s="41"/>
      <c r="C869" s="42"/>
      <c r="D869" s="229" t="s">
        <v>213</v>
      </c>
      <c r="E869" s="42"/>
      <c r="F869" s="230" t="s">
        <v>1751</v>
      </c>
      <c r="G869" s="42"/>
      <c r="H869" s="42"/>
      <c r="I869" s="231"/>
      <c r="J869" s="42"/>
      <c r="K869" s="42"/>
      <c r="L869" s="46"/>
      <c r="M869" s="232"/>
      <c r="N869" s="233"/>
      <c r="O869" s="86"/>
      <c r="P869" s="86"/>
      <c r="Q869" s="86"/>
      <c r="R869" s="86"/>
      <c r="S869" s="86"/>
      <c r="T869" s="87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T869" s="19" t="s">
        <v>213</v>
      </c>
      <c r="AU869" s="19" t="s">
        <v>81</v>
      </c>
    </row>
    <row r="870" s="13" customFormat="1">
      <c r="A870" s="13"/>
      <c r="B870" s="234"/>
      <c r="C870" s="235"/>
      <c r="D870" s="236" t="s">
        <v>215</v>
      </c>
      <c r="E870" s="237" t="s">
        <v>19</v>
      </c>
      <c r="F870" s="238" t="s">
        <v>1366</v>
      </c>
      <c r="G870" s="235"/>
      <c r="H870" s="237" t="s">
        <v>19</v>
      </c>
      <c r="I870" s="239"/>
      <c r="J870" s="235"/>
      <c r="K870" s="235"/>
      <c r="L870" s="240"/>
      <c r="M870" s="241"/>
      <c r="N870" s="242"/>
      <c r="O870" s="242"/>
      <c r="P870" s="242"/>
      <c r="Q870" s="242"/>
      <c r="R870" s="242"/>
      <c r="S870" s="242"/>
      <c r="T870" s="24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4" t="s">
        <v>215</v>
      </c>
      <c r="AU870" s="244" t="s">
        <v>81</v>
      </c>
      <c r="AV870" s="13" t="s">
        <v>79</v>
      </c>
      <c r="AW870" s="13" t="s">
        <v>33</v>
      </c>
      <c r="AX870" s="13" t="s">
        <v>72</v>
      </c>
      <c r="AY870" s="244" t="s">
        <v>203</v>
      </c>
    </row>
    <row r="871" s="13" customFormat="1">
      <c r="A871" s="13"/>
      <c r="B871" s="234"/>
      <c r="C871" s="235"/>
      <c r="D871" s="236" t="s">
        <v>215</v>
      </c>
      <c r="E871" s="237" t="s">
        <v>19</v>
      </c>
      <c r="F871" s="238" t="s">
        <v>1752</v>
      </c>
      <c r="G871" s="235"/>
      <c r="H871" s="237" t="s">
        <v>19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215</v>
      </c>
      <c r="AU871" s="244" t="s">
        <v>81</v>
      </c>
      <c r="AV871" s="13" t="s">
        <v>79</v>
      </c>
      <c r="AW871" s="13" t="s">
        <v>33</v>
      </c>
      <c r="AX871" s="13" t="s">
        <v>72</v>
      </c>
      <c r="AY871" s="244" t="s">
        <v>203</v>
      </c>
    </row>
    <row r="872" s="13" customFormat="1">
      <c r="A872" s="13"/>
      <c r="B872" s="234"/>
      <c r="C872" s="235"/>
      <c r="D872" s="236" t="s">
        <v>215</v>
      </c>
      <c r="E872" s="237" t="s">
        <v>19</v>
      </c>
      <c r="F872" s="238" t="s">
        <v>1369</v>
      </c>
      <c r="G872" s="235"/>
      <c r="H872" s="237" t="s">
        <v>19</v>
      </c>
      <c r="I872" s="239"/>
      <c r="J872" s="235"/>
      <c r="K872" s="235"/>
      <c r="L872" s="240"/>
      <c r="M872" s="241"/>
      <c r="N872" s="242"/>
      <c r="O872" s="242"/>
      <c r="P872" s="242"/>
      <c r="Q872" s="242"/>
      <c r="R872" s="242"/>
      <c r="S872" s="242"/>
      <c r="T872" s="24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4" t="s">
        <v>215</v>
      </c>
      <c r="AU872" s="244" t="s">
        <v>81</v>
      </c>
      <c r="AV872" s="13" t="s">
        <v>79</v>
      </c>
      <c r="AW872" s="13" t="s">
        <v>33</v>
      </c>
      <c r="AX872" s="13" t="s">
        <v>72</v>
      </c>
      <c r="AY872" s="244" t="s">
        <v>203</v>
      </c>
    </row>
    <row r="873" s="13" customFormat="1">
      <c r="A873" s="13"/>
      <c r="B873" s="234"/>
      <c r="C873" s="235"/>
      <c r="D873" s="236" t="s">
        <v>215</v>
      </c>
      <c r="E873" s="237" t="s">
        <v>19</v>
      </c>
      <c r="F873" s="238" t="s">
        <v>1753</v>
      </c>
      <c r="G873" s="235"/>
      <c r="H873" s="237" t="s">
        <v>19</v>
      </c>
      <c r="I873" s="239"/>
      <c r="J873" s="235"/>
      <c r="K873" s="235"/>
      <c r="L873" s="240"/>
      <c r="M873" s="241"/>
      <c r="N873" s="242"/>
      <c r="O873" s="242"/>
      <c r="P873" s="242"/>
      <c r="Q873" s="242"/>
      <c r="R873" s="242"/>
      <c r="S873" s="242"/>
      <c r="T873" s="24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4" t="s">
        <v>215</v>
      </c>
      <c r="AU873" s="244" t="s">
        <v>81</v>
      </c>
      <c r="AV873" s="13" t="s">
        <v>79</v>
      </c>
      <c r="AW873" s="13" t="s">
        <v>33</v>
      </c>
      <c r="AX873" s="13" t="s">
        <v>72</v>
      </c>
      <c r="AY873" s="244" t="s">
        <v>203</v>
      </c>
    </row>
    <row r="874" s="13" customFormat="1">
      <c r="A874" s="13"/>
      <c r="B874" s="234"/>
      <c r="C874" s="235"/>
      <c r="D874" s="236" t="s">
        <v>215</v>
      </c>
      <c r="E874" s="237" t="s">
        <v>19</v>
      </c>
      <c r="F874" s="238" t="s">
        <v>1754</v>
      </c>
      <c r="G874" s="235"/>
      <c r="H874" s="237" t="s">
        <v>19</v>
      </c>
      <c r="I874" s="239"/>
      <c r="J874" s="235"/>
      <c r="K874" s="235"/>
      <c r="L874" s="240"/>
      <c r="M874" s="241"/>
      <c r="N874" s="242"/>
      <c r="O874" s="242"/>
      <c r="P874" s="242"/>
      <c r="Q874" s="242"/>
      <c r="R874" s="242"/>
      <c r="S874" s="242"/>
      <c r="T874" s="24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4" t="s">
        <v>215</v>
      </c>
      <c r="AU874" s="244" t="s">
        <v>81</v>
      </c>
      <c r="AV874" s="13" t="s">
        <v>79</v>
      </c>
      <c r="AW874" s="13" t="s">
        <v>33</v>
      </c>
      <c r="AX874" s="13" t="s">
        <v>72</v>
      </c>
      <c r="AY874" s="244" t="s">
        <v>203</v>
      </c>
    </row>
    <row r="875" s="14" customFormat="1">
      <c r="A875" s="14"/>
      <c r="B875" s="245"/>
      <c r="C875" s="246"/>
      <c r="D875" s="236" t="s">
        <v>215</v>
      </c>
      <c r="E875" s="247" t="s">
        <v>19</v>
      </c>
      <c r="F875" s="248" t="s">
        <v>1370</v>
      </c>
      <c r="G875" s="246"/>
      <c r="H875" s="249">
        <v>4.7400000000000002</v>
      </c>
      <c r="I875" s="250"/>
      <c r="J875" s="246"/>
      <c r="K875" s="246"/>
      <c r="L875" s="251"/>
      <c r="M875" s="252"/>
      <c r="N875" s="253"/>
      <c r="O875" s="253"/>
      <c r="P875" s="253"/>
      <c r="Q875" s="253"/>
      <c r="R875" s="253"/>
      <c r="S875" s="253"/>
      <c r="T875" s="25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5" t="s">
        <v>215</v>
      </c>
      <c r="AU875" s="255" t="s">
        <v>81</v>
      </c>
      <c r="AV875" s="14" t="s">
        <v>81</v>
      </c>
      <c r="AW875" s="14" t="s">
        <v>33</v>
      </c>
      <c r="AX875" s="14" t="s">
        <v>72</v>
      </c>
      <c r="AY875" s="255" t="s">
        <v>203</v>
      </c>
    </row>
    <row r="876" s="13" customFormat="1">
      <c r="A876" s="13"/>
      <c r="B876" s="234"/>
      <c r="C876" s="235"/>
      <c r="D876" s="236" t="s">
        <v>215</v>
      </c>
      <c r="E876" s="237" t="s">
        <v>19</v>
      </c>
      <c r="F876" s="238" t="s">
        <v>1366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215</v>
      </c>
      <c r="AU876" s="244" t="s">
        <v>81</v>
      </c>
      <c r="AV876" s="13" t="s">
        <v>79</v>
      </c>
      <c r="AW876" s="13" t="s">
        <v>33</v>
      </c>
      <c r="AX876" s="13" t="s">
        <v>72</v>
      </c>
      <c r="AY876" s="244" t="s">
        <v>203</v>
      </c>
    </row>
    <row r="877" s="13" customFormat="1">
      <c r="A877" s="13"/>
      <c r="B877" s="234"/>
      <c r="C877" s="235"/>
      <c r="D877" s="236" t="s">
        <v>215</v>
      </c>
      <c r="E877" s="237" t="s">
        <v>19</v>
      </c>
      <c r="F877" s="238" t="s">
        <v>1755</v>
      </c>
      <c r="G877" s="235"/>
      <c r="H877" s="237" t="s">
        <v>19</v>
      </c>
      <c r="I877" s="239"/>
      <c r="J877" s="235"/>
      <c r="K877" s="235"/>
      <c r="L877" s="240"/>
      <c r="M877" s="241"/>
      <c r="N877" s="242"/>
      <c r="O877" s="242"/>
      <c r="P877" s="242"/>
      <c r="Q877" s="242"/>
      <c r="R877" s="242"/>
      <c r="S877" s="242"/>
      <c r="T877" s="24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4" t="s">
        <v>215</v>
      </c>
      <c r="AU877" s="244" t="s">
        <v>81</v>
      </c>
      <c r="AV877" s="13" t="s">
        <v>79</v>
      </c>
      <c r="AW877" s="13" t="s">
        <v>33</v>
      </c>
      <c r="AX877" s="13" t="s">
        <v>72</v>
      </c>
      <c r="AY877" s="244" t="s">
        <v>203</v>
      </c>
    </row>
    <row r="878" s="13" customFormat="1">
      <c r="A878" s="13"/>
      <c r="B878" s="234"/>
      <c r="C878" s="235"/>
      <c r="D878" s="236" t="s">
        <v>215</v>
      </c>
      <c r="E878" s="237" t="s">
        <v>19</v>
      </c>
      <c r="F878" s="238" t="s">
        <v>1371</v>
      </c>
      <c r="G878" s="235"/>
      <c r="H878" s="237" t="s">
        <v>19</v>
      </c>
      <c r="I878" s="239"/>
      <c r="J878" s="235"/>
      <c r="K878" s="235"/>
      <c r="L878" s="240"/>
      <c r="M878" s="241"/>
      <c r="N878" s="242"/>
      <c r="O878" s="242"/>
      <c r="P878" s="242"/>
      <c r="Q878" s="242"/>
      <c r="R878" s="242"/>
      <c r="S878" s="242"/>
      <c r="T878" s="24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4" t="s">
        <v>215</v>
      </c>
      <c r="AU878" s="244" t="s">
        <v>81</v>
      </c>
      <c r="AV878" s="13" t="s">
        <v>79</v>
      </c>
      <c r="AW878" s="13" t="s">
        <v>33</v>
      </c>
      <c r="AX878" s="13" t="s">
        <v>72</v>
      </c>
      <c r="AY878" s="244" t="s">
        <v>203</v>
      </c>
    </row>
    <row r="879" s="13" customFormat="1">
      <c r="A879" s="13"/>
      <c r="B879" s="234"/>
      <c r="C879" s="235"/>
      <c r="D879" s="236" t="s">
        <v>215</v>
      </c>
      <c r="E879" s="237" t="s">
        <v>19</v>
      </c>
      <c r="F879" s="238" t="s">
        <v>1753</v>
      </c>
      <c r="G879" s="235"/>
      <c r="H879" s="237" t="s">
        <v>19</v>
      </c>
      <c r="I879" s="239"/>
      <c r="J879" s="235"/>
      <c r="K879" s="235"/>
      <c r="L879" s="240"/>
      <c r="M879" s="241"/>
      <c r="N879" s="242"/>
      <c r="O879" s="242"/>
      <c r="P879" s="242"/>
      <c r="Q879" s="242"/>
      <c r="R879" s="242"/>
      <c r="S879" s="242"/>
      <c r="T879" s="24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4" t="s">
        <v>215</v>
      </c>
      <c r="AU879" s="244" t="s">
        <v>81</v>
      </c>
      <c r="AV879" s="13" t="s">
        <v>79</v>
      </c>
      <c r="AW879" s="13" t="s">
        <v>33</v>
      </c>
      <c r="AX879" s="13" t="s">
        <v>72</v>
      </c>
      <c r="AY879" s="244" t="s">
        <v>203</v>
      </c>
    </row>
    <row r="880" s="13" customFormat="1">
      <c r="A880" s="13"/>
      <c r="B880" s="234"/>
      <c r="C880" s="235"/>
      <c r="D880" s="236" t="s">
        <v>215</v>
      </c>
      <c r="E880" s="237" t="s">
        <v>19</v>
      </c>
      <c r="F880" s="238" t="s">
        <v>1754</v>
      </c>
      <c r="G880" s="235"/>
      <c r="H880" s="237" t="s">
        <v>19</v>
      </c>
      <c r="I880" s="239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215</v>
      </c>
      <c r="AU880" s="244" t="s">
        <v>81</v>
      </c>
      <c r="AV880" s="13" t="s">
        <v>79</v>
      </c>
      <c r="AW880" s="13" t="s">
        <v>33</v>
      </c>
      <c r="AX880" s="13" t="s">
        <v>72</v>
      </c>
      <c r="AY880" s="244" t="s">
        <v>203</v>
      </c>
    </row>
    <row r="881" s="14" customFormat="1">
      <c r="A881" s="14"/>
      <c r="B881" s="245"/>
      <c r="C881" s="246"/>
      <c r="D881" s="236" t="s">
        <v>215</v>
      </c>
      <c r="E881" s="247" t="s">
        <v>19</v>
      </c>
      <c r="F881" s="248" t="s">
        <v>1372</v>
      </c>
      <c r="G881" s="246"/>
      <c r="H881" s="249">
        <v>32.100000000000001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215</v>
      </c>
      <c r="AU881" s="255" t="s">
        <v>81</v>
      </c>
      <c r="AV881" s="14" t="s">
        <v>81</v>
      </c>
      <c r="AW881" s="14" t="s">
        <v>33</v>
      </c>
      <c r="AX881" s="14" t="s">
        <v>72</v>
      </c>
      <c r="AY881" s="255" t="s">
        <v>203</v>
      </c>
    </row>
    <row r="882" s="13" customFormat="1">
      <c r="A882" s="13"/>
      <c r="B882" s="234"/>
      <c r="C882" s="235"/>
      <c r="D882" s="236" t="s">
        <v>215</v>
      </c>
      <c r="E882" s="237" t="s">
        <v>19</v>
      </c>
      <c r="F882" s="238" t="s">
        <v>1366</v>
      </c>
      <c r="G882" s="235"/>
      <c r="H882" s="237" t="s">
        <v>19</v>
      </c>
      <c r="I882" s="239"/>
      <c r="J882" s="235"/>
      <c r="K882" s="235"/>
      <c r="L882" s="240"/>
      <c r="M882" s="241"/>
      <c r="N882" s="242"/>
      <c r="O882" s="242"/>
      <c r="P882" s="242"/>
      <c r="Q882" s="242"/>
      <c r="R882" s="242"/>
      <c r="S882" s="242"/>
      <c r="T882" s="24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4" t="s">
        <v>215</v>
      </c>
      <c r="AU882" s="244" t="s">
        <v>81</v>
      </c>
      <c r="AV882" s="13" t="s">
        <v>79</v>
      </c>
      <c r="AW882" s="13" t="s">
        <v>33</v>
      </c>
      <c r="AX882" s="13" t="s">
        <v>72</v>
      </c>
      <c r="AY882" s="244" t="s">
        <v>203</v>
      </c>
    </row>
    <row r="883" s="13" customFormat="1">
      <c r="A883" s="13"/>
      <c r="B883" s="234"/>
      <c r="C883" s="235"/>
      <c r="D883" s="236" t="s">
        <v>215</v>
      </c>
      <c r="E883" s="237" t="s">
        <v>19</v>
      </c>
      <c r="F883" s="238" t="s">
        <v>1069</v>
      </c>
      <c r="G883" s="235"/>
      <c r="H883" s="237" t="s">
        <v>19</v>
      </c>
      <c r="I883" s="239"/>
      <c r="J883" s="235"/>
      <c r="K883" s="235"/>
      <c r="L883" s="240"/>
      <c r="M883" s="241"/>
      <c r="N883" s="242"/>
      <c r="O883" s="242"/>
      <c r="P883" s="242"/>
      <c r="Q883" s="242"/>
      <c r="R883" s="242"/>
      <c r="S883" s="242"/>
      <c r="T883" s="24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4" t="s">
        <v>215</v>
      </c>
      <c r="AU883" s="244" t="s">
        <v>81</v>
      </c>
      <c r="AV883" s="13" t="s">
        <v>79</v>
      </c>
      <c r="AW883" s="13" t="s">
        <v>33</v>
      </c>
      <c r="AX883" s="13" t="s">
        <v>72</v>
      </c>
      <c r="AY883" s="244" t="s">
        <v>203</v>
      </c>
    </row>
    <row r="884" s="13" customFormat="1">
      <c r="A884" s="13"/>
      <c r="B884" s="234"/>
      <c r="C884" s="235"/>
      <c r="D884" s="236" t="s">
        <v>215</v>
      </c>
      <c r="E884" s="237" t="s">
        <v>19</v>
      </c>
      <c r="F884" s="238" t="s">
        <v>456</v>
      </c>
      <c r="G884" s="235"/>
      <c r="H884" s="237" t="s">
        <v>19</v>
      </c>
      <c r="I884" s="239"/>
      <c r="J884" s="235"/>
      <c r="K884" s="235"/>
      <c r="L884" s="240"/>
      <c r="M884" s="241"/>
      <c r="N884" s="242"/>
      <c r="O884" s="242"/>
      <c r="P884" s="242"/>
      <c r="Q884" s="242"/>
      <c r="R884" s="242"/>
      <c r="S884" s="242"/>
      <c r="T884" s="24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4" t="s">
        <v>215</v>
      </c>
      <c r="AU884" s="244" t="s">
        <v>81</v>
      </c>
      <c r="AV884" s="13" t="s">
        <v>79</v>
      </c>
      <c r="AW884" s="13" t="s">
        <v>33</v>
      </c>
      <c r="AX884" s="13" t="s">
        <v>72</v>
      </c>
      <c r="AY884" s="244" t="s">
        <v>203</v>
      </c>
    </row>
    <row r="885" s="13" customFormat="1">
      <c r="A885" s="13"/>
      <c r="B885" s="234"/>
      <c r="C885" s="235"/>
      <c r="D885" s="236" t="s">
        <v>215</v>
      </c>
      <c r="E885" s="237" t="s">
        <v>19</v>
      </c>
      <c r="F885" s="238" t="s">
        <v>1753</v>
      </c>
      <c r="G885" s="235"/>
      <c r="H885" s="237" t="s">
        <v>19</v>
      </c>
      <c r="I885" s="239"/>
      <c r="J885" s="235"/>
      <c r="K885" s="235"/>
      <c r="L885" s="240"/>
      <c r="M885" s="241"/>
      <c r="N885" s="242"/>
      <c r="O885" s="242"/>
      <c r="P885" s="242"/>
      <c r="Q885" s="242"/>
      <c r="R885" s="242"/>
      <c r="S885" s="242"/>
      <c r="T885" s="24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4" t="s">
        <v>215</v>
      </c>
      <c r="AU885" s="244" t="s">
        <v>81</v>
      </c>
      <c r="AV885" s="13" t="s">
        <v>79</v>
      </c>
      <c r="AW885" s="13" t="s">
        <v>33</v>
      </c>
      <c r="AX885" s="13" t="s">
        <v>72</v>
      </c>
      <c r="AY885" s="244" t="s">
        <v>203</v>
      </c>
    </row>
    <row r="886" s="13" customFormat="1">
      <c r="A886" s="13"/>
      <c r="B886" s="234"/>
      <c r="C886" s="235"/>
      <c r="D886" s="236" t="s">
        <v>215</v>
      </c>
      <c r="E886" s="237" t="s">
        <v>19</v>
      </c>
      <c r="F886" s="238" t="s">
        <v>1754</v>
      </c>
      <c r="G886" s="235"/>
      <c r="H886" s="237" t="s">
        <v>19</v>
      </c>
      <c r="I886" s="239"/>
      <c r="J886" s="235"/>
      <c r="K886" s="235"/>
      <c r="L886" s="240"/>
      <c r="M886" s="241"/>
      <c r="N886" s="242"/>
      <c r="O886" s="242"/>
      <c r="P886" s="242"/>
      <c r="Q886" s="242"/>
      <c r="R886" s="242"/>
      <c r="S886" s="242"/>
      <c r="T886" s="24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4" t="s">
        <v>215</v>
      </c>
      <c r="AU886" s="244" t="s">
        <v>81</v>
      </c>
      <c r="AV886" s="13" t="s">
        <v>79</v>
      </c>
      <c r="AW886" s="13" t="s">
        <v>33</v>
      </c>
      <c r="AX886" s="13" t="s">
        <v>72</v>
      </c>
      <c r="AY886" s="244" t="s">
        <v>203</v>
      </c>
    </row>
    <row r="887" s="14" customFormat="1">
      <c r="A887" s="14"/>
      <c r="B887" s="245"/>
      <c r="C887" s="246"/>
      <c r="D887" s="236" t="s">
        <v>215</v>
      </c>
      <c r="E887" s="247" t="s">
        <v>19</v>
      </c>
      <c r="F887" s="248" t="s">
        <v>1398</v>
      </c>
      <c r="G887" s="246"/>
      <c r="H887" s="249">
        <v>5.6399999999999997</v>
      </c>
      <c r="I887" s="250"/>
      <c r="J887" s="246"/>
      <c r="K887" s="246"/>
      <c r="L887" s="251"/>
      <c r="M887" s="252"/>
      <c r="N887" s="253"/>
      <c r="O887" s="253"/>
      <c r="P887" s="253"/>
      <c r="Q887" s="253"/>
      <c r="R887" s="253"/>
      <c r="S887" s="253"/>
      <c r="T887" s="25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5" t="s">
        <v>215</v>
      </c>
      <c r="AU887" s="255" t="s">
        <v>81</v>
      </c>
      <c r="AV887" s="14" t="s">
        <v>81</v>
      </c>
      <c r="AW887" s="14" t="s">
        <v>33</v>
      </c>
      <c r="AX887" s="14" t="s">
        <v>72</v>
      </c>
      <c r="AY887" s="255" t="s">
        <v>203</v>
      </c>
    </row>
    <row r="888" s="15" customFormat="1">
      <c r="A888" s="15"/>
      <c r="B888" s="256"/>
      <c r="C888" s="257"/>
      <c r="D888" s="236" t="s">
        <v>215</v>
      </c>
      <c r="E888" s="258" t="s">
        <v>19</v>
      </c>
      <c r="F888" s="259" t="s">
        <v>246</v>
      </c>
      <c r="G888" s="257"/>
      <c r="H888" s="260">
        <v>42.480000000000004</v>
      </c>
      <c r="I888" s="261"/>
      <c r="J888" s="257"/>
      <c r="K888" s="257"/>
      <c r="L888" s="262"/>
      <c r="M888" s="263"/>
      <c r="N888" s="264"/>
      <c r="O888" s="264"/>
      <c r="P888" s="264"/>
      <c r="Q888" s="264"/>
      <c r="R888" s="264"/>
      <c r="S888" s="264"/>
      <c r="T888" s="26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66" t="s">
        <v>215</v>
      </c>
      <c r="AU888" s="266" t="s">
        <v>81</v>
      </c>
      <c r="AV888" s="15" t="s">
        <v>211</v>
      </c>
      <c r="AW888" s="15" t="s">
        <v>33</v>
      </c>
      <c r="AX888" s="15" t="s">
        <v>79</v>
      </c>
      <c r="AY888" s="266" t="s">
        <v>203</v>
      </c>
    </row>
    <row r="889" s="2" customFormat="1" ht="24.15" customHeight="1">
      <c r="A889" s="40"/>
      <c r="B889" s="41"/>
      <c r="C889" s="216" t="s">
        <v>821</v>
      </c>
      <c r="D889" s="216" t="s">
        <v>206</v>
      </c>
      <c r="E889" s="217" t="s">
        <v>1756</v>
      </c>
      <c r="F889" s="218" t="s">
        <v>1757</v>
      </c>
      <c r="G889" s="219" t="s">
        <v>209</v>
      </c>
      <c r="H889" s="220">
        <v>42.479999999999997</v>
      </c>
      <c r="I889" s="221"/>
      <c r="J889" s="222">
        <f>ROUND(I889*H889,2)</f>
        <v>0</v>
      </c>
      <c r="K889" s="218" t="s">
        <v>210</v>
      </c>
      <c r="L889" s="46"/>
      <c r="M889" s="223" t="s">
        <v>19</v>
      </c>
      <c r="N889" s="224" t="s">
        <v>43</v>
      </c>
      <c r="O889" s="86"/>
      <c r="P889" s="225">
        <f>O889*H889</f>
        <v>0</v>
      </c>
      <c r="Q889" s="225">
        <v>0</v>
      </c>
      <c r="R889" s="225">
        <f>Q889*H889</f>
        <v>0</v>
      </c>
      <c r="S889" s="225">
        <v>0</v>
      </c>
      <c r="T889" s="226">
        <f>S889*H889</f>
        <v>0</v>
      </c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R889" s="227" t="s">
        <v>321</v>
      </c>
      <c r="AT889" s="227" t="s">
        <v>206</v>
      </c>
      <c r="AU889" s="227" t="s">
        <v>81</v>
      </c>
      <c r="AY889" s="19" t="s">
        <v>203</v>
      </c>
      <c r="BE889" s="228">
        <f>IF(N889="základní",J889,0)</f>
        <v>0</v>
      </c>
      <c r="BF889" s="228">
        <f>IF(N889="snížená",J889,0)</f>
        <v>0</v>
      </c>
      <c r="BG889" s="228">
        <f>IF(N889="zákl. přenesená",J889,0)</f>
        <v>0</v>
      </c>
      <c r="BH889" s="228">
        <f>IF(N889="sníž. přenesená",J889,0)</f>
        <v>0</v>
      </c>
      <c r="BI889" s="228">
        <f>IF(N889="nulová",J889,0)</f>
        <v>0</v>
      </c>
      <c r="BJ889" s="19" t="s">
        <v>79</v>
      </c>
      <c r="BK889" s="228">
        <f>ROUND(I889*H889,2)</f>
        <v>0</v>
      </c>
      <c r="BL889" s="19" t="s">
        <v>321</v>
      </c>
      <c r="BM889" s="227" t="s">
        <v>1758</v>
      </c>
    </row>
    <row r="890" s="2" customFormat="1">
      <c r="A890" s="40"/>
      <c r="B890" s="41"/>
      <c r="C890" s="42"/>
      <c r="D890" s="229" t="s">
        <v>213</v>
      </c>
      <c r="E890" s="42"/>
      <c r="F890" s="230" t="s">
        <v>1759</v>
      </c>
      <c r="G890" s="42"/>
      <c r="H890" s="42"/>
      <c r="I890" s="231"/>
      <c r="J890" s="42"/>
      <c r="K890" s="42"/>
      <c r="L890" s="46"/>
      <c r="M890" s="232"/>
      <c r="N890" s="233"/>
      <c r="O890" s="86"/>
      <c r="P890" s="86"/>
      <c r="Q890" s="86"/>
      <c r="R890" s="86"/>
      <c r="S890" s="86"/>
      <c r="T890" s="87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T890" s="19" t="s">
        <v>213</v>
      </c>
      <c r="AU890" s="19" t="s">
        <v>81</v>
      </c>
    </row>
    <row r="891" s="13" customFormat="1">
      <c r="A891" s="13"/>
      <c r="B891" s="234"/>
      <c r="C891" s="235"/>
      <c r="D891" s="236" t="s">
        <v>215</v>
      </c>
      <c r="E891" s="237" t="s">
        <v>19</v>
      </c>
      <c r="F891" s="238" t="s">
        <v>1366</v>
      </c>
      <c r="G891" s="235"/>
      <c r="H891" s="237" t="s">
        <v>19</v>
      </c>
      <c r="I891" s="239"/>
      <c r="J891" s="235"/>
      <c r="K891" s="235"/>
      <c r="L891" s="240"/>
      <c r="M891" s="241"/>
      <c r="N891" s="242"/>
      <c r="O891" s="242"/>
      <c r="P891" s="242"/>
      <c r="Q891" s="242"/>
      <c r="R891" s="242"/>
      <c r="S891" s="242"/>
      <c r="T891" s="24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4" t="s">
        <v>215</v>
      </c>
      <c r="AU891" s="244" t="s">
        <v>81</v>
      </c>
      <c r="AV891" s="13" t="s">
        <v>79</v>
      </c>
      <c r="AW891" s="13" t="s">
        <v>33</v>
      </c>
      <c r="AX891" s="13" t="s">
        <v>72</v>
      </c>
      <c r="AY891" s="244" t="s">
        <v>203</v>
      </c>
    </row>
    <row r="892" s="13" customFormat="1">
      <c r="A892" s="13"/>
      <c r="B892" s="234"/>
      <c r="C892" s="235"/>
      <c r="D892" s="236" t="s">
        <v>215</v>
      </c>
      <c r="E892" s="237" t="s">
        <v>19</v>
      </c>
      <c r="F892" s="238" t="s">
        <v>1752</v>
      </c>
      <c r="G892" s="235"/>
      <c r="H892" s="237" t="s">
        <v>19</v>
      </c>
      <c r="I892" s="239"/>
      <c r="J892" s="235"/>
      <c r="K892" s="235"/>
      <c r="L892" s="240"/>
      <c r="M892" s="241"/>
      <c r="N892" s="242"/>
      <c r="O892" s="242"/>
      <c r="P892" s="242"/>
      <c r="Q892" s="242"/>
      <c r="R892" s="242"/>
      <c r="S892" s="242"/>
      <c r="T892" s="24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4" t="s">
        <v>215</v>
      </c>
      <c r="AU892" s="244" t="s">
        <v>81</v>
      </c>
      <c r="AV892" s="13" t="s">
        <v>79</v>
      </c>
      <c r="AW892" s="13" t="s">
        <v>33</v>
      </c>
      <c r="AX892" s="13" t="s">
        <v>72</v>
      </c>
      <c r="AY892" s="244" t="s">
        <v>203</v>
      </c>
    </row>
    <row r="893" s="13" customFormat="1">
      <c r="A893" s="13"/>
      <c r="B893" s="234"/>
      <c r="C893" s="235"/>
      <c r="D893" s="236" t="s">
        <v>215</v>
      </c>
      <c r="E893" s="237" t="s">
        <v>19</v>
      </c>
      <c r="F893" s="238" t="s">
        <v>1369</v>
      </c>
      <c r="G893" s="235"/>
      <c r="H893" s="237" t="s">
        <v>19</v>
      </c>
      <c r="I893" s="239"/>
      <c r="J893" s="235"/>
      <c r="K893" s="235"/>
      <c r="L893" s="240"/>
      <c r="M893" s="241"/>
      <c r="N893" s="242"/>
      <c r="O893" s="242"/>
      <c r="P893" s="242"/>
      <c r="Q893" s="242"/>
      <c r="R893" s="242"/>
      <c r="S893" s="242"/>
      <c r="T893" s="24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4" t="s">
        <v>215</v>
      </c>
      <c r="AU893" s="244" t="s">
        <v>81</v>
      </c>
      <c r="AV893" s="13" t="s">
        <v>79</v>
      </c>
      <c r="AW893" s="13" t="s">
        <v>33</v>
      </c>
      <c r="AX893" s="13" t="s">
        <v>72</v>
      </c>
      <c r="AY893" s="244" t="s">
        <v>203</v>
      </c>
    </row>
    <row r="894" s="13" customFormat="1">
      <c r="A894" s="13"/>
      <c r="B894" s="234"/>
      <c r="C894" s="235"/>
      <c r="D894" s="236" t="s">
        <v>215</v>
      </c>
      <c r="E894" s="237" t="s">
        <v>19</v>
      </c>
      <c r="F894" s="238" t="s">
        <v>1753</v>
      </c>
      <c r="G894" s="235"/>
      <c r="H894" s="237" t="s">
        <v>19</v>
      </c>
      <c r="I894" s="239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215</v>
      </c>
      <c r="AU894" s="244" t="s">
        <v>81</v>
      </c>
      <c r="AV894" s="13" t="s">
        <v>79</v>
      </c>
      <c r="AW894" s="13" t="s">
        <v>33</v>
      </c>
      <c r="AX894" s="13" t="s">
        <v>72</v>
      </c>
      <c r="AY894" s="244" t="s">
        <v>203</v>
      </c>
    </row>
    <row r="895" s="13" customFormat="1">
      <c r="A895" s="13"/>
      <c r="B895" s="234"/>
      <c r="C895" s="235"/>
      <c r="D895" s="236" t="s">
        <v>215</v>
      </c>
      <c r="E895" s="237" t="s">
        <v>19</v>
      </c>
      <c r="F895" s="238" t="s">
        <v>1754</v>
      </c>
      <c r="G895" s="235"/>
      <c r="H895" s="237" t="s">
        <v>19</v>
      </c>
      <c r="I895" s="239"/>
      <c r="J895" s="235"/>
      <c r="K895" s="235"/>
      <c r="L895" s="240"/>
      <c r="M895" s="241"/>
      <c r="N895" s="242"/>
      <c r="O895" s="242"/>
      <c r="P895" s="242"/>
      <c r="Q895" s="242"/>
      <c r="R895" s="242"/>
      <c r="S895" s="242"/>
      <c r="T895" s="24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4" t="s">
        <v>215</v>
      </c>
      <c r="AU895" s="244" t="s">
        <v>81</v>
      </c>
      <c r="AV895" s="13" t="s">
        <v>79</v>
      </c>
      <c r="AW895" s="13" t="s">
        <v>33</v>
      </c>
      <c r="AX895" s="13" t="s">
        <v>72</v>
      </c>
      <c r="AY895" s="244" t="s">
        <v>203</v>
      </c>
    </row>
    <row r="896" s="14" customFormat="1">
      <c r="A896" s="14"/>
      <c r="B896" s="245"/>
      <c r="C896" s="246"/>
      <c r="D896" s="236" t="s">
        <v>215</v>
      </c>
      <c r="E896" s="247" t="s">
        <v>19</v>
      </c>
      <c r="F896" s="248" t="s">
        <v>1370</v>
      </c>
      <c r="G896" s="246"/>
      <c r="H896" s="249">
        <v>4.7400000000000002</v>
      </c>
      <c r="I896" s="250"/>
      <c r="J896" s="246"/>
      <c r="K896" s="246"/>
      <c r="L896" s="251"/>
      <c r="M896" s="252"/>
      <c r="N896" s="253"/>
      <c r="O896" s="253"/>
      <c r="P896" s="253"/>
      <c r="Q896" s="253"/>
      <c r="R896" s="253"/>
      <c r="S896" s="253"/>
      <c r="T896" s="25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5" t="s">
        <v>215</v>
      </c>
      <c r="AU896" s="255" t="s">
        <v>81</v>
      </c>
      <c r="AV896" s="14" t="s">
        <v>81</v>
      </c>
      <c r="AW896" s="14" t="s">
        <v>33</v>
      </c>
      <c r="AX896" s="14" t="s">
        <v>72</v>
      </c>
      <c r="AY896" s="255" t="s">
        <v>203</v>
      </c>
    </row>
    <row r="897" s="13" customFormat="1">
      <c r="A897" s="13"/>
      <c r="B897" s="234"/>
      <c r="C897" s="235"/>
      <c r="D897" s="236" t="s">
        <v>215</v>
      </c>
      <c r="E897" s="237" t="s">
        <v>19</v>
      </c>
      <c r="F897" s="238" t="s">
        <v>1366</v>
      </c>
      <c r="G897" s="235"/>
      <c r="H897" s="237" t="s">
        <v>19</v>
      </c>
      <c r="I897" s="239"/>
      <c r="J897" s="235"/>
      <c r="K897" s="235"/>
      <c r="L897" s="240"/>
      <c r="M897" s="241"/>
      <c r="N897" s="242"/>
      <c r="O897" s="242"/>
      <c r="P897" s="242"/>
      <c r="Q897" s="242"/>
      <c r="R897" s="242"/>
      <c r="S897" s="242"/>
      <c r="T897" s="24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4" t="s">
        <v>215</v>
      </c>
      <c r="AU897" s="244" t="s">
        <v>81</v>
      </c>
      <c r="AV897" s="13" t="s">
        <v>79</v>
      </c>
      <c r="AW897" s="13" t="s">
        <v>33</v>
      </c>
      <c r="AX897" s="13" t="s">
        <v>72</v>
      </c>
      <c r="AY897" s="244" t="s">
        <v>203</v>
      </c>
    </row>
    <row r="898" s="13" customFormat="1">
      <c r="A898" s="13"/>
      <c r="B898" s="234"/>
      <c r="C898" s="235"/>
      <c r="D898" s="236" t="s">
        <v>215</v>
      </c>
      <c r="E898" s="237" t="s">
        <v>19</v>
      </c>
      <c r="F898" s="238" t="s">
        <v>1755</v>
      </c>
      <c r="G898" s="235"/>
      <c r="H898" s="237" t="s">
        <v>19</v>
      </c>
      <c r="I898" s="239"/>
      <c r="J898" s="235"/>
      <c r="K898" s="235"/>
      <c r="L898" s="240"/>
      <c r="M898" s="241"/>
      <c r="N898" s="242"/>
      <c r="O898" s="242"/>
      <c r="P898" s="242"/>
      <c r="Q898" s="242"/>
      <c r="R898" s="242"/>
      <c r="S898" s="242"/>
      <c r="T898" s="24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4" t="s">
        <v>215</v>
      </c>
      <c r="AU898" s="244" t="s">
        <v>81</v>
      </c>
      <c r="AV898" s="13" t="s">
        <v>79</v>
      </c>
      <c r="AW898" s="13" t="s">
        <v>33</v>
      </c>
      <c r="AX898" s="13" t="s">
        <v>72</v>
      </c>
      <c r="AY898" s="244" t="s">
        <v>203</v>
      </c>
    </row>
    <row r="899" s="13" customFormat="1">
      <c r="A899" s="13"/>
      <c r="B899" s="234"/>
      <c r="C899" s="235"/>
      <c r="D899" s="236" t="s">
        <v>215</v>
      </c>
      <c r="E899" s="237" t="s">
        <v>19</v>
      </c>
      <c r="F899" s="238" t="s">
        <v>1371</v>
      </c>
      <c r="G899" s="235"/>
      <c r="H899" s="237" t="s">
        <v>19</v>
      </c>
      <c r="I899" s="239"/>
      <c r="J899" s="235"/>
      <c r="K899" s="235"/>
      <c r="L899" s="240"/>
      <c r="M899" s="241"/>
      <c r="N899" s="242"/>
      <c r="O899" s="242"/>
      <c r="P899" s="242"/>
      <c r="Q899" s="242"/>
      <c r="R899" s="242"/>
      <c r="S899" s="242"/>
      <c r="T899" s="24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4" t="s">
        <v>215</v>
      </c>
      <c r="AU899" s="244" t="s">
        <v>81</v>
      </c>
      <c r="AV899" s="13" t="s">
        <v>79</v>
      </c>
      <c r="AW899" s="13" t="s">
        <v>33</v>
      </c>
      <c r="AX899" s="13" t="s">
        <v>72</v>
      </c>
      <c r="AY899" s="244" t="s">
        <v>203</v>
      </c>
    </row>
    <row r="900" s="13" customFormat="1">
      <c r="A900" s="13"/>
      <c r="B900" s="234"/>
      <c r="C900" s="235"/>
      <c r="D900" s="236" t="s">
        <v>215</v>
      </c>
      <c r="E900" s="237" t="s">
        <v>19</v>
      </c>
      <c r="F900" s="238" t="s">
        <v>1753</v>
      </c>
      <c r="G900" s="235"/>
      <c r="H900" s="237" t="s">
        <v>19</v>
      </c>
      <c r="I900" s="239"/>
      <c r="J900" s="235"/>
      <c r="K900" s="235"/>
      <c r="L900" s="240"/>
      <c r="M900" s="241"/>
      <c r="N900" s="242"/>
      <c r="O900" s="242"/>
      <c r="P900" s="242"/>
      <c r="Q900" s="242"/>
      <c r="R900" s="242"/>
      <c r="S900" s="242"/>
      <c r="T900" s="24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4" t="s">
        <v>215</v>
      </c>
      <c r="AU900" s="244" t="s">
        <v>81</v>
      </c>
      <c r="AV900" s="13" t="s">
        <v>79</v>
      </c>
      <c r="AW900" s="13" t="s">
        <v>33</v>
      </c>
      <c r="AX900" s="13" t="s">
        <v>72</v>
      </c>
      <c r="AY900" s="244" t="s">
        <v>203</v>
      </c>
    </row>
    <row r="901" s="13" customFormat="1">
      <c r="A901" s="13"/>
      <c r="B901" s="234"/>
      <c r="C901" s="235"/>
      <c r="D901" s="236" t="s">
        <v>215</v>
      </c>
      <c r="E901" s="237" t="s">
        <v>19</v>
      </c>
      <c r="F901" s="238" t="s">
        <v>1754</v>
      </c>
      <c r="G901" s="235"/>
      <c r="H901" s="237" t="s">
        <v>19</v>
      </c>
      <c r="I901" s="239"/>
      <c r="J901" s="235"/>
      <c r="K901" s="235"/>
      <c r="L901" s="240"/>
      <c r="M901" s="241"/>
      <c r="N901" s="242"/>
      <c r="O901" s="242"/>
      <c r="P901" s="242"/>
      <c r="Q901" s="242"/>
      <c r="R901" s="242"/>
      <c r="S901" s="242"/>
      <c r="T901" s="24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4" t="s">
        <v>215</v>
      </c>
      <c r="AU901" s="244" t="s">
        <v>81</v>
      </c>
      <c r="AV901" s="13" t="s">
        <v>79</v>
      </c>
      <c r="AW901" s="13" t="s">
        <v>33</v>
      </c>
      <c r="AX901" s="13" t="s">
        <v>72</v>
      </c>
      <c r="AY901" s="244" t="s">
        <v>203</v>
      </c>
    </row>
    <row r="902" s="14" customFormat="1">
      <c r="A902" s="14"/>
      <c r="B902" s="245"/>
      <c r="C902" s="246"/>
      <c r="D902" s="236" t="s">
        <v>215</v>
      </c>
      <c r="E902" s="247" t="s">
        <v>19</v>
      </c>
      <c r="F902" s="248" t="s">
        <v>1372</v>
      </c>
      <c r="G902" s="246"/>
      <c r="H902" s="249">
        <v>32.100000000000001</v>
      </c>
      <c r="I902" s="250"/>
      <c r="J902" s="246"/>
      <c r="K902" s="246"/>
      <c r="L902" s="251"/>
      <c r="M902" s="252"/>
      <c r="N902" s="253"/>
      <c r="O902" s="253"/>
      <c r="P902" s="253"/>
      <c r="Q902" s="253"/>
      <c r="R902" s="253"/>
      <c r="S902" s="253"/>
      <c r="T902" s="25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5" t="s">
        <v>215</v>
      </c>
      <c r="AU902" s="255" t="s">
        <v>81</v>
      </c>
      <c r="AV902" s="14" t="s">
        <v>81</v>
      </c>
      <c r="AW902" s="14" t="s">
        <v>33</v>
      </c>
      <c r="AX902" s="14" t="s">
        <v>72</v>
      </c>
      <c r="AY902" s="255" t="s">
        <v>203</v>
      </c>
    </row>
    <row r="903" s="13" customFormat="1">
      <c r="A903" s="13"/>
      <c r="B903" s="234"/>
      <c r="C903" s="235"/>
      <c r="D903" s="236" t="s">
        <v>215</v>
      </c>
      <c r="E903" s="237" t="s">
        <v>19</v>
      </c>
      <c r="F903" s="238" t="s">
        <v>1366</v>
      </c>
      <c r="G903" s="235"/>
      <c r="H903" s="237" t="s">
        <v>19</v>
      </c>
      <c r="I903" s="239"/>
      <c r="J903" s="235"/>
      <c r="K903" s="235"/>
      <c r="L903" s="240"/>
      <c r="M903" s="241"/>
      <c r="N903" s="242"/>
      <c r="O903" s="242"/>
      <c r="P903" s="242"/>
      <c r="Q903" s="242"/>
      <c r="R903" s="242"/>
      <c r="S903" s="242"/>
      <c r="T903" s="24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4" t="s">
        <v>215</v>
      </c>
      <c r="AU903" s="244" t="s">
        <v>81</v>
      </c>
      <c r="AV903" s="13" t="s">
        <v>79</v>
      </c>
      <c r="AW903" s="13" t="s">
        <v>33</v>
      </c>
      <c r="AX903" s="13" t="s">
        <v>72</v>
      </c>
      <c r="AY903" s="244" t="s">
        <v>203</v>
      </c>
    </row>
    <row r="904" s="13" customFormat="1">
      <c r="A904" s="13"/>
      <c r="B904" s="234"/>
      <c r="C904" s="235"/>
      <c r="D904" s="236" t="s">
        <v>215</v>
      </c>
      <c r="E904" s="237" t="s">
        <v>19</v>
      </c>
      <c r="F904" s="238" t="s">
        <v>1069</v>
      </c>
      <c r="G904" s="235"/>
      <c r="H904" s="237" t="s">
        <v>19</v>
      </c>
      <c r="I904" s="239"/>
      <c r="J904" s="235"/>
      <c r="K904" s="235"/>
      <c r="L904" s="240"/>
      <c r="M904" s="241"/>
      <c r="N904" s="242"/>
      <c r="O904" s="242"/>
      <c r="P904" s="242"/>
      <c r="Q904" s="242"/>
      <c r="R904" s="242"/>
      <c r="S904" s="242"/>
      <c r="T904" s="24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4" t="s">
        <v>215</v>
      </c>
      <c r="AU904" s="244" t="s">
        <v>81</v>
      </c>
      <c r="AV904" s="13" t="s">
        <v>79</v>
      </c>
      <c r="AW904" s="13" t="s">
        <v>33</v>
      </c>
      <c r="AX904" s="13" t="s">
        <v>72</v>
      </c>
      <c r="AY904" s="244" t="s">
        <v>203</v>
      </c>
    </row>
    <row r="905" s="13" customFormat="1">
      <c r="A905" s="13"/>
      <c r="B905" s="234"/>
      <c r="C905" s="235"/>
      <c r="D905" s="236" t="s">
        <v>215</v>
      </c>
      <c r="E905" s="237" t="s">
        <v>19</v>
      </c>
      <c r="F905" s="238" t="s">
        <v>456</v>
      </c>
      <c r="G905" s="235"/>
      <c r="H905" s="237" t="s">
        <v>19</v>
      </c>
      <c r="I905" s="239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215</v>
      </c>
      <c r="AU905" s="244" t="s">
        <v>81</v>
      </c>
      <c r="AV905" s="13" t="s">
        <v>79</v>
      </c>
      <c r="AW905" s="13" t="s">
        <v>33</v>
      </c>
      <c r="AX905" s="13" t="s">
        <v>72</v>
      </c>
      <c r="AY905" s="244" t="s">
        <v>203</v>
      </c>
    </row>
    <row r="906" s="13" customFormat="1">
      <c r="A906" s="13"/>
      <c r="B906" s="234"/>
      <c r="C906" s="235"/>
      <c r="D906" s="236" t="s">
        <v>215</v>
      </c>
      <c r="E906" s="237" t="s">
        <v>19</v>
      </c>
      <c r="F906" s="238" t="s">
        <v>1753</v>
      </c>
      <c r="G906" s="235"/>
      <c r="H906" s="237" t="s">
        <v>19</v>
      </c>
      <c r="I906" s="239"/>
      <c r="J906" s="235"/>
      <c r="K906" s="235"/>
      <c r="L906" s="240"/>
      <c r="M906" s="241"/>
      <c r="N906" s="242"/>
      <c r="O906" s="242"/>
      <c r="P906" s="242"/>
      <c r="Q906" s="242"/>
      <c r="R906" s="242"/>
      <c r="S906" s="242"/>
      <c r="T906" s="24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4" t="s">
        <v>215</v>
      </c>
      <c r="AU906" s="244" t="s">
        <v>81</v>
      </c>
      <c r="AV906" s="13" t="s">
        <v>79</v>
      </c>
      <c r="AW906" s="13" t="s">
        <v>33</v>
      </c>
      <c r="AX906" s="13" t="s">
        <v>72</v>
      </c>
      <c r="AY906" s="244" t="s">
        <v>203</v>
      </c>
    </row>
    <row r="907" s="13" customFormat="1">
      <c r="A907" s="13"/>
      <c r="B907" s="234"/>
      <c r="C907" s="235"/>
      <c r="D907" s="236" t="s">
        <v>215</v>
      </c>
      <c r="E907" s="237" t="s">
        <v>19</v>
      </c>
      <c r="F907" s="238" t="s">
        <v>1754</v>
      </c>
      <c r="G907" s="235"/>
      <c r="H907" s="237" t="s">
        <v>19</v>
      </c>
      <c r="I907" s="239"/>
      <c r="J907" s="235"/>
      <c r="K907" s="235"/>
      <c r="L907" s="240"/>
      <c r="M907" s="241"/>
      <c r="N907" s="242"/>
      <c r="O907" s="242"/>
      <c r="P907" s="242"/>
      <c r="Q907" s="242"/>
      <c r="R907" s="242"/>
      <c r="S907" s="242"/>
      <c r="T907" s="24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4" t="s">
        <v>215</v>
      </c>
      <c r="AU907" s="244" t="s">
        <v>81</v>
      </c>
      <c r="AV907" s="13" t="s">
        <v>79</v>
      </c>
      <c r="AW907" s="13" t="s">
        <v>33</v>
      </c>
      <c r="AX907" s="13" t="s">
        <v>72</v>
      </c>
      <c r="AY907" s="244" t="s">
        <v>203</v>
      </c>
    </row>
    <row r="908" s="14" customFormat="1">
      <c r="A908" s="14"/>
      <c r="B908" s="245"/>
      <c r="C908" s="246"/>
      <c r="D908" s="236" t="s">
        <v>215</v>
      </c>
      <c r="E908" s="247" t="s">
        <v>19</v>
      </c>
      <c r="F908" s="248" t="s">
        <v>1398</v>
      </c>
      <c r="G908" s="246"/>
      <c r="H908" s="249">
        <v>5.6399999999999997</v>
      </c>
      <c r="I908" s="250"/>
      <c r="J908" s="246"/>
      <c r="K908" s="246"/>
      <c r="L908" s="251"/>
      <c r="M908" s="252"/>
      <c r="N908" s="253"/>
      <c r="O908" s="253"/>
      <c r="P908" s="253"/>
      <c r="Q908" s="253"/>
      <c r="R908" s="253"/>
      <c r="S908" s="253"/>
      <c r="T908" s="25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5" t="s">
        <v>215</v>
      </c>
      <c r="AU908" s="255" t="s">
        <v>81</v>
      </c>
      <c r="AV908" s="14" t="s">
        <v>81</v>
      </c>
      <c r="AW908" s="14" t="s">
        <v>33</v>
      </c>
      <c r="AX908" s="14" t="s">
        <v>72</v>
      </c>
      <c r="AY908" s="255" t="s">
        <v>203</v>
      </c>
    </row>
    <row r="909" s="15" customFormat="1">
      <c r="A909" s="15"/>
      <c r="B909" s="256"/>
      <c r="C909" s="257"/>
      <c r="D909" s="236" t="s">
        <v>215</v>
      </c>
      <c r="E909" s="258" t="s">
        <v>19</v>
      </c>
      <c r="F909" s="259" t="s">
        <v>246</v>
      </c>
      <c r="G909" s="257"/>
      <c r="H909" s="260">
        <v>42.480000000000004</v>
      </c>
      <c r="I909" s="261"/>
      <c r="J909" s="257"/>
      <c r="K909" s="257"/>
      <c r="L909" s="262"/>
      <c r="M909" s="263"/>
      <c r="N909" s="264"/>
      <c r="O909" s="264"/>
      <c r="P909" s="264"/>
      <c r="Q909" s="264"/>
      <c r="R909" s="264"/>
      <c r="S909" s="264"/>
      <c r="T909" s="26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66" t="s">
        <v>215</v>
      </c>
      <c r="AU909" s="266" t="s">
        <v>81</v>
      </c>
      <c r="AV909" s="15" t="s">
        <v>211</v>
      </c>
      <c r="AW909" s="15" t="s">
        <v>33</v>
      </c>
      <c r="AX909" s="15" t="s">
        <v>79</v>
      </c>
      <c r="AY909" s="266" t="s">
        <v>203</v>
      </c>
    </row>
    <row r="910" s="13" customFormat="1">
      <c r="A910" s="13"/>
      <c r="B910" s="234"/>
      <c r="C910" s="235"/>
      <c r="D910" s="236" t="s">
        <v>215</v>
      </c>
      <c r="E910" s="237" t="s">
        <v>19</v>
      </c>
      <c r="F910" s="238" t="s">
        <v>1760</v>
      </c>
      <c r="G910" s="235"/>
      <c r="H910" s="237" t="s">
        <v>19</v>
      </c>
      <c r="I910" s="239"/>
      <c r="J910" s="235"/>
      <c r="K910" s="235"/>
      <c r="L910" s="240"/>
      <c r="M910" s="241"/>
      <c r="N910" s="242"/>
      <c r="O910" s="242"/>
      <c r="P910" s="242"/>
      <c r="Q910" s="242"/>
      <c r="R910" s="242"/>
      <c r="S910" s="242"/>
      <c r="T910" s="24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4" t="s">
        <v>215</v>
      </c>
      <c r="AU910" s="244" t="s">
        <v>81</v>
      </c>
      <c r="AV910" s="13" t="s">
        <v>79</v>
      </c>
      <c r="AW910" s="13" t="s">
        <v>33</v>
      </c>
      <c r="AX910" s="13" t="s">
        <v>72</v>
      </c>
      <c r="AY910" s="244" t="s">
        <v>203</v>
      </c>
    </row>
    <row r="911" s="2" customFormat="1" ht="16.5" customHeight="1">
      <c r="A911" s="40"/>
      <c r="B911" s="41"/>
      <c r="C911" s="216" t="s">
        <v>932</v>
      </c>
      <c r="D911" s="216" t="s">
        <v>206</v>
      </c>
      <c r="E911" s="217" t="s">
        <v>1761</v>
      </c>
      <c r="F911" s="218" t="s">
        <v>1762</v>
      </c>
      <c r="G911" s="219" t="s">
        <v>209</v>
      </c>
      <c r="H911" s="220">
        <v>42.479999999999997</v>
      </c>
      <c r="I911" s="221"/>
      <c r="J911" s="222">
        <f>ROUND(I911*H911,2)</f>
        <v>0</v>
      </c>
      <c r="K911" s="218" t="s">
        <v>210</v>
      </c>
      <c r="L911" s="46"/>
      <c r="M911" s="223" t="s">
        <v>19</v>
      </c>
      <c r="N911" s="224" t="s">
        <v>43</v>
      </c>
      <c r="O911" s="86"/>
      <c r="P911" s="225">
        <f>O911*H911</f>
        <v>0</v>
      </c>
      <c r="Q911" s="225">
        <v>0</v>
      </c>
      <c r="R911" s="225">
        <f>Q911*H911</f>
        <v>0</v>
      </c>
      <c r="S911" s="225">
        <v>0</v>
      </c>
      <c r="T911" s="226">
        <f>S911*H911</f>
        <v>0</v>
      </c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R911" s="227" t="s">
        <v>321</v>
      </c>
      <c r="AT911" s="227" t="s">
        <v>206</v>
      </c>
      <c r="AU911" s="227" t="s">
        <v>81</v>
      </c>
      <c r="AY911" s="19" t="s">
        <v>203</v>
      </c>
      <c r="BE911" s="228">
        <f>IF(N911="základní",J911,0)</f>
        <v>0</v>
      </c>
      <c r="BF911" s="228">
        <f>IF(N911="snížená",J911,0)</f>
        <v>0</v>
      </c>
      <c r="BG911" s="228">
        <f>IF(N911="zákl. přenesená",J911,0)</f>
        <v>0</v>
      </c>
      <c r="BH911" s="228">
        <f>IF(N911="sníž. přenesená",J911,0)</f>
        <v>0</v>
      </c>
      <c r="BI911" s="228">
        <f>IF(N911="nulová",J911,0)</f>
        <v>0</v>
      </c>
      <c r="BJ911" s="19" t="s">
        <v>79</v>
      </c>
      <c r="BK911" s="228">
        <f>ROUND(I911*H911,2)</f>
        <v>0</v>
      </c>
      <c r="BL911" s="19" t="s">
        <v>321</v>
      </c>
      <c r="BM911" s="227" t="s">
        <v>1763</v>
      </c>
    </row>
    <row r="912" s="2" customFormat="1">
      <c r="A912" s="40"/>
      <c r="B912" s="41"/>
      <c r="C912" s="42"/>
      <c r="D912" s="229" t="s">
        <v>213</v>
      </c>
      <c r="E912" s="42"/>
      <c r="F912" s="230" t="s">
        <v>1764</v>
      </c>
      <c r="G912" s="42"/>
      <c r="H912" s="42"/>
      <c r="I912" s="231"/>
      <c r="J912" s="42"/>
      <c r="K912" s="42"/>
      <c r="L912" s="46"/>
      <c r="M912" s="232"/>
      <c r="N912" s="233"/>
      <c r="O912" s="86"/>
      <c r="P912" s="86"/>
      <c r="Q912" s="86"/>
      <c r="R912" s="86"/>
      <c r="S912" s="86"/>
      <c r="T912" s="87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T912" s="19" t="s">
        <v>213</v>
      </c>
      <c r="AU912" s="19" t="s">
        <v>81</v>
      </c>
    </row>
    <row r="913" s="13" customFormat="1">
      <c r="A913" s="13"/>
      <c r="B913" s="234"/>
      <c r="C913" s="235"/>
      <c r="D913" s="236" t="s">
        <v>215</v>
      </c>
      <c r="E913" s="237" t="s">
        <v>19</v>
      </c>
      <c r="F913" s="238" t="s">
        <v>1760</v>
      </c>
      <c r="G913" s="235"/>
      <c r="H913" s="237" t="s">
        <v>19</v>
      </c>
      <c r="I913" s="239"/>
      <c r="J913" s="235"/>
      <c r="K913" s="235"/>
      <c r="L913" s="240"/>
      <c r="M913" s="241"/>
      <c r="N913" s="242"/>
      <c r="O913" s="242"/>
      <c r="P913" s="242"/>
      <c r="Q913" s="242"/>
      <c r="R913" s="242"/>
      <c r="S913" s="242"/>
      <c r="T913" s="24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4" t="s">
        <v>215</v>
      </c>
      <c r="AU913" s="244" t="s">
        <v>81</v>
      </c>
      <c r="AV913" s="13" t="s">
        <v>79</v>
      </c>
      <c r="AW913" s="13" t="s">
        <v>33</v>
      </c>
      <c r="AX913" s="13" t="s">
        <v>72</v>
      </c>
      <c r="AY913" s="244" t="s">
        <v>203</v>
      </c>
    </row>
    <row r="914" s="13" customFormat="1">
      <c r="A914" s="13"/>
      <c r="B914" s="234"/>
      <c r="C914" s="235"/>
      <c r="D914" s="236" t="s">
        <v>215</v>
      </c>
      <c r="E914" s="237" t="s">
        <v>19</v>
      </c>
      <c r="F914" s="238" t="s">
        <v>1366</v>
      </c>
      <c r="G914" s="235"/>
      <c r="H914" s="237" t="s">
        <v>19</v>
      </c>
      <c r="I914" s="239"/>
      <c r="J914" s="235"/>
      <c r="K914" s="235"/>
      <c r="L914" s="240"/>
      <c r="M914" s="241"/>
      <c r="N914" s="242"/>
      <c r="O914" s="242"/>
      <c r="P914" s="242"/>
      <c r="Q914" s="242"/>
      <c r="R914" s="242"/>
      <c r="S914" s="242"/>
      <c r="T914" s="24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4" t="s">
        <v>215</v>
      </c>
      <c r="AU914" s="244" t="s">
        <v>81</v>
      </c>
      <c r="AV914" s="13" t="s">
        <v>79</v>
      </c>
      <c r="AW914" s="13" t="s">
        <v>33</v>
      </c>
      <c r="AX914" s="13" t="s">
        <v>72</v>
      </c>
      <c r="AY914" s="244" t="s">
        <v>203</v>
      </c>
    </row>
    <row r="915" s="13" customFormat="1">
      <c r="A915" s="13"/>
      <c r="B915" s="234"/>
      <c r="C915" s="235"/>
      <c r="D915" s="236" t="s">
        <v>215</v>
      </c>
      <c r="E915" s="237" t="s">
        <v>19</v>
      </c>
      <c r="F915" s="238" t="s">
        <v>1752</v>
      </c>
      <c r="G915" s="235"/>
      <c r="H915" s="237" t="s">
        <v>19</v>
      </c>
      <c r="I915" s="239"/>
      <c r="J915" s="235"/>
      <c r="K915" s="235"/>
      <c r="L915" s="240"/>
      <c r="M915" s="241"/>
      <c r="N915" s="242"/>
      <c r="O915" s="242"/>
      <c r="P915" s="242"/>
      <c r="Q915" s="242"/>
      <c r="R915" s="242"/>
      <c r="S915" s="242"/>
      <c r="T915" s="24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4" t="s">
        <v>215</v>
      </c>
      <c r="AU915" s="244" t="s">
        <v>81</v>
      </c>
      <c r="AV915" s="13" t="s">
        <v>79</v>
      </c>
      <c r="AW915" s="13" t="s">
        <v>33</v>
      </c>
      <c r="AX915" s="13" t="s">
        <v>72</v>
      </c>
      <c r="AY915" s="244" t="s">
        <v>203</v>
      </c>
    </row>
    <row r="916" s="13" customFormat="1">
      <c r="A916" s="13"/>
      <c r="B916" s="234"/>
      <c r="C916" s="235"/>
      <c r="D916" s="236" t="s">
        <v>215</v>
      </c>
      <c r="E916" s="237" t="s">
        <v>19</v>
      </c>
      <c r="F916" s="238" t="s">
        <v>1369</v>
      </c>
      <c r="G916" s="235"/>
      <c r="H916" s="237" t="s">
        <v>19</v>
      </c>
      <c r="I916" s="239"/>
      <c r="J916" s="235"/>
      <c r="K916" s="235"/>
      <c r="L916" s="240"/>
      <c r="M916" s="241"/>
      <c r="N916" s="242"/>
      <c r="O916" s="242"/>
      <c r="P916" s="242"/>
      <c r="Q916" s="242"/>
      <c r="R916" s="242"/>
      <c r="S916" s="242"/>
      <c r="T916" s="24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4" t="s">
        <v>215</v>
      </c>
      <c r="AU916" s="244" t="s">
        <v>81</v>
      </c>
      <c r="AV916" s="13" t="s">
        <v>79</v>
      </c>
      <c r="AW916" s="13" t="s">
        <v>33</v>
      </c>
      <c r="AX916" s="13" t="s">
        <v>72</v>
      </c>
      <c r="AY916" s="244" t="s">
        <v>203</v>
      </c>
    </row>
    <row r="917" s="13" customFormat="1">
      <c r="A917" s="13"/>
      <c r="B917" s="234"/>
      <c r="C917" s="235"/>
      <c r="D917" s="236" t="s">
        <v>215</v>
      </c>
      <c r="E917" s="237" t="s">
        <v>19</v>
      </c>
      <c r="F917" s="238" t="s">
        <v>1753</v>
      </c>
      <c r="G917" s="235"/>
      <c r="H917" s="237" t="s">
        <v>19</v>
      </c>
      <c r="I917" s="239"/>
      <c r="J917" s="235"/>
      <c r="K917" s="235"/>
      <c r="L917" s="240"/>
      <c r="M917" s="241"/>
      <c r="N917" s="242"/>
      <c r="O917" s="242"/>
      <c r="P917" s="242"/>
      <c r="Q917" s="242"/>
      <c r="R917" s="242"/>
      <c r="S917" s="242"/>
      <c r="T917" s="24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4" t="s">
        <v>215</v>
      </c>
      <c r="AU917" s="244" t="s">
        <v>81</v>
      </c>
      <c r="AV917" s="13" t="s">
        <v>79</v>
      </c>
      <c r="AW917" s="13" t="s">
        <v>33</v>
      </c>
      <c r="AX917" s="13" t="s">
        <v>72</v>
      </c>
      <c r="AY917" s="244" t="s">
        <v>203</v>
      </c>
    </row>
    <row r="918" s="13" customFormat="1">
      <c r="A918" s="13"/>
      <c r="B918" s="234"/>
      <c r="C918" s="235"/>
      <c r="D918" s="236" t="s">
        <v>215</v>
      </c>
      <c r="E918" s="237" t="s">
        <v>19</v>
      </c>
      <c r="F918" s="238" t="s">
        <v>1754</v>
      </c>
      <c r="G918" s="235"/>
      <c r="H918" s="237" t="s">
        <v>19</v>
      </c>
      <c r="I918" s="239"/>
      <c r="J918" s="235"/>
      <c r="K918" s="235"/>
      <c r="L918" s="240"/>
      <c r="M918" s="241"/>
      <c r="N918" s="242"/>
      <c r="O918" s="242"/>
      <c r="P918" s="242"/>
      <c r="Q918" s="242"/>
      <c r="R918" s="242"/>
      <c r="S918" s="242"/>
      <c r="T918" s="24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4" t="s">
        <v>215</v>
      </c>
      <c r="AU918" s="244" t="s">
        <v>81</v>
      </c>
      <c r="AV918" s="13" t="s">
        <v>79</v>
      </c>
      <c r="AW918" s="13" t="s">
        <v>33</v>
      </c>
      <c r="AX918" s="13" t="s">
        <v>72</v>
      </c>
      <c r="AY918" s="244" t="s">
        <v>203</v>
      </c>
    </row>
    <row r="919" s="14" customFormat="1">
      <c r="A919" s="14"/>
      <c r="B919" s="245"/>
      <c r="C919" s="246"/>
      <c r="D919" s="236" t="s">
        <v>215</v>
      </c>
      <c r="E919" s="247" t="s">
        <v>19</v>
      </c>
      <c r="F919" s="248" t="s">
        <v>1370</v>
      </c>
      <c r="G919" s="246"/>
      <c r="H919" s="249">
        <v>4.7400000000000002</v>
      </c>
      <c r="I919" s="250"/>
      <c r="J919" s="246"/>
      <c r="K919" s="246"/>
      <c r="L919" s="251"/>
      <c r="M919" s="252"/>
      <c r="N919" s="253"/>
      <c r="O919" s="253"/>
      <c r="P919" s="253"/>
      <c r="Q919" s="253"/>
      <c r="R919" s="253"/>
      <c r="S919" s="253"/>
      <c r="T919" s="25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5" t="s">
        <v>215</v>
      </c>
      <c r="AU919" s="255" t="s">
        <v>81</v>
      </c>
      <c r="AV919" s="14" t="s">
        <v>81</v>
      </c>
      <c r="AW919" s="14" t="s">
        <v>33</v>
      </c>
      <c r="AX919" s="14" t="s">
        <v>72</v>
      </c>
      <c r="AY919" s="255" t="s">
        <v>203</v>
      </c>
    </row>
    <row r="920" s="13" customFormat="1">
      <c r="A920" s="13"/>
      <c r="B920" s="234"/>
      <c r="C920" s="235"/>
      <c r="D920" s="236" t="s">
        <v>215</v>
      </c>
      <c r="E920" s="237" t="s">
        <v>19</v>
      </c>
      <c r="F920" s="238" t="s">
        <v>1366</v>
      </c>
      <c r="G920" s="235"/>
      <c r="H920" s="237" t="s">
        <v>19</v>
      </c>
      <c r="I920" s="239"/>
      <c r="J920" s="235"/>
      <c r="K920" s="235"/>
      <c r="L920" s="240"/>
      <c r="M920" s="241"/>
      <c r="N920" s="242"/>
      <c r="O920" s="242"/>
      <c r="P920" s="242"/>
      <c r="Q920" s="242"/>
      <c r="R920" s="242"/>
      <c r="S920" s="242"/>
      <c r="T920" s="24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4" t="s">
        <v>215</v>
      </c>
      <c r="AU920" s="244" t="s">
        <v>81</v>
      </c>
      <c r="AV920" s="13" t="s">
        <v>79</v>
      </c>
      <c r="AW920" s="13" t="s">
        <v>33</v>
      </c>
      <c r="AX920" s="13" t="s">
        <v>72</v>
      </c>
      <c r="AY920" s="244" t="s">
        <v>203</v>
      </c>
    </row>
    <row r="921" s="13" customFormat="1">
      <c r="A921" s="13"/>
      <c r="B921" s="234"/>
      <c r="C921" s="235"/>
      <c r="D921" s="236" t="s">
        <v>215</v>
      </c>
      <c r="E921" s="237" t="s">
        <v>19</v>
      </c>
      <c r="F921" s="238" t="s">
        <v>1755</v>
      </c>
      <c r="G921" s="235"/>
      <c r="H921" s="237" t="s">
        <v>19</v>
      </c>
      <c r="I921" s="239"/>
      <c r="J921" s="235"/>
      <c r="K921" s="235"/>
      <c r="L921" s="240"/>
      <c r="M921" s="241"/>
      <c r="N921" s="242"/>
      <c r="O921" s="242"/>
      <c r="P921" s="242"/>
      <c r="Q921" s="242"/>
      <c r="R921" s="242"/>
      <c r="S921" s="242"/>
      <c r="T921" s="24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4" t="s">
        <v>215</v>
      </c>
      <c r="AU921" s="244" t="s">
        <v>81</v>
      </c>
      <c r="AV921" s="13" t="s">
        <v>79</v>
      </c>
      <c r="AW921" s="13" t="s">
        <v>33</v>
      </c>
      <c r="AX921" s="13" t="s">
        <v>72</v>
      </c>
      <c r="AY921" s="244" t="s">
        <v>203</v>
      </c>
    </row>
    <row r="922" s="13" customFormat="1">
      <c r="A922" s="13"/>
      <c r="B922" s="234"/>
      <c r="C922" s="235"/>
      <c r="D922" s="236" t="s">
        <v>215</v>
      </c>
      <c r="E922" s="237" t="s">
        <v>19</v>
      </c>
      <c r="F922" s="238" t="s">
        <v>1371</v>
      </c>
      <c r="G922" s="235"/>
      <c r="H922" s="237" t="s">
        <v>19</v>
      </c>
      <c r="I922" s="239"/>
      <c r="J922" s="235"/>
      <c r="K922" s="235"/>
      <c r="L922" s="240"/>
      <c r="M922" s="241"/>
      <c r="N922" s="242"/>
      <c r="O922" s="242"/>
      <c r="P922" s="242"/>
      <c r="Q922" s="242"/>
      <c r="R922" s="242"/>
      <c r="S922" s="242"/>
      <c r="T922" s="24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4" t="s">
        <v>215</v>
      </c>
      <c r="AU922" s="244" t="s">
        <v>81</v>
      </c>
      <c r="AV922" s="13" t="s">
        <v>79</v>
      </c>
      <c r="AW922" s="13" t="s">
        <v>33</v>
      </c>
      <c r="AX922" s="13" t="s">
        <v>72</v>
      </c>
      <c r="AY922" s="244" t="s">
        <v>203</v>
      </c>
    </row>
    <row r="923" s="13" customFormat="1">
      <c r="A923" s="13"/>
      <c r="B923" s="234"/>
      <c r="C923" s="235"/>
      <c r="D923" s="236" t="s">
        <v>215</v>
      </c>
      <c r="E923" s="237" t="s">
        <v>19</v>
      </c>
      <c r="F923" s="238" t="s">
        <v>1753</v>
      </c>
      <c r="G923" s="235"/>
      <c r="H923" s="237" t="s">
        <v>19</v>
      </c>
      <c r="I923" s="239"/>
      <c r="J923" s="235"/>
      <c r="K923" s="235"/>
      <c r="L923" s="240"/>
      <c r="M923" s="241"/>
      <c r="N923" s="242"/>
      <c r="O923" s="242"/>
      <c r="P923" s="242"/>
      <c r="Q923" s="242"/>
      <c r="R923" s="242"/>
      <c r="S923" s="242"/>
      <c r="T923" s="24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4" t="s">
        <v>215</v>
      </c>
      <c r="AU923" s="244" t="s">
        <v>81</v>
      </c>
      <c r="AV923" s="13" t="s">
        <v>79</v>
      </c>
      <c r="AW923" s="13" t="s">
        <v>33</v>
      </c>
      <c r="AX923" s="13" t="s">
        <v>72</v>
      </c>
      <c r="AY923" s="244" t="s">
        <v>203</v>
      </c>
    </row>
    <row r="924" s="13" customFormat="1">
      <c r="A924" s="13"/>
      <c r="B924" s="234"/>
      <c r="C924" s="235"/>
      <c r="D924" s="236" t="s">
        <v>215</v>
      </c>
      <c r="E924" s="237" t="s">
        <v>19</v>
      </c>
      <c r="F924" s="238" t="s">
        <v>1754</v>
      </c>
      <c r="G924" s="235"/>
      <c r="H924" s="237" t="s">
        <v>19</v>
      </c>
      <c r="I924" s="239"/>
      <c r="J924" s="235"/>
      <c r="K924" s="235"/>
      <c r="L924" s="240"/>
      <c r="M924" s="241"/>
      <c r="N924" s="242"/>
      <c r="O924" s="242"/>
      <c r="P924" s="242"/>
      <c r="Q924" s="242"/>
      <c r="R924" s="242"/>
      <c r="S924" s="242"/>
      <c r="T924" s="24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4" t="s">
        <v>215</v>
      </c>
      <c r="AU924" s="244" t="s">
        <v>81</v>
      </c>
      <c r="AV924" s="13" t="s">
        <v>79</v>
      </c>
      <c r="AW924" s="13" t="s">
        <v>33</v>
      </c>
      <c r="AX924" s="13" t="s">
        <v>72</v>
      </c>
      <c r="AY924" s="244" t="s">
        <v>203</v>
      </c>
    </row>
    <row r="925" s="14" customFormat="1">
      <c r="A925" s="14"/>
      <c r="B925" s="245"/>
      <c r="C925" s="246"/>
      <c r="D925" s="236" t="s">
        <v>215</v>
      </c>
      <c r="E925" s="247" t="s">
        <v>19</v>
      </c>
      <c r="F925" s="248" t="s">
        <v>1372</v>
      </c>
      <c r="G925" s="246"/>
      <c r="H925" s="249">
        <v>32.100000000000001</v>
      </c>
      <c r="I925" s="250"/>
      <c r="J925" s="246"/>
      <c r="K925" s="246"/>
      <c r="L925" s="251"/>
      <c r="M925" s="252"/>
      <c r="N925" s="253"/>
      <c r="O925" s="253"/>
      <c r="P925" s="253"/>
      <c r="Q925" s="253"/>
      <c r="R925" s="253"/>
      <c r="S925" s="253"/>
      <c r="T925" s="25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5" t="s">
        <v>215</v>
      </c>
      <c r="AU925" s="255" t="s">
        <v>81</v>
      </c>
      <c r="AV925" s="14" t="s">
        <v>81</v>
      </c>
      <c r="AW925" s="14" t="s">
        <v>33</v>
      </c>
      <c r="AX925" s="14" t="s">
        <v>72</v>
      </c>
      <c r="AY925" s="255" t="s">
        <v>203</v>
      </c>
    </row>
    <row r="926" s="13" customFormat="1">
      <c r="A926" s="13"/>
      <c r="B926" s="234"/>
      <c r="C926" s="235"/>
      <c r="D926" s="236" t="s">
        <v>215</v>
      </c>
      <c r="E926" s="237" t="s">
        <v>19</v>
      </c>
      <c r="F926" s="238" t="s">
        <v>1366</v>
      </c>
      <c r="G926" s="235"/>
      <c r="H926" s="237" t="s">
        <v>19</v>
      </c>
      <c r="I926" s="239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215</v>
      </c>
      <c r="AU926" s="244" t="s">
        <v>81</v>
      </c>
      <c r="AV926" s="13" t="s">
        <v>79</v>
      </c>
      <c r="AW926" s="13" t="s">
        <v>33</v>
      </c>
      <c r="AX926" s="13" t="s">
        <v>72</v>
      </c>
      <c r="AY926" s="244" t="s">
        <v>203</v>
      </c>
    </row>
    <row r="927" s="13" customFormat="1">
      <c r="A927" s="13"/>
      <c r="B927" s="234"/>
      <c r="C927" s="235"/>
      <c r="D927" s="236" t="s">
        <v>215</v>
      </c>
      <c r="E927" s="237" t="s">
        <v>19</v>
      </c>
      <c r="F927" s="238" t="s">
        <v>1069</v>
      </c>
      <c r="G927" s="235"/>
      <c r="H927" s="237" t="s">
        <v>19</v>
      </c>
      <c r="I927" s="239"/>
      <c r="J927" s="235"/>
      <c r="K927" s="235"/>
      <c r="L927" s="240"/>
      <c r="M927" s="241"/>
      <c r="N927" s="242"/>
      <c r="O927" s="242"/>
      <c r="P927" s="242"/>
      <c r="Q927" s="242"/>
      <c r="R927" s="242"/>
      <c r="S927" s="242"/>
      <c r="T927" s="24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4" t="s">
        <v>215</v>
      </c>
      <c r="AU927" s="244" t="s">
        <v>81</v>
      </c>
      <c r="AV927" s="13" t="s">
        <v>79</v>
      </c>
      <c r="AW927" s="13" t="s">
        <v>33</v>
      </c>
      <c r="AX927" s="13" t="s">
        <v>72</v>
      </c>
      <c r="AY927" s="244" t="s">
        <v>203</v>
      </c>
    </row>
    <row r="928" s="13" customFormat="1">
      <c r="A928" s="13"/>
      <c r="B928" s="234"/>
      <c r="C928" s="235"/>
      <c r="D928" s="236" t="s">
        <v>215</v>
      </c>
      <c r="E928" s="237" t="s">
        <v>19</v>
      </c>
      <c r="F928" s="238" t="s">
        <v>456</v>
      </c>
      <c r="G928" s="235"/>
      <c r="H928" s="237" t="s">
        <v>19</v>
      </c>
      <c r="I928" s="239"/>
      <c r="J928" s="235"/>
      <c r="K928" s="235"/>
      <c r="L928" s="240"/>
      <c r="M928" s="241"/>
      <c r="N928" s="242"/>
      <c r="O928" s="242"/>
      <c r="P928" s="242"/>
      <c r="Q928" s="242"/>
      <c r="R928" s="242"/>
      <c r="S928" s="242"/>
      <c r="T928" s="24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4" t="s">
        <v>215</v>
      </c>
      <c r="AU928" s="244" t="s">
        <v>81</v>
      </c>
      <c r="AV928" s="13" t="s">
        <v>79</v>
      </c>
      <c r="AW928" s="13" t="s">
        <v>33</v>
      </c>
      <c r="AX928" s="13" t="s">
        <v>72</v>
      </c>
      <c r="AY928" s="244" t="s">
        <v>203</v>
      </c>
    </row>
    <row r="929" s="13" customFormat="1">
      <c r="A929" s="13"/>
      <c r="B929" s="234"/>
      <c r="C929" s="235"/>
      <c r="D929" s="236" t="s">
        <v>215</v>
      </c>
      <c r="E929" s="237" t="s">
        <v>19</v>
      </c>
      <c r="F929" s="238" t="s">
        <v>1753</v>
      </c>
      <c r="G929" s="235"/>
      <c r="H929" s="237" t="s">
        <v>19</v>
      </c>
      <c r="I929" s="239"/>
      <c r="J929" s="235"/>
      <c r="K929" s="235"/>
      <c r="L929" s="240"/>
      <c r="M929" s="241"/>
      <c r="N929" s="242"/>
      <c r="O929" s="242"/>
      <c r="P929" s="242"/>
      <c r="Q929" s="242"/>
      <c r="R929" s="242"/>
      <c r="S929" s="242"/>
      <c r="T929" s="24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4" t="s">
        <v>215</v>
      </c>
      <c r="AU929" s="244" t="s">
        <v>81</v>
      </c>
      <c r="AV929" s="13" t="s">
        <v>79</v>
      </c>
      <c r="AW929" s="13" t="s">
        <v>33</v>
      </c>
      <c r="AX929" s="13" t="s">
        <v>72</v>
      </c>
      <c r="AY929" s="244" t="s">
        <v>203</v>
      </c>
    </row>
    <row r="930" s="13" customFormat="1">
      <c r="A930" s="13"/>
      <c r="B930" s="234"/>
      <c r="C930" s="235"/>
      <c r="D930" s="236" t="s">
        <v>215</v>
      </c>
      <c r="E930" s="237" t="s">
        <v>19</v>
      </c>
      <c r="F930" s="238" t="s">
        <v>1754</v>
      </c>
      <c r="G930" s="235"/>
      <c r="H930" s="237" t="s">
        <v>19</v>
      </c>
      <c r="I930" s="239"/>
      <c r="J930" s="235"/>
      <c r="K930" s="235"/>
      <c r="L930" s="240"/>
      <c r="M930" s="241"/>
      <c r="N930" s="242"/>
      <c r="O930" s="242"/>
      <c r="P930" s="242"/>
      <c r="Q930" s="242"/>
      <c r="R930" s="242"/>
      <c r="S930" s="242"/>
      <c r="T930" s="24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4" t="s">
        <v>215</v>
      </c>
      <c r="AU930" s="244" t="s">
        <v>81</v>
      </c>
      <c r="AV930" s="13" t="s">
        <v>79</v>
      </c>
      <c r="AW930" s="13" t="s">
        <v>33</v>
      </c>
      <c r="AX930" s="13" t="s">
        <v>72</v>
      </c>
      <c r="AY930" s="244" t="s">
        <v>203</v>
      </c>
    </row>
    <row r="931" s="14" customFormat="1">
      <c r="A931" s="14"/>
      <c r="B931" s="245"/>
      <c r="C931" s="246"/>
      <c r="D931" s="236" t="s">
        <v>215</v>
      </c>
      <c r="E931" s="247" t="s">
        <v>19</v>
      </c>
      <c r="F931" s="248" t="s">
        <v>1398</v>
      </c>
      <c r="G931" s="246"/>
      <c r="H931" s="249">
        <v>5.6399999999999997</v>
      </c>
      <c r="I931" s="250"/>
      <c r="J931" s="246"/>
      <c r="K931" s="246"/>
      <c r="L931" s="251"/>
      <c r="M931" s="252"/>
      <c r="N931" s="253"/>
      <c r="O931" s="253"/>
      <c r="P931" s="253"/>
      <c r="Q931" s="253"/>
      <c r="R931" s="253"/>
      <c r="S931" s="253"/>
      <c r="T931" s="25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5" t="s">
        <v>215</v>
      </c>
      <c r="AU931" s="255" t="s">
        <v>81</v>
      </c>
      <c r="AV931" s="14" t="s">
        <v>81</v>
      </c>
      <c r="AW931" s="14" t="s">
        <v>33</v>
      </c>
      <c r="AX931" s="14" t="s">
        <v>72</v>
      </c>
      <c r="AY931" s="255" t="s">
        <v>203</v>
      </c>
    </row>
    <row r="932" s="15" customFormat="1">
      <c r="A932" s="15"/>
      <c r="B932" s="256"/>
      <c r="C932" s="257"/>
      <c r="D932" s="236" t="s">
        <v>215</v>
      </c>
      <c r="E932" s="258" t="s">
        <v>19</v>
      </c>
      <c r="F932" s="259" t="s">
        <v>246</v>
      </c>
      <c r="G932" s="257"/>
      <c r="H932" s="260">
        <v>42.480000000000004</v>
      </c>
      <c r="I932" s="261"/>
      <c r="J932" s="257"/>
      <c r="K932" s="257"/>
      <c r="L932" s="262"/>
      <c r="M932" s="263"/>
      <c r="N932" s="264"/>
      <c r="O932" s="264"/>
      <c r="P932" s="264"/>
      <c r="Q932" s="264"/>
      <c r="R932" s="264"/>
      <c r="S932" s="264"/>
      <c r="T932" s="26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66" t="s">
        <v>215</v>
      </c>
      <c r="AU932" s="266" t="s">
        <v>81</v>
      </c>
      <c r="AV932" s="15" t="s">
        <v>211</v>
      </c>
      <c r="AW932" s="15" t="s">
        <v>33</v>
      </c>
      <c r="AX932" s="15" t="s">
        <v>79</v>
      </c>
      <c r="AY932" s="266" t="s">
        <v>203</v>
      </c>
    </row>
    <row r="933" s="2" customFormat="1" ht="16.5" customHeight="1">
      <c r="A933" s="40"/>
      <c r="B933" s="41"/>
      <c r="C933" s="216" t="s">
        <v>937</v>
      </c>
      <c r="D933" s="216" t="s">
        <v>206</v>
      </c>
      <c r="E933" s="217" t="s">
        <v>1765</v>
      </c>
      <c r="F933" s="218" t="s">
        <v>1766</v>
      </c>
      <c r="G933" s="219" t="s">
        <v>209</v>
      </c>
      <c r="H933" s="220">
        <v>42.479999999999997</v>
      </c>
      <c r="I933" s="221"/>
      <c r="J933" s="222">
        <f>ROUND(I933*H933,2)</f>
        <v>0</v>
      </c>
      <c r="K933" s="218" t="s">
        <v>210</v>
      </c>
      <c r="L933" s="46"/>
      <c r="M933" s="223" t="s">
        <v>19</v>
      </c>
      <c r="N933" s="224" t="s">
        <v>43</v>
      </c>
      <c r="O933" s="86"/>
      <c r="P933" s="225">
        <f>O933*H933</f>
        <v>0</v>
      </c>
      <c r="Q933" s="225">
        <v>3.0000000000000001E-05</v>
      </c>
      <c r="R933" s="225">
        <f>Q933*H933</f>
        <v>0.0012744</v>
      </c>
      <c r="S933" s="225">
        <v>0</v>
      </c>
      <c r="T933" s="226">
        <f>S933*H933</f>
        <v>0</v>
      </c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R933" s="227" t="s">
        <v>321</v>
      </c>
      <c r="AT933" s="227" t="s">
        <v>206</v>
      </c>
      <c r="AU933" s="227" t="s">
        <v>81</v>
      </c>
      <c r="AY933" s="19" t="s">
        <v>203</v>
      </c>
      <c r="BE933" s="228">
        <f>IF(N933="základní",J933,0)</f>
        <v>0</v>
      </c>
      <c r="BF933" s="228">
        <f>IF(N933="snížená",J933,0)</f>
        <v>0</v>
      </c>
      <c r="BG933" s="228">
        <f>IF(N933="zákl. přenesená",J933,0)</f>
        <v>0</v>
      </c>
      <c r="BH933" s="228">
        <f>IF(N933="sníž. přenesená",J933,0)</f>
        <v>0</v>
      </c>
      <c r="BI933" s="228">
        <f>IF(N933="nulová",J933,0)</f>
        <v>0</v>
      </c>
      <c r="BJ933" s="19" t="s">
        <v>79</v>
      </c>
      <c r="BK933" s="228">
        <f>ROUND(I933*H933,2)</f>
        <v>0</v>
      </c>
      <c r="BL933" s="19" t="s">
        <v>321</v>
      </c>
      <c r="BM933" s="227" t="s">
        <v>1767</v>
      </c>
    </row>
    <row r="934" s="2" customFormat="1">
      <c r="A934" s="40"/>
      <c r="B934" s="41"/>
      <c r="C934" s="42"/>
      <c r="D934" s="229" t="s">
        <v>213</v>
      </c>
      <c r="E934" s="42"/>
      <c r="F934" s="230" t="s">
        <v>1768</v>
      </c>
      <c r="G934" s="42"/>
      <c r="H934" s="42"/>
      <c r="I934" s="231"/>
      <c r="J934" s="42"/>
      <c r="K934" s="42"/>
      <c r="L934" s="46"/>
      <c r="M934" s="232"/>
      <c r="N934" s="233"/>
      <c r="O934" s="86"/>
      <c r="P934" s="86"/>
      <c r="Q934" s="86"/>
      <c r="R934" s="86"/>
      <c r="S934" s="86"/>
      <c r="T934" s="87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T934" s="19" t="s">
        <v>213</v>
      </c>
      <c r="AU934" s="19" t="s">
        <v>81</v>
      </c>
    </row>
    <row r="935" s="13" customFormat="1">
      <c r="A935" s="13"/>
      <c r="B935" s="234"/>
      <c r="C935" s="235"/>
      <c r="D935" s="236" t="s">
        <v>215</v>
      </c>
      <c r="E935" s="237" t="s">
        <v>19</v>
      </c>
      <c r="F935" s="238" t="s">
        <v>1366</v>
      </c>
      <c r="G935" s="235"/>
      <c r="H935" s="237" t="s">
        <v>19</v>
      </c>
      <c r="I935" s="239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215</v>
      </c>
      <c r="AU935" s="244" t="s">
        <v>81</v>
      </c>
      <c r="AV935" s="13" t="s">
        <v>79</v>
      </c>
      <c r="AW935" s="13" t="s">
        <v>33</v>
      </c>
      <c r="AX935" s="13" t="s">
        <v>72</v>
      </c>
      <c r="AY935" s="244" t="s">
        <v>203</v>
      </c>
    </row>
    <row r="936" s="13" customFormat="1">
      <c r="A936" s="13"/>
      <c r="B936" s="234"/>
      <c r="C936" s="235"/>
      <c r="D936" s="236" t="s">
        <v>215</v>
      </c>
      <c r="E936" s="237" t="s">
        <v>19</v>
      </c>
      <c r="F936" s="238" t="s">
        <v>1769</v>
      </c>
      <c r="G936" s="235"/>
      <c r="H936" s="237" t="s">
        <v>19</v>
      </c>
      <c r="I936" s="239"/>
      <c r="J936" s="235"/>
      <c r="K936" s="235"/>
      <c r="L936" s="240"/>
      <c r="M936" s="241"/>
      <c r="N936" s="242"/>
      <c r="O936" s="242"/>
      <c r="P936" s="242"/>
      <c r="Q936" s="242"/>
      <c r="R936" s="242"/>
      <c r="S936" s="242"/>
      <c r="T936" s="24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4" t="s">
        <v>215</v>
      </c>
      <c r="AU936" s="244" t="s">
        <v>81</v>
      </c>
      <c r="AV936" s="13" t="s">
        <v>79</v>
      </c>
      <c r="AW936" s="13" t="s">
        <v>33</v>
      </c>
      <c r="AX936" s="13" t="s">
        <v>72</v>
      </c>
      <c r="AY936" s="244" t="s">
        <v>203</v>
      </c>
    </row>
    <row r="937" s="13" customFormat="1">
      <c r="A937" s="13"/>
      <c r="B937" s="234"/>
      <c r="C937" s="235"/>
      <c r="D937" s="236" t="s">
        <v>215</v>
      </c>
      <c r="E937" s="237" t="s">
        <v>19</v>
      </c>
      <c r="F937" s="238" t="s">
        <v>1369</v>
      </c>
      <c r="G937" s="235"/>
      <c r="H937" s="237" t="s">
        <v>19</v>
      </c>
      <c r="I937" s="239"/>
      <c r="J937" s="235"/>
      <c r="K937" s="235"/>
      <c r="L937" s="240"/>
      <c r="M937" s="241"/>
      <c r="N937" s="242"/>
      <c r="O937" s="242"/>
      <c r="P937" s="242"/>
      <c r="Q937" s="242"/>
      <c r="R937" s="242"/>
      <c r="S937" s="242"/>
      <c r="T937" s="24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4" t="s">
        <v>215</v>
      </c>
      <c r="AU937" s="244" t="s">
        <v>81</v>
      </c>
      <c r="AV937" s="13" t="s">
        <v>79</v>
      </c>
      <c r="AW937" s="13" t="s">
        <v>33</v>
      </c>
      <c r="AX937" s="13" t="s">
        <v>72</v>
      </c>
      <c r="AY937" s="244" t="s">
        <v>203</v>
      </c>
    </row>
    <row r="938" s="13" customFormat="1">
      <c r="A938" s="13"/>
      <c r="B938" s="234"/>
      <c r="C938" s="235"/>
      <c r="D938" s="236" t="s">
        <v>215</v>
      </c>
      <c r="E938" s="237" t="s">
        <v>19</v>
      </c>
      <c r="F938" s="238" t="s">
        <v>1770</v>
      </c>
      <c r="G938" s="235"/>
      <c r="H938" s="237" t="s">
        <v>19</v>
      </c>
      <c r="I938" s="239"/>
      <c r="J938" s="235"/>
      <c r="K938" s="235"/>
      <c r="L938" s="240"/>
      <c r="M938" s="241"/>
      <c r="N938" s="242"/>
      <c r="O938" s="242"/>
      <c r="P938" s="242"/>
      <c r="Q938" s="242"/>
      <c r="R938" s="242"/>
      <c r="S938" s="242"/>
      <c r="T938" s="24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4" t="s">
        <v>215</v>
      </c>
      <c r="AU938" s="244" t="s">
        <v>81</v>
      </c>
      <c r="AV938" s="13" t="s">
        <v>79</v>
      </c>
      <c r="AW938" s="13" t="s">
        <v>33</v>
      </c>
      <c r="AX938" s="13" t="s">
        <v>72</v>
      </c>
      <c r="AY938" s="244" t="s">
        <v>203</v>
      </c>
    </row>
    <row r="939" s="13" customFormat="1">
      <c r="A939" s="13"/>
      <c r="B939" s="234"/>
      <c r="C939" s="235"/>
      <c r="D939" s="236" t="s">
        <v>215</v>
      </c>
      <c r="E939" s="237" t="s">
        <v>19</v>
      </c>
      <c r="F939" s="238" t="s">
        <v>1771</v>
      </c>
      <c r="G939" s="235"/>
      <c r="H939" s="237" t="s">
        <v>19</v>
      </c>
      <c r="I939" s="239"/>
      <c r="J939" s="235"/>
      <c r="K939" s="235"/>
      <c r="L939" s="240"/>
      <c r="M939" s="241"/>
      <c r="N939" s="242"/>
      <c r="O939" s="242"/>
      <c r="P939" s="242"/>
      <c r="Q939" s="242"/>
      <c r="R939" s="242"/>
      <c r="S939" s="242"/>
      <c r="T939" s="24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4" t="s">
        <v>215</v>
      </c>
      <c r="AU939" s="244" t="s">
        <v>81</v>
      </c>
      <c r="AV939" s="13" t="s">
        <v>79</v>
      </c>
      <c r="AW939" s="13" t="s">
        <v>33</v>
      </c>
      <c r="AX939" s="13" t="s">
        <v>72</v>
      </c>
      <c r="AY939" s="244" t="s">
        <v>203</v>
      </c>
    </row>
    <row r="940" s="14" customFormat="1">
      <c r="A940" s="14"/>
      <c r="B940" s="245"/>
      <c r="C940" s="246"/>
      <c r="D940" s="236" t="s">
        <v>215</v>
      </c>
      <c r="E940" s="247" t="s">
        <v>19</v>
      </c>
      <c r="F940" s="248" t="s">
        <v>1370</v>
      </c>
      <c r="G940" s="246"/>
      <c r="H940" s="249">
        <v>4.7400000000000002</v>
      </c>
      <c r="I940" s="250"/>
      <c r="J940" s="246"/>
      <c r="K940" s="246"/>
      <c r="L940" s="251"/>
      <c r="M940" s="252"/>
      <c r="N940" s="253"/>
      <c r="O940" s="253"/>
      <c r="P940" s="253"/>
      <c r="Q940" s="253"/>
      <c r="R940" s="253"/>
      <c r="S940" s="253"/>
      <c r="T940" s="25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5" t="s">
        <v>215</v>
      </c>
      <c r="AU940" s="255" t="s">
        <v>81</v>
      </c>
      <c r="AV940" s="14" t="s">
        <v>81</v>
      </c>
      <c r="AW940" s="14" t="s">
        <v>33</v>
      </c>
      <c r="AX940" s="14" t="s">
        <v>72</v>
      </c>
      <c r="AY940" s="255" t="s">
        <v>203</v>
      </c>
    </row>
    <row r="941" s="13" customFormat="1">
      <c r="A941" s="13"/>
      <c r="B941" s="234"/>
      <c r="C941" s="235"/>
      <c r="D941" s="236" t="s">
        <v>215</v>
      </c>
      <c r="E941" s="237" t="s">
        <v>19</v>
      </c>
      <c r="F941" s="238" t="s">
        <v>1366</v>
      </c>
      <c r="G941" s="235"/>
      <c r="H941" s="237" t="s">
        <v>19</v>
      </c>
      <c r="I941" s="239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215</v>
      </c>
      <c r="AU941" s="244" t="s">
        <v>81</v>
      </c>
      <c r="AV941" s="13" t="s">
        <v>79</v>
      </c>
      <c r="AW941" s="13" t="s">
        <v>33</v>
      </c>
      <c r="AX941" s="13" t="s">
        <v>72</v>
      </c>
      <c r="AY941" s="244" t="s">
        <v>203</v>
      </c>
    </row>
    <row r="942" s="13" customFormat="1">
      <c r="A942" s="13"/>
      <c r="B942" s="234"/>
      <c r="C942" s="235"/>
      <c r="D942" s="236" t="s">
        <v>215</v>
      </c>
      <c r="E942" s="237" t="s">
        <v>19</v>
      </c>
      <c r="F942" s="238" t="s">
        <v>1772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215</v>
      </c>
      <c r="AU942" s="244" t="s">
        <v>81</v>
      </c>
      <c r="AV942" s="13" t="s">
        <v>79</v>
      </c>
      <c r="AW942" s="13" t="s">
        <v>33</v>
      </c>
      <c r="AX942" s="13" t="s">
        <v>72</v>
      </c>
      <c r="AY942" s="244" t="s">
        <v>203</v>
      </c>
    </row>
    <row r="943" s="13" customFormat="1">
      <c r="A943" s="13"/>
      <c r="B943" s="234"/>
      <c r="C943" s="235"/>
      <c r="D943" s="236" t="s">
        <v>215</v>
      </c>
      <c r="E943" s="237" t="s">
        <v>19</v>
      </c>
      <c r="F943" s="238" t="s">
        <v>1371</v>
      </c>
      <c r="G943" s="235"/>
      <c r="H943" s="237" t="s">
        <v>19</v>
      </c>
      <c r="I943" s="239"/>
      <c r="J943" s="235"/>
      <c r="K943" s="235"/>
      <c r="L943" s="240"/>
      <c r="M943" s="241"/>
      <c r="N943" s="242"/>
      <c r="O943" s="242"/>
      <c r="P943" s="242"/>
      <c r="Q943" s="242"/>
      <c r="R943" s="242"/>
      <c r="S943" s="242"/>
      <c r="T943" s="24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4" t="s">
        <v>215</v>
      </c>
      <c r="AU943" s="244" t="s">
        <v>81</v>
      </c>
      <c r="AV943" s="13" t="s">
        <v>79</v>
      </c>
      <c r="AW943" s="13" t="s">
        <v>33</v>
      </c>
      <c r="AX943" s="13" t="s">
        <v>72</v>
      </c>
      <c r="AY943" s="244" t="s">
        <v>203</v>
      </c>
    </row>
    <row r="944" s="13" customFormat="1">
      <c r="A944" s="13"/>
      <c r="B944" s="234"/>
      <c r="C944" s="235"/>
      <c r="D944" s="236" t="s">
        <v>215</v>
      </c>
      <c r="E944" s="237" t="s">
        <v>19</v>
      </c>
      <c r="F944" s="238" t="s">
        <v>1770</v>
      </c>
      <c r="G944" s="235"/>
      <c r="H944" s="237" t="s">
        <v>19</v>
      </c>
      <c r="I944" s="239"/>
      <c r="J944" s="235"/>
      <c r="K944" s="235"/>
      <c r="L944" s="240"/>
      <c r="M944" s="241"/>
      <c r="N944" s="242"/>
      <c r="O944" s="242"/>
      <c r="P944" s="242"/>
      <c r="Q944" s="242"/>
      <c r="R944" s="242"/>
      <c r="S944" s="242"/>
      <c r="T944" s="24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4" t="s">
        <v>215</v>
      </c>
      <c r="AU944" s="244" t="s">
        <v>81</v>
      </c>
      <c r="AV944" s="13" t="s">
        <v>79</v>
      </c>
      <c r="AW944" s="13" t="s">
        <v>33</v>
      </c>
      <c r="AX944" s="13" t="s">
        <v>72</v>
      </c>
      <c r="AY944" s="244" t="s">
        <v>203</v>
      </c>
    </row>
    <row r="945" s="13" customFormat="1">
      <c r="A945" s="13"/>
      <c r="B945" s="234"/>
      <c r="C945" s="235"/>
      <c r="D945" s="236" t="s">
        <v>215</v>
      </c>
      <c r="E945" s="237" t="s">
        <v>19</v>
      </c>
      <c r="F945" s="238" t="s">
        <v>1771</v>
      </c>
      <c r="G945" s="235"/>
      <c r="H945" s="237" t="s">
        <v>19</v>
      </c>
      <c r="I945" s="239"/>
      <c r="J945" s="235"/>
      <c r="K945" s="235"/>
      <c r="L945" s="240"/>
      <c r="M945" s="241"/>
      <c r="N945" s="242"/>
      <c r="O945" s="242"/>
      <c r="P945" s="242"/>
      <c r="Q945" s="242"/>
      <c r="R945" s="242"/>
      <c r="S945" s="242"/>
      <c r="T945" s="24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4" t="s">
        <v>215</v>
      </c>
      <c r="AU945" s="244" t="s">
        <v>81</v>
      </c>
      <c r="AV945" s="13" t="s">
        <v>79</v>
      </c>
      <c r="AW945" s="13" t="s">
        <v>33</v>
      </c>
      <c r="AX945" s="13" t="s">
        <v>72</v>
      </c>
      <c r="AY945" s="244" t="s">
        <v>203</v>
      </c>
    </row>
    <row r="946" s="14" customFormat="1">
      <c r="A946" s="14"/>
      <c r="B946" s="245"/>
      <c r="C946" s="246"/>
      <c r="D946" s="236" t="s">
        <v>215</v>
      </c>
      <c r="E946" s="247" t="s">
        <v>19</v>
      </c>
      <c r="F946" s="248" t="s">
        <v>1372</v>
      </c>
      <c r="G946" s="246"/>
      <c r="H946" s="249">
        <v>32.100000000000001</v>
      </c>
      <c r="I946" s="250"/>
      <c r="J946" s="246"/>
      <c r="K946" s="246"/>
      <c r="L946" s="251"/>
      <c r="M946" s="252"/>
      <c r="N946" s="253"/>
      <c r="O946" s="253"/>
      <c r="P946" s="253"/>
      <c r="Q946" s="253"/>
      <c r="R946" s="253"/>
      <c r="S946" s="253"/>
      <c r="T946" s="25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5" t="s">
        <v>215</v>
      </c>
      <c r="AU946" s="255" t="s">
        <v>81</v>
      </c>
      <c r="AV946" s="14" t="s">
        <v>81</v>
      </c>
      <c r="AW946" s="14" t="s">
        <v>33</v>
      </c>
      <c r="AX946" s="14" t="s">
        <v>72</v>
      </c>
      <c r="AY946" s="255" t="s">
        <v>203</v>
      </c>
    </row>
    <row r="947" s="13" customFormat="1">
      <c r="A947" s="13"/>
      <c r="B947" s="234"/>
      <c r="C947" s="235"/>
      <c r="D947" s="236" t="s">
        <v>215</v>
      </c>
      <c r="E947" s="237" t="s">
        <v>19</v>
      </c>
      <c r="F947" s="238" t="s">
        <v>1366</v>
      </c>
      <c r="G947" s="235"/>
      <c r="H947" s="237" t="s">
        <v>19</v>
      </c>
      <c r="I947" s="239"/>
      <c r="J947" s="235"/>
      <c r="K947" s="235"/>
      <c r="L947" s="240"/>
      <c r="M947" s="241"/>
      <c r="N947" s="242"/>
      <c r="O947" s="242"/>
      <c r="P947" s="242"/>
      <c r="Q947" s="242"/>
      <c r="R947" s="242"/>
      <c r="S947" s="242"/>
      <c r="T947" s="24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4" t="s">
        <v>215</v>
      </c>
      <c r="AU947" s="244" t="s">
        <v>81</v>
      </c>
      <c r="AV947" s="13" t="s">
        <v>79</v>
      </c>
      <c r="AW947" s="13" t="s">
        <v>33</v>
      </c>
      <c r="AX947" s="13" t="s">
        <v>72</v>
      </c>
      <c r="AY947" s="244" t="s">
        <v>203</v>
      </c>
    </row>
    <row r="948" s="13" customFormat="1">
      <c r="A948" s="13"/>
      <c r="B948" s="234"/>
      <c r="C948" s="235"/>
      <c r="D948" s="236" t="s">
        <v>215</v>
      </c>
      <c r="E948" s="237" t="s">
        <v>19</v>
      </c>
      <c r="F948" s="238" t="s">
        <v>1154</v>
      </c>
      <c r="G948" s="235"/>
      <c r="H948" s="237" t="s">
        <v>19</v>
      </c>
      <c r="I948" s="239"/>
      <c r="J948" s="235"/>
      <c r="K948" s="235"/>
      <c r="L948" s="240"/>
      <c r="M948" s="241"/>
      <c r="N948" s="242"/>
      <c r="O948" s="242"/>
      <c r="P948" s="242"/>
      <c r="Q948" s="242"/>
      <c r="R948" s="242"/>
      <c r="S948" s="242"/>
      <c r="T948" s="24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4" t="s">
        <v>215</v>
      </c>
      <c r="AU948" s="244" t="s">
        <v>81</v>
      </c>
      <c r="AV948" s="13" t="s">
        <v>79</v>
      </c>
      <c r="AW948" s="13" t="s">
        <v>33</v>
      </c>
      <c r="AX948" s="13" t="s">
        <v>72</v>
      </c>
      <c r="AY948" s="244" t="s">
        <v>203</v>
      </c>
    </row>
    <row r="949" s="13" customFormat="1">
      <c r="A949" s="13"/>
      <c r="B949" s="234"/>
      <c r="C949" s="235"/>
      <c r="D949" s="236" t="s">
        <v>215</v>
      </c>
      <c r="E949" s="237" t="s">
        <v>19</v>
      </c>
      <c r="F949" s="238" t="s">
        <v>456</v>
      </c>
      <c r="G949" s="235"/>
      <c r="H949" s="237" t="s">
        <v>19</v>
      </c>
      <c r="I949" s="239"/>
      <c r="J949" s="235"/>
      <c r="K949" s="235"/>
      <c r="L949" s="240"/>
      <c r="M949" s="241"/>
      <c r="N949" s="242"/>
      <c r="O949" s="242"/>
      <c r="P949" s="242"/>
      <c r="Q949" s="242"/>
      <c r="R949" s="242"/>
      <c r="S949" s="242"/>
      <c r="T949" s="24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4" t="s">
        <v>215</v>
      </c>
      <c r="AU949" s="244" t="s">
        <v>81</v>
      </c>
      <c r="AV949" s="13" t="s">
        <v>79</v>
      </c>
      <c r="AW949" s="13" t="s">
        <v>33</v>
      </c>
      <c r="AX949" s="13" t="s">
        <v>72</v>
      </c>
      <c r="AY949" s="244" t="s">
        <v>203</v>
      </c>
    </row>
    <row r="950" s="13" customFormat="1">
      <c r="A950" s="13"/>
      <c r="B950" s="234"/>
      <c r="C950" s="235"/>
      <c r="D950" s="236" t="s">
        <v>215</v>
      </c>
      <c r="E950" s="237" t="s">
        <v>19</v>
      </c>
      <c r="F950" s="238" t="s">
        <v>1770</v>
      </c>
      <c r="G950" s="235"/>
      <c r="H950" s="237" t="s">
        <v>19</v>
      </c>
      <c r="I950" s="239"/>
      <c r="J950" s="235"/>
      <c r="K950" s="235"/>
      <c r="L950" s="240"/>
      <c r="M950" s="241"/>
      <c r="N950" s="242"/>
      <c r="O950" s="242"/>
      <c r="P950" s="242"/>
      <c r="Q950" s="242"/>
      <c r="R950" s="242"/>
      <c r="S950" s="242"/>
      <c r="T950" s="24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4" t="s">
        <v>215</v>
      </c>
      <c r="AU950" s="244" t="s">
        <v>81</v>
      </c>
      <c r="AV950" s="13" t="s">
        <v>79</v>
      </c>
      <c r="AW950" s="13" t="s">
        <v>33</v>
      </c>
      <c r="AX950" s="13" t="s">
        <v>72</v>
      </c>
      <c r="AY950" s="244" t="s">
        <v>203</v>
      </c>
    </row>
    <row r="951" s="13" customFormat="1">
      <c r="A951" s="13"/>
      <c r="B951" s="234"/>
      <c r="C951" s="235"/>
      <c r="D951" s="236" t="s">
        <v>215</v>
      </c>
      <c r="E951" s="237" t="s">
        <v>19</v>
      </c>
      <c r="F951" s="238" t="s">
        <v>1771</v>
      </c>
      <c r="G951" s="235"/>
      <c r="H951" s="237" t="s">
        <v>19</v>
      </c>
      <c r="I951" s="239"/>
      <c r="J951" s="235"/>
      <c r="K951" s="235"/>
      <c r="L951" s="240"/>
      <c r="M951" s="241"/>
      <c r="N951" s="242"/>
      <c r="O951" s="242"/>
      <c r="P951" s="242"/>
      <c r="Q951" s="242"/>
      <c r="R951" s="242"/>
      <c r="S951" s="242"/>
      <c r="T951" s="24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4" t="s">
        <v>215</v>
      </c>
      <c r="AU951" s="244" t="s">
        <v>81</v>
      </c>
      <c r="AV951" s="13" t="s">
        <v>79</v>
      </c>
      <c r="AW951" s="13" t="s">
        <v>33</v>
      </c>
      <c r="AX951" s="13" t="s">
        <v>72</v>
      </c>
      <c r="AY951" s="244" t="s">
        <v>203</v>
      </c>
    </row>
    <row r="952" s="14" customFormat="1">
      <c r="A952" s="14"/>
      <c r="B952" s="245"/>
      <c r="C952" s="246"/>
      <c r="D952" s="236" t="s">
        <v>215</v>
      </c>
      <c r="E952" s="247" t="s">
        <v>19</v>
      </c>
      <c r="F952" s="248" t="s">
        <v>1398</v>
      </c>
      <c r="G952" s="246"/>
      <c r="H952" s="249">
        <v>5.6399999999999997</v>
      </c>
      <c r="I952" s="250"/>
      <c r="J952" s="246"/>
      <c r="K952" s="246"/>
      <c r="L952" s="251"/>
      <c r="M952" s="252"/>
      <c r="N952" s="253"/>
      <c r="O952" s="253"/>
      <c r="P952" s="253"/>
      <c r="Q952" s="253"/>
      <c r="R952" s="253"/>
      <c r="S952" s="253"/>
      <c r="T952" s="25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5" t="s">
        <v>215</v>
      </c>
      <c r="AU952" s="255" t="s">
        <v>81</v>
      </c>
      <c r="AV952" s="14" t="s">
        <v>81</v>
      </c>
      <c r="AW952" s="14" t="s">
        <v>33</v>
      </c>
      <c r="AX952" s="14" t="s">
        <v>72</v>
      </c>
      <c r="AY952" s="255" t="s">
        <v>203</v>
      </c>
    </row>
    <row r="953" s="15" customFormat="1">
      <c r="A953" s="15"/>
      <c r="B953" s="256"/>
      <c r="C953" s="257"/>
      <c r="D953" s="236" t="s">
        <v>215</v>
      </c>
      <c r="E953" s="258" t="s">
        <v>19</v>
      </c>
      <c r="F953" s="259" t="s">
        <v>246</v>
      </c>
      <c r="G953" s="257"/>
      <c r="H953" s="260">
        <v>42.480000000000004</v>
      </c>
      <c r="I953" s="261"/>
      <c r="J953" s="257"/>
      <c r="K953" s="257"/>
      <c r="L953" s="262"/>
      <c r="M953" s="263"/>
      <c r="N953" s="264"/>
      <c r="O953" s="264"/>
      <c r="P953" s="264"/>
      <c r="Q953" s="264"/>
      <c r="R953" s="264"/>
      <c r="S953" s="264"/>
      <c r="T953" s="26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T953" s="266" t="s">
        <v>215</v>
      </c>
      <c r="AU953" s="266" t="s">
        <v>81</v>
      </c>
      <c r="AV953" s="15" t="s">
        <v>211</v>
      </c>
      <c r="AW953" s="15" t="s">
        <v>33</v>
      </c>
      <c r="AX953" s="15" t="s">
        <v>79</v>
      </c>
      <c r="AY953" s="266" t="s">
        <v>203</v>
      </c>
    </row>
    <row r="954" s="2" customFormat="1" ht="24.15" customHeight="1">
      <c r="A954" s="40"/>
      <c r="B954" s="41"/>
      <c r="C954" s="216" t="s">
        <v>943</v>
      </c>
      <c r="D954" s="216" t="s">
        <v>206</v>
      </c>
      <c r="E954" s="217" t="s">
        <v>1773</v>
      </c>
      <c r="F954" s="218" t="s">
        <v>1774</v>
      </c>
      <c r="G954" s="219" t="s">
        <v>209</v>
      </c>
      <c r="H954" s="220">
        <v>42.479999999999997</v>
      </c>
      <c r="I954" s="221"/>
      <c r="J954" s="222">
        <f>ROUND(I954*H954,2)</f>
        <v>0</v>
      </c>
      <c r="K954" s="218" t="s">
        <v>210</v>
      </c>
      <c r="L954" s="46"/>
      <c r="M954" s="223" t="s">
        <v>19</v>
      </c>
      <c r="N954" s="224" t="s">
        <v>43</v>
      </c>
      <c r="O954" s="86"/>
      <c r="P954" s="225">
        <f>O954*H954</f>
        <v>0</v>
      </c>
      <c r="Q954" s="225">
        <v>0.014999999999999999</v>
      </c>
      <c r="R954" s="225">
        <f>Q954*H954</f>
        <v>0.63719999999999988</v>
      </c>
      <c r="S954" s="225">
        <v>0</v>
      </c>
      <c r="T954" s="226">
        <f>S954*H954</f>
        <v>0</v>
      </c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R954" s="227" t="s">
        <v>321</v>
      </c>
      <c r="AT954" s="227" t="s">
        <v>206</v>
      </c>
      <c r="AU954" s="227" t="s">
        <v>81</v>
      </c>
      <c r="AY954" s="19" t="s">
        <v>203</v>
      </c>
      <c r="BE954" s="228">
        <f>IF(N954="základní",J954,0)</f>
        <v>0</v>
      </c>
      <c r="BF954" s="228">
        <f>IF(N954="snížená",J954,0)</f>
        <v>0</v>
      </c>
      <c r="BG954" s="228">
        <f>IF(N954="zákl. přenesená",J954,0)</f>
        <v>0</v>
      </c>
      <c r="BH954" s="228">
        <f>IF(N954="sníž. přenesená",J954,0)</f>
        <v>0</v>
      </c>
      <c r="BI954" s="228">
        <f>IF(N954="nulová",J954,0)</f>
        <v>0</v>
      </c>
      <c r="BJ954" s="19" t="s">
        <v>79</v>
      </c>
      <c r="BK954" s="228">
        <f>ROUND(I954*H954,2)</f>
        <v>0</v>
      </c>
      <c r="BL954" s="19" t="s">
        <v>321</v>
      </c>
      <c r="BM954" s="227" t="s">
        <v>1775</v>
      </c>
    </row>
    <row r="955" s="2" customFormat="1">
      <c r="A955" s="40"/>
      <c r="B955" s="41"/>
      <c r="C955" s="42"/>
      <c r="D955" s="229" t="s">
        <v>213</v>
      </c>
      <c r="E955" s="42"/>
      <c r="F955" s="230" t="s">
        <v>1776</v>
      </c>
      <c r="G955" s="42"/>
      <c r="H955" s="42"/>
      <c r="I955" s="231"/>
      <c r="J955" s="42"/>
      <c r="K955" s="42"/>
      <c r="L955" s="46"/>
      <c r="M955" s="232"/>
      <c r="N955" s="233"/>
      <c r="O955" s="86"/>
      <c r="P955" s="86"/>
      <c r="Q955" s="86"/>
      <c r="R955" s="86"/>
      <c r="S955" s="86"/>
      <c r="T955" s="87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T955" s="19" t="s">
        <v>213</v>
      </c>
      <c r="AU955" s="19" t="s">
        <v>81</v>
      </c>
    </row>
    <row r="956" s="13" customFormat="1">
      <c r="A956" s="13"/>
      <c r="B956" s="234"/>
      <c r="C956" s="235"/>
      <c r="D956" s="236" t="s">
        <v>215</v>
      </c>
      <c r="E956" s="237" t="s">
        <v>19</v>
      </c>
      <c r="F956" s="238" t="s">
        <v>1366</v>
      </c>
      <c r="G956" s="235"/>
      <c r="H956" s="237" t="s">
        <v>19</v>
      </c>
      <c r="I956" s="239"/>
      <c r="J956" s="235"/>
      <c r="K956" s="235"/>
      <c r="L956" s="240"/>
      <c r="M956" s="241"/>
      <c r="N956" s="242"/>
      <c r="O956" s="242"/>
      <c r="P956" s="242"/>
      <c r="Q956" s="242"/>
      <c r="R956" s="242"/>
      <c r="S956" s="242"/>
      <c r="T956" s="24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4" t="s">
        <v>215</v>
      </c>
      <c r="AU956" s="244" t="s">
        <v>81</v>
      </c>
      <c r="AV956" s="13" t="s">
        <v>79</v>
      </c>
      <c r="AW956" s="13" t="s">
        <v>33</v>
      </c>
      <c r="AX956" s="13" t="s">
        <v>72</v>
      </c>
      <c r="AY956" s="244" t="s">
        <v>203</v>
      </c>
    </row>
    <row r="957" s="13" customFormat="1">
      <c r="A957" s="13"/>
      <c r="B957" s="234"/>
      <c r="C957" s="235"/>
      <c r="D957" s="236" t="s">
        <v>215</v>
      </c>
      <c r="E957" s="237" t="s">
        <v>19</v>
      </c>
      <c r="F957" s="238" t="s">
        <v>1777</v>
      </c>
      <c r="G957" s="235"/>
      <c r="H957" s="237" t="s">
        <v>19</v>
      </c>
      <c r="I957" s="239"/>
      <c r="J957" s="235"/>
      <c r="K957" s="235"/>
      <c r="L957" s="240"/>
      <c r="M957" s="241"/>
      <c r="N957" s="242"/>
      <c r="O957" s="242"/>
      <c r="P957" s="242"/>
      <c r="Q957" s="242"/>
      <c r="R957" s="242"/>
      <c r="S957" s="242"/>
      <c r="T957" s="24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4" t="s">
        <v>215</v>
      </c>
      <c r="AU957" s="244" t="s">
        <v>81</v>
      </c>
      <c r="AV957" s="13" t="s">
        <v>79</v>
      </c>
      <c r="AW957" s="13" t="s">
        <v>33</v>
      </c>
      <c r="AX957" s="13" t="s">
        <v>72</v>
      </c>
      <c r="AY957" s="244" t="s">
        <v>203</v>
      </c>
    </row>
    <row r="958" s="13" customFormat="1">
      <c r="A958" s="13"/>
      <c r="B958" s="234"/>
      <c r="C958" s="235"/>
      <c r="D958" s="236" t="s">
        <v>215</v>
      </c>
      <c r="E958" s="237" t="s">
        <v>19</v>
      </c>
      <c r="F958" s="238" t="s">
        <v>1369</v>
      </c>
      <c r="G958" s="235"/>
      <c r="H958" s="237" t="s">
        <v>19</v>
      </c>
      <c r="I958" s="239"/>
      <c r="J958" s="235"/>
      <c r="K958" s="235"/>
      <c r="L958" s="240"/>
      <c r="M958" s="241"/>
      <c r="N958" s="242"/>
      <c r="O958" s="242"/>
      <c r="P958" s="242"/>
      <c r="Q958" s="242"/>
      <c r="R958" s="242"/>
      <c r="S958" s="242"/>
      <c r="T958" s="24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4" t="s">
        <v>215</v>
      </c>
      <c r="AU958" s="244" t="s">
        <v>81</v>
      </c>
      <c r="AV958" s="13" t="s">
        <v>79</v>
      </c>
      <c r="AW958" s="13" t="s">
        <v>33</v>
      </c>
      <c r="AX958" s="13" t="s">
        <v>72</v>
      </c>
      <c r="AY958" s="244" t="s">
        <v>203</v>
      </c>
    </row>
    <row r="959" s="13" customFormat="1">
      <c r="A959" s="13"/>
      <c r="B959" s="234"/>
      <c r="C959" s="235"/>
      <c r="D959" s="236" t="s">
        <v>215</v>
      </c>
      <c r="E959" s="237" t="s">
        <v>19</v>
      </c>
      <c r="F959" s="238" t="s">
        <v>1778</v>
      </c>
      <c r="G959" s="235"/>
      <c r="H959" s="237" t="s">
        <v>19</v>
      </c>
      <c r="I959" s="239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215</v>
      </c>
      <c r="AU959" s="244" t="s">
        <v>81</v>
      </c>
      <c r="AV959" s="13" t="s">
        <v>79</v>
      </c>
      <c r="AW959" s="13" t="s">
        <v>33</v>
      </c>
      <c r="AX959" s="13" t="s">
        <v>72</v>
      </c>
      <c r="AY959" s="244" t="s">
        <v>203</v>
      </c>
    </row>
    <row r="960" s="13" customFormat="1">
      <c r="A960" s="13"/>
      <c r="B960" s="234"/>
      <c r="C960" s="235"/>
      <c r="D960" s="236" t="s">
        <v>215</v>
      </c>
      <c r="E960" s="237" t="s">
        <v>19</v>
      </c>
      <c r="F960" s="238" t="s">
        <v>1779</v>
      </c>
      <c r="G960" s="235"/>
      <c r="H960" s="237" t="s">
        <v>19</v>
      </c>
      <c r="I960" s="239"/>
      <c r="J960" s="235"/>
      <c r="K960" s="235"/>
      <c r="L960" s="240"/>
      <c r="M960" s="241"/>
      <c r="N960" s="242"/>
      <c r="O960" s="242"/>
      <c r="P960" s="242"/>
      <c r="Q960" s="242"/>
      <c r="R960" s="242"/>
      <c r="S960" s="242"/>
      <c r="T960" s="24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4" t="s">
        <v>215</v>
      </c>
      <c r="AU960" s="244" t="s">
        <v>81</v>
      </c>
      <c r="AV960" s="13" t="s">
        <v>79</v>
      </c>
      <c r="AW960" s="13" t="s">
        <v>33</v>
      </c>
      <c r="AX960" s="13" t="s">
        <v>72</v>
      </c>
      <c r="AY960" s="244" t="s">
        <v>203</v>
      </c>
    </row>
    <row r="961" s="14" customFormat="1">
      <c r="A961" s="14"/>
      <c r="B961" s="245"/>
      <c r="C961" s="246"/>
      <c r="D961" s="236" t="s">
        <v>215</v>
      </c>
      <c r="E961" s="247" t="s">
        <v>19</v>
      </c>
      <c r="F961" s="248" t="s">
        <v>1370</v>
      </c>
      <c r="G961" s="246"/>
      <c r="H961" s="249">
        <v>4.7400000000000002</v>
      </c>
      <c r="I961" s="250"/>
      <c r="J961" s="246"/>
      <c r="K961" s="246"/>
      <c r="L961" s="251"/>
      <c r="M961" s="252"/>
      <c r="N961" s="253"/>
      <c r="O961" s="253"/>
      <c r="P961" s="253"/>
      <c r="Q961" s="253"/>
      <c r="R961" s="253"/>
      <c r="S961" s="253"/>
      <c r="T961" s="25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5" t="s">
        <v>215</v>
      </c>
      <c r="AU961" s="255" t="s">
        <v>81</v>
      </c>
      <c r="AV961" s="14" t="s">
        <v>81</v>
      </c>
      <c r="AW961" s="14" t="s">
        <v>33</v>
      </c>
      <c r="AX961" s="14" t="s">
        <v>72</v>
      </c>
      <c r="AY961" s="255" t="s">
        <v>203</v>
      </c>
    </row>
    <row r="962" s="13" customFormat="1">
      <c r="A962" s="13"/>
      <c r="B962" s="234"/>
      <c r="C962" s="235"/>
      <c r="D962" s="236" t="s">
        <v>215</v>
      </c>
      <c r="E962" s="237" t="s">
        <v>19</v>
      </c>
      <c r="F962" s="238" t="s">
        <v>1366</v>
      </c>
      <c r="G962" s="235"/>
      <c r="H962" s="237" t="s">
        <v>19</v>
      </c>
      <c r="I962" s="239"/>
      <c r="J962" s="235"/>
      <c r="K962" s="235"/>
      <c r="L962" s="240"/>
      <c r="M962" s="241"/>
      <c r="N962" s="242"/>
      <c r="O962" s="242"/>
      <c r="P962" s="242"/>
      <c r="Q962" s="242"/>
      <c r="R962" s="242"/>
      <c r="S962" s="242"/>
      <c r="T962" s="24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4" t="s">
        <v>215</v>
      </c>
      <c r="AU962" s="244" t="s">
        <v>81</v>
      </c>
      <c r="AV962" s="13" t="s">
        <v>79</v>
      </c>
      <c r="AW962" s="13" t="s">
        <v>33</v>
      </c>
      <c r="AX962" s="13" t="s">
        <v>72</v>
      </c>
      <c r="AY962" s="244" t="s">
        <v>203</v>
      </c>
    </row>
    <row r="963" s="13" customFormat="1">
      <c r="A963" s="13"/>
      <c r="B963" s="234"/>
      <c r="C963" s="235"/>
      <c r="D963" s="236" t="s">
        <v>215</v>
      </c>
      <c r="E963" s="237" t="s">
        <v>19</v>
      </c>
      <c r="F963" s="238" t="s">
        <v>1780</v>
      </c>
      <c r="G963" s="235"/>
      <c r="H963" s="237" t="s">
        <v>19</v>
      </c>
      <c r="I963" s="239"/>
      <c r="J963" s="235"/>
      <c r="K963" s="235"/>
      <c r="L963" s="240"/>
      <c r="M963" s="241"/>
      <c r="N963" s="242"/>
      <c r="O963" s="242"/>
      <c r="P963" s="242"/>
      <c r="Q963" s="242"/>
      <c r="R963" s="242"/>
      <c r="S963" s="242"/>
      <c r="T963" s="24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4" t="s">
        <v>215</v>
      </c>
      <c r="AU963" s="244" t="s">
        <v>81</v>
      </c>
      <c r="AV963" s="13" t="s">
        <v>79</v>
      </c>
      <c r="AW963" s="13" t="s">
        <v>33</v>
      </c>
      <c r="AX963" s="13" t="s">
        <v>72</v>
      </c>
      <c r="AY963" s="244" t="s">
        <v>203</v>
      </c>
    </row>
    <row r="964" s="13" customFormat="1">
      <c r="A964" s="13"/>
      <c r="B964" s="234"/>
      <c r="C964" s="235"/>
      <c r="D964" s="236" t="s">
        <v>215</v>
      </c>
      <c r="E964" s="237" t="s">
        <v>19</v>
      </c>
      <c r="F964" s="238" t="s">
        <v>1371</v>
      </c>
      <c r="G964" s="235"/>
      <c r="H964" s="237" t="s">
        <v>19</v>
      </c>
      <c r="I964" s="239"/>
      <c r="J964" s="235"/>
      <c r="K964" s="235"/>
      <c r="L964" s="240"/>
      <c r="M964" s="241"/>
      <c r="N964" s="242"/>
      <c r="O964" s="242"/>
      <c r="P964" s="242"/>
      <c r="Q964" s="242"/>
      <c r="R964" s="242"/>
      <c r="S964" s="242"/>
      <c r="T964" s="24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4" t="s">
        <v>215</v>
      </c>
      <c r="AU964" s="244" t="s">
        <v>81</v>
      </c>
      <c r="AV964" s="13" t="s">
        <v>79</v>
      </c>
      <c r="AW964" s="13" t="s">
        <v>33</v>
      </c>
      <c r="AX964" s="13" t="s">
        <v>72</v>
      </c>
      <c r="AY964" s="244" t="s">
        <v>203</v>
      </c>
    </row>
    <row r="965" s="13" customFormat="1">
      <c r="A965" s="13"/>
      <c r="B965" s="234"/>
      <c r="C965" s="235"/>
      <c r="D965" s="236" t="s">
        <v>215</v>
      </c>
      <c r="E965" s="237" t="s">
        <v>19</v>
      </c>
      <c r="F965" s="238" t="s">
        <v>1778</v>
      </c>
      <c r="G965" s="235"/>
      <c r="H965" s="237" t="s">
        <v>19</v>
      </c>
      <c r="I965" s="239"/>
      <c r="J965" s="235"/>
      <c r="K965" s="235"/>
      <c r="L965" s="240"/>
      <c r="M965" s="241"/>
      <c r="N965" s="242"/>
      <c r="O965" s="242"/>
      <c r="P965" s="242"/>
      <c r="Q965" s="242"/>
      <c r="R965" s="242"/>
      <c r="S965" s="242"/>
      <c r="T965" s="24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4" t="s">
        <v>215</v>
      </c>
      <c r="AU965" s="244" t="s">
        <v>81</v>
      </c>
      <c r="AV965" s="13" t="s">
        <v>79</v>
      </c>
      <c r="AW965" s="13" t="s">
        <v>33</v>
      </c>
      <c r="AX965" s="13" t="s">
        <v>72</v>
      </c>
      <c r="AY965" s="244" t="s">
        <v>203</v>
      </c>
    </row>
    <row r="966" s="13" customFormat="1">
      <c r="A966" s="13"/>
      <c r="B966" s="234"/>
      <c r="C966" s="235"/>
      <c r="D966" s="236" t="s">
        <v>215</v>
      </c>
      <c r="E966" s="237" t="s">
        <v>19</v>
      </c>
      <c r="F966" s="238" t="s">
        <v>1779</v>
      </c>
      <c r="G966" s="235"/>
      <c r="H966" s="237" t="s">
        <v>19</v>
      </c>
      <c r="I966" s="239"/>
      <c r="J966" s="235"/>
      <c r="K966" s="235"/>
      <c r="L966" s="240"/>
      <c r="M966" s="241"/>
      <c r="N966" s="242"/>
      <c r="O966" s="242"/>
      <c r="P966" s="242"/>
      <c r="Q966" s="242"/>
      <c r="R966" s="242"/>
      <c r="S966" s="242"/>
      <c r="T966" s="24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4" t="s">
        <v>215</v>
      </c>
      <c r="AU966" s="244" t="s">
        <v>81</v>
      </c>
      <c r="AV966" s="13" t="s">
        <v>79</v>
      </c>
      <c r="AW966" s="13" t="s">
        <v>33</v>
      </c>
      <c r="AX966" s="13" t="s">
        <v>72</v>
      </c>
      <c r="AY966" s="244" t="s">
        <v>203</v>
      </c>
    </row>
    <row r="967" s="14" customFormat="1">
      <c r="A967" s="14"/>
      <c r="B967" s="245"/>
      <c r="C967" s="246"/>
      <c r="D967" s="236" t="s">
        <v>215</v>
      </c>
      <c r="E967" s="247" t="s">
        <v>19</v>
      </c>
      <c r="F967" s="248" t="s">
        <v>1372</v>
      </c>
      <c r="G967" s="246"/>
      <c r="H967" s="249">
        <v>32.100000000000001</v>
      </c>
      <c r="I967" s="250"/>
      <c r="J967" s="246"/>
      <c r="K967" s="246"/>
      <c r="L967" s="251"/>
      <c r="M967" s="252"/>
      <c r="N967" s="253"/>
      <c r="O967" s="253"/>
      <c r="P967" s="253"/>
      <c r="Q967" s="253"/>
      <c r="R967" s="253"/>
      <c r="S967" s="253"/>
      <c r="T967" s="25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5" t="s">
        <v>215</v>
      </c>
      <c r="AU967" s="255" t="s">
        <v>81</v>
      </c>
      <c r="AV967" s="14" t="s">
        <v>81</v>
      </c>
      <c r="AW967" s="14" t="s">
        <v>33</v>
      </c>
      <c r="AX967" s="14" t="s">
        <v>72</v>
      </c>
      <c r="AY967" s="255" t="s">
        <v>203</v>
      </c>
    </row>
    <row r="968" s="13" customFormat="1">
      <c r="A968" s="13"/>
      <c r="B968" s="234"/>
      <c r="C968" s="235"/>
      <c r="D968" s="236" t="s">
        <v>215</v>
      </c>
      <c r="E968" s="237" t="s">
        <v>19</v>
      </c>
      <c r="F968" s="238" t="s">
        <v>1366</v>
      </c>
      <c r="G968" s="235"/>
      <c r="H968" s="237" t="s">
        <v>19</v>
      </c>
      <c r="I968" s="239"/>
      <c r="J968" s="235"/>
      <c r="K968" s="235"/>
      <c r="L968" s="240"/>
      <c r="M968" s="241"/>
      <c r="N968" s="242"/>
      <c r="O968" s="242"/>
      <c r="P968" s="242"/>
      <c r="Q968" s="242"/>
      <c r="R968" s="242"/>
      <c r="S968" s="242"/>
      <c r="T968" s="24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4" t="s">
        <v>215</v>
      </c>
      <c r="AU968" s="244" t="s">
        <v>81</v>
      </c>
      <c r="AV968" s="13" t="s">
        <v>79</v>
      </c>
      <c r="AW968" s="13" t="s">
        <v>33</v>
      </c>
      <c r="AX968" s="13" t="s">
        <v>72</v>
      </c>
      <c r="AY968" s="244" t="s">
        <v>203</v>
      </c>
    </row>
    <row r="969" s="13" customFormat="1">
      <c r="A969" s="13"/>
      <c r="B969" s="234"/>
      <c r="C969" s="235"/>
      <c r="D969" s="236" t="s">
        <v>215</v>
      </c>
      <c r="E969" s="237" t="s">
        <v>19</v>
      </c>
      <c r="F969" s="238" t="s">
        <v>1167</v>
      </c>
      <c r="G969" s="235"/>
      <c r="H969" s="237" t="s">
        <v>19</v>
      </c>
      <c r="I969" s="239"/>
      <c r="J969" s="235"/>
      <c r="K969" s="235"/>
      <c r="L969" s="240"/>
      <c r="M969" s="241"/>
      <c r="N969" s="242"/>
      <c r="O969" s="242"/>
      <c r="P969" s="242"/>
      <c r="Q969" s="242"/>
      <c r="R969" s="242"/>
      <c r="S969" s="242"/>
      <c r="T969" s="24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4" t="s">
        <v>215</v>
      </c>
      <c r="AU969" s="244" t="s">
        <v>81</v>
      </c>
      <c r="AV969" s="13" t="s">
        <v>79</v>
      </c>
      <c r="AW969" s="13" t="s">
        <v>33</v>
      </c>
      <c r="AX969" s="13" t="s">
        <v>72</v>
      </c>
      <c r="AY969" s="244" t="s">
        <v>203</v>
      </c>
    </row>
    <row r="970" s="13" customFormat="1">
      <c r="A970" s="13"/>
      <c r="B970" s="234"/>
      <c r="C970" s="235"/>
      <c r="D970" s="236" t="s">
        <v>215</v>
      </c>
      <c r="E970" s="237" t="s">
        <v>19</v>
      </c>
      <c r="F970" s="238" t="s">
        <v>456</v>
      </c>
      <c r="G970" s="235"/>
      <c r="H970" s="237" t="s">
        <v>19</v>
      </c>
      <c r="I970" s="239"/>
      <c r="J970" s="235"/>
      <c r="K970" s="235"/>
      <c r="L970" s="240"/>
      <c r="M970" s="241"/>
      <c r="N970" s="242"/>
      <c r="O970" s="242"/>
      <c r="P970" s="242"/>
      <c r="Q970" s="242"/>
      <c r="R970" s="242"/>
      <c r="S970" s="242"/>
      <c r="T970" s="24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4" t="s">
        <v>215</v>
      </c>
      <c r="AU970" s="244" t="s">
        <v>81</v>
      </c>
      <c r="AV970" s="13" t="s">
        <v>79</v>
      </c>
      <c r="AW970" s="13" t="s">
        <v>33</v>
      </c>
      <c r="AX970" s="13" t="s">
        <v>72</v>
      </c>
      <c r="AY970" s="244" t="s">
        <v>203</v>
      </c>
    </row>
    <row r="971" s="13" customFormat="1">
      <c r="A971" s="13"/>
      <c r="B971" s="234"/>
      <c r="C971" s="235"/>
      <c r="D971" s="236" t="s">
        <v>215</v>
      </c>
      <c r="E971" s="237" t="s">
        <v>19</v>
      </c>
      <c r="F971" s="238" t="s">
        <v>1778</v>
      </c>
      <c r="G971" s="235"/>
      <c r="H971" s="237" t="s">
        <v>19</v>
      </c>
      <c r="I971" s="239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215</v>
      </c>
      <c r="AU971" s="244" t="s">
        <v>81</v>
      </c>
      <c r="AV971" s="13" t="s">
        <v>79</v>
      </c>
      <c r="AW971" s="13" t="s">
        <v>33</v>
      </c>
      <c r="AX971" s="13" t="s">
        <v>72</v>
      </c>
      <c r="AY971" s="244" t="s">
        <v>203</v>
      </c>
    </row>
    <row r="972" s="13" customFormat="1">
      <c r="A972" s="13"/>
      <c r="B972" s="234"/>
      <c r="C972" s="235"/>
      <c r="D972" s="236" t="s">
        <v>215</v>
      </c>
      <c r="E972" s="237" t="s">
        <v>19</v>
      </c>
      <c r="F972" s="238" t="s">
        <v>1779</v>
      </c>
      <c r="G972" s="235"/>
      <c r="H972" s="237" t="s">
        <v>19</v>
      </c>
      <c r="I972" s="239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215</v>
      </c>
      <c r="AU972" s="244" t="s">
        <v>81</v>
      </c>
      <c r="AV972" s="13" t="s">
        <v>79</v>
      </c>
      <c r="AW972" s="13" t="s">
        <v>33</v>
      </c>
      <c r="AX972" s="13" t="s">
        <v>72</v>
      </c>
      <c r="AY972" s="244" t="s">
        <v>203</v>
      </c>
    </row>
    <row r="973" s="14" customFormat="1">
      <c r="A973" s="14"/>
      <c r="B973" s="245"/>
      <c r="C973" s="246"/>
      <c r="D973" s="236" t="s">
        <v>215</v>
      </c>
      <c r="E973" s="247" t="s">
        <v>19</v>
      </c>
      <c r="F973" s="248" t="s">
        <v>1398</v>
      </c>
      <c r="G973" s="246"/>
      <c r="H973" s="249">
        <v>5.6399999999999997</v>
      </c>
      <c r="I973" s="250"/>
      <c r="J973" s="246"/>
      <c r="K973" s="246"/>
      <c r="L973" s="251"/>
      <c r="M973" s="252"/>
      <c r="N973" s="253"/>
      <c r="O973" s="253"/>
      <c r="P973" s="253"/>
      <c r="Q973" s="253"/>
      <c r="R973" s="253"/>
      <c r="S973" s="253"/>
      <c r="T973" s="25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55" t="s">
        <v>215</v>
      </c>
      <c r="AU973" s="255" t="s">
        <v>81</v>
      </c>
      <c r="AV973" s="14" t="s">
        <v>81</v>
      </c>
      <c r="AW973" s="14" t="s">
        <v>33</v>
      </c>
      <c r="AX973" s="14" t="s">
        <v>72</v>
      </c>
      <c r="AY973" s="255" t="s">
        <v>203</v>
      </c>
    </row>
    <row r="974" s="15" customFormat="1">
      <c r="A974" s="15"/>
      <c r="B974" s="256"/>
      <c r="C974" s="257"/>
      <c r="D974" s="236" t="s">
        <v>215</v>
      </c>
      <c r="E974" s="258" t="s">
        <v>19</v>
      </c>
      <c r="F974" s="259" t="s">
        <v>246</v>
      </c>
      <c r="G974" s="257"/>
      <c r="H974" s="260">
        <v>42.480000000000004</v>
      </c>
      <c r="I974" s="261"/>
      <c r="J974" s="257"/>
      <c r="K974" s="257"/>
      <c r="L974" s="262"/>
      <c r="M974" s="263"/>
      <c r="N974" s="264"/>
      <c r="O974" s="264"/>
      <c r="P974" s="264"/>
      <c r="Q974" s="264"/>
      <c r="R974" s="264"/>
      <c r="S974" s="264"/>
      <c r="T974" s="26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T974" s="266" t="s">
        <v>215</v>
      </c>
      <c r="AU974" s="266" t="s">
        <v>81</v>
      </c>
      <c r="AV974" s="15" t="s">
        <v>211</v>
      </c>
      <c r="AW974" s="15" t="s">
        <v>33</v>
      </c>
      <c r="AX974" s="15" t="s">
        <v>79</v>
      </c>
      <c r="AY974" s="266" t="s">
        <v>203</v>
      </c>
    </row>
    <row r="975" s="2" customFormat="1" ht="16.5" customHeight="1">
      <c r="A975" s="40"/>
      <c r="B975" s="41"/>
      <c r="C975" s="216" t="s">
        <v>960</v>
      </c>
      <c r="D975" s="216" t="s">
        <v>206</v>
      </c>
      <c r="E975" s="217" t="s">
        <v>1781</v>
      </c>
      <c r="F975" s="218" t="s">
        <v>1782</v>
      </c>
      <c r="G975" s="219" t="s">
        <v>209</v>
      </c>
      <c r="H975" s="220">
        <v>42.479999999999997</v>
      </c>
      <c r="I975" s="221"/>
      <c r="J975" s="222">
        <f>ROUND(I975*H975,2)</f>
        <v>0</v>
      </c>
      <c r="K975" s="218" t="s">
        <v>210</v>
      </c>
      <c r="L975" s="46"/>
      <c r="M975" s="223" t="s">
        <v>19</v>
      </c>
      <c r="N975" s="224" t="s">
        <v>43</v>
      </c>
      <c r="O975" s="86"/>
      <c r="P975" s="225">
        <f>O975*H975</f>
        <v>0</v>
      </c>
      <c r="Q975" s="225">
        <v>0.00029999999999999997</v>
      </c>
      <c r="R975" s="225">
        <f>Q975*H975</f>
        <v>0.012743999999999998</v>
      </c>
      <c r="S975" s="225">
        <v>0</v>
      </c>
      <c r="T975" s="226">
        <f>S975*H975</f>
        <v>0</v>
      </c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R975" s="227" t="s">
        <v>321</v>
      </c>
      <c r="AT975" s="227" t="s">
        <v>206</v>
      </c>
      <c r="AU975" s="227" t="s">
        <v>81</v>
      </c>
      <c r="AY975" s="19" t="s">
        <v>203</v>
      </c>
      <c r="BE975" s="228">
        <f>IF(N975="základní",J975,0)</f>
        <v>0</v>
      </c>
      <c r="BF975" s="228">
        <f>IF(N975="snížená",J975,0)</f>
        <v>0</v>
      </c>
      <c r="BG975" s="228">
        <f>IF(N975="zákl. přenesená",J975,0)</f>
        <v>0</v>
      </c>
      <c r="BH975" s="228">
        <f>IF(N975="sníž. přenesená",J975,0)</f>
        <v>0</v>
      </c>
      <c r="BI975" s="228">
        <f>IF(N975="nulová",J975,0)</f>
        <v>0</v>
      </c>
      <c r="BJ975" s="19" t="s">
        <v>79</v>
      </c>
      <c r="BK975" s="228">
        <f>ROUND(I975*H975,2)</f>
        <v>0</v>
      </c>
      <c r="BL975" s="19" t="s">
        <v>321</v>
      </c>
      <c r="BM975" s="227" t="s">
        <v>1783</v>
      </c>
    </row>
    <row r="976" s="2" customFormat="1">
      <c r="A976" s="40"/>
      <c r="B976" s="41"/>
      <c r="C976" s="42"/>
      <c r="D976" s="229" t="s">
        <v>213</v>
      </c>
      <c r="E976" s="42"/>
      <c r="F976" s="230" t="s">
        <v>1784</v>
      </c>
      <c r="G976" s="42"/>
      <c r="H976" s="42"/>
      <c r="I976" s="231"/>
      <c r="J976" s="42"/>
      <c r="K976" s="42"/>
      <c r="L976" s="46"/>
      <c r="M976" s="232"/>
      <c r="N976" s="233"/>
      <c r="O976" s="86"/>
      <c r="P976" s="86"/>
      <c r="Q976" s="86"/>
      <c r="R976" s="86"/>
      <c r="S976" s="86"/>
      <c r="T976" s="87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T976" s="19" t="s">
        <v>213</v>
      </c>
      <c r="AU976" s="19" t="s">
        <v>81</v>
      </c>
    </row>
    <row r="977" s="13" customFormat="1">
      <c r="A977" s="13"/>
      <c r="B977" s="234"/>
      <c r="C977" s="235"/>
      <c r="D977" s="236" t="s">
        <v>215</v>
      </c>
      <c r="E977" s="237" t="s">
        <v>19</v>
      </c>
      <c r="F977" s="238" t="s">
        <v>1366</v>
      </c>
      <c r="G977" s="235"/>
      <c r="H977" s="237" t="s">
        <v>19</v>
      </c>
      <c r="I977" s="239"/>
      <c r="J977" s="235"/>
      <c r="K977" s="235"/>
      <c r="L977" s="240"/>
      <c r="M977" s="241"/>
      <c r="N977" s="242"/>
      <c r="O977" s="242"/>
      <c r="P977" s="242"/>
      <c r="Q977" s="242"/>
      <c r="R977" s="242"/>
      <c r="S977" s="242"/>
      <c r="T977" s="24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4" t="s">
        <v>215</v>
      </c>
      <c r="AU977" s="244" t="s">
        <v>81</v>
      </c>
      <c r="AV977" s="13" t="s">
        <v>79</v>
      </c>
      <c r="AW977" s="13" t="s">
        <v>33</v>
      </c>
      <c r="AX977" s="13" t="s">
        <v>72</v>
      </c>
      <c r="AY977" s="244" t="s">
        <v>203</v>
      </c>
    </row>
    <row r="978" s="13" customFormat="1">
      <c r="A978" s="13"/>
      <c r="B978" s="234"/>
      <c r="C978" s="235"/>
      <c r="D978" s="236" t="s">
        <v>215</v>
      </c>
      <c r="E978" s="237" t="s">
        <v>19</v>
      </c>
      <c r="F978" s="238" t="s">
        <v>1731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215</v>
      </c>
      <c r="AU978" s="244" t="s">
        <v>81</v>
      </c>
      <c r="AV978" s="13" t="s">
        <v>79</v>
      </c>
      <c r="AW978" s="13" t="s">
        <v>33</v>
      </c>
      <c r="AX978" s="13" t="s">
        <v>72</v>
      </c>
      <c r="AY978" s="244" t="s">
        <v>203</v>
      </c>
    </row>
    <row r="979" s="13" customFormat="1">
      <c r="A979" s="13"/>
      <c r="B979" s="234"/>
      <c r="C979" s="235"/>
      <c r="D979" s="236" t="s">
        <v>215</v>
      </c>
      <c r="E979" s="237" t="s">
        <v>19</v>
      </c>
      <c r="F979" s="238" t="s">
        <v>1369</v>
      </c>
      <c r="G979" s="235"/>
      <c r="H979" s="237" t="s">
        <v>19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215</v>
      </c>
      <c r="AU979" s="244" t="s">
        <v>81</v>
      </c>
      <c r="AV979" s="13" t="s">
        <v>79</v>
      </c>
      <c r="AW979" s="13" t="s">
        <v>33</v>
      </c>
      <c r="AX979" s="13" t="s">
        <v>72</v>
      </c>
      <c r="AY979" s="244" t="s">
        <v>203</v>
      </c>
    </row>
    <row r="980" s="13" customFormat="1">
      <c r="A980" s="13"/>
      <c r="B980" s="234"/>
      <c r="C980" s="235"/>
      <c r="D980" s="236" t="s">
        <v>215</v>
      </c>
      <c r="E980" s="237" t="s">
        <v>19</v>
      </c>
      <c r="F980" s="238" t="s">
        <v>1467</v>
      </c>
      <c r="G980" s="235"/>
      <c r="H980" s="237" t="s">
        <v>19</v>
      </c>
      <c r="I980" s="239"/>
      <c r="J980" s="235"/>
      <c r="K980" s="235"/>
      <c r="L980" s="240"/>
      <c r="M980" s="241"/>
      <c r="N980" s="242"/>
      <c r="O980" s="242"/>
      <c r="P980" s="242"/>
      <c r="Q980" s="242"/>
      <c r="R980" s="242"/>
      <c r="S980" s="242"/>
      <c r="T980" s="24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4" t="s">
        <v>215</v>
      </c>
      <c r="AU980" s="244" t="s">
        <v>81</v>
      </c>
      <c r="AV980" s="13" t="s">
        <v>79</v>
      </c>
      <c r="AW980" s="13" t="s">
        <v>33</v>
      </c>
      <c r="AX980" s="13" t="s">
        <v>72</v>
      </c>
      <c r="AY980" s="244" t="s">
        <v>203</v>
      </c>
    </row>
    <row r="981" s="13" customFormat="1">
      <c r="A981" s="13"/>
      <c r="B981" s="234"/>
      <c r="C981" s="235"/>
      <c r="D981" s="236" t="s">
        <v>215</v>
      </c>
      <c r="E981" s="237" t="s">
        <v>19</v>
      </c>
      <c r="F981" s="238" t="s">
        <v>1785</v>
      </c>
      <c r="G981" s="235"/>
      <c r="H981" s="237" t="s">
        <v>19</v>
      </c>
      <c r="I981" s="239"/>
      <c r="J981" s="235"/>
      <c r="K981" s="235"/>
      <c r="L981" s="240"/>
      <c r="M981" s="241"/>
      <c r="N981" s="242"/>
      <c r="O981" s="242"/>
      <c r="P981" s="242"/>
      <c r="Q981" s="242"/>
      <c r="R981" s="242"/>
      <c r="S981" s="242"/>
      <c r="T981" s="24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4" t="s">
        <v>215</v>
      </c>
      <c r="AU981" s="244" t="s">
        <v>81</v>
      </c>
      <c r="AV981" s="13" t="s">
        <v>79</v>
      </c>
      <c r="AW981" s="13" t="s">
        <v>33</v>
      </c>
      <c r="AX981" s="13" t="s">
        <v>72</v>
      </c>
      <c r="AY981" s="244" t="s">
        <v>203</v>
      </c>
    </row>
    <row r="982" s="14" customFormat="1">
      <c r="A982" s="14"/>
      <c r="B982" s="245"/>
      <c r="C982" s="246"/>
      <c r="D982" s="236" t="s">
        <v>215</v>
      </c>
      <c r="E982" s="247" t="s">
        <v>19</v>
      </c>
      <c r="F982" s="248" t="s">
        <v>1370</v>
      </c>
      <c r="G982" s="246"/>
      <c r="H982" s="249">
        <v>4.7400000000000002</v>
      </c>
      <c r="I982" s="250"/>
      <c r="J982" s="246"/>
      <c r="K982" s="246"/>
      <c r="L982" s="251"/>
      <c r="M982" s="252"/>
      <c r="N982" s="253"/>
      <c r="O982" s="253"/>
      <c r="P982" s="253"/>
      <c r="Q982" s="253"/>
      <c r="R982" s="253"/>
      <c r="S982" s="253"/>
      <c r="T982" s="25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5" t="s">
        <v>215</v>
      </c>
      <c r="AU982" s="255" t="s">
        <v>81</v>
      </c>
      <c r="AV982" s="14" t="s">
        <v>81</v>
      </c>
      <c r="AW982" s="14" t="s">
        <v>33</v>
      </c>
      <c r="AX982" s="14" t="s">
        <v>72</v>
      </c>
      <c r="AY982" s="255" t="s">
        <v>203</v>
      </c>
    </row>
    <row r="983" s="13" customFormat="1">
      <c r="A983" s="13"/>
      <c r="B983" s="234"/>
      <c r="C983" s="235"/>
      <c r="D983" s="236" t="s">
        <v>215</v>
      </c>
      <c r="E983" s="237" t="s">
        <v>19</v>
      </c>
      <c r="F983" s="238" t="s">
        <v>1366</v>
      </c>
      <c r="G983" s="235"/>
      <c r="H983" s="237" t="s">
        <v>19</v>
      </c>
      <c r="I983" s="239"/>
      <c r="J983" s="235"/>
      <c r="K983" s="235"/>
      <c r="L983" s="240"/>
      <c r="M983" s="241"/>
      <c r="N983" s="242"/>
      <c r="O983" s="242"/>
      <c r="P983" s="242"/>
      <c r="Q983" s="242"/>
      <c r="R983" s="242"/>
      <c r="S983" s="242"/>
      <c r="T983" s="24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4" t="s">
        <v>215</v>
      </c>
      <c r="AU983" s="244" t="s">
        <v>81</v>
      </c>
      <c r="AV983" s="13" t="s">
        <v>79</v>
      </c>
      <c r="AW983" s="13" t="s">
        <v>33</v>
      </c>
      <c r="AX983" s="13" t="s">
        <v>72</v>
      </c>
      <c r="AY983" s="244" t="s">
        <v>203</v>
      </c>
    </row>
    <row r="984" s="13" customFormat="1">
      <c r="A984" s="13"/>
      <c r="B984" s="234"/>
      <c r="C984" s="235"/>
      <c r="D984" s="236" t="s">
        <v>215</v>
      </c>
      <c r="E984" s="237" t="s">
        <v>19</v>
      </c>
      <c r="F984" s="238" t="s">
        <v>1786</v>
      </c>
      <c r="G984" s="235"/>
      <c r="H984" s="237" t="s">
        <v>19</v>
      </c>
      <c r="I984" s="239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215</v>
      </c>
      <c r="AU984" s="244" t="s">
        <v>81</v>
      </c>
      <c r="AV984" s="13" t="s">
        <v>79</v>
      </c>
      <c r="AW984" s="13" t="s">
        <v>33</v>
      </c>
      <c r="AX984" s="13" t="s">
        <v>72</v>
      </c>
      <c r="AY984" s="244" t="s">
        <v>203</v>
      </c>
    </row>
    <row r="985" s="13" customFormat="1">
      <c r="A985" s="13"/>
      <c r="B985" s="234"/>
      <c r="C985" s="235"/>
      <c r="D985" s="236" t="s">
        <v>215</v>
      </c>
      <c r="E985" s="237" t="s">
        <v>19</v>
      </c>
      <c r="F985" s="238" t="s">
        <v>1371</v>
      </c>
      <c r="G985" s="235"/>
      <c r="H985" s="237" t="s">
        <v>19</v>
      </c>
      <c r="I985" s="239"/>
      <c r="J985" s="235"/>
      <c r="K985" s="235"/>
      <c r="L985" s="240"/>
      <c r="M985" s="241"/>
      <c r="N985" s="242"/>
      <c r="O985" s="242"/>
      <c r="P985" s="242"/>
      <c r="Q985" s="242"/>
      <c r="R985" s="242"/>
      <c r="S985" s="242"/>
      <c r="T985" s="24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4" t="s">
        <v>215</v>
      </c>
      <c r="AU985" s="244" t="s">
        <v>81</v>
      </c>
      <c r="AV985" s="13" t="s">
        <v>79</v>
      </c>
      <c r="AW985" s="13" t="s">
        <v>33</v>
      </c>
      <c r="AX985" s="13" t="s">
        <v>72</v>
      </c>
      <c r="AY985" s="244" t="s">
        <v>203</v>
      </c>
    </row>
    <row r="986" s="13" customFormat="1">
      <c r="A986" s="13"/>
      <c r="B986" s="234"/>
      <c r="C986" s="235"/>
      <c r="D986" s="236" t="s">
        <v>215</v>
      </c>
      <c r="E986" s="237" t="s">
        <v>19</v>
      </c>
      <c r="F986" s="238" t="s">
        <v>1467</v>
      </c>
      <c r="G986" s="235"/>
      <c r="H986" s="237" t="s">
        <v>19</v>
      </c>
      <c r="I986" s="239"/>
      <c r="J986" s="235"/>
      <c r="K986" s="235"/>
      <c r="L986" s="240"/>
      <c r="M986" s="241"/>
      <c r="N986" s="242"/>
      <c r="O986" s="242"/>
      <c r="P986" s="242"/>
      <c r="Q986" s="242"/>
      <c r="R986" s="242"/>
      <c r="S986" s="242"/>
      <c r="T986" s="24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4" t="s">
        <v>215</v>
      </c>
      <c r="AU986" s="244" t="s">
        <v>81</v>
      </c>
      <c r="AV986" s="13" t="s">
        <v>79</v>
      </c>
      <c r="AW986" s="13" t="s">
        <v>33</v>
      </c>
      <c r="AX986" s="13" t="s">
        <v>72</v>
      </c>
      <c r="AY986" s="244" t="s">
        <v>203</v>
      </c>
    </row>
    <row r="987" s="13" customFormat="1">
      <c r="A987" s="13"/>
      <c r="B987" s="234"/>
      <c r="C987" s="235"/>
      <c r="D987" s="236" t="s">
        <v>215</v>
      </c>
      <c r="E987" s="237" t="s">
        <v>19</v>
      </c>
      <c r="F987" s="238" t="s">
        <v>1785</v>
      </c>
      <c r="G987" s="235"/>
      <c r="H987" s="237" t="s">
        <v>19</v>
      </c>
      <c r="I987" s="239"/>
      <c r="J987" s="235"/>
      <c r="K987" s="235"/>
      <c r="L987" s="240"/>
      <c r="M987" s="241"/>
      <c r="N987" s="242"/>
      <c r="O987" s="242"/>
      <c r="P987" s="242"/>
      <c r="Q987" s="242"/>
      <c r="R987" s="242"/>
      <c r="S987" s="242"/>
      <c r="T987" s="24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4" t="s">
        <v>215</v>
      </c>
      <c r="AU987" s="244" t="s">
        <v>81</v>
      </c>
      <c r="AV987" s="13" t="s">
        <v>79</v>
      </c>
      <c r="AW987" s="13" t="s">
        <v>33</v>
      </c>
      <c r="AX987" s="13" t="s">
        <v>72</v>
      </c>
      <c r="AY987" s="244" t="s">
        <v>203</v>
      </c>
    </row>
    <row r="988" s="14" customFormat="1">
      <c r="A988" s="14"/>
      <c r="B988" s="245"/>
      <c r="C988" s="246"/>
      <c r="D988" s="236" t="s">
        <v>215</v>
      </c>
      <c r="E988" s="247" t="s">
        <v>19</v>
      </c>
      <c r="F988" s="248" t="s">
        <v>1372</v>
      </c>
      <c r="G988" s="246"/>
      <c r="H988" s="249">
        <v>32.100000000000001</v>
      </c>
      <c r="I988" s="250"/>
      <c r="J988" s="246"/>
      <c r="K988" s="246"/>
      <c r="L988" s="251"/>
      <c r="M988" s="252"/>
      <c r="N988" s="253"/>
      <c r="O988" s="253"/>
      <c r="P988" s="253"/>
      <c r="Q988" s="253"/>
      <c r="R988" s="253"/>
      <c r="S988" s="253"/>
      <c r="T988" s="25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5" t="s">
        <v>215</v>
      </c>
      <c r="AU988" s="255" t="s">
        <v>81</v>
      </c>
      <c r="AV988" s="14" t="s">
        <v>81</v>
      </c>
      <c r="AW988" s="14" t="s">
        <v>33</v>
      </c>
      <c r="AX988" s="14" t="s">
        <v>72</v>
      </c>
      <c r="AY988" s="255" t="s">
        <v>203</v>
      </c>
    </row>
    <row r="989" s="13" customFormat="1">
      <c r="A989" s="13"/>
      <c r="B989" s="234"/>
      <c r="C989" s="235"/>
      <c r="D989" s="236" t="s">
        <v>215</v>
      </c>
      <c r="E989" s="237" t="s">
        <v>19</v>
      </c>
      <c r="F989" s="238" t="s">
        <v>1366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215</v>
      </c>
      <c r="AU989" s="244" t="s">
        <v>81</v>
      </c>
      <c r="AV989" s="13" t="s">
        <v>79</v>
      </c>
      <c r="AW989" s="13" t="s">
        <v>33</v>
      </c>
      <c r="AX989" s="13" t="s">
        <v>72</v>
      </c>
      <c r="AY989" s="244" t="s">
        <v>203</v>
      </c>
    </row>
    <row r="990" s="13" customFormat="1">
      <c r="A990" s="13"/>
      <c r="B990" s="234"/>
      <c r="C990" s="235"/>
      <c r="D990" s="236" t="s">
        <v>215</v>
      </c>
      <c r="E990" s="237" t="s">
        <v>19</v>
      </c>
      <c r="F990" s="238" t="s">
        <v>1041</v>
      </c>
      <c r="G990" s="235"/>
      <c r="H990" s="237" t="s">
        <v>19</v>
      </c>
      <c r="I990" s="239"/>
      <c r="J990" s="235"/>
      <c r="K990" s="235"/>
      <c r="L990" s="240"/>
      <c r="M990" s="241"/>
      <c r="N990" s="242"/>
      <c r="O990" s="242"/>
      <c r="P990" s="242"/>
      <c r="Q990" s="242"/>
      <c r="R990" s="242"/>
      <c r="S990" s="242"/>
      <c r="T990" s="24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4" t="s">
        <v>215</v>
      </c>
      <c r="AU990" s="244" t="s">
        <v>81</v>
      </c>
      <c r="AV990" s="13" t="s">
        <v>79</v>
      </c>
      <c r="AW990" s="13" t="s">
        <v>33</v>
      </c>
      <c r="AX990" s="13" t="s">
        <v>72</v>
      </c>
      <c r="AY990" s="244" t="s">
        <v>203</v>
      </c>
    </row>
    <row r="991" s="13" customFormat="1">
      <c r="A991" s="13"/>
      <c r="B991" s="234"/>
      <c r="C991" s="235"/>
      <c r="D991" s="236" t="s">
        <v>215</v>
      </c>
      <c r="E991" s="237" t="s">
        <v>19</v>
      </c>
      <c r="F991" s="238" t="s">
        <v>456</v>
      </c>
      <c r="G991" s="235"/>
      <c r="H991" s="237" t="s">
        <v>19</v>
      </c>
      <c r="I991" s="239"/>
      <c r="J991" s="235"/>
      <c r="K991" s="235"/>
      <c r="L991" s="240"/>
      <c r="M991" s="241"/>
      <c r="N991" s="242"/>
      <c r="O991" s="242"/>
      <c r="P991" s="242"/>
      <c r="Q991" s="242"/>
      <c r="R991" s="242"/>
      <c r="S991" s="242"/>
      <c r="T991" s="24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4" t="s">
        <v>215</v>
      </c>
      <c r="AU991" s="244" t="s">
        <v>81</v>
      </c>
      <c r="AV991" s="13" t="s">
        <v>79</v>
      </c>
      <c r="AW991" s="13" t="s">
        <v>33</v>
      </c>
      <c r="AX991" s="13" t="s">
        <v>72</v>
      </c>
      <c r="AY991" s="244" t="s">
        <v>203</v>
      </c>
    </row>
    <row r="992" s="13" customFormat="1">
      <c r="A992" s="13"/>
      <c r="B992" s="234"/>
      <c r="C992" s="235"/>
      <c r="D992" s="236" t="s">
        <v>215</v>
      </c>
      <c r="E992" s="237" t="s">
        <v>19</v>
      </c>
      <c r="F992" s="238" t="s">
        <v>1467</v>
      </c>
      <c r="G992" s="235"/>
      <c r="H992" s="237" t="s">
        <v>19</v>
      </c>
      <c r="I992" s="239"/>
      <c r="J992" s="235"/>
      <c r="K992" s="235"/>
      <c r="L992" s="240"/>
      <c r="M992" s="241"/>
      <c r="N992" s="242"/>
      <c r="O992" s="242"/>
      <c r="P992" s="242"/>
      <c r="Q992" s="242"/>
      <c r="R992" s="242"/>
      <c r="S992" s="242"/>
      <c r="T992" s="24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4" t="s">
        <v>215</v>
      </c>
      <c r="AU992" s="244" t="s">
        <v>81</v>
      </c>
      <c r="AV992" s="13" t="s">
        <v>79</v>
      </c>
      <c r="AW992" s="13" t="s">
        <v>33</v>
      </c>
      <c r="AX992" s="13" t="s">
        <v>72</v>
      </c>
      <c r="AY992" s="244" t="s">
        <v>203</v>
      </c>
    </row>
    <row r="993" s="13" customFormat="1">
      <c r="A993" s="13"/>
      <c r="B993" s="234"/>
      <c r="C993" s="235"/>
      <c r="D993" s="236" t="s">
        <v>215</v>
      </c>
      <c r="E993" s="237" t="s">
        <v>19</v>
      </c>
      <c r="F993" s="238" t="s">
        <v>1785</v>
      </c>
      <c r="G993" s="235"/>
      <c r="H993" s="237" t="s">
        <v>19</v>
      </c>
      <c r="I993" s="239"/>
      <c r="J993" s="235"/>
      <c r="K993" s="235"/>
      <c r="L993" s="240"/>
      <c r="M993" s="241"/>
      <c r="N993" s="242"/>
      <c r="O993" s="242"/>
      <c r="P993" s="242"/>
      <c r="Q993" s="242"/>
      <c r="R993" s="242"/>
      <c r="S993" s="242"/>
      <c r="T993" s="24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4" t="s">
        <v>215</v>
      </c>
      <c r="AU993" s="244" t="s">
        <v>81</v>
      </c>
      <c r="AV993" s="13" t="s">
        <v>79</v>
      </c>
      <c r="AW993" s="13" t="s">
        <v>33</v>
      </c>
      <c r="AX993" s="13" t="s">
        <v>72</v>
      </c>
      <c r="AY993" s="244" t="s">
        <v>203</v>
      </c>
    </row>
    <row r="994" s="14" customFormat="1">
      <c r="A994" s="14"/>
      <c r="B994" s="245"/>
      <c r="C994" s="246"/>
      <c r="D994" s="236" t="s">
        <v>215</v>
      </c>
      <c r="E994" s="247" t="s">
        <v>19</v>
      </c>
      <c r="F994" s="248" t="s">
        <v>1398</v>
      </c>
      <c r="G994" s="246"/>
      <c r="H994" s="249">
        <v>5.6399999999999997</v>
      </c>
      <c r="I994" s="250"/>
      <c r="J994" s="246"/>
      <c r="K994" s="246"/>
      <c r="L994" s="251"/>
      <c r="M994" s="252"/>
      <c r="N994" s="253"/>
      <c r="O994" s="253"/>
      <c r="P994" s="253"/>
      <c r="Q994" s="253"/>
      <c r="R994" s="253"/>
      <c r="S994" s="253"/>
      <c r="T994" s="25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5" t="s">
        <v>215</v>
      </c>
      <c r="AU994" s="255" t="s">
        <v>81</v>
      </c>
      <c r="AV994" s="14" t="s">
        <v>81</v>
      </c>
      <c r="AW994" s="14" t="s">
        <v>33</v>
      </c>
      <c r="AX994" s="14" t="s">
        <v>72</v>
      </c>
      <c r="AY994" s="255" t="s">
        <v>203</v>
      </c>
    </row>
    <row r="995" s="15" customFormat="1">
      <c r="A995" s="15"/>
      <c r="B995" s="256"/>
      <c r="C995" s="257"/>
      <c r="D995" s="236" t="s">
        <v>215</v>
      </c>
      <c r="E995" s="258" t="s">
        <v>19</v>
      </c>
      <c r="F995" s="259" t="s">
        <v>246</v>
      </c>
      <c r="G995" s="257"/>
      <c r="H995" s="260">
        <v>42.480000000000004</v>
      </c>
      <c r="I995" s="261"/>
      <c r="J995" s="257"/>
      <c r="K995" s="257"/>
      <c r="L995" s="262"/>
      <c r="M995" s="263"/>
      <c r="N995" s="264"/>
      <c r="O995" s="264"/>
      <c r="P995" s="264"/>
      <c r="Q995" s="264"/>
      <c r="R995" s="264"/>
      <c r="S995" s="264"/>
      <c r="T995" s="26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T995" s="266" t="s">
        <v>215</v>
      </c>
      <c r="AU995" s="266" t="s">
        <v>81</v>
      </c>
      <c r="AV995" s="15" t="s">
        <v>211</v>
      </c>
      <c r="AW995" s="15" t="s">
        <v>33</v>
      </c>
      <c r="AX995" s="15" t="s">
        <v>79</v>
      </c>
      <c r="AY995" s="266" t="s">
        <v>203</v>
      </c>
    </row>
    <row r="996" s="2" customFormat="1" ht="24.15" customHeight="1">
      <c r="A996" s="40"/>
      <c r="B996" s="41"/>
      <c r="C996" s="270" t="s">
        <v>965</v>
      </c>
      <c r="D996" s="270" t="s">
        <v>771</v>
      </c>
      <c r="E996" s="271" t="s">
        <v>1787</v>
      </c>
      <c r="F996" s="272" t="s">
        <v>1788</v>
      </c>
      <c r="G996" s="273" t="s">
        <v>209</v>
      </c>
      <c r="H996" s="274">
        <v>46.728000000000002</v>
      </c>
      <c r="I996" s="275"/>
      <c r="J996" s="276">
        <f>ROUND(I996*H996,2)</f>
        <v>0</v>
      </c>
      <c r="K996" s="272" t="s">
        <v>210</v>
      </c>
      <c r="L996" s="277"/>
      <c r="M996" s="278" t="s">
        <v>19</v>
      </c>
      <c r="N996" s="279" t="s">
        <v>43</v>
      </c>
      <c r="O996" s="86"/>
      <c r="P996" s="225">
        <f>O996*H996</f>
        <v>0</v>
      </c>
      <c r="Q996" s="225">
        <v>0.0032000000000000002</v>
      </c>
      <c r="R996" s="225">
        <f>Q996*H996</f>
        <v>0.14952960000000001</v>
      </c>
      <c r="S996" s="225">
        <v>0</v>
      </c>
      <c r="T996" s="226">
        <f>S996*H996</f>
        <v>0</v>
      </c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R996" s="227" t="s">
        <v>821</v>
      </c>
      <c r="AT996" s="227" t="s">
        <v>771</v>
      </c>
      <c r="AU996" s="227" t="s">
        <v>81</v>
      </c>
      <c r="AY996" s="19" t="s">
        <v>203</v>
      </c>
      <c r="BE996" s="228">
        <f>IF(N996="základní",J996,0)</f>
        <v>0</v>
      </c>
      <c r="BF996" s="228">
        <f>IF(N996="snížená",J996,0)</f>
        <v>0</v>
      </c>
      <c r="BG996" s="228">
        <f>IF(N996="zákl. přenesená",J996,0)</f>
        <v>0</v>
      </c>
      <c r="BH996" s="228">
        <f>IF(N996="sníž. přenesená",J996,0)</f>
        <v>0</v>
      </c>
      <c r="BI996" s="228">
        <f>IF(N996="nulová",J996,0)</f>
        <v>0</v>
      </c>
      <c r="BJ996" s="19" t="s">
        <v>79</v>
      </c>
      <c r="BK996" s="228">
        <f>ROUND(I996*H996,2)</f>
        <v>0</v>
      </c>
      <c r="BL996" s="19" t="s">
        <v>321</v>
      </c>
      <c r="BM996" s="227" t="s">
        <v>1789</v>
      </c>
    </row>
    <row r="997" s="13" customFormat="1">
      <c r="A997" s="13"/>
      <c r="B997" s="234"/>
      <c r="C997" s="235"/>
      <c r="D997" s="236" t="s">
        <v>215</v>
      </c>
      <c r="E997" s="237" t="s">
        <v>19</v>
      </c>
      <c r="F997" s="238" t="s">
        <v>1366</v>
      </c>
      <c r="G997" s="235"/>
      <c r="H997" s="237" t="s">
        <v>19</v>
      </c>
      <c r="I997" s="239"/>
      <c r="J997" s="235"/>
      <c r="K997" s="235"/>
      <c r="L997" s="240"/>
      <c r="M997" s="241"/>
      <c r="N997" s="242"/>
      <c r="O997" s="242"/>
      <c r="P997" s="242"/>
      <c r="Q997" s="242"/>
      <c r="R997" s="242"/>
      <c r="S997" s="242"/>
      <c r="T997" s="24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4" t="s">
        <v>215</v>
      </c>
      <c r="AU997" s="244" t="s">
        <v>81</v>
      </c>
      <c r="AV997" s="13" t="s">
        <v>79</v>
      </c>
      <c r="AW997" s="13" t="s">
        <v>33</v>
      </c>
      <c r="AX997" s="13" t="s">
        <v>72</v>
      </c>
      <c r="AY997" s="244" t="s">
        <v>203</v>
      </c>
    </row>
    <row r="998" s="13" customFormat="1">
      <c r="A998" s="13"/>
      <c r="B998" s="234"/>
      <c r="C998" s="235"/>
      <c r="D998" s="236" t="s">
        <v>215</v>
      </c>
      <c r="E998" s="237" t="s">
        <v>19</v>
      </c>
      <c r="F998" s="238" t="s">
        <v>1731</v>
      </c>
      <c r="G998" s="235"/>
      <c r="H998" s="237" t="s">
        <v>19</v>
      </c>
      <c r="I998" s="239"/>
      <c r="J998" s="235"/>
      <c r="K998" s="235"/>
      <c r="L998" s="240"/>
      <c r="M998" s="241"/>
      <c r="N998" s="242"/>
      <c r="O998" s="242"/>
      <c r="P998" s="242"/>
      <c r="Q998" s="242"/>
      <c r="R998" s="242"/>
      <c r="S998" s="242"/>
      <c r="T998" s="24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4" t="s">
        <v>215</v>
      </c>
      <c r="AU998" s="244" t="s">
        <v>81</v>
      </c>
      <c r="AV998" s="13" t="s">
        <v>79</v>
      </c>
      <c r="AW998" s="13" t="s">
        <v>33</v>
      </c>
      <c r="AX998" s="13" t="s">
        <v>72</v>
      </c>
      <c r="AY998" s="244" t="s">
        <v>203</v>
      </c>
    </row>
    <row r="999" s="13" customFormat="1">
      <c r="A999" s="13"/>
      <c r="B999" s="234"/>
      <c r="C999" s="235"/>
      <c r="D999" s="236" t="s">
        <v>215</v>
      </c>
      <c r="E999" s="237" t="s">
        <v>19</v>
      </c>
      <c r="F999" s="238" t="s">
        <v>1369</v>
      </c>
      <c r="G999" s="235"/>
      <c r="H999" s="237" t="s">
        <v>19</v>
      </c>
      <c r="I999" s="239"/>
      <c r="J999" s="235"/>
      <c r="K999" s="235"/>
      <c r="L999" s="240"/>
      <c r="M999" s="241"/>
      <c r="N999" s="242"/>
      <c r="O999" s="242"/>
      <c r="P999" s="242"/>
      <c r="Q999" s="242"/>
      <c r="R999" s="242"/>
      <c r="S999" s="242"/>
      <c r="T999" s="24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4" t="s">
        <v>215</v>
      </c>
      <c r="AU999" s="244" t="s">
        <v>81</v>
      </c>
      <c r="AV999" s="13" t="s">
        <v>79</v>
      </c>
      <c r="AW999" s="13" t="s">
        <v>33</v>
      </c>
      <c r="AX999" s="13" t="s">
        <v>72</v>
      </c>
      <c r="AY999" s="244" t="s">
        <v>203</v>
      </c>
    </row>
    <row r="1000" s="13" customFormat="1">
      <c r="A1000" s="13"/>
      <c r="B1000" s="234"/>
      <c r="C1000" s="235"/>
      <c r="D1000" s="236" t="s">
        <v>215</v>
      </c>
      <c r="E1000" s="237" t="s">
        <v>19</v>
      </c>
      <c r="F1000" s="238" t="s">
        <v>1467</v>
      </c>
      <c r="G1000" s="235"/>
      <c r="H1000" s="237" t="s">
        <v>19</v>
      </c>
      <c r="I1000" s="239"/>
      <c r="J1000" s="235"/>
      <c r="K1000" s="235"/>
      <c r="L1000" s="240"/>
      <c r="M1000" s="241"/>
      <c r="N1000" s="242"/>
      <c r="O1000" s="242"/>
      <c r="P1000" s="242"/>
      <c r="Q1000" s="242"/>
      <c r="R1000" s="242"/>
      <c r="S1000" s="242"/>
      <c r="T1000" s="24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4" t="s">
        <v>215</v>
      </c>
      <c r="AU1000" s="244" t="s">
        <v>81</v>
      </c>
      <c r="AV1000" s="13" t="s">
        <v>79</v>
      </c>
      <c r="AW1000" s="13" t="s">
        <v>33</v>
      </c>
      <c r="AX1000" s="13" t="s">
        <v>72</v>
      </c>
      <c r="AY1000" s="244" t="s">
        <v>203</v>
      </c>
    </row>
    <row r="1001" s="13" customFormat="1">
      <c r="A1001" s="13"/>
      <c r="B1001" s="234"/>
      <c r="C1001" s="235"/>
      <c r="D1001" s="236" t="s">
        <v>215</v>
      </c>
      <c r="E1001" s="237" t="s">
        <v>19</v>
      </c>
      <c r="F1001" s="238" t="s">
        <v>1785</v>
      </c>
      <c r="G1001" s="235"/>
      <c r="H1001" s="237" t="s">
        <v>19</v>
      </c>
      <c r="I1001" s="239"/>
      <c r="J1001" s="235"/>
      <c r="K1001" s="235"/>
      <c r="L1001" s="240"/>
      <c r="M1001" s="241"/>
      <c r="N1001" s="242"/>
      <c r="O1001" s="242"/>
      <c r="P1001" s="242"/>
      <c r="Q1001" s="242"/>
      <c r="R1001" s="242"/>
      <c r="S1001" s="242"/>
      <c r="T1001" s="24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4" t="s">
        <v>215</v>
      </c>
      <c r="AU1001" s="244" t="s">
        <v>81</v>
      </c>
      <c r="AV1001" s="13" t="s">
        <v>79</v>
      </c>
      <c r="AW1001" s="13" t="s">
        <v>33</v>
      </c>
      <c r="AX1001" s="13" t="s">
        <v>72</v>
      </c>
      <c r="AY1001" s="244" t="s">
        <v>203</v>
      </c>
    </row>
    <row r="1002" s="14" customFormat="1">
      <c r="A1002" s="14"/>
      <c r="B1002" s="245"/>
      <c r="C1002" s="246"/>
      <c r="D1002" s="236" t="s">
        <v>215</v>
      </c>
      <c r="E1002" s="247" t="s">
        <v>19</v>
      </c>
      <c r="F1002" s="248" t="s">
        <v>1370</v>
      </c>
      <c r="G1002" s="246"/>
      <c r="H1002" s="249">
        <v>4.7400000000000002</v>
      </c>
      <c r="I1002" s="250"/>
      <c r="J1002" s="246"/>
      <c r="K1002" s="246"/>
      <c r="L1002" s="251"/>
      <c r="M1002" s="252"/>
      <c r="N1002" s="253"/>
      <c r="O1002" s="253"/>
      <c r="P1002" s="253"/>
      <c r="Q1002" s="253"/>
      <c r="R1002" s="253"/>
      <c r="S1002" s="253"/>
      <c r="T1002" s="25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5" t="s">
        <v>215</v>
      </c>
      <c r="AU1002" s="255" t="s">
        <v>81</v>
      </c>
      <c r="AV1002" s="14" t="s">
        <v>81</v>
      </c>
      <c r="AW1002" s="14" t="s">
        <v>33</v>
      </c>
      <c r="AX1002" s="14" t="s">
        <v>72</v>
      </c>
      <c r="AY1002" s="255" t="s">
        <v>203</v>
      </c>
    </row>
    <row r="1003" s="13" customFormat="1">
      <c r="A1003" s="13"/>
      <c r="B1003" s="234"/>
      <c r="C1003" s="235"/>
      <c r="D1003" s="236" t="s">
        <v>215</v>
      </c>
      <c r="E1003" s="237" t="s">
        <v>19</v>
      </c>
      <c r="F1003" s="238" t="s">
        <v>1366</v>
      </c>
      <c r="G1003" s="235"/>
      <c r="H1003" s="237" t="s">
        <v>19</v>
      </c>
      <c r="I1003" s="239"/>
      <c r="J1003" s="235"/>
      <c r="K1003" s="235"/>
      <c r="L1003" s="240"/>
      <c r="M1003" s="241"/>
      <c r="N1003" s="242"/>
      <c r="O1003" s="242"/>
      <c r="P1003" s="242"/>
      <c r="Q1003" s="242"/>
      <c r="R1003" s="242"/>
      <c r="S1003" s="242"/>
      <c r="T1003" s="24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4" t="s">
        <v>215</v>
      </c>
      <c r="AU1003" s="244" t="s">
        <v>81</v>
      </c>
      <c r="AV1003" s="13" t="s">
        <v>79</v>
      </c>
      <c r="AW1003" s="13" t="s">
        <v>33</v>
      </c>
      <c r="AX1003" s="13" t="s">
        <v>72</v>
      </c>
      <c r="AY1003" s="244" t="s">
        <v>203</v>
      </c>
    </row>
    <row r="1004" s="13" customFormat="1">
      <c r="A1004" s="13"/>
      <c r="B1004" s="234"/>
      <c r="C1004" s="235"/>
      <c r="D1004" s="236" t="s">
        <v>215</v>
      </c>
      <c r="E1004" s="237" t="s">
        <v>19</v>
      </c>
      <c r="F1004" s="238" t="s">
        <v>1786</v>
      </c>
      <c r="G1004" s="235"/>
      <c r="H1004" s="237" t="s">
        <v>19</v>
      </c>
      <c r="I1004" s="239"/>
      <c r="J1004" s="235"/>
      <c r="K1004" s="235"/>
      <c r="L1004" s="240"/>
      <c r="M1004" s="241"/>
      <c r="N1004" s="242"/>
      <c r="O1004" s="242"/>
      <c r="P1004" s="242"/>
      <c r="Q1004" s="242"/>
      <c r="R1004" s="242"/>
      <c r="S1004" s="242"/>
      <c r="T1004" s="24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4" t="s">
        <v>215</v>
      </c>
      <c r="AU1004" s="244" t="s">
        <v>81</v>
      </c>
      <c r="AV1004" s="13" t="s">
        <v>79</v>
      </c>
      <c r="AW1004" s="13" t="s">
        <v>33</v>
      </c>
      <c r="AX1004" s="13" t="s">
        <v>72</v>
      </c>
      <c r="AY1004" s="244" t="s">
        <v>203</v>
      </c>
    </row>
    <row r="1005" s="13" customFormat="1">
      <c r="A1005" s="13"/>
      <c r="B1005" s="234"/>
      <c r="C1005" s="235"/>
      <c r="D1005" s="236" t="s">
        <v>215</v>
      </c>
      <c r="E1005" s="237" t="s">
        <v>19</v>
      </c>
      <c r="F1005" s="238" t="s">
        <v>1371</v>
      </c>
      <c r="G1005" s="235"/>
      <c r="H1005" s="237" t="s">
        <v>19</v>
      </c>
      <c r="I1005" s="239"/>
      <c r="J1005" s="235"/>
      <c r="K1005" s="235"/>
      <c r="L1005" s="240"/>
      <c r="M1005" s="241"/>
      <c r="N1005" s="242"/>
      <c r="O1005" s="242"/>
      <c r="P1005" s="242"/>
      <c r="Q1005" s="242"/>
      <c r="R1005" s="242"/>
      <c r="S1005" s="242"/>
      <c r="T1005" s="24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4" t="s">
        <v>215</v>
      </c>
      <c r="AU1005" s="244" t="s">
        <v>81</v>
      </c>
      <c r="AV1005" s="13" t="s">
        <v>79</v>
      </c>
      <c r="AW1005" s="13" t="s">
        <v>33</v>
      </c>
      <c r="AX1005" s="13" t="s">
        <v>72</v>
      </c>
      <c r="AY1005" s="244" t="s">
        <v>203</v>
      </c>
    </row>
    <row r="1006" s="13" customFormat="1">
      <c r="A1006" s="13"/>
      <c r="B1006" s="234"/>
      <c r="C1006" s="235"/>
      <c r="D1006" s="236" t="s">
        <v>215</v>
      </c>
      <c r="E1006" s="237" t="s">
        <v>19</v>
      </c>
      <c r="F1006" s="238" t="s">
        <v>1467</v>
      </c>
      <c r="G1006" s="235"/>
      <c r="H1006" s="237" t="s">
        <v>19</v>
      </c>
      <c r="I1006" s="239"/>
      <c r="J1006" s="235"/>
      <c r="K1006" s="235"/>
      <c r="L1006" s="240"/>
      <c r="M1006" s="241"/>
      <c r="N1006" s="242"/>
      <c r="O1006" s="242"/>
      <c r="P1006" s="242"/>
      <c r="Q1006" s="242"/>
      <c r="R1006" s="242"/>
      <c r="S1006" s="242"/>
      <c r="T1006" s="24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4" t="s">
        <v>215</v>
      </c>
      <c r="AU1006" s="244" t="s">
        <v>81</v>
      </c>
      <c r="AV1006" s="13" t="s">
        <v>79</v>
      </c>
      <c r="AW1006" s="13" t="s">
        <v>33</v>
      </c>
      <c r="AX1006" s="13" t="s">
        <v>72</v>
      </c>
      <c r="AY1006" s="244" t="s">
        <v>203</v>
      </c>
    </row>
    <row r="1007" s="13" customFormat="1">
      <c r="A1007" s="13"/>
      <c r="B1007" s="234"/>
      <c r="C1007" s="235"/>
      <c r="D1007" s="236" t="s">
        <v>215</v>
      </c>
      <c r="E1007" s="237" t="s">
        <v>19</v>
      </c>
      <c r="F1007" s="238" t="s">
        <v>1785</v>
      </c>
      <c r="G1007" s="235"/>
      <c r="H1007" s="237" t="s">
        <v>19</v>
      </c>
      <c r="I1007" s="239"/>
      <c r="J1007" s="235"/>
      <c r="K1007" s="235"/>
      <c r="L1007" s="240"/>
      <c r="M1007" s="241"/>
      <c r="N1007" s="242"/>
      <c r="O1007" s="242"/>
      <c r="P1007" s="242"/>
      <c r="Q1007" s="242"/>
      <c r="R1007" s="242"/>
      <c r="S1007" s="242"/>
      <c r="T1007" s="24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4" t="s">
        <v>215</v>
      </c>
      <c r="AU1007" s="244" t="s">
        <v>81</v>
      </c>
      <c r="AV1007" s="13" t="s">
        <v>79</v>
      </c>
      <c r="AW1007" s="13" t="s">
        <v>33</v>
      </c>
      <c r="AX1007" s="13" t="s">
        <v>72</v>
      </c>
      <c r="AY1007" s="244" t="s">
        <v>203</v>
      </c>
    </row>
    <row r="1008" s="14" customFormat="1">
      <c r="A1008" s="14"/>
      <c r="B1008" s="245"/>
      <c r="C1008" s="246"/>
      <c r="D1008" s="236" t="s">
        <v>215</v>
      </c>
      <c r="E1008" s="247" t="s">
        <v>19</v>
      </c>
      <c r="F1008" s="248" t="s">
        <v>1372</v>
      </c>
      <c r="G1008" s="246"/>
      <c r="H1008" s="249">
        <v>32.100000000000001</v>
      </c>
      <c r="I1008" s="250"/>
      <c r="J1008" s="246"/>
      <c r="K1008" s="246"/>
      <c r="L1008" s="251"/>
      <c r="M1008" s="252"/>
      <c r="N1008" s="253"/>
      <c r="O1008" s="253"/>
      <c r="P1008" s="253"/>
      <c r="Q1008" s="253"/>
      <c r="R1008" s="253"/>
      <c r="S1008" s="253"/>
      <c r="T1008" s="25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5" t="s">
        <v>215</v>
      </c>
      <c r="AU1008" s="255" t="s">
        <v>81</v>
      </c>
      <c r="AV1008" s="14" t="s">
        <v>81</v>
      </c>
      <c r="AW1008" s="14" t="s">
        <v>33</v>
      </c>
      <c r="AX1008" s="14" t="s">
        <v>72</v>
      </c>
      <c r="AY1008" s="255" t="s">
        <v>203</v>
      </c>
    </row>
    <row r="1009" s="13" customFormat="1">
      <c r="A1009" s="13"/>
      <c r="B1009" s="234"/>
      <c r="C1009" s="235"/>
      <c r="D1009" s="236" t="s">
        <v>215</v>
      </c>
      <c r="E1009" s="237" t="s">
        <v>19</v>
      </c>
      <c r="F1009" s="238" t="s">
        <v>1366</v>
      </c>
      <c r="G1009" s="235"/>
      <c r="H1009" s="237" t="s">
        <v>19</v>
      </c>
      <c r="I1009" s="239"/>
      <c r="J1009" s="235"/>
      <c r="K1009" s="235"/>
      <c r="L1009" s="240"/>
      <c r="M1009" s="241"/>
      <c r="N1009" s="242"/>
      <c r="O1009" s="242"/>
      <c r="P1009" s="242"/>
      <c r="Q1009" s="242"/>
      <c r="R1009" s="242"/>
      <c r="S1009" s="242"/>
      <c r="T1009" s="24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4" t="s">
        <v>215</v>
      </c>
      <c r="AU1009" s="244" t="s">
        <v>81</v>
      </c>
      <c r="AV1009" s="13" t="s">
        <v>79</v>
      </c>
      <c r="AW1009" s="13" t="s">
        <v>33</v>
      </c>
      <c r="AX1009" s="13" t="s">
        <v>72</v>
      </c>
      <c r="AY1009" s="244" t="s">
        <v>203</v>
      </c>
    </row>
    <row r="1010" s="13" customFormat="1">
      <c r="A1010" s="13"/>
      <c r="B1010" s="234"/>
      <c r="C1010" s="235"/>
      <c r="D1010" s="236" t="s">
        <v>215</v>
      </c>
      <c r="E1010" s="237" t="s">
        <v>19</v>
      </c>
      <c r="F1010" s="238" t="s">
        <v>1041</v>
      </c>
      <c r="G1010" s="235"/>
      <c r="H1010" s="237" t="s">
        <v>19</v>
      </c>
      <c r="I1010" s="239"/>
      <c r="J1010" s="235"/>
      <c r="K1010" s="235"/>
      <c r="L1010" s="240"/>
      <c r="M1010" s="241"/>
      <c r="N1010" s="242"/>
      <c r="O1010" s="242"/>
      <c r="P1010" s="242"/>
      <c r="Q1010" s="242"/>
      <c r="R1010" s="242"/>
      <c r="S1010" s="242"/>
      <c r="T1010" s="24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4" t="s">
        <v>215</v>
      </c>
      <c r="AU1010" s="244" t="s">
        <v>81</v>
      </c>
      <c r="AV1010" s="13" t="s">
        <v>79</v>
      </c>
      <c r="AW1010" s="13" t="s">
        <v>33</v>
      </c>
      <c r="AX1010" s="13" t="s">
        <v>72</v>
      </c>
      <c r="AY1010" s="244" t="s">
        <v>203</v>
      </c>
    </row>
    <row r="1011" s="13" customFormat="1">
      <c r="A1011" s="13"/>
      <c r="B1011" s="234"/>
      <c r="C1011" s="235"/>
      <c r="D1011" s="236" t="s">
        <v>215</v>
      </c>
      <c r="E1011" s="237" t="s">
        <v>19</v>
      </c>
      <c r="F1011" s="238" t="s">
        <v>456</v>
      </c>
      <c r="G1011" s="235"/>
      <c r="H1011" s="237" t="s">
        <v>19</v>
      </c>
      <c r="I1011" s="239"/>
      <c r="J1011" s="235"/>
      <c r="K1011" s="235"/>
      <c r="L1011" s="240"/>
      <c r="M1011" s="241"/>
      <c r="N1011" s="242"/>
      <c r="O1011" s="242"/>
      <c r="P1011" s="242"/>
      <c r="Q1011" s="242"/>
      <c r="R1011" s="242"/>
      <c r="S1011" s="242"/>
      <c r="T1011" s="24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4" t="s">
        <v>215</v>
      </c>
      <c r="AU1011" s="244" t="s">
        <v>81</v>
      </c>
      <c r="AV1011" s="13" t="s">
        <v>79</v>
      </c>
      <c r="AW1011" s="13" t="s">
        <v>33</v>
      </c>
      <c r="AX1011" s="13" t="s">
        <v>72</v>
      </c>
      <c r="AY1011" s="244" t="s">
        <v>203</v>
      </c>
    </row>
    <row r="1012" s="13" customFormat="1">
      <c r="A1012" s="13"/>
      <c r="B1012" s="234"/>
      <c r="C1012" s="235"/>
      <c r="D1012" s="236" t="s">
        <v>215</v>
      </c>
      <c r="E1012" s="237" t="s">
        <v>19</v>
      </c>
      <c r="F1012" s="238" t="s">
        <v>1467</v>
      </c>
      <c r="G1012" s="235"/>
      <c r="H1012" s="237" t="s">
        <v>19</v>
      </c>
      <c r="I1012" s="239"/>
      <c r="J1012" s="235"/>
      <c r="K1012" s="235"/>
      <c r="L1012" s="240"/>
      <c r="M1012" s="241"/>
      <c r="N1012" s="242"/>
      <c r="O1012" s="242"/>
      <c r="P1012" s="242"/>
      <c r="Q1012" s="242"/>
      <c r="R1012" s="242"/>
      <c r="S1012" s="242"/>
      <c r="T1012" s="24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4" t="s">
        <v>215</v>
      </c>
      <c r="AU1012" s="244" t="s">
        <v>81</v>
      </c>
      <c r="AV1012" s="13" t="s">
        <v>79</v>
      </c>
      <c r="AW1012" s="13" t="s">
        <v>33</v>
      </c>
      <c r="AX1012" s="13" t="s">
        <v>72</v>
      </c>
      <c r="AY1012" s="244" t="s">
        <v>203</v>
      </c>
    </row>
    <row r="1013" s="13" customFormat="1">
      <c r="A1013" s="13"/>
      <c r="B1013" s="234"/>
      <c r="C1013" s="235"/>
      <c r="D1013" s="236" t="s">
        <v>215</v>
      </c>
      <c r="E1013" s="237" t="s">
        <v>19</v>
      </c>
      <c r="F1013" s="238" t="s">
        <v>1785</v>
      </c>
      <c r="G1013" s="235"/>
      <c r="H1013" s="237" t="s">
        <v>19</v>
      </c>
      <c r="I1013" s="239"/>
      <c r="J1013" s="235"/>
      <c r="K1013" s="235"/>
      <c r="L1013" s="240"/>
      <c r="M1013" s="241"/>
      <c r="N1013" s="242"/>
      <c r="O1013" s="242"/>
      <c r="P1013" s="242"/>
      <c r="Q1013" s="242"/>
      <c r="R1013" s="242"/>
      <c r="S1013" s="242"/>
      <c r="T1013" s="24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4" t="s">
        <v>215</v>
      </c>
      <c r="AU1013" s="244" t="s">
        <v>81</v>
      </c>
      <c r="AV1013" s="13" t="s">
        <v>79</v>
      </c>
      <c r="AW1013" s="13" t="s">
        <v>33</v>
      </c>
      <c r="AX1013" s="13" t="s">
        <v>72</v>
      </c>
      <c r="AY1013" s="244" t="s">
        <v>203</v>
      </c>
    </row>
    <row r="1014" s="14" customFormat="1">
      <c r="A1014" s="14"/>
      <c r="B1014" s="245"/>
      <c r="C1014" s="246"/>
      <c r="D1014" s="236" t="s">
        <v>215</v>
      </c>
      <c r="E1014" s="247" t="s">
        <v>19</v>
      </c>
      <c r="F1014" s="248" t="s">
        <v>1398</v>
      </c>
      <c r="G1014" s="246"/>
      <c r="H1014" s="249">
        <v>5.6399999999999997</v>
      </c>
      <c r="I1014" s="250"/>
      <c r="J1014" s="246"/>
      <c r="K1014" s="246"/>
      <c r="L1014" s="251"/>
      <c r="M1014" s="252"/>
      <c r="N1014" s="253"/>
      <c r="O1014" s="253"/>
      <c r="P1014" s="253"/>
      <c r="Q1014" s="253"/>
      <c r="R1014" s="253"/>
      <c r="S1014" s="253"/>
      <c r="T1014" s="25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5" t="s">
        <v>215</v>
      </c>
      <c r="AU1014" s="255" t="s">
        <v>81</v>
      </c>
      <c r="AV1014" s="14" t="s">
        <v>81</v>
      </c>
      <c r="AW1014" s="14" t="s">
        <v>33</v>
      </c>
      <c r="AX1014" s="14" t="s">
        <v>72</v>
      </c>
      <c r="AY1014" s="255" t="s">
        <v>203</v>
      </c>
    </row>
    <row r="1015" s="15" customFormat="1">
      <c r="A1015" s="15"/>
      <c r="B1015" s="256"/>
      <c r="C1015" s="257"/>
      <c r="D1015" s="236" t="s">
        <v>215</v>
      </c>
      <c r="E1015" s="258" t="s">
        <v>19</v>
      </c>
      <c r="F1015" s="259" t="s">
        <v>246</v>
      </c>
      <c r="G1015" s="257"/>
      <c r="H1015" s="260">
        <v>42.480000000000004</v>
      </c>
      <c r="I1015" s="261"/>
      <c r="J1015" s="257"/>
      <c r="K1015" s="257"/>
      <c r="L1015" s="262"/>
      <c r="M1015" s="263"/>
      <c r="N1015" s="264"/>
      <c r="O1015" s="264"/>
      <c r="P1015" s="264"/>
      <c r="Q1015" s="264"/>
      <c r="R1015" s="264"/>
      <c r="S1015" s="264"/>
      <c r="T1015" s="26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66" t="s">
        <v>215</v>
      </c>
      <c r="AU1015" s="266" t="s">
        <v>81</v>
      </c>
      <c r="AV1015" s="15" t="s">
        <v>211</v>
      </c>
      <c r="AW1015" s="15" t="s">
        <v>33</v>
      </c>
      <c r="AX1015" s="15" t="s">
        <v>79</v>
      </c>
      <c r="AY1015" s="266" t="s">
        <v>203</v>
      </c>
    </row>
    <row r="1016" s="14" customFormat="1">
      <c r="A1016" s="14"/>
      <c r="B1016" s="245"/>
      <c r="C1016" s="246"/>
      <c r="D1016" s="236" t="s">
        <v>215</v>
      </c>
      <c r="E1016" s="246"/>
      <c r="F1016" s="248" t="s">
        <v>1790</v>
      </c>
      <c r="G1016" s="246"/>
      <c r="H1016" s="249">
        <v>46.728000000000002</v>
      </c>
      <c r="I1016" s="250"/>
      <c r="J1016" s="246"/>
      <c r="K1016" s="246"/>
      <c r="L1016" s="251"/>
      <c r="M1016" s="252"/>
      <c r="N1016" s="253"/>
      <c r="O1016" s="253"/>
      <c r="P1016" s="253"/>
      <c r="Q1016" s="253"/>
      <c r="R1016" s="253"/>
      <c r="S1016" s="253"/>
      <c r="T1016" s="25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5" t="s">
        <v>215</v>
      </c>
      <c r="AU1016" s="255" t="s">
        <v>81</v>
      </c>
      <c r="AV1016" s="14" t="s">
        <v>81</v>
      </c>
      <c r="AW1016" s="14" t="s">
        <v>4</v>
      </c>
      <c r="AX1016" s="14" t="s">
        <v>79</v>
      </c>
      <c r="AY1016" s="255" t="s">
        <v>203</v>
      </c>
    </row>
    <row r="1017" s="2" customFormat="1" ht="16.5" customHeight="1">
      <c r="A1017" s="40"/>
      <c r="B1017" s="41"/>
      <c r="C1017" s="216" t="s">
        <v>990</v>
      </c>
      <c r="D1017" s="216" t="s">
        <v>206</v>
      </c>
      <c r="E1017" s="217" t="s">
        <v>1791</v>
      </c>
      <c r="F1017" s="218" t="s">
        <v>1792</v>
      </c>
      <c r="G1017" s="219" t="s">
        <v>209</v>
      </c>
      <c r="H1017" s="220">
        <v>42.479999999999997</v>
      </c>
      <c r="I1017" s="221"/>
      <c r="J1017" s="222">
        <f>ROUND(I1017*H1017,2)</f>
        <v>0</v>
      </c>
      <c r="K1017" s="218" t="s">
        <v>210</v>
      </c>
      <c r="L1017" s="46"/>
      <c r="M1017" s="223" t="s">
        <v>19</v>
      </c>
      <c r="N1017" s="224" t="s">
        <v>43</v>
      </c>
      <c r="O1017" s="86"/>
      <c r="P1017" s="225">
        <f>O1017*H1017</f>
        <v>0</v>
      </c>
      <c r="Q1017" s="225">
        <v>0</v>
      </c>
      <c r="R1017" s="225">
        <f>Q1017*H1017</f>
        <v>0</v>
      </c>
      <c r="S1017" s="225">
        <v>0</v>
      </c>
      <c r="T1017" s="226">
        <f>S1017*H1017</f>
        <v>0</v>
      </c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R1017" s="227" t="s">
        <v>321</v>
      </c>
      <c r="AT1017" s="227" t="s">
        <v>206</v>
      </c>
      <c r="AU1017" s="227" t="s">
        <v>81</v>
      </c>
      <c r="AY1017" s="19" t="s">
        <v>203</v>
      </c>
      <c r="BE1017" s="228">
        <f>IF(N1017="základní",J1017,0)</f>
        <v>0</v>
      </c>
      <c r="BF1017" s="228">
        <f>IF(N1017="snížená",J1017,0)</f>
        <v>0</v>
      </c>
      <c r="BG1017" s="228">
        <f>IF(N1017="zákl. přenesená",J1017,0)</f>
        <v>0</v>
      </c>
      <c r="BH1017" s="228">
        <f>IF(N1017="sníž. přenesená",J1017,0)</f>
        <v>0</v>
      </c>
      <c r="BI1017" s="228">
        <f>IF(N1017="nulová",J1017,0)</f>
        <v>0</v>
      </c>
      <c r="BJ1017" s="19" t="s">
        <v>79</v>
      </c>
      <c r="BK1017" s="228">
        <f>ROUND(I1017*H1017,2)</f>
        <v>0</v>
      </c>
      <c r="BL1017" s="19" t="s">
        <v>321</v>
      </c>
      <c r="BM1017" s="227" t="s">
        <v>1793</v>
      </c>
    </row>
    <row r="1018" s="2" customFormat="1">
      <c r="A1018" s="40"/>
      <c r="B1018" s="41"/>
      <c r="C1018" s="42"/>
      <c r="D1018" s="229" t="s">
        <v>213</v>
      </c>
      <c r="E1018" s="42"/>
      <c r="F1018" s="230" t="s">
        <v>1794</v>
      </c>
      <c r="G1018" s="42"/>
      <c r="H1018" s="42"/>
      <c r="I1018" s="231"/>
      <c r="J1018" s="42"/>
      <c r="K1018" s="42"/>
      <c r="L1018" s="46"/>
      <c r="M1018" s="232"/>
      <c r="N1018" s="233"/>
      <c r="O1018" s="86"/>
      <c r="P1018" s="86"/>
      <c r="Q1018" s="86"/>
      <c r="R1018" s="86"/>
      <c r="S1018" s="86"/>
      <c r="T1018" s="87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T1018" s="19" t="s">
        <v>213</v>
      </c>
      <c r="AU1018" s="19" t="s">
        <v>81</v>
      </c>
    </row>
    <row r="1019" s="13" customFormat="1">
      <c r="A1019" s="13"/>
      <c r="B1019" s="234"/>
      <c r="C1019" s="235"/>
      <c r="D1019" s="236" t="s">
        <v>215</v>
      </c>
      <c r="E1019" s="237" t="s">
        <v>19</v>
      </c>
      <c r="F1019" s="238" t="s">
        <v>1366</v>
      </c>
      <c r="G1019" s="235"/>
      <c r="H1019" s="237" t="s">
        <v>19</v>
      </c>
      <c r="I1019" s="239"/>
      <c r="J1019" s="235"/>
      <c r="K1019" s="235"/>
      <c r="L1019" s="240"/>
      <c r="M1019" s="241"/>
      <c r="N1019" s="242"/>
      <c r="O1019" s="242"/>
      <c r="P1019" s="242"/>
      <c r="Q1019" s="242"/>
      <c r="R1019" s="242"/>
      <c r="S1019" s="242"/>
      <c r="T1019" s="24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4" t="s">
        <v>215</v>
      </c>
      <c r="AU1019" s="244" t="s">
        <v>81</v>
      </c>
      <c r="AV1019" s="13" t="s">
        <v>79</v>
      </c>
      <c r="AW1019" s="13" t="s">
        <v>33</v>
      </c>
      <c r="AX1019" s="13" t="s">
        <v>72</v>
      </c>
      <c r="AY1019" s="244" t="s">
        <v>203</v>
      </c>
    </row>
    <row r="1020" s="13" customFormat="1">
      <c r="A1020" s="13"/>
      <c r="B1020" s="234"/>
      <c r="C1020" s="235"/>
      <c r="D1020" s="236" t="s">
        <v>215</v>
      </c>
      <c r="E1020" s="237" t="s">
        <v>19</v>
      </c>
      <c r="F1020" s="238" t="s">
        <v>1731</v>
      </c>
      <c r="G1020" s="235"/>
      <c r="H1020" s="237" t="s">
        <v>19</v>
      </c>
      <c r="I1020" s="239"/>
      <c r="J1020" s="235"/>
      <c r="K1020" s="235"/>
      <c r="L1020" s="240"/>
      <c r="M1020" s="241"/>
      <c r="N1020" s="242"/>
      <c r="O1020" s="242"/>
      <c r="P1020" s="242"/>
      <c r="Q1020" s="242"/>
      <c r="R1020" s="242"/>
      <c r="S1020" s="242"/>
      <c r="T1020" s="24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4" t="s">
        <v>215</v>
      </c>
      <c r="AU1020" s="244" t="s">
        <v>81</v>
      </c>
      <c r="AV1020" s="13" t="s">
        <v>79</v>
      </c>
      <c r="AW1020" s="13" t="s">
        <v>33</v>
      </c>
      <c r="AX1020" s="13" t="s">
        <v>72</v>
      </c>
      <c r="AY1020" s="244" t="s">
        <v>203</v>
      </c>
    </row>
    <row r="1021" s="13" customFormat="1">
      <c r="A1021" s="13"/>
      <c r="B1021" s="234"/>
      <c r="C1021" s="235"/>
      <c r="D1021" s="236" t="s">
        <v>215</v>
      </c>
      <c r="E1021" s="237" t="s">
        <v>19</v>
      </c>
      <c r="F1021" s="238" t="s">
        <v>1369</v>
      </c>
      <c r="G1021" s="235"/>
      <c r="H1021" s="237" t="s">
        <v>19</v>
      </c>
      <c r="I1021" s="239"/>
      <c r="J1021" s="235"/>
      <c r="K1021" s="235"/>
      <c r="L1021" s="240"/>
      <c r="M1021" s="241"/>
      <c r="N1021" s="242"/>
      <c r="O1021" s="242"/>
      <c r="P1021" s="242"/>
      <c r="Q1021" s="242"/>
      <c r="R1021" s="242"/>
      <c r="S1021" s="242"/>
      <c r="T1021" s="24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4" t="s">
        <v>215</v>
      </c>
      <c r="AU1021" s="244" t="s">
        <v>81</v>
      </c>
      <c r="AV1021" s="13" t="s">
        <v>79</v>
      </c>
      <c r="AW1021" s="13" t="s">
        <v>33</v>
      </c>
      <c r="AX1021" s="13" t="s">
        <v>72</v>
      </c>
      <c r="AY1021" s="244" t="s">
        <v>203</v>
      </c>
    </row>
    <row r="1022" s="13" customFormat="1">
      <c r="A1022" s="13"/>
      <c r="B1022" s="234"/>
      <c r="C1022" s="235"/>
      <c r="D1022" s="236" t="s">
        <v>215</v>
      </c>
      <c r="E1022" s="237" t="s">
        <v>19</v>
      </c>
      <c r="F1022" s="238" t="s">
        <v>1467</v>
      </c>
      <c r="G1022" s="235"/>
      <c r="H1022" s="237" t="s">
        <v>19</v>
      </c>
      <c r="I1022" s="239"/>
      <c r="J1022" s="235"/>
      <c r="K1022" s="235"/>
      <c r="L1022" s="240"/>
      <c r="M1022" s="241"/>
      <c r="N1022" s="242"/>
      <c r="O1022" s="242"/>
      <c r="P1022" s="242"/>
      <c r="Q1022" s="242"/>
      <c r="R1022" s="242"/>
      <c r="S1022" s="242"/>
      <c r="T1022" s="24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4" t="s">
        <v>215</v>
      </c>
      <c r="AU1022" s="244" t="s">
        <v>81</v>
      </c>
      <c r="AV1022" s="13" t="s">
        <v>79</v>
      </c>
      <c r="AW1022" s="13" t="s">
        <v>33</v>
      </c>
      <c r="AX1022" s="13" t="s">
        <v>72</v>
      </c>
      <c r="AY1022" s="244" t="s">
        <v>203</v>
      </c>
    </row>
    <row r="1023" s="13" customFormat="1">
      <c r="A1023" s="13"/>
      <c r="B1023" s="234"/>
      <c r="C1023" s="235"/>
      <c r="D1023" s="236" t="s">
        <v>215</v>
      </c>
      <c r="E1023" s="237" t="s">
        <v>19</v>
      </c>
      <c r="F1023" s="238" t="s">
        <v>1785</v>
      </c>
      <c r="G1023" s="235"/>
      <c r="H1023" s="237" t="s">
        <v>19</v>
      </c>
      <c r="I1023" s="239"/>
      <c r="J1023" s="235"/>
      <c r="K1023" s="235"/>
      <c r="L1023" s="240"/>
      <c r="M1023" s="241"/>
      <c r="N1023" s="242"/>
      <c r="O1023" s="242"/>
      <c r="P1023" s="242"/>
      <c r="Q1023" s="242"/>
      <c r="R1023" s="242"/>
      <c r="S1023" s="242"/>
      <c r="T1023" s="24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4" t="s">
        <v>215</v>
      </c>
      <c r="AU1023" s="244" t="s">
        <v>81</v>
      </c>
      <c r="AV1023" s="13" t="s">
        <v>79</v>
      </c>
      <c r="AW1023" s="13" t="s">
        <v>33</v>
      </c>
      <c r="AX1023" s="13" t="s">
        <v>72</v>
      </c>
      <c r="AY1023" s="244" t="s">
        <v>203</v>
      </c>
    </row>
    <row r="1024" s="14" customFormat="1">
      <c r="A1024" s="14"/>
      <c r="B1024" s="245"/>
      <c r="C1024" s="246"/>
      <c r="D1024" s="236" t="s">
        <v>215</v>
      </c>
      <c r="E1024" s="247" t="s">
        <v>19</v>
      </c>
      <c r="F1024" s="248" t="s">
        <v>1370</v>
      </c>
      <c r="G1024" s="246"/>
      <c r="H1024" s="249">
        <v>4.7400000000000002</v>
      </c>
      <c r="I1024" s="250"/>
      <c r="J1024" s="246"/>
      <c r="K1024" s="246"/>
      <c r="L1024" s="251"/>
      <c r="M1024" s="252"/>
      <c r="N1024" s="253"/>
      <c r="O1024" s="253"/>
      <c r="P1024" s="253"/>
      <c r="Q1024" s="253"/>
      <c r="R1024" s="253"/>
      <c r="S1024" s="253"/>
      <c r="T1024" s="25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5" t="s">
        <v>215</v>
      </c>
      <c r="AU1024" s="255" t="s">
        <v>81</v>
      </c>
      <c r="AV1024" s="14" t="s">
        <v>81</v>
      </c>
      <c r="AW1024" s="14" t="s">
        <v>33</v>
      </c>
      <c r="AX1024" s="14" t="s">
        <v>72</v>
      </c>
      <c r="AY1024" s="255" t="s">
        <v>203</v>
      </c>
    </row>
    <row r="1025" s="13" customFormat="1">
      <c r="A1025" s="13"/>
      <c r="B1025" s="234"/>
      <c r="C1025" s="235"/>
      <c r="D1025" s="236" t="s">
        <v>215</v>
      </c>
      <c r="E1025" s="237" t="s">
        <v>19</v>
      </c>
      <c r="F1025" s="238" t="s">
        <v>1366</v>
      </c>
      <c r="G1025" s="235"/>
      <c r="H1025" s="237" t="s">
        <v>19</v>
      </c>
      <c r="I1025" s="239"/>
      <c r="J1025" s="235"/>
      <c r="K1025" s="235"/>
      <c r="L1025" s="240"/>
      <c r="M1025" s="241"/>
      <c r="N1025" s="242"/>
      <c r="O1025" s="242"/>
      <c r="P1025" s="242"/>
      <c r="Q1025" s="242"/>
      <c r="R1025" s="242"/>
      <c r="S1025" s="242"/>
      <c r="T1025" s="24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4" t="s">
        <v>215</v>
      </c>
      <c r="AU1025" s="244" t="s">
        <v>81</v>
      </c>
      <c r="AV1025" s="13" t="s">
        <v>79</v>
      </c>
      <c r="AW1025" s="13" t="s">
        <v>33</v>
      </c>
      <c r="AX1025" s="13" t="s">
        <v>72</v>
      </c>
      <c r="AY1025" s="244" t="s">
        <v>203</v>
      </c>
    </row>
    <row r="1026" s="13" customFormat="1">
      <c r="A1026" s="13"/>
      <c r="B1026" s="234"/>
      <c r="C1026" s="235"/>
      <c r="D1026" s="236" t="s">
        <v>215</v>
      </c>
      <c r="E1026" s="237" t="s">
        <v>19</v>
      </c>
      <c r="F1026" s="238" t="s">
        <v>1786</v>
      </c>
      <c r="G1026" s="235"/>
      <c r="H1026" s="237" t="s">
        <v>19</v>
      </c>
      <c r="I1026" s="239"/>
      <c r="J1026" s="235"/>
      <c r="K1026" s="235"/>
      <c r="L1026" s="240"/>
      <c r="M1026" s="241"/>
      <c r="N1026" s="242"/>
      <c r="O1026" s="242"/>
      <c r="P1026" s="242"/>
      <c r="Q1026" s="242"/>
      <c r="R1026" s="242"/>
      <c r="S1026" s="242"/>
      <c r="T1026" s="24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44" t="s">
        <v>215</v>
      </c>
      <c r="AU1026" s="244" t="s">
        <v>81</v>
      </c>
      <c r="AV1026" s="13" t="s">
        <v>79</v>
      </c>
      <c r="AW1026" s="13" t="s">
        <v>33</v>
      </c>
      <c r="AX1026" s="13" t="s">
        <v>72</v>
      </c>
      <c r="AY1026" s="244" t="s">
        <v>203</v>
      </c>
    </row>
    <row r="1027" s="13" customFormat="1">
      <c r="A1027" s="13"/>
      <c r="B1027" s="234"/>
      <c r="C1027" s="235"/>
      <c r="D1027" s="236" t="s">
        <v>215</v>
      </c>
      <c r="E1027" s="237" t="s">
        <v>19</v>
      </c>
      <c r="F1027" s="238" t="s">
        <v>1371</v>
      </c>
      <c r="G1027" s="235"/>
      <c r="H1027" s="237" t="s">
        <v>19</v>
      </c>
      <c r="I1027" s="239"/>
      <c r="J1027" s="235"/>
      <c r="K1027" s="235"/>
      <c r="L1027" s="240"/>
      <c r="M1027" s="241"/>
      <c r="N1027" s="242"/>
      <c r="O1027" s="242"/>
      <c r="P1027" s="242"/>
      <c r="Q1027" s="242"/>
      <c r="R1027" s="242"/>
      <c r="S1027" s="242"/>
      <c r="T1027" s="24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4" t="s">
        <v>215</v>
      </c>
      <c r="AU1027" s="244" t="s">
        <v>81</v>
      </c>
      <c r="AV1027" s="13" t="s">
        <v>79</v>
      </c>
      <c r="AW1027" s="13" t="s">
        <v>33</v>
      </c>
      <c r="AX1027" s="13" t="s">
        <v>72</v>
      </c>
      <c r="AY1027" s="244" t="s">
        <v>203</v>
      </c>
    </row>
    <row r="1028" s="13" customFormat="1">
      <c r="A1028" s="13"/>
      <c r="B1028" s="234"/>
      <c r="C1028" s="235"/>
      <c r="D1028" s="236" t="s">
        <v>215</v>
      </c>
      <c r="E1028" s="237" t="s">
        <v>19</v>
      </c>
      <c r="F1028" s="238" t="s">
        <v>1467</v>
      </c>
      <c r="G1028" s="235"/>
      <c r="H1028" s="237" t="s">
        <v>19</v>
      </c>
      <c r="I1028" s="239"/>
      <c r="J1028" s="235"/>
      <c r="K1028" s="235"/>
      <c r="L1028" s="240"/>
      <c r="M1028" s="241"/>
      <c r="N1028" s="242"/>
      <c r="O1028" s="242"/>
      <c r="P1028" s="242"/>
      <c r="Q1028" s="242"/>
      <c r="R1028" s="242"/>
      <c r="S1028" s="242"/>
      <c r="T1028" s="24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4" t="s">
        <v>215</v>
      </c>
      <c r="AU1028" s="244" t="s">
        <v>81</v>
      </c>
      <c r="AV1028" s="13" t="s">
        <v>79</v>
      </c>
      <c r="AW1028" s="13" t="s">
        <v>33</v>
      </c>
      <c r="AX1028" s="13" t="s">
        <v>72</v>
      </c>
      <c r="AY1028" s="244" t="s">
        <v>203</v>
      </c>
    </row>
    <row r="1029" s="13" customFormat="1">
      <c r="A1029" s="13"/>
      <c r="B1029" s="234"/>
      <c r="C1029" s="235"/>
      <c r="D1029" s="236" t="s">
        <v>215</v>
      </c>
      <c r="E1029" s="237" t="s">
        <v>19</v>
      </c>
      <c r="F1029" s="238" t="s">
        <v>1785</v>
      </c>
      <c r="G1029" s="235"/>
      <c r="H1029" s="237" t="s">
        <v>19</v>
      </c>
      <c r="I1029" s="239"/>
      <c r="J1029" s="235"/>
      <c r="K1029" s="235"/>
      <c r="L1029" s="240"/>
      <c r="M1029" s="241"/>
      <c r="N1029" s="242"/>
      <c r="O1029" s="242"/>
      <c r="P1029" s="242"/>
      <c r="Q1029" s="242"/>
      <c r="R1029" s="242"/>
      <c r="S1029" s="242"/>
      <c r="T1029" s="24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4" t="s">
        <v>215</v>
      </c>
      <c r="AU1029" s="244" t="s">
        <v>81</v>
      </c>
      <c r="AV1029" s="13" t="s">
        <v>79</v>
      </c>
      <c r="AW1029" s="13" t="s">
        <v>33</v>
      </c>
      <c r="AX1029" s="13" t="s">
        <v>72</v>
      </c>
      <c r="AY1029" s="244" t="s">
        <v>203</v>
      </c>
    </row>
    <row r="1030" s="14" customFormat="1">
      <c r="A1030" s="14"/>
      <c r="B1030" s="245"/>
      <c r="C1030" s="246"/>
      <c r="D1030" s="236" t="s">
        <v>215</v>
      </c>
      <c r="E1030" s="247" t="s">
        <v>19</v>
      </c>
      <c r="F1030" s="248" t="s">
        <v>1372</v>
      </c>
      <c r="G1030" s="246"/>
      <c r="H1030" s="249">
        <v>32.100000000000001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5" t="s">
        <v>215</v>
      </c>
      <c r="AU1030" s="255" t="s">
        <v>81</v>
      </c>
      <c r="AV1030" s="14" t="s">
        <v>81</v>
      </c>
      <c r="AW1030" s="14" t="s">
        <v>33</v>
      </c>
      <c r="AX1030" s="14" t="s">
        <v>72</v>
      </c>
      <c r="AY1030" s="255" t="s">
        <v>203</v>
      </c>
    </row>
    <row r="1031" s="13" customFormat="1">
      <c r="A1031" s="13"/>
      <c r="B1031" s="234"/>
      <c r="C1031" s="235"/>
      <c r="D1031" s="236" t="s">
        <v>215</v>
      </c>
      <c r="E1031" s="237" t="s">
        <v>19</v>
      </c>
      <c r="F1031" s="238" t="s">
        <v>1366</v>
      </c>
      <c r="G1031" s="235"/>
      <c r="H1031" s="237" t="s">
        <v>19</v>
      </c>
      <c r="I1031" s="239"/>
      <c r="J1031" s="235"/>
      <c r="K1031" s="235"/>
      <c r="L1031" s="240"/>
      <c r="M1031" s="241"/>
      <c r="N1031" s="242"/>
      <c r="O1031" s="242"/>
      <c r="P1031" s="242"/>
      <c r="Q1031" s="242"/>
      <c r="R1031" s="242"/>
      <c r="S1031" s="242"/>
      <c r="T1031" s="24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4" t="s">
        <v>215</v>
      </c>
      <c r="AU1031" s="244" t="s">
        <v>81</v>
      </c>
      <c r="AV1031" s="13" t="s">
        <v>79</v>
      </c>
      <c r="AW1031" s="13" t="s">
        <v>33</v>
      </c>
      <c r="AX1031" s="13" t="s">
        <v>72</v>
      </c>
      <c r="AY1031" s="244" t="s">
        <v>203</v>
      </c>
    </row>
    <row r="1032" s="13" customFormat="1">
      <c r="A1032" s="13"/>
      <c r="B1032" s="234"/>
      <c r="C1032" s="235"/>
      <c r="D1032" s="236" t="s">
        <v>215</v>
      </c>
      <c r="E1032" s="237" t="s">
        <v>19</v>
      </c>
      <c r="F1032" s="238" t="s">
        <v>1041</v>
      </c>
      <c r="G1032" s="235"/>
      <c r="H1032" s="237" t="s">
        <v>19</v>
      </c>
      <c r="I1032" s="239"/>
      <c r="J1032" s="235"/>
      <c r="K1032" s="235"/>
      <c r="L1032" s="240"/>
      <c r="M1032" s="241"/>
      <c r="N1032" s="242"/>
      <c r="O1032" s="242"/>
      <c r="P1032" s="242"/>
      <c r="Q1032" s="242"/>
      <c r="R1032" s="242"/>
      <c r="S1032" s="242"/>
      <c r="T1032" s="24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4" t="s">
        <v>215</v>
      </c>
      <c r="AU1032" s="244" t="s">
        <v>81</v>
      </c>
      <c r="AV1032" s="13" t="s">
        <v>79</v>
      </c>
      <c r="AW1032" s="13" t="s">
        <v>33</v>
      </c>
      <c r="AX1032" s="13" t="s">
        <v>72</v>
      </c>
      <c r="AY1032" s="244" t="s">
        <v>203</v>
      </c>
    </row>
    <row r="1033" s="13" customFormat="1">
      <c r="A1033" s="13"/>
      <c r="B1033" s="234"/>
      <c r="C1033" s="235"/>
      <c r="D1033" s="236" t="s">
        <v>215</v>
      </c>
      <c r="E1033" s="237" t="s">
        <v>19</v>
      </c>
      <c r="F1033" s="238" t="s">
        <v>456</v>
      </c>
      <c r="G1033" s="235"/>
      <c r="H1033" s="237" t="s">
        <v>19</v>
      </c>
      <c r="I1033" s="239"/>
      <c r="J1033" s="235"/>
      <c r="K1033" s="235"/>
      <c r="L1033" s="240"/>
      <c r="M1033" s="241"/>
      <c r="N1033" s="242"/>
      <c r="O1033" s="242"/>
      <c r="P1033" s="242"/>
      <c r="Q1033" s="242"/>
      <c r="R1033" s="242"/>
      <c r="S1033" s="242"/>
      <c r="T1033" s="24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4" t="s">
        <v>215</v>
      </c>
      <c r="AU1033" s="244" t="s">
        <v>81</v>
      </c>
      <c r="AV1033" s="13" t="s">
        <v>79</v>
      </c>
      <c r="AW1033" s="13" t="s">
        <v>33</v>
      </c>
      <c r="AX1033" s="13" t="s">
        <v>72</v>
      </c>
      <c r="AY1033" s="244" t="s">
        <v>203</v>
      </c>
    </row>
    <row r="1034" s="13" customFormat="1">
      <c r="A1034" s="13"/>
      <c r="B1034" s="234"/>
      <c r="C1034" s="235"/>
      <c r="D1034" s="236" t="s">
        <v>215</v>
      </c>
      <c r="E1034" s="237" t="s">
        <v>19</v>
      </c>
      <c r="F1034" s="238" t="s">
        <v>1467</v>
      </c>
      <c r="G1034" s="235"/>
      <c r="H1034" s="237" t="s">
        <v>19</v>
      </c>
      <c r="I1034" s="239"/>
      <c r="J1034" s="235"/>
      <c r="K1034" s="235"/>
      <c r="L1034" s="240"/>
      <c r="M1034" s="241"/>
      <c r="N1034" s="242"/>
      <c r="O1034" s="242"/>
      <c r="P1034" s="242"/>
      <c r="Q1034" s="242"/>
      <c r="R1034" s="242"/>
      <c r="S1034" s="242"/>
      <c r="T1034" s="24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4" t="s">
        <v>215</v>
      </c>
      <c r="AU1034" s="244" t="s">
        <v>81</v>
      </c>
      <c r="AV1034" s="13" t="s">
        <v>79</v>
      </c>
      <c r="AW1034" s="13" t="s">
        <v>33</v>
      </c>
      <c r="AX1034" s="13" t="s">
        <v>72</v>
      </c>
      <c r="AY1034" s="244" t="s">
        <v>203</v>
      </c>
    </row>
    <row r="1035" s="13" customFormat="1">
      <c r="A1035" s="13"/>
      <c r="B1035" s="234"/>
      <c r="C1035" s="235"/>
      <c r="D1035" s="236" t="s">
        <v>215</v>
      </c>
      <c r="E1035" s="237" t="s">
        <v>19</v>
      </c>
      <c r="F1035" s="238" t="s">
        <v>1785</v>
      </c>
      <c r="G1035" s="235"/>
      <c r="H1035" s="237" t="s">
        <v>19</v>
      </c>
      <c r="I1035" s="239"/>
      <c r="J1035" s="235"/>
      <c r="K1035" s="235"/>
      <c r="L1035" s="240"/>
      <c r="M1035" s="241"/>
      <c r="N1035" s="242"/>
      <c r="O1035" s="242"/>
      <c r="P1035" s="242"/>
      <c r="Q1035" s="242"/>
      <c r="R1035" s="242"/>
      <c r="S1035" s="242"/>
      <c r="T1035" s="24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4" t="s">
        <v>215</v>
      </c>
      <c r="AU1035" s="244" t="s">
        <v>81</v>
      </c>
      <c r="AV1035" s="13" t="s">
        <v>79</v>
      </c>
      <c r="AW1035" s="13" t="s">
        <v>33</v>
      </c>
      <c r="AX1035" s="13" t="s">
        <v>72</v>
      </c>
      <c r="AY1035" s="244" t="s">
        <v>203</v>
      </c>
    </row>
    <row r="1036" s="14" customFormat="1">
      <c r="A1036" s="14"/>
      <c r="B1036" s="245"/>
      <c r="C1036" s="246"/>
      <c r="D1036" s="236" t="s">
        <v>215</v>
      </c>
      <c r="E1036" s="247" t="s">
        <v>19</v>
      </c>
      <c r="F1036" s="248" t="s">
        <v>1398</v>
      </c>
      <c r="G1036" s="246"/>
      <c r="H1036" s="249">
        <v>5.6399999999999997</v>
      </c>
      <c r="I1036" s="250"/>
      <c r="J1036" s="246"/>
      <c r="K1036" s="246"/>
      <c r="L1036" s="251"/>
      <c r="M1036" s="252"/>
      <c r="N1036" s="253"/>
      <c r="O1036" s="253"/>
      <c r="P1036" s="253"/>
      <c r="Q1036" s="253"/>
      <c r="R1036" s="253"/>
      <c r="S1036" s="253"/>
      <c r="T1036" s="25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5" t="s">
        <v>215</v>
      </c>
      <c r="AU1036" s="255" t="s">
        <v>81</v>
      </c>
      <c r="AV1036" s="14" t="s">
        <v>81</v>
      </c>
      <c r="AW1036" s="14" t="s">
        <v>33</v>
      </c>
      <c r="AX1036" s="14" t="s">
        <v>72</v>
      </c>
      <c r="AY1036" s="255" t="s">
        <v>203</v>
      </c>
    </row>
    <row r="1037" s="15" customFormat="1">
      <c r="A1037" s="15"/>
      <c r="B1037" s="256"/>
      <c r="C1037" s="257"/>
      <c r="D1037" s="236" t="s">
        <v>215</v>
      </c>
      <c r="E1037" s="258" t="s">
        <v>19</v>
      </c>
      <c r="F1037" s="259" t="s">
        <v>246</v>
      </c>
      <c r="G1037" s="257"/>
      <c r="H1037" s="260">
        <v>42.480000000000004</v>
      </c>
      <c r="I1037" s="261"/>
      <c r="J1037" s="257"/>
      <c r="K1037" s="257"/>
      <c r="L1037" s="262"/>
      <c r="M1037" s="263"/>
      <c r="N1037" s="264"/>
      <c r="O1037" s="264"/>
      <c r="P1037" s="264"/>
      <c r="Q1037" s="264"/>
      <c r="R1037" s="264"/>
      <c r="S1037" s="264"/>
      <c r="T1037" s="26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T1037" s="266" t="s">
        <v>215</v>
      </c>
      <c r="AU1037" s="266" t="s">
        <v>81</v>
      </c>
      <c r="AV1037" s="15" t="s">
        <v>211</v>
      </c>
      <c r="AW1037" s="15" t="s">
        <v>33</v>
      </c>
      <c r="AX1037" s="15" t="s">
        <v>79</v>
      </c>
      <c r="AY1037" s="266" t="s">
        <v>203</v>
      </c>
    </row>
    <row r="1038" s="2" customFormat="1" ht="24.15" customHeight="1">
      <c r="A1038" s="40"/>
      <c r="B1038" s="41"/>
      <c r="C1038" s="216" t="s">
        <v>993</v>
      </c>
      <c r="D1038" s="216" t="s">
        <v>206</v>
      </c>
      <c r="E1038" s="217" t="s">
        <v>938</v>
      </c>
      <c r="F1038" s="218" t="s">
        <v>939</v>
      </c>
      <c r="G1038" s="219" t="s">
        <v>282</v>
      </c>
      <c r="H1038" s="220">
        <v>0.80100000000000005</v>
      </c>
      <c r="I1038" s="221"/>
      <c r="J1038" s="222">
        <f>ROUND(I1038*H1038,2)</f>
        <v>0</v>
      </c>
      <c r="K1038" s="218" t="s">
        <v>210</v>
      </c>
      <c r="L1038" s="46"/>
      <c r="M1038" s="223" t="s">
        <v>19</v>
      </c>
      <c r="N1038" s="224" t="s">
        <v>43</v>
      </c>
      <c r="O1038" s="86"/>
      <c r="P1038" s="225">
        <f>O1038*H1038</f>
        <v>0</v>
      </c>
      <c r="Q1038" s="225">
        <v>0</v>
      </c>
      <c r="R1038" s="225">
        <f>Q1038*H1038</f>
        <v>0</v>
      </c>
      <c r="S1038" s="225">
        <v>0</v>
      </c>
      <c r="T1038" s="226">
        <f>S1038*H1038</f>
        <v>0</v>
      </c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R1038" s="227" t="s">
        <v>321</v>
      </c>
      <c r="AT1038" s="227" t="s">
        <v>206</v>
      </c>
      <c r="AU1038" s="227" t="s">
        <v>81</v>
      </c>
      <c r="AY1038" s="19" t="s">
        <v>203</v>
      </c>
      <c r="BE1038" s="228">
        <f>IF(N1038="základní",J1038,0)</f>
        <v>0</v>
      </c>
      <c r="BF1038" s="228">
        <f>IF(N1038="snížená",J1038,0)</f>
        <v>0</v>
      </c>
      <c r="BG1038" s="228">
        <f>IF(N1038="zákl. přenesená",J1038,0)</f>
        <v>0</v>
      </c>
      <c r="BH1038" s="228">
        <f>IF(N1038="sníž. přenesená",J1038,0)</f>
        <v>0</v>
      </c>
      <c r="BI1038" s="228">
        <f>IF(N1038="nulová",J1038,0)</f>
        <v>0</v>
      </c>
      <c r="BJ1038" s="19" t="s">
        <v>79</v>
      </c>
      <c r="BK1038" s="228">
        <f>ROUND(I1038*H1038,2)</f>
        <v>0</v>
      </c>
      <c r="BL1038" s="19" t="s">
        <v>321</v>
      </c>
      <c r="BM1038" s="227" t="s">
        <v>1795</v>
      </c>
    </row>
    <row r="1039" s="2" customFormat="1">
      <c r="A1039" s="40"/>
      <c r="B1039" s="41"/>
      <c r="C1039" s="42"/>
      <c r="D1039" s="229" t="s">
        <v>213</v>
      </c>
      <c r="E1039" s="42"/>
      <c r="F1039" s="230" t="s">
        <v>941</v>
      </c>
      <c r="G1039" s="42"/>
      <c r="H1039" s="42"/>
      <c r="I1039" s="231"/>
      <c r="J1039" s="42"/>
      <c r="K1039" s="42"/>
      <c r="L1039" s="46"/>
      <c r="M1039" s="232"/>
      <c r="N1039" s="233"/>
      <c r="O1039" s="86"/>
      <c r="P1039" s="86"/>
      <c r="Q1039" s="86"/>
      <c r="R1039" s="86"/>
      <c r="S1039" s="86"/>
      <c r="T1039" s="87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T1039" s="19" t="s">
        <v>213</v>
      </c>
      <c r="AU1039" s="19" t="s">
        <v>81</v>
      </c>
    </row>
    <row r="1040" s="14" customFormat="1">
      <c r="A1040" s="14"/>
      <c r="B1040" s="245"/>
      <c r="C1040" s="246"/>
      <c r="D1040" s="236" t="s">
        <v>215</v>
      </c>
      <c r="E1040" s="247" t="s">
        <v>19</v>
      </c>
      <c r="F1040" s="248" t="s">
        <v>1796</v>
      </c>
      <c r="G1040" s="246"/>
      <c r="H1040" s="249">
        <v>0.80100000000000005</v>
      </c>
      <c r="I1040" s="250"/>
      <c r="J1040" s="246"/>
      <c r="K1040" s="246"/>
      <c r="L1040" s="251"/>
      <c r="M1040" s="252"/>
      <c r="N1040" s="253"/>
      <c r="O1040" s="253"/>
      <c r="P1040" s="253"/>
      <c r="Q1040" s="253"/>
      <c r="R1040" s="253"/>
      <c r="S1040" s="253"/>
      <c r="T1040" s="25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5" t="s">
        <v>215</v>
      </c>
      <c r="AU1040" s="255" t="s">
        <v>81</v>
      </c>
      <c r="AV1040" s="14" t="s">
        <v>81</v>
      </c>
      <c r="AW1040" s="14" t="s">
        <v>33</v>
      </c>
      <c r="AX1040" s="14" t="s">
        <v>79</v>
      </c>
      <c r="AY1040" s="255" t="s">
        <v>203</v>
      </c>
    </row>
    <row r="1041" s="12" customFormat="1" ht="22.8" customHeight="1">
      <c r="A1041" s="12"/>
      <c r="B1041" s="200"/>
      <c r="C1041" s="201"/>
      <c r="D1041" s="202" t="s">
        <v>71</v>
      </c>
      <c r="E1041" s="214" t="s">
        <v>392</v>
      </c>
      <c r="F1041" s="214" t="s">
        <v>942</v>
      </c>
      <c r="G1041" s="201"/>
      <c r="H1041" s="201"/>
      <c r="I1041" s="204"/>
      <c r="J1041" s="215">
        <f>BK1041</f>
        <v>0</v>
      </c>
      <c r="K1041" s="201"/>
      <c r="L1041" s="206"/>
      <c r="M1041" s="207"/>
      <c r="N1041" s="208"/>
      <c r="O1041" s="208"/>
      <c r="P1041" s="209">
        <f>SUM(P1042:P1725)</f>
        <v>0</v>
      </c>
      <c r="Q1041" s="208"/>
      <c r="R1041" s="209">
        <f>SUM(R1042:R1725)</f>
        <v>0.28345789024999996</v>
      </c>
      <c r="S1041" s="208"/>
      <c r="T1041" s="210">
        <f>SUM(T1042:T1725)</f>
        <v>0.0058228500000000001</v>
      </c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R1041" s="211" t="s">
        <v>81</v>
      </c>
      <c r="AT1041" s="212" t="s">
        <v>71</v>
      </c>
      <c r="AU1041" s="212" t="s">
        <v>79</v>
      </c>
      <c r="AY1041" s="211" t="s">
        <v>203</v>
      </c>
      <c r="BK1041" s="213">
        <f>SUM(BK1042:BK1725)</f>
        <v>0</v>
      </c>
    </row>
    <row r="1042" s="2" customFormat="1" ht="16.5" customHeight="1">
      <c r="A1042" s="40"/>
      <c r="B1042" s="41"/>
      <c r="C1042" s="216" t="s">
        <v>1020</v>
      </c>
      <c r="D1042" s="216" t="s">
        <v>206</v>
      </c>
      <c r="E1042" s="217" t="s">
        <v>944</v>
      </c>
      <c r="F1042" s="218" t="s">
        <v>945</v>
      </c>
      <c r="G1042" s="219" t="s">
        <v>209</v>
      </c>
      <c r="H1042" s="220">
        <v>147.11000000000001</v>
      </c>
      <c r="I1042" s="221"/>
      <c r="J1042" s="222">
        <f>ROUND(I1042*H1042,2)</f>
        <v>0</v>
      </c>
      <c r="K1042" s="218" t="s">
        <v>210</v>
      </c>
      <c r="L1042" s="46"/>
      <c r="M1042" s="223" t="s">
        <v>19</v>
      </c>
      <c r="N1042" s="224" t="s">
        <v>43</v>
      </c>
      <c r="O1042" s="86"/>
      <c r="P1042" s="225">
        <f>O1042*H1042</f>
        <v>0</v>
      </c>
      <c r="Q1042" s="225">
        <v>0</v>
      </c>
      <c r="R1042" s="225">
        <f>Q1042*H1042</f>
        <v>0</v>
      </c>
      <c r="S1042" s="225">
        <v>3.0000000000000001E-05</v>
      </c>
      <c r="T1042" s="226">
        <f>S1042*H1042</f>
        <v>0.0044133000000000002</v>
      </c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R1042" s="227" t="s">
        <v>321</v>
      </c>
      <c r="AT1042" s="227" t="s">
        <v>206</v>
      </c>
      <c r="AU1042" s="227" t="s">
        <v>81</v>
      </c>
      <c r="AY1042" s="19" t="s">
        <v>203</v>
      </c>
      <c r="BE1042" s="228">
        <f>IF(N1042="základní",J1042,0)</f>
        <v>0</v>
      </c>
      <c r="BF1042" s="228">
        <f>IF(N1042="snížená",J1042,0)</f>
        <v>0</v>
      </c>
      <c r="BG1042" s="228">
        <f>IF(N1042="zákl. přenesená",J1042,0)</f>
        <v>0</v>
      </c>
      <c r="BH1042" s="228">
        <f>IF(N1042="sníž. přenesená",J1042,0)</f>
        <v>0</v>
      </c>
      <c r="BI1042" s="228">
        <f>IF(N1042="nulová",J1042,0)</f>
        <v>0</v>
      </c>
      <c r="BJ1042" s="19" t="s">
        <v>79</v>
      </c>
      <c r="BK1042" s="228">
        <f>ROUND(I1042*H1042,2)</f>
        <v>0</v>
      </c>
      <c r="BL1042" s="19" t="s">
        <v>321</v>
      </c>
      <c r="BM1042" s="227" t="s">
        <v>1797</v>
      </c>
    </row>
    <row r="1043" s="2" customFormat="1">
      <c r="A1043" s="40"/>
      <c r="B1043" s="41"/>
      <c r="C1043" s="42"/>
      <c r="D1043" s="229" t="s">
        <v>213</v>
      </c>
      <c r="E1043" s="42"/>
      <c r="F1043" s="230" t="s">
        <v>947</v>
      </c>
      <c r="G1043" s="42"/>
      <c r="H1043" s="42"/>
      <c r="I1043" s="231"/>
      <c r="J1043" s="42"/>
      <c r="K1043" s="42"/>
      <c r="L1043" s="46"/>
      <c r="M1043" s="232"/>
      <c r="N1043" s="233"/>
      <c r="O1043" s="86"/>
      <c r="P1043" s="86"/>
      <c r="Q1043" s="86"/>
      <c r="R1043" s="86"/>
      <c r="S1043" s="86"/>
      <c r="T1043" s="87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T1043" s="19" t="s">
        <v>213</v>
      </c>
      <c r="AU1043" s="19" t="s">
        <v>81</v>
      </c>
    </row>
    <row r="1044" s="13" customFormat="1">
      <c r="A1044" s="13"/>
      <c r="B1044" s="234"/>
      <c r="C1044" s="235"/>
      <c r="D1044" s="236" t="s">
        <v>215</v>
      </c>
      <c r="E1044" s="237" t="s">
        <v>19</v>
      </c>
      <c r="F1044" s="238" t="s">
        <v>1366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215</v>
      </c>
      <c r="AU1044" s="244" t="s">
        <v>81</v>
      </c>
      <c r="AV1044" s="13" t="s">
        <v>79</v>
      </c>
      <c r="AW1044" s="13" t="s">
        <v>33</v>
      </c>
      <c r="AX1044" s="13" t="s">
        <v>72</v>
      </c>
      <c r="AY1044" s="244" t="s">
        <v>203</v>
      </c>
    </row>
    <row r="1045" s="13" customFormat="1">
      <c r="A1045" s="13"/>
      <c r="B1045" s="234"/>
      <c r="C1045" s="235"/>
      <c r="D1045" s="236" t="s">
        <v>215</v>
      </c>
      <c r="E1045" s="237" t="s">
        <v>19</v>
      </c>
      <c r="F1045" s="238" t="s">
        <v>1798</v>
      </c>
      <c r="G1045" s="235"/>
      <c r="H1045" s="237" t="s">
        <v>19</v>
      </c>
      <c r="I1045" s="239"/>
      <c r="J1045" s="235"/>
      <c r="K1045" s="235"/>
      <c r="L1045" s="240"/>
      <c r="M1045" s="241"/>
      <c r="N1045" s="242"/>
      <c r="O1045" s="242"/>
      <c r="P1045" s="242"/>
      <c r="Q1045" s="242"/>
      <c r="R1045" s="242"/>
      <c r="S1045" s="242"/>
      <c r="T1045" s="24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4" t="s">
        <v>215</v>
      </c>
      <c r="AU1045" s="244" t="s">
        <v>81</v>
      </c>
      <c r="AV1045" s="13" t="s">
        <v>79</v>
      </c>
      <c r="AW1045" s="13" t="s">
        <v>33</v>
      </c>
      <c r="AX1045" s="13" t="s">
        <v>72</v>
      </c>
      <c r="AY1045" s="244" t="s">
        <v>203</v>
      </c>
    </row>
    <row r="1046" s="13" customFormat="1">
      <c r="A1046" s="13"/>
      <c r="B1046" s="234"/>
      <c r="C1046" s="235"/>
      <c r="D1046" s="236" t="s">
        <v>215</v>
      </c>
      <c r="E1046" s="237" t="s">
        <v>19</v>
      </c>
      <c r="F1046" s="238" t="s">
        <v>1373</v>
      </c>
      <c r="G1046" s="235"/>
      <c r="H1046" s="237" t="s">
        <v>19</v>
      </c>
      <c r="I1046" s="239"/>
      <c r="J1046" s="235"/>
      <c r="K1046" s="235"/>
      <c r="L1046" s="240"/>
      <c r="M1046" s="241"/>
      <c r="N1046" s="242"/>
      <c r="O1046" s="242"/>
      <c r="P1046" s="242"/>
      <c r="Q1046" s="242"/>
      <c r="R1046" s="242"/>
      <c r="S1046" s="242"/>
      <c r="T1046" s="24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4" t="s">
        <v>215</v>
      </c>
      <c r="AU1046" s="244" t="s">
        <v>81</v>
      </c>
      <c r="AV1046" s="13" t="s">
        <v>79</v>
      </c>
      <c r="AW1046" s="13" t="s">
        <v>33</v>
      </c>
      <c r="AX1046" s="13" t="s">
        <v>72</v>
      </c>
      <c r="AY1046" s="244" t="s">
        <v>203</v>
      </c>
    </row>
    <row r="1047" s="13" customFormat="1">
      <c r="A1047" s="13"/>
      <c r="B1047" s="234"/>
      <c r="C1047" s="235"/>
      <c r="D1047" s="236" t="s">
        <v>215</v>
      </c>
      <c r="E1047" s="237" t="s">
        <v>19</v>
      </c>
      <c r="F1047" s="238" t="s">
        <v>949</v>
      </c>
      <c r="G1047" s="235"/>
      <c r="H1047" s="237" t="s">
        <v>19</v>
      </c>
      <c r="I1047" s="239"/>
      <c r="J1047" s="235"/>
      <c r="K1047" s="235"/>
      <c r="L1047" s="240"/>
      <c r="M1047" s="241"/>
      <c r="N1047" s="242"/>
      <c r="O1047" s="242"/>
      <c r="P1047" s="242"/>
      <c r="Q1047" s="242"/>
      <c r="R1047" s="242"/>
      <c r="S1047" s="242"/>
      <c r="T1047" s="24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4" t="s">
        <v>215</v>
      </c>
      <c r="AU1047" s="244" t="s">
        <v>81</v>
      </c>
      <c r="AV1047" s="13" t="s">
        <v>79</v>
      </c>
      <c r="AW1047" s="13" t="s">
        <v>33</v>
      </c>
      <c r="AX1047" s="13" t="s">
        <v>72</v>
      </c>
      <c r="AY1047" s="244" t="s">
        <v>203</v>
      </c>
    </row>
    <row r="1048" s="13" customFormat="1">
      <c r="A1048" s="13"/>
      <c r="B1048" s="234"/>
      <c r="C1048" s="235"/>
      <c r="D1048" s="236" t="s">
        <v>215</v>
      </c>
      <c r="E1048" s="237" t="s">
        <v>19</v>
      </c>
      <c r="F1048" s="238" t="s">
        <v>950</v>
      </c>
      <c r="G1048" s="235"/>
      <c r="H1048" s="237" t="s">
        <v>19</v>
      </c>
      <c r="I1048" s="239"/>
      <c r="J1048" s="235"/>
      <c r="K1048" s="235"/>
      <c r="L1048" s="240"/>
      <c r="M1048" s="241"/>
      <c r="N1048" s="242"/>
      <c r="O1048" s="242"/>
      <c r="P1048" s="242"/>
      <c r="Q1048" s="242"/>
      <c r="R1048" s="242"/>
      <c r="S1048" s="242"/>
      <c r="T1048" s="24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4" t="s">
        <v>215</v>
      </c>
      <c r="AU1048" s="244" t="s">
        <v>81</v>
      </c>
      <c r="AV1048" s="13" t="s">
        <v>79</v>
      </c>
      <c r="AW1048" s="13" t="s">
        <v>33</v>
      </c>
      <c r="AX1048" s="13" t="s">
        <v>72</v>
      </c>
      <c r="AY1048" s="244" t="s">
        <v>203</v>
      </c>
    </row>
    <row r="1049" s="14" customFormat="1">
      <c r="A1049" s="14"/>
      <c r="B1049" s="245"/>
      <c r="C1049" s="246"/>
      <c r="D1049" s="236" t="s">
        <v>215</v>
      </c>
      <c r="E1049" s="247" t="s">
        <v>19</v>
      </c>
      <c r="F1049" s="248" t="s">
        <v>1374</v>
      </c>
      <c r="G1049" s="246"/>
      <c r="H1049" s="249">
        <v>16.890000000000001</v>
      </c>
      <c r="I1049" s="250"/>
      <c r="J1049" s="246"/>
      <c r="K1049" s="246"/>
      <c r="L1049" s="251"/>
      <c r="M1049" s="252"/>
      <c r="N1049" s="253"/>
      <c r="O1049" s="253"/>
      <c r="P1049" s="253"/>
      <c r="Q1049" s="253"/>
      <c r="R1049" s="253"/>
      <c r="S1049" s="253"/>
      <c r="T1049" s="25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5" t="s">
        <v>215</v>
      </c>
      <c r="AU1049" s="255" t="s">
        <v>81</v>
      </c>
      <c r="AV1049" s="14" t="s">
        <v>81</v>
      </c>
      <c r="AW1049" s="14" t="s">
        <v>33</v>
      </c>
      <c r="AX1049" s="14" t="s">
        <v>72</v>
      </c>
      <c r="AY1049" s="255" t="s">
        <v>203</v>
      </c>
    </row>
    <row r="1050" s="13" customFormat="1">
      <c r="A1050" s="13"/>
      <c r="B1050" s="234"/>
      <c r="C1050" s="235"/>
      <c r="D1050" s="236" t="s">
        <v>215</v>
      </c>
      <c r="E1050" s="237" t="s">
        <v>19</v>
      </c>
      <c r="F1050" s="238" t="s">
        <v>1366</v>
      </c>
      <c r="G1050" s="235"/>
      <c r="H1050" s="237" t="s">
        <v>19</v>
      </c>
      <c r="I1050" s="239"/>
      <c r="J1050" s="235"/>
      <c r="K1050" s="235"/>
      <c r="L1050" s="240"/>
      <c r="M1050" s="241"/>
      <c r="N1050" s="242"/>
      <c r="O1050" s="242"/>
      <c r="P1050" s="242"/>
      <c r="Q1050" s="242"/>
      <c r="R1050" s="242"/>
      <c r="S1050" s="242"/>
      <c r="T1050" s="24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4" t="s">
        <v>215</v>
      </c>
      <c r="AU1050" s="244" t="s">
        <v>81</v>
      </c>
      <c r="AV1050" s="13" t="s">
        <v>79</v>
      </c>
      <c r="AW1050" s="13" t="s">
        <v>33</v>
      </c>
      <c r="AX1050" s="13" t="s">
        <v>72</v>
      </c>
      <c r="AY1050" s="244" t="s">
        <v>203</v>
      </c>
    </row>
    <row r="1051" s="13" customFormat="1">
      <c r="A1051" s="13"/>
      <c r="B1051" s="234"/>
      <c r="C1051" s="235"/>
      <c r="D1051" s="236" t="s">
        <v>215</v>
      </c>
      <c r="E1051" s="237" t="s">
        <v>19</v>
      </c>
      <c r="F1051" s="238" t="s">
        <v>1799</v>
      </c>
      <c r="G1051" s="235"/>
      <c r="H1051" s="237" t="s">
        <v>19</v>
      </c>
      <c r="I1051" s="239"/>
      <c r="J1051" s="235"/>
      <c r="K1051" s="235"/>
      <c r="L1051" s="240"/>
      <c r="M1051" s="241"/>
      <c r="N1051" s="242"/>
      <c r="O1051" s="242"/>
      <c r="P1051" s="242"/>
      <c r="Q1051" s="242"/>
      <c r="R1051" s="242"/>
      <c r="S1051" s="242"/>
      <c r="T1051" s="24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4" t="s">
        <v>215</v>
      </c>
      <c r="AU1051" s="244" t="s">
        <v>81</v>
      </c>
      <c r="AV1051" s="13" t="s">
        <v>79</v>
      </c>
      <c r="AW1051" s="13" t="s">
        <v>33</v>
      </c>
      <c r="AX1051" s="13" t="s">
        <v>72</v>
      </c>
      <c r="AY1051" s="244" t="s">
        <v>203</v>
      </c>
    </row>
    <row r="1052" s="13" customFormat="1">
      <c r="A1052" s="13"/>
      <c r="B1052" s="234"/>
      <c r="C1052" s="235"/>
      <c r="D1052" s="236" t="s">
        <v>215</v>
      </c>
      <c r="E1052" s="237" t="s">
        <v>19</v>
      </c>
      <c r="F1052" s="238" t="s">
        <v>1375</v>
      </c>
      <c r="G1052" s="235"/>
      <c r="H1052" s="237" t="s">
        <v>19</v>
      </c>
      <c r="I1052" s="239"/>
      <c r="J1052" s="235"/>
      <c r="K1052" s="235"/>
      <c r="L1052" s="240"/>
      <c r="M1052" s="241"/>
      <c r="N1052" s="242"/>
      <c r="O1052" s="242"/>
      <c r="P1052" s="242"/>
      <c r="Q1052" s="242"/>
      <c r="R1052" s="242"/>
      <c r="S1052" s="242"/>
      <c r="T1052" s="24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4" t="s">
        <v>215</v>
      </c>
      <c r="AU1052" s="244" t="s">
        <v>81</v>
      </c>
      <c r="AV1052" s="13" t="s">
        <v>79</v>
      </c>
      <c r="AW1052" s="13" t="s">
        <v>33</v>
      </c>
      <c r="AX1052" s="13" t="s">
        <v>72</v>
      </c>
      <c r="AY1052" s="244" t="s">
        <v>203</v>
      </c>
    </row>
    <row r="1053" s="13" customFormat="1">
      <c r="A1053" s="13"/>
      <c r="B1053" s="234"/>
      <c r="C1053" s="235"/>
      <c r="D1053" s="236" t="s">
        <v>215</v>
      </c>
      <c r="E1053" s="237" t="s">
        <v>19</v>
      </c>
      <c r="F1053" s="238" t="s">
        <v>949</v>
      </c>
      <c r="G1053" s="235"/>
      <c r="H1053" s="237" t="s">
        <v>19</v>
      </c>
      <c r="I1053" s="239"/>
      <c r="J1053" s="235"/>
      <c r="K1053" s="235"/>
      <c r="L1053" s="240"/>
      <c r="M1053" s="241"/>
      <c r="N1053" s="242"/>
      <c r="O1053" s="242"/>
      <c r="P1053" s="242"/>
      <c r="Q1053" s="242"/>
      <c r="R1053" s="242"/>
      <c r="S1053" s="242"/>
      <c r="T1053" s="24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4" t="s">
        <v>215</v>
      </c>
      <c r="AU1053" s="244" t="s">
        <v>81</v>
      </c>
      <c r="AV1053" s="13" t="s">
        <v>79</v>
      </c>
      <c r="AW1053" s="13" t="s">
        <v>33</v>
      </c>
      <c r="AX1053" s="13" t="s">
        <v>72</v>
      </c>
      <c r="AY1053" s="244" t="s">
        <v>203</v>
      </c>
    </row>
    <row r="1054" s="13" customFormat="1">
      <c r="A1054" s="13"/>
      <c r="B1054" s="234"/>
      <c r="C1054" s="235"/>
      <c r="D1054" s="236" t="s">
        <v>215</v>
      </c>
      <c r="E1054" s="237" t="s">
        <v>19</v>
      </c>
      <c r="F1054" s="238" t="s">
        <v>950</v>
      </c>
      <c r="G1054" s="235"/>
      <c r="H1054" s="237" t="s">
        <v>19</v>
      </c>
      <c r="I1054" s="239"/>
      <c r="J1054" s="235"/>
      <c r="K1054" s="235"/>
      <c r="L1054" s="240"/>
      <c r="M1054" s="241"/>
      <c r="N1054" s="242"/>
      <c r="O1054" s="242"/>
      <c r="P1054" s="242"/>
      <c r="Q1054" s="242"/>
      <c r="R1054" s="242"/>
      <c r="S1054" s="242"/>
      <c r="T1054" s="24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4" t="s">
        <v>215</v>
      </c>
      <c r="AU1054" s="244" t="s">
        <v>81</v>
      </c>
      <c r="AV1054" s="13" t="s">
        <v>79</v>
      </c>
      <c r="AW1054" s="13" t="s">
        <v>33</v>
      </c>
      <c r="AX1054" s="13" t="s">
        <v>72</v>
      </c>
      <c r="AY1054" s="244" t="s">
        <v>203</v>
      </c>
    </row>
    <row r="1055" s="14" customFormat="1">
      <c r="A1055" s="14"/>
      <c r="B1055" s="245"/>
      <c r="C1055" s="246"/>
      <c r="D1055" s="236" t="s">
        <v>215</v>
      </c>
      <c r="E1055" s="247" t="s">
        <v>19</v>
      </c>
      <c r="F1055" s="248" t="s">
        <v>1376</v>
      </c>
      <c r="G1055" s="246"/>
      <c r="H1055" s="249">
        <v>12.23</v>
      </c>
      <c r="I1055" s="250"/>
      <c r="J1055" s="246"/>
      <c r="K1055" s="246"/>
      <c r="L1055" s="251"/>
      <c r="M1055" s="252"/>
      <c r="N1055" s="253"/>
      <c r="O1055" s="253"/>
      <c r="P1055" s="253"/>
      <c r="Q1055" s="253"/>
      <c r="R1055" s="253"/>
      <c r="S1055" s="253"/>
      <c r="T1055" s="25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5" t="s">
        <v>215</v>
      </c>
      <c r="AU1055" s="255" t="s">
        <v>81</v>
      </c>
      <c r="AV1055" s="14" t="s">
        <v>81</v>
      </c>
      <c r="AW1055" s="14" t="s">
        <v>33</v>
      </c>
      <c r="AX1055" s="14" t="s">
        <v>72</v>
      </c>
      <c r="AY1055" s="255" t="s">
        <v>203</v>
      </c>
    </row>
    <row r="1056" s="13" customFormat="1">
      <c r="A1056" s="13"/>
      <c r="B1056" s="234"/>
      <c r="C1056" s="235"/>
      <c r="D1056" s="236" t="s">
        <v>215</v>
      </c>
      <c r="E1056" s="237" t="s">
        <v>19</v>
      </c>
      <c r="F1056" s="238" t="s">
        <v>1366</v>
      </c>
      <c r="G1056" s="235"/>
      <c r="H1056" s="237" t="s">
        <v>19</v>
      </c>
      <c r="I1056" s="239"/>
      <c r="J1056" s="235"/>
      <c r="K1056" s="235"/>
      <c r="L1056" s="240"/>
      <c r="M1056" s="241"/>
      <c r="N1056" s="242"/>
      <c r="O1056" s="242"/>
      <c r="P1056" s="242"/>
      <c r="Q1056" s="242"/>
      <c r="R1056" s="242"/>
      <c r="S1056" s="242"/>
      <c r="T1056" s="24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4" t="s">
        <v>215</v>
      </c>
      <c r="AU1056" s="244" t="s">
        <v>81</v>
      </c>
      <c r="AV1056" s="13" t="s">
        <v>79</v>
      </c>
      <c r="AW1056" s="13" t="s">
        <v>33</v>
      </c>
      <c r="AX1056" s="13" t="s">
        <v>72</v>
      </c>
      <c r="AY1056" s="244" t="s">
        <v>203</v>
      </c>
    </row>
    <row r="1057" s="13" customFormat="1">
      <c r="A1057" s="13"/>
      <c r="B1057" s="234"/>
      <c r="C1057" s="235"/>
      <c r="D1057" s="236" t="s">
        <v>215</v>
      </c>
      <c r="E1057" s="237" t="s">
        <v>19</v>
      </c>
      <c r="F1057" s="238" t="s">
        <v>1800</v>
      </c>
      <c r="G1057" s="235"/>
      <c r="H1057" s="237" t="s">
        <v>19</v>
      </c>
      <c r="I1057" s="239"/>
      <c r="J1057" s="235"/>
      <c r="K1057" s="235"/>
      <c r="L1057" s="240"/>
      <c r="M1057" s="241"/>
      <c r="N1057" s="242"/>
      <c r="O1057" s="242"/>
      <c r="P1057" s="242"/>
      <c r="Q1057" s="242"/>
      <c r="R1057" s="242"/>
      <c r="S1057" s="242"/>
      <c r="T1057" s="24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4" t="s">
        <v>215</v>
      </c>
      <c r="AU1057" s="244" t="s">
        <v>81</v>
      </c>
      <c r="AV1057" s="13" t="s">
        <v>79</v>
      </c>
      <c r="AW1057" s="13" t="s">
        <v>33</v>
      </c>
      <c r="AX1057" s="13" t="s">
        <v>72</v>
      </c>
      <c r="AY1057" s="244" t="s">
        <v>203</v>
      </c>
    </row>
    <row r="1058" s="13" customFormat="1">
      <c r="A1058" s="13"/>
      <c r="B1058" s="234"/>
      <c r="C1058" s="235"/>
      <c r="D1058" s="236" t="s">
        <v>215</v>
      </c>
      <c r="E1058" s="237" t="s">
        <v>19</v>
      </c>
      <c r="F1058" s="238" t="s">
        <v>447</v>
      </c>
      <c r="G1058" s="235"/>
      <c r="H1058" s="237" t="s">
        <v>19</v>
      </c>
      <c r="I1058" s="239"/>
      <c r="J1058" s="235"/>
      <c r="K1058" s="235"/>
      <c r="L1058" s="240"/>
      <c r="M1058" s="241"/>
      <c r="N1058" s="242"/>
      <c r="O1058" s="242"/>
      <c r="P1058" s="242"/>
      <c r="Q1058" s="242"/>
      <c r="R1058" s="242"/>
      <c r="S1058" s="242"/>
      <c r="T1058" s="24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4" t="s">
        <v>215</v>
      </c>
      <c r="AU1058" s="244" t="s">
        <v>81</v>
      </c>
      <c r="AV1058" s="13" t="s">
        <v>79</v>
      </c>
      <c r="AW1058" s="13" t="s">
        <v>33</v>
      </c>
      <c r="AX1058" s="13" t="s">
        <v>72</v>
      </c>
      <c r="AY1058" s="244" t="s">
        <v>203</v>
      </c>
    </row>
    <row r="1059" s="13" customFormat="1">
      <c r="A1059" s="13"/>
      <c r="B1059" s="234"/>
      <c r="C1059" s="235"/>
      <c r="D1059" s="236" t="s">
        <v>215</v>
      </c>
      <c r="E1059" s="237" t="s">
        <v>19</v>
      </c>
      <c r="F1059" s="238" t="s">
        <v>949</v>
      </c>
      <c r="G1059" s="235"/>
      <c r="H1059" s="237" t="s">
        <v>19</v>
      </c>
      <c r="I1059" s="239"/>
      <c r="J1059" s="235"/>
      <c r="K1059" s="235"/>
      <c r="L1059" s="240"/>
      <c r="M1059" s="241"/>
      <c r="N1059" s="242"/>
      <c r="O1059" s="242"/>
      <c r="P1059" s="242"/>
      <c r="Q1059" s="242"/>
      <c r="R1059" s="242"/>
      <c r="S1059" s="242"/>
      <c r="T1059" s="24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4" t="s">
        <v>215</v>
      </c>
      <c r="AU1059" s="244" t="s">
        <v>81</v>
      </c>
      <c r="AV1059" s="13" t="s">
        <v>79</v>
      </c>
      <c r="AW1059" s="13" t="s">
        <v>33</v>
      </c>
      <c r="AX1059" s="13" t="s">
        <v>72</v>
      </c>
      <c r="AY1059" s="244" t="s">
        <v>203</v>
      </c>
    </row>
    <row r="1060" s="13" customFormat="1">
      <c r="A1060" s="13"/>
      <c r="B1060" s="234"/>
      <c r="C1060" s="235"/>
      <c r="D1060" s="236" t="s">
        <v>215</v>
      </c>
      <c r="E1060" s="237" t="s">
        <v>19</v>
      </c>
      <c r="F1060" s="238" t="s">
        <v>950</v>
      </c>
      <c r="G1060" s="235"/>
      <c r="H1060" s="237" t="s">
        <v>19</v>
      </c>
      <c r="I1060" s="239"/>
      <c r="J1060" s="235"/>
      <c r="K1060" s="235"/>
      <c r="L1060" s="240"/>
      <c r="M1060" s="241"/>
      <c r="N1060" s="242"/>
      <c r="O1060" s="242"/>
      <c r="P1060" s="242"/>
      <c r="Q1060" s="242"/>
      <c r="R1060" s="242"/>
      <c r="S1060" s="242"/>
      <c r="T1060" s="24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4" t="s">
        <v>215</v>
      </c>
      <c r="AU1060" s="244" t="s">
        <v>81</v>
      </c>
      <c r="AV1060" s="13" t="s">
        <v>79</v>
      </c>
      <c r="AW1060" s="13" t="s">
        <v>33</v>
      </c>
      <c r="AX1060" s="13" t="s">
        <v>72</v>
      </c>
      <c r="AY1060" s="244" t="s">
        <v>203</v>
      </c>
    </row>
    <row r="1061" s="14" customFormat="1">
      <c r="A1061" s="14"/>
      <c r="B1061" s="245"/>
      <c r="C1061" s="246"/>
      <c r="D1061" s="236" t="s">
        <v>215</v>
      </c>
      <c r="E1061" s="247" t="s">
        <v>19</v>
      </c>
      <c r="F1061" s="248" t="s">
        <v>1378</v>
      </c>
      <c r="G1061" s="246"/>
      <c r="H1061" s="249">
        <v>13.380000000000001</v>
      </c>
      <c r="I1061" s="250"/>
      <c r="J1061" s="246"/>
      <c r="K1061" s="246"/>
      <c r="L1061" s="251"/>
      <c r="M1061" s="252"/>
      <c r="N1061" s="253"/>
      <c r="O1061" s="253"/>
      <c r="P1061" s="253"/>
      <c r="Q1061" s="253"/>
      <c r="R1061" s="253"/>
      <c r="S1061" s="253"/>
      <c r="T1061" s="25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5" t="s">
        <v>215</v>
      </c>
      <c r="AU1061" s="255" t="s">
        <v>81</v>
      </c>
      <c r="AV1061" s="14" t="s">
        <v>81</v>
      </c>
      <c r="AW1061" s="14" t="s">
        <v>33</v>
      </c>
      <c r="AX1061" s="14" t="s">
        <v>72</v>
      </c>
      <c r="AY1061" s="255" t="s">
        <v>203</v>
      </c>
    </row>
    <row r="1062" s="13" customFormat="1">
      <c r="A1062" s="13"/>
      <c r="B1062" s="234"/>
      <c r="C1062" s="235"/>
      <c r="D1062" s="236" t="s">
        <v>215</v>
      </c>
      <c r="E1062" s="237" t="s">
        <v>19</v>
      </c>
      <c r="F1062" s="238" t="s">
        <v>1366</v>
      </c>
      <c r="G1062" s="235"/>
      <c r="H1062" s="237" t="s">
        <v>19</v>
      </c>
      <c r="I1062" s="239"/>
      <c r="J1062" s="235"/>
      <c r="K1062" s="235"/>
      <c r="L1062" s="240"/>
      <c r="M1062" s="241"/>
      <c r="N1062" s="242"/>
      <c r="O1062" s="242"/>
      <c r="P1062" s="242"/>
      <c r="Q1062" s="242"/>
      <c r="R1062" s="242"/>
      <c r="S1062" s="242"/>
      <c r="T1062" s="24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4" t="s">
        <v>215</v>
      </c>
      <c r="AU1062" s="244" t="s">
        <v>81</v>
      </c>
      <c r="AV1062" s="13" t="s">
        <v>79</v>
      </c>
      <c r="AW1062" s="13" t="s">
        <v>33</v>
      </c>
      <c r="AX1062" s="13" t="s">
        <v>72</v>
      </c>
      <c r="AY1062" s="244" t="s">
        <v>203</v>
      </c>
    </row>
    <row r="1063" s="13" customFormat="1">
      <c r="A1063" s="13"/>
      <c r="B1063" s="234"/>
      <c r="C1063" s="235"/>
      <c r="D1063" s="236" t="s">
        <v>215</v>
      </c>
      <c r="E1063" s="237" t="s">
        <v>19</v>
      </c>
      <c r="F1063" s="238" t="s">
        <v>1801</v>
      </c>
      <c r="G1063" s="235"/>
      <c r="H1063" s="237" t="s">
        <v>19</v>
      </c>
      <c r="I1063" s="239"/>
      <c r="J1063" s="235"/>
      <c r="K1063" s="235"/>
      <c r="L1063" s="240"/>
      <c r="M1063" s="241"/>
      <c r="N1063" s="242"/>
      <c r="O1063" s="242"/>
      <c r="P1063" s="242"/>
      <c r="Q1063" s="242"/>
      <c r="R1063" s="242"/>
      <c r="S1063" s="242"/>
      <c r="T1063" s="24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4" t="s">
        <v>215</v>
      </c>
      <c r="AU1063" s="244" t="s">
        <v>81</v>
      </c>
      <c r="AV1063" s="13" t="s">
        <v>79</v>
      </c>
      <c r="AW1063" s="13" t="s">
        <v>33</v>
      </c>
      <c r="AX1063" s="13" t="s">
        <v>72</v>
      </c>
      <c r="AY1063" s="244" t="s">
        <v>203</v>
      </c>
    </row>
    <row r="1064" s="13" customFormat="1">
      <c r="A1064" s="13"/>
      <c r="B1064" s="234"/>
      <c r="C1064" s="235"/>
      <c r="D1064" s="236" t="s">
        <v>215</v>
      </c>
      <c r="E1064" s="237" t="s">
        <v>19</v>
      </c>
      <c r="F1064" s="238" t="s">
        <v>444</v>
      </c>
      <c r="G1064" s="235"/>
      <c r="H1064" s="237" t="s">
        <v>19</v>
      </c>
      <c r="I1064" s="239"/>
      <c r="J1064" s="235"/>
      <c r="K1064" s="235"/>
      <c r="L1064" s="240"/>
      <c r="M1064" s="241"/>
      <c r="N1064" s="242"/>
      <c r="O1064" s="242"/>
      <c r="P1064" s="242"/>
      <c r="Q1064" s="242"/>
      <c r="R1064" s="242"/>
      <c r="S1064" s="242"/>
      <c r="T1064" s="24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4" t="s">
        <v>215</v>
      </c>
      <c r="AU1064" s="244" t="s">
        <v>81</v>
      </c>
      <c r="AV1064" s="13" t="s">
        <v>79</v>
      </c>
      <c r="AW1064" s="13" t="s">
        <v>33</v>
      </c>
      <c r="AX1064" s="13" t="s">
        <v>72</v>
      </c>
      <c r="AY1064" s="244" t="s">
        <v>203</v>
      </c>
    </row>
    <row r="1065" s="13" customFormat="1">
      <c r="A1065" s="13"/>
      <c r="B1065" s="234"/>
      <c r="C1065" s="235"/>
      <c r="D1065" s="236" t="s">
        <v>215</v>
      </c>
      <c r="E1065" s="237" t="s">
        <v>19</v>
      </c>
      <c r="F1065" s="238" t="s">
        <v>949</v>
      </c>
      <c r="G1065" s="235"/>
      <c r="H1065" s="237" t="s">
        <v>19</v>
      </c>
      <c r="I1065" s="239"/>
      <c r="J1065" s="235"/>
      <c r="K1065" s="235"/>
      <c r="L1065" s="240"/>
      <c r="M1065" s="241"/>
      <c r="N1065" s="242"/>
      <c r="O1065" s="242"/>
      <c r="P1065" s="242"/>
      <c r="Q1065" s="242"/>
      <c r="R1065" s="242"/>
      <c r="S1065" s="242"/>
      <c r="T1065" s="24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4" t="s">
        <v>215</v>
      </c>
      <c r="AU1065" s="244" t="s">
        <v>81</v>
      </c>
      <c r="AV1065" s="13" t="s">
        <v>79</v>
      </c>
      <c r="AW1065" s="13" t="s">
        <v>33</v>
      </c>
      <c r="AX1065" s="13" t="s">
        <v>72</v>
      </c>
      <c r="AY1065" s="244" t="s">
        <v>203</v>
      </c>
    </row>
    <row r="1066" s="13" customFormat="1">
      <c r="A1066" s="13"/>
      <c r="B1066" s="234"/>
      <c r="C1066" s="235"/>
      <c r="D1066" s="236" t="s">
        <v>215</v>
      </c>
      <c r="E1066" s="237" t="s">
        <v>19</v>
      </c>
      <c r="F1066" s="238" t="s">
        <v>950</v>
      </c>
      <c r="G1066" s="235"/>
      <c r="H1066" s="237" t="s">
        <v>19</v>
      </c>
      <c r="I1066" s="239"/>
      <c r="J1066" s="235"/>
      <c r="K1066" s="235"/>
      <c r="L1066" s="240"/>
      <c r="M1066" s="241"/>
      <c r="N1066" s="242"/>
      <c r="O1066" s="242"/>
      <c r="P1066" s="242"/>
      <c r="Q1066" s="242"/>
      <c r="R1066" s="242"/>
      <c r="S1066" s="242"/>
      <c r="T1066" s="24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4" t="s">
        <v>215</v>
      </c>
      <c r="AU1066" s="244" t="s">
        <v>81</v>
      </c>
      <c r="AV1066" s="13" t="s">
        <v>79</v>
      </c>
      <c r="AW1066" s="13" t="s">
        <v>33</v>
      </c>
      <c r="AX1066" s="13" t="s">
        <v>72</v>
      </c>
      <c r="AY1066" s="244" t="s">
        <v>203</v>
      </c>
    </row>
    <row r="1067" s="14" customFormat="1">
      <c r="A1067" s="14"/>
      <c r="B1067" s="245"/>
      <c r="C1067" s="246"/>
      <c r="D1067" s="236" t="s">
        <v>215</v>
      </c>
      <c r="E1067" s="247" t="s">
        <v>19</v>
      </c>
      <c r="F1067" s="248" t="s">
        <v>1380</v>
      </c>
      <c r="G1067" s="246"/>
      <c r="H1067" s="249">
        <v>13.449999999999999</v>
      </c>
      <c r="I1067" s="250"/>
      <c r="J1067" s="246"/>
      <c r="K1067" s="246"/>
      <c r="L1067" s="251"/>
      <c r="M1067" s="252"/>
      <c r="N1067" s="253"/>
      <c r="O1067" s="253"/>
      <c r="P1067" s="253"/>
      <c r="Q1067" s="253"/>
      <c r="R1067" s="253"/>
      <c r="S1067" s="253"/>
      <c r="T1067" s="25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5" t="s">
        <v>215</v>
      </c>
      <c r="AU1067" s="255" t="s">
        <v>81</v>
      </c>
      <c r="AV1067" s="14" t="s">
        <v>81</v>
      </c>
      <c r="AW1067" s="14" t="s">
        <v>33</v>
      </c>
      <c r="AX1067" s="14" t="s">
        <v>72</v>
      </c>
      <c r="AY1067" s="255" t="s">
        <v>203</v>
      </c>
    </row>
    <row r="1068" s="13" customFormat="1">
      <c r="A1068" s="13"/>
      <c r="B1068" s="234"/>
      <c r="C1068" s="235"/>
      <c r="D1068" s="236" t="s">
        <v>215</v>
      </c>
      <c r="E1068" s="237" t="s">
        <v>19</v>
      </c>
      <c r="F1068" s="238" t="s">
        <v>1366</v>
      </c>
      <c r="G1068" s="235"/>
      <c r="H1068" s="237" t="s">
        <v>19</v>
      </c>
      <c r="I1068" s="239"/>
      <c r="J1068" s="235"/>
      <c r="K1068" s="235"/>
      <c r="L1068" s="240"/>
      <c r="M1068" s="241"/>
      <c r="N1068" s="242"/>
      <c r="O1068" s="242"/>
      <c r="P1068" s="242"/>
      <c r="Q1068" s="242"/>
      <c r="R1068" s="242"/>
      <c r="S1068" s="242"/>
      <c r="T1068" s="24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4" t="s">
        <v>215</v>
      </c>
      <c r="AU1068" s="244" t="s">
        <v>81</v>
      </c>
      <c r="AV1068" s="13" t="s">
        <v>79</v>
      </c>
      <c r="AW1068" s="13" t="s">
        <v>33</v>
      </c>
      <c r="AX1068" s="13" t="s">
        <v>72</v>
      </c>
      <c r="AY1068" s="244" t="s">
        <v>203</v>
      </c>
    </row>
    <row r="1069" s="13" customFormat="1">
      <c r="A1069" s="13"/>
      <c r="B1069" s="234"/>
      <c r="C1069" s="235"/>
      <c r="D1069" s="236" t="s">
        <v>215</v>
      </c>
      <c r="E1069" s="237" t="s">
        <v>19</v>
      </c>
      <c r="F1069" s="238" t="s">
        <v>1802</v>
      </c>
      <c r="G1069" s="235"/>
      <c r="H1069" s="237" t="s">
        <v>19</v>
      </c>
      <c r="I1069" s="239"/>
      <c r="J1069" s="235"/>
      <c r="K1069" s="235"/>
      <c r="L1069" s="240"/>
      <c r="M1069" s="241"/>
      <c r="N1069" s="242"/>
      <c r="O1069" s="242"/>
      <c r="P1069" s="242"/>
      <c r="Q1069" s="242"/>
      <c r="R1069" s="242"/>
      <c r="S1069" s="242"/>
      <c r="T1069" s="24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4" t="s">
        <v>215</v>
      </c>
      <c r="AU1069" s="244" t="s">
        <v>81</v>
      </c>
      <c r="AV1069" s="13" t="s">
        <v>79</v>
      </c>
      <c r="AW1069" s="13" t="s">
        <v>33</v>
      </c>
      <c r="AX1069" s="13" t="s">
        <v>72</v>
      </c>
      <c r="AY1069" s="244" t="s">
        <v>203</v>
      </c>
    </row>
    <row r="1070" s="13" customFormat="1">
      <c r="A1070" s="13"/>
      <c r="B1070" s="234"/>
      <c r="C1070" s="235"/>
      <c r="D1070" s="236" t="s">
        <v>215</v>
      </c>
      <c r="E1070" s="237" t="s">
        <v>19</v>
      </c>
      <c r="F1070" s="238" t="s">
        <v>1382</v>
      </c>
      <c r="G1070" s="235"/>
      <c r="H1070" s="237" t="s">
        <v>19</v>
      </c>
      <c r="I1070" s="239"/>
      <c r="J1070" s="235"/>
      <c r="K1070" s="235"/>
      <c r="L1070" s="240"/>
      <c r="M1070" s="241"/>
      <c r="N1070" s="242"/>
      <c r="O1070" s="242"/>
      <c r="P1070" s="242"/>
      <c r="Q1070" s="242"/>
      <c r="R1070" s="242"/>
      <c r="S1070" s="242"/>
      <c r="T1070" s="24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4" t="s">
        <v>215</v>
      </c>
      <c r="AU1070" s="244" t="s">
        <v>81</v>
      </c>
      <c r="AV1070" s="13" t="s">
        <v>79</v>
      </c>
      <c r="AW1070" s="13" t="s">
        <v>33</v>
      </c>
      <c r="AX1070" s="13" t="s">
        <v>72</v>
      </c>
      <c r="AY1070" s="244" t="s">
        <v>203</v>
      </c>
    </row>
    <row r="1071" s="13" customFormat="1">
      <c r="A1071" s="13"/>
      <c r="B1071" s="234"/>
      <c r="C1071" s="235"/>
      <c r="D1071" s="236" t="s">
        <v>215</v>
      </c>
      <c r="E1071" s="237" t="s">
        <v>19</v>
      </c>
      <c r="F1071" s="238" t="s">
        <v>949</v>
      </c>
      <c r="G1071" s="235"/>
      <c r="H1071" s="237" t="s">
        <v>19</v>
      </c>
      <c r="I1071" s="239"/>
      <c r="J1071" s="235"/>
      <c r="K1071" s="235"/>
      <c r="L1071" s="240"/>
      <c r="M1071" s="241"/>
      <c r="N1071" s="242"/>
      <c r="O1071" s="242"/>
      <c r="P1071" s="242"/>
      <c r="Q1071" s="242"/>
      <c r="R1071" s="242"/>
      <c r="S1071" s="242"/>
      <c r="T1071" s="24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4" t="s">
        <v>215</v>
      </c>
      <c r="AU1071" s="244" t="s">
        <v>81</v>
      </c>
      <c r="AV1071" s="13" t="s">
        <v>79</v>
      </c>
      <c r="AW1071" s="13" t="s">
        <v>33</v>
      </c>
      <c r="AX1071" s="13" t="s">
        <v>72</v>
      </c>
      <c r="AY1071" s="244" t="s">
        <v>203</v>
      </c>
    </row>
    <row r="1072" s="13" customFormat="1">
      <c r="A1072" s="13"/>
      <c r="B1072" s="234"/>
      <c r="C1072" s="235"/>
      <c r="D1072" s="236" t="s">
        <v>215</v>
      </c>
      <c r="E1072" s="237" t="s">
        <v>19</v>
      </c>
      <c r="F1072" s="238" t="s">
        <v>950</v>
      </c>
      <c r="G1072" s="235"/>
      <c r="H1072" s="237" t="s">
        <v>19</v>
      </c>
      <c r="I1072" s="239"/>
      <c r="J1072" s="235"/>
      <c r="K1072" s="235"/>
      <c r="L1072" s="240"/>
      <c r="M1072" s="241"/>
      <c r="N1072" s="242"/>
      <c r="O1072" s="242"/>
      <c r="P1072" s="242"/>
      <c r="Q1072" s="242"/>
      <c r="R1072" s="242"/>
      <c r="S1072" s="242"/>
      <c r="T1072" s="24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4" t="s">
        <v>215</v>
      </c>
      <c r="AU1072" s="244" t="s">
        <v>81</v>
      </c>
      <c r="AV1072" s="13" t="s">
        <v>79</v>
      </c>
      <c r="AW1072" s="13" t="s">
        <v>33</v>
      </c>
      <c r="AX1072" s="13" t="s">
        <v>72</v>
      </c>
      <c r="AY1072" s="244" t="s">
        <v>203</v>
      </c>
    </row>
    <row r="1073" s="14" customFormat="1">
      <c r="A1073" s="14"/>
      <c r="B1073" s="245"/>
      <c r="C1073" s="246"/>
      <c r="D1073" s="236" t="s">
        <v>215</v>
      </c>
      <c r="E1073" s="247" t="s">
        <v>19</v>
      </c>
      <c r="F1073" s="248" t="s">
        <v>1383</v>
      </c>
      <c r="G1073" s="246"/>
      <c r="H1073" s="249">
        <v>13.789999999999999</v>
      </c>
      <c r="I1073" s="250"/>
      <c r="J1073" s="246"/>
      <c r="K1073" s="246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5" t="s">
        <v>215</v>
      </c>
      <c r="AU1073" s="255" t="s">
        <v>81</v>
      </c>
      <c r="AV1073" s="14" t="s">
        <v>81</v>
      </c>
      <c r="AW1073" s="14" t="s">
        <v>33</v>
      </c>
      <c r="AX1073" s="14" t="s">
        <v>72</v>
      </c>
      <c r="AY1073" s="255" t="s">
        <v>203</v>
      </c>
    </row>
    <row r="1074" s="13" customFormat="1">
      <c r="A1074" s="13"/>
      <c r="B1074" s="234"/>
      <c r="C1074" s="235"/>
      <c r="D1074" s="236" t="s">
        <v>215</v>
      </c>
      <c r="E1074" s="237" t="s">
        <v>19</v>
      </c>
      <c r="F1074" s="238" t="s">
        <v>1366</v>
      </c>
      <c r="G1074" s="235"/>
      <c r="H1074" s="237" t="s">
        <v>19</v>
      </c>
      <c r="I1074" s="239"/>
      <c r="J1074" s="235"/>
      <c r="K1074" s="235"/>
      <c r="L1074" s="240"/>
      <c r="M1074" s="241"/>
      <c r="N1074" s="242"/>
      <c r="O1074" s="242"/>
      <c r="P1074" s="242"/>
      <c r="Q1074" s="242"/>
      <c r="R1074" s="242"/>
      <c r="S1074" s="242"/>
      <c r="T1074" s="24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4" t="s">
        <v>215</v>
      </c>
      <c r="AU1074" s="244" t="s">
        <v>81</v>
      </c>
      <c r="AV1074" s="13" t="s">
        <v>79</v>
      </c>
      <c r="AW1074" s="13" t="s">
        <v>33</v>
      </c>
      <c r="AX1074" s="13" t="s">
        <v>72</v>
      </c>
      <c r="AY1074" s="244" t="s">
        <v>203</v>
      </c>
    </row>
    <row r="1075" s="13" customFormat="1">
      <c r="A1075" s="13"/>
      <c r="B1075" s="234"/>
      <c r="C1075" s="235"/>
      <c r="D1075" s="236" t="s">
        <v>215</v>
      </c>
      <c r="E1075" s="237" t="s">
        <v>19</v>
      </c>
      <c r="F1075" s="238" t="s">
        <v>1803</v>
      </c>
      <c r="G1075" s="235"/>
      <c r="H1075" s="237" t="s">
        <v>19</v>
      </c>
      <c r="I1075" s="239"/>
      <c r="J1075" s="235"/>
      <c r="K1075" s="235"/>
      <c r="L1075" s="240"/>
      <c r="M1075" s="241"/>
      <c r="N1075" s="242"/>
      <c r="O1075" s="242"/>
      <c r="P1075" s="242"/>
      <c r="Q1075" s="242"/>
      <c r="R1075" s="242"/>
      <c r="S1075" s="242"/>
      <c r="T1075" s="24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4" t="s">
        <v>215</v>
      </c>
      <c r="AU1075" s="244" t="s">
        <v>81</v>
      </c>
      <c r="AV1075" s="13" t="s">
        <v>79</v>
      </c>
      <c r="AW1075" s="13" t="s">
        <v>33</v>
      </c>
      <c r="AX1075" s="13" t="s">
        <v>72</v>
      </c>
      <c r="AY1075" s="244" t="s">
        <v>203</v>
      </c>
    </row>
    <row r="1076" s="13" customFormat="1">
      <c r="A1076" s="13"/>
      <c r="B1076" s="234"/>
      <c r="C1076" s="235"/>
      <c r="D1076" s="236" t="s">
        <v>215</v>
      </c>
      <c r="E1076" s="237" t="s">
        <v>19</v>
      </c>
      <c r="F1076" s="238" t="s">
        <v>1385</v>
      </c>
      <c r="G1076" s="235"/>
      <c r="H1076" s="237" t="s">
        <v>19</v>
      </c>
      <c r="I1076" s="239"/>
      <c r="J1076" s="235"/>
      <c r="K1076" s="235"/>
      <c r="L1076" s="240"/>
      <c r="M1076" s="241"/>
      <c r="N1076" s="242"/>
      <c r="O1076" s="242"/>
      <c r="P1076" s="242"/>
      <c r="Q1076" s="242"/>
      <c r="R1076" s="242"/>
      <c r="S1076" s="242"/>
      <c r="T1076" s="24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4" t="s">
        <v>215</v>
      </c>
      <c r="AU1076" s="244" t="s">
        <v>81</v>
      </c>
      <c r="AV1076" s="13" t="s">
        <v>79</v>
      </c>
      <c r="AW1076" s="13" t="s">
        <v>33</v>
      </c>
      <c r="AX1076" s="13" t="s">
        <v>72</v>
      </c>
      <c r="AY1076" s="244" t="s">
        <v>203</v>
      </c>
    </row>
    <row r="1077" s="13" customFormat="1">
      <c r="A1077" s="13"/>
      <c r="B1077" s="234"/>
      <c r="C1077" s="235"/>
      <c r="D1077" s="236" t="s">
        <v>215</v>
      </c>
      <c r="E1077" s="237" t="s">
        <v>19</v>
      </c>
      <c r="F1077" s="238" t="s">
        <v>949</v>
      </c>
      <c r="G1077" s="235"/>
      <c r="H1077" s="237" t="s">
        <v>19</v>
      </c>
      <c r="I1077" s="239"/>
      <c r="J1077" s="235"/>
      <c r="K1077" s="235"/>
      <c r="L1077" s="240"/>
      <c r="M1077" s="241"/>
      <c r="N1077" s="242"/>
      <c r="O1077" s="242"/>
      <c r="P1077" s="242"/>
      <c r="Q1077" s="242"/>
      <c r="R1077" s="242"/>
      <c r="S1077" s="242"/>
      <c r="T1077" s="24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4" t="s">
        <v>215</v>
      </c>
      <c r="AU1077" s="244" t="s">
        <v>81</v>
      </c>
      <c r="AV1077" s="13" t="s">
        <v>79</v>
      </c>
      <c r="AW1077" s="13" t="s">
        <v>33</v>
      </c>
      <c r="AX1077" s="13" t="s">
        <v>72</v>
      </c>
      <c r="AY1077" s="244" t="s">
        <v>203</v>
      </c>
    </row>
    <row r="1078" s="13" customFormat="1">
      <c r="A1078" s="13"/>
      <c r="B1078" s="234"/>
      <c r="C1078" s="235"/>
      <c r="D1078" s="236" t="s">
        <v>215</v>
      </c>
      <c r="E1078" s="237" t="s">
        <v>19</v>
      </c>
      <c r="F1078" s="238" t="s">
        <v>950</v>
      </c>
      <c r="G1078" s="235"/>
      <c r="H1078" s="237" t="s">
        <v>19</v>
      </c>
      <c r="I1078" s="239"/>
      <c r="J1078" s="235"/>
      <c r="K1078" s="235"/>
      <c r="L1078" s="240"/>
      <c r="M1078" s="241"/>
      <c r="N1078" s="242"/>
      <c r="O1078" s="242"/>
      <c r="P1078" s="242"/>
      <c r="Q1078" s="242"/>
      <c r="R1078" s="242"/>
      <c r="S1078" s="242"/>
      <c r="T1078" s="24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4" t="s">
        <v>215</v>
      </c>
      <c r="AU1078" s="244" t="s">
        <v>81</v>
      </c>
      <c r="AV1078" s="13" t="s">
        <v>79</v>
      </c>
      <c r="AW1078" s="13" t="s">
        <v>33</v>
      </c>
      <c r="AX1078" s="13" t="s">
        <v>72</v>
      </c>
      <c r="AY1078" s="244" t="s">
        <v>203</v>
      </c>
    </row>
    <row r="1079" s="14" customFormat="1">
      <c r="A1079" s="14"/>
      <c r="B1079" s="245"/>
      <c r="C1079" s="246"/>
      <c r="D1079" s="236" t="s">
        <v>215</v>
      </c>
      <c r="E1079" s="247" t="s">
        <v>19</v>
      </c>
      <c r="F1079" s="248" t="s">
        <v>1386</v>
      </c>
      <c r="G1079" s="246"/>
      <c r="H1079" s="249">
        <v>2.7000000000000002</v>
      </c>
      <c r="I1079" s="250"/>
      <c r="J1079" s="246"/>
      <c r="K1079" s="246"/>
      <c r="L1079" s="251"/>
      <c r="M1079" s="252"/>
      <c r="N1079" s="253"/>
      <c r="O1079" s="253"/>
      <c r="P1079" s="253"/>
      <c r="Q1079" s="253"/>
      <c r="R1079" s="253"/>
      <c r="S1079" s="253"/>
      <c r="T1079" s="25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5" t="s">
        <v>215</v>
      </c>
      <c r="AU1079" s="255" t="s">
        <v>81</v>
      </c>
      <c r="AV1079" s="14" t="s">
        <v>81</v>
      </c>
      <c r="AW1079" s="14" t="s">
        <v>33</v>
      </c>
      <c r="AX1079" s="14" t="s">
        <v>72</v>
      </c>
      <c r="AY1079" s="255" t="s">
        <v>203</v>
      </c>
    </row>
    <row r="1080" s="13" customFormat="1">
      <c r="A1080" s="13"/>
      <c r="B1080" s="234"/>
      <c r="C1080" s="235"/>
      <c r="D1080" s="236" t="s">
        <v>215</v>
      </c>
      <c r="E1080" s="237" t="s">
        <v>19</v>
      </c>
      <c r="F1080" s="238" t="s">
        <v>1366</v>
      </c>
      <c r="G1080" s="235"/>
      <c r="H1080" s="237" t="s">
        <v>19</v>
      </c>
      <c r="I1080" s="239"/>
      <c r="J1080" s="235"/>
      <c r="K1080" s="235"/>
      <c r="L1080" s="240"/>
      <c r="M1080" s="241"/>
      <c r="N1080" s="242"/>
      <c r="O1080" s="242"/>
      <c r="P1080" s="242"/>
      <c r="Q1080" s="242"/>
      <c r="R1080" s="242"/>
      <c r="S1080" s="242"/>
      <c r="T1080" s="24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4" t="s">
        <v>215</v>
      </c>
      <c r="AU1080" s="244" t="s">
        <v>81</v>
      </c>
      <c r="AV1080" s="13" t="s">
        <v>79</v>
      </c>
      <c r="AW1080" s="13" t="s">
        <v>33</v>
      </c>
      <c r="AX1080" s="13" t="s">
        <v>72</v>
      </c>
      <c r="AY1080" s="244" t="s">
        <v>203</v>
      </c>
    </row>
    <row r="1081" s="13" customFormat="1">
      <c r="A1081" s="13"/>
      <c r="B1081" s="234"/>
      <c r="C1081" s="235"/>
      <c r="D1081" s="236" t="s">
        <v>215</v>
      </c>
      <c r="E1081" s="237" t="s">
        <v>19</v>
      </c>
      <c r="F1081" s="238" t="s">
        <v>1804</v>
      </c>
      <c r="G1081" s="235"/>
      <c r="H1081" s="237" t="s">
        <v>19</v>
      </c>
      <c r="I1081" s="239"/>
      <c r="J1081" s="235"/>
      <c r="K1081" s="235"/>
      <c r="L1081" s="240"/>
      <c r="M1081" s="241"/>
      <c r="N1081" s="242"/>
      <c r="O1081" s="242"/>
      <c r="P1081" s="242"/>
      <c r="Q1081" s="242"/>
      <c r="R1081" s="242"/>
      <c r="S1081" s="242"/>
      <c r="T1081" s="24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4" t="s">
        <v>215</v>
      </c>
      <c r="AU1081" s="244" t="s">
        <v>81</v>
      </c>
      <c r="AV1081" s="13" t="s">
        <v>79</v>
      </c>
      <c r="AW1081" s="13" t="s">
        <v>33</v>
      </c>
      <c r="AX1081" s="13" t="s">
        <v>72</v>
      </c>
      <c r="AY1081" s="244" t="s">
        <v>203</v>
      </c>
    </row>
    <row r="1082" s="13" customFormat="1">
      <c r="A1082" s="13"/>
      <c r="B1082" s="234"/>
      <c r="C1082" s="235"/>
      <c r="D1082" s="236" t="s">
        <v>215</v>
      </c>
      <c r="E1082" s="237" t="s">
        <v>19</v>
      </c>
      <c r="F1082" s="238" t="s">
        <v>1618</v>
      </c>
      <c r="G1082" s="235"/>
      <c r="H1082" s="237" t="s">
        <v>19</v>
      </c>
      <c r="I1082" s="239"/>
      <c r="J1082" s="235"/>
      <c r="K1082" s="235"/>
      <c r="L1082" s="240"/>
      <c r="M1082" s="241"/>
      <c r="N1082" s="242"/>
      <c r="O1082" s="242"/>
      <c r="P1082" s="242"/>
      <c r="Q1082" s="242"/>
      <c r="R1082" s="242"/>
      <c r="S1082" s="242"/>
      <c r="T1082" s="24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4" t="s">
        <v>215</v>
      </c>
      <c r="AU1082" s="244" t="s">
        <v>81</v>
      </c>
      <c r="AV1082" s="13" t="s">
        <v>79</v>
      </c>
      <c r="AW1082" s="13" t="s">
        <v>33</v>
      </c>
      <c r="AX1082" s="13" t="s">
        <v>72</v>
      </c>
      <c r="AY1082" s="244" t="s">
        <v>203</v>
      </c>
    </row>
    <row r="1083" s="13" customFormat="1">
      <c r="A1083" s="13"/>
      <c r="B1083" s="234"/>
      <c r="C1083" s="235"/>
      <c r="D1083" s="236" t="s">
        <v>215</v>
      </c>
      <c r="E1083" s="237" t="s">
        <v>19</v>
      </c>
      <c r="F1083" s="238" t="s">
        <v>949</v>
      </c>
      <c r="G1083" s="235"/>
      <c r="H1083" s="237" t="s">
        <v>19</v>
      </c>
      <c r="I1083" s="239"/>
      <c r="J1083" s="235"/>
      <c r="K1083" s="235"/>
      <c r="L1083" s="240"/>
      <c r="M1083" s="241"/>
      <c r="N1083" s="242"/>
      <c r="O1083" s="242"/>
      <c r="P1083" s="242"/>
      <c r="Q1083" s="242"/>
      <c r="R1083" s="242"/>
      <c r="S1083" s="242"/>
      <c r="T1083" s="24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44" t="s">
        <v>215</v>
      </c>
      <c r="AU1083" s="244" t="s">
        <v>81</v>
      </c>
      <c r="AV1083" s="13" t="s">
        <v>79</v>
      </c>
      <c r="AW1083" s="13" t="s">
        <v>33</v>
      </c>
      <c r="AX1083" s="13" t="s">
        <v>72</v>
      </c>
      <c r="AY1083" s="244" t="s">
        <v>203</v>
      </c>
    </row>
    <row r="1084" s="13" customFormat="1">
      <c r="A1084" s="13"/>
      <c r="B1084" s="234"/>
      <c r="C1084" s="235"/>
      <c r="D1084" s="236" t="s">
        <v>215</v>
      </c>
      <c r="E1084" s="237" t="s">
        <v>19</v>
      </c>
      <c r="F1084" s="238" t="s">
        <v>950</v>
      </c>
      <c r="G1084" s="235"/>
      <c r="H1084" s="237" t="s">
        <v>19</v>
      </c>
      <c r="I1084" s="239"/>
      <c r="J1084" s="235"/>
      <c r="K1084" s="235"/>
      <c r="L1084" s="240"/>
      <c r="M1084" s="241"/>
      <c r="N1084" s="242"/>
      <c r="O1084" s="242"/>
      <c r="P1084" s="242"/>
      <c r="Q1084" s="242"/>
      <c r="R1084" s="242"/>
      <c r="S1084" s="242"/>
      <c r="T1084" s="24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4" t="s">
        <v>215</v>
      </c>
      <c r="AU1084" s="244" t="s">
        <v>81</v>
      </c>
      <c r="AV1084" s="13" t="s">
        <v>79</v>
      </c>
      <c r="AW1084" s="13" t="s">
        <v>33</v>
      </c>
      <c r="AX1084" s="13" t="s">
        <v>72</v>
      </c>
      <c r="AY1084" s="244" t="s">
        <v>203</v>
      </c>
    </row>
    <row r="1085" s="14" customFormat="1">
      <c r="A1085" s="14"/>
      <c r="B1085" s="245"/>
      <c r="C1085" s="246"/>
      <c r="D1085" s="236" t="s">
        <v>215</v>
      </c>
      <c r="E1085" s="247" t="s">
        <v>19</v>
      </c>
      <c r="F1085" s="248" t="s">
        <v>1619</v>
      </c>
      <c r="G1085" s="246"/>
      <c r="H1085" s="249">
        <v>16.640000000000001</v>
      </c>
      <c r="I1085" s="250"/>
      <c r="J1085" s="246"/>
      <c r="K1085" s="246"/>
      <c r="L1085" s="251"/>
      <c r="M1085" s="252"/>
      <c r="N1085" s="253"/>
      <c r="O1085" s="253"/>
      <c r="P1085" s="253"/>
      <c r="Q1085" s="253"/>
      <c r="R1085" s="253"/>
      <c r="S1085" s="253"/>
      <c r="T1085" s="25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55" t="s">
        <v>215</v>
      </c>
      <c r="AU1085" s="255" t="s">
        <v>81</v>
      </c>
      <c r="AV1085" s="14" t="s">
        <v>81</v>
      </c>
      <c r="AW1085" s="14" t="s">
        <v>33</v>
      </c>
      <c r="AX1085" s="14" t="s">
        <v>72</v>
      </c>
      <c r="AY1085" s="255" t="s">
        <v>203</v>
      </c>
    </row>
    <row r="1086" s="13" customFormat="1">
      <c r="A1086" s="13"/>
      <c r="B1086" s="234"/>
      <c r="C1086" s="235"/>
      <c r="D1086" s="236" t="s">
        <v>215</v>
      </c>
      <c r="E1086" s="237" t="s">
        <v>19</v>
      </c>
      <c r="F1086" s="238" t="s">
        <v>1366</v>
      </c>
      <c r="G1086" s="235"/>
      <c r="H1086" s="237" t="s">
        <v>19</v>
      </c>
      <c r="I1086" s="239"/>
      <c r="J1086" s="235"/>
      <c r="K1086" s="235"/>
      <c r="L1086" s="240"/>
      <c r="M1086" s="241"/>
      <c r="N1086" s="242"/>
      <c r="O1086" s="242"/>
      <c r="P1086" s="242"/>
      <c r="Q1086" s="242"/>
      <c r="R1086" s="242"/>
      <c r="S1086" s="242"/>
      <c r="T1086" s="24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44" t="s">
        <v>215</v>
      </c>
      <c r="AU1086" s="244" t="s">
        <v>81</v>
      </c>
      <c r="AV1086" s="13" t="s">
        <v>79</v>
      </c>
      <c r="AW1086" s="13" t="s">
        <v>33</v>
      </c>
      <c r="AX1086" s="13" t="s">
        <v>72</v>
      </c>
      <c r="AY1086" s="244" t="s">
        <v>203</v>
      </c>
    </row>
    <row r="1087" s="13" customFormat="1">
      <c r="A1087" s="13"/>
      <c r="B1087" s="234"/>
      <c r="C1087" s="235"/>
      <c r="D1087" s="236" t="s">
        <v>215</v>
      </c>
      <c r="E1087" s="237" t="s">
        <v>19</v>
      </c>
      <c r="F1087" s="238" t="s">
        <v>1805</v>
      </c>
      <c r="G1087" s="235"/>
      <c r="H1087" s="237" t="s">
        <v>19</v>
      </c>
      <c r="I1087" s="239"/>
      <c r="J1087" s="235"/>
      <c r="K1087" s="235"/>
      <c r="L1087" s="240"/>
      <c r="M1087" s="241"/>
      <c r="N1087" s="242"/>
      <c r="O1087" s="242"/>
      <c r="P1087" s="242"/>
      <c r="Q1087" s="242"/>
      <c r="R1087" s="242"/>
      <c r="S1087" s="242"/>
      <c r="T1087" s="24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4" t="s">
        <v>215</v>
      </c>
      <c r="AU1087" s="244" t="s">
        <v>81</v>
      </c>
      <c r="AV1087" s="13" t="s">
        <v>79</v>
      </c>
      <c r="AW1087" s="13" t="s">
        <v>33</v>
      </c>
      <c r="AX1087" s="13" t="s">
        <v>72</v>
      </c>
      <c r="AY1087" s="244" t="s">
        <v>203</v>
      </c>
    </row>
    <row r="1088" s="13" customFormat="1">
      <c r="A1088" s="13"/>
      <c r="B1088" s="234"/>
      <c r="C1088" s="235"/>
      <c r="D1088" s="236" t="s">
        <v>215</v>
      </c>
      <c r="E1088" s="237" t="s">
        <v>19</v>
      </c>
      <c r="F1088" s="238" t="s">
        <v>1369</v>
      </c>
      <c r="G1088" s="235"/>
      <c r="H1088" s="237" t="s">
        <v>19</v>
      </c>
      <c r="I1088" s="239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215</v>
      </c>
      <c r="AU1088" s="244" t="s">
        <v>81</v>
      </c>
      <c r="AV1088" s="13" t="s">
        <v>79</v>
      </c>
      <c r="AW1088" s="13" t="s">
        <v>33</v>
      </c>
      <c r="AX1088" s="13" t="s">
        <v>72</v>
      </c>
      <c r="AY1088" s="244" t="s">
        <v>203</v>
      </c>
    </row>
    <row r="1089" s="13" customFormat="1">
      <c r="A1089" s="13"/>
      <c r="B1089" s="234"/>
      <c r="C1089" s="235"/>
      <c r="D1089" s="236" t="s">
        <v>215</v>
      </c>
      <c r="E1089" s="237" t="s">
        <v>19</v>
      </c>
      <c r="F1089" s="238" t="s">
        <v>949</v>
      </c>
      <c r="G1089" s="235"/>
      <c r="H1089" s="237" t="s">
        <v>19</v>
      </c>
      <c r="I1089" s="239"/>
      <c r="J1089" s="235"/>
      <c r="K1089" s="235"/>
      <c r="L1089" s="240"/>
      <c r="M1089" s="241"/>
      <c r="N1089" s="242"/>
      <c r="O1089" s="242"/>
      <c r="P1089" s="242"/>
      <c r="Q1089" s="242"/>
      <c r="R1089" s="242"/>
      <c r="S1089" s="242"/>
      <c r="T1089" s="24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4" t="s">
        <v>215</v>
      </c>
      <c r="AU1089" s="244" t="s">
        <v>81</v>
      </c>
      <c r="AV1089" s="13" t="s">
        <v>79</v>
      </c>
      <c r="AW1089" s="13" t="s">
        <v>33</v>
      </c>
      <c r="AX1089" s="13" t="s">
        <v>72</v>
      </c>
      <c r="AY1089" s="244" t="s">
        <v>203</v>
      </c>
    </row>
    <row r="1090" s="13" customFormat="1">
      <c r="A1090" s="13"/>
      <c r="B1090" s="234"/>
      <c r="C1090" s="235"/>
      <c r="D1090" s="236" t="s">
        <v>215</v>
      </c>
      <c r="E1090" s="237" t="s">
        <v>19</v>
      </c>
      <c r="F1090" s="238" t="s">
        <v>950</v>
      </c>
      <c r="G1090" s="235"/>
      <c r="H1090" s="237" t="s">
        <v>19</v>
      </c>
      <c r="I1090" s="239"/>
      <c r="J1090" s="235"/>
      <c r="K1090" s="235"/>
      <c r="L1090" s="240"/>
      <c r="M1090" s="241"/>
      <c r="N1090" s="242"/>
      <c r="O1090" s="242"/>
      <c r="P1090" s="242"/>
      <c r="Q1090" s="242"/>
      <c r="R1090" s="242"/>
      <c r="S1090" s="242"/>
      <c r="T1090" s="24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4" t="s">
        <v>215</v>
      </c>
      <c r="AU1090" s="244" t="s">
        <v>81</v>
      </c>
      <c r="AV1090" s="13" t="s">
        <v>79</v>
      </c>
      <c r="AW1090" s="13" t="s">
        <v>33</v>
      </c>
      <c r="AX1090" s="13" t="s">
        <v>72</v>
      </c>
      <c r="AY1090" s="244" t="s">
        <v>203</v>
      </c>
    </row>
    <row r="1091" s="14" customFormat="1">
      <c r="A1091" s="14"/>
      <c r="B1091" s="245"/>
      <c r="C1091" s="246"/>
      <c r="D1091" s="236" t="s">
        <v>215</v>
      </c>
      <c r="E1091" s="247" t="s">
        <v>19</v>
      </c>
      <c r="F1091" s="248" t="s">
        <v>1370</v>
      </c>
      <c r="G1091" s="246"/>
      <c r="H1091" s="249">
        <v>4.7400000000000002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5" t="s">
        <v>215</v>
      </c>
      <c r="AU1091" s="255" t="s">
        <v>81</v>
      </c>
      <c r="AV1091" s="14" t="s">
        <v>81</v>
      </c>
      <c r="AW1091" s="14" t="s">
        <v>33</v>
      </c>
      <c r="AX1091" s="14" t="s">
        <v>72</v>
      </c>
      <c r="AY1091" s="255" t="s">
        <v>203</v>
      </c>
    </row>
    <row r="1092" s="13" customFormat="1">
      <c r="A1092" s="13"/>
      <c r="B1092" s="234"/>
      <c r="C1092" s="235"/>
      <c r="D1092" s="236" t="s">
        <v>215</v>
      </c>
      <c r="E1092" s="237" t="s">
        <v>19</v>
      </c>
      <c r="F1092" s="238" t="s">
        <v>1366</v>
      </c>
      <c r="G1092" s="235"/>
      <c r="H1092" s="237" t="s">
        <v>19</v>
      </c>
      <c r="I1092" s="239"/>
      <c r="J1092" s="235"/>
      <c r="K1092" s="235"/>
      <c r="L1092" s="240"/>
      <c r="M1092" s="241"/>
      <c r="N1092" s="242"/>
      <c r="O1092" s="242"/>
      <c r="P1092" s="242"/>
      <c r="Q1092" s="242"/>
      <c r="R1092" s="242"/>
      <c r="S1092" s="242"/>
      <c r="T1092" s="24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4" t="s">
        <v>215</v>
      </c>
      <c r="AU1092" s="244" t="s">
        <v>81</v>
      </c>
      <c r="AV1092" s="13" t="s">
        <v>79</v>
      </c>
      <c r="AW1092" s="13" t="s">
        <v>33</v>
      </c>
      <c r="AX1092" s="13" t="s">
        <v>72</v>
      </c>
      <c r="AY1092" s="244" t="s">
        <v>203</v>
      </c>
    </row>
    <row r="1093" s="13" customFormat="1">
      <c r="A1093" s="13"/>
      <c r="B1093" s="234"/>
      <c r="C1093" s="235"/>
      <c r="D1093" s="236" t="s">
        <v>215</v>
      </c>
      <c r="E1093" s="237" t="s">
        <v>19</v>
      </c>
      <c r="F1093" s="238" t="s">
        <v>1806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215</v>
      </c>
      <c r="AU1093" s="244" t="s">
        <v>81</v>
      </c>
      <c r="AV1093" s="13" t="s">
        <v>79</v>
      </c>
      <c r="AW1093" s="13" t="s">
        <v>33</v>
      </c>
      <c r="AX1093" s="13" t="s">
        <v>72</v>
      </c>
      <c r="AY1093" s="244" t="s">
        <v>203</v>
      </c>
    </row>
    <row r="1094" s="13" customFormat="1">
      <c r="A1094" s="13"/>
      <c r="B1094" s="234"/>
      <c r="C1094" s="235"/>
      <c r="D1094" s="236" t="s">
        <v>215</v>
      </c>
      <c r="E1094" s="237" t="s">
        <v>19</v>
      </c>
      <c r="F1094" s="238" t="s">
        <v>1371</v>
      </c>
      <c r="G1094" s="235"/>
      <c r="H1094" s="237" t="s">
        <v>19</v>
      </c>
      <c r="I1094" s="239"/>
      <c r="J1094" s="235"/>
      <c r="K1094" s="235"/>
      <c r="L1094" s="240"/>
      <c r="M1094" s="241"/>
      <c r="N1094" s="242"/>
      <c r="O1094" s="242"/>
      <c r="P1094" s="242"/>
      <c r="Q1094" s="242"/>
      <c r="R1094" s="242"/>
      <c r="S1094" s="242"/>
      <c r="T1094" s="24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44" t="s">
        <v>215</v>
      </c>
      <c r="AU1094" s="244" t="s">
        <v>81</v>
      </c>
      <c r="AV1094" s="13" t="s">
        <v>79</v>
      </c>
      <c r="AW1094" s="13" t="s">
        <v>33</v>
      </c>
      <c r="AX1094" s="13" t="s">
        <v>72</v>
      </c>
      <c r="AY1094" s="244" t="s">
        <v>203</v>
      </c>
    </row>
    <row r="1095" s="13" customFormat="1">
      <c r="A1095" s="13"/>
      <c r="B1095" s="234"/>
      <c r="C1095" s="235"/>
      <c r="D1095" s="236" t="s">
        <v>215</v>
      </c>
      <c r="E1095" s="237" t="s">
        <v>19</v>
      </c>
      <c r="F1095" s="238" t="s">
        <v>949</v>
      </c>
      <c r="G1095" s="235"/>
      <c r="H1095" s="237" t="s">
        <v>19</v>
      </c>
      <c r="I1095" s="239"/>
      <c r="J1095" s="235"/>
      <c r="K1095" s="235"/>
      <c r="L1095" s="240"/>
      <c r="M1095" s="241"/>
      <c r="N1095" s="242"/>
      <c r="O1095" s="242"/>
      <c r="P1095" s="242"/>
      <c r="Q1095" s="242"/>
      <c r="R1095" s="242"/>
      <c r="S1095" s="242"/>
      <c r="T1095" s="24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4" t="s">
        <v>215</v>
      </c>
      <c r="AU1095" s="244" t="s">
        <v>81</v>
      </c>
      <c r="AV1095" s="13" t="s">
        <v>79</v>
      </c>
      <c r="AW1095" s="13" t="s">
        <v>33</v>
      </c>
      <c r="AX1095" s="13" t="s">
        <v>72</v>
      </c>
      <c r="AY1095" s="244" t="s">
        <v>203</v>
      </c>
    </row>
    <row r="1096" s="13" customFormat="1">
      <c r="A1096" s="13"/>
      <c r="B1096" s="234"/>
      <c r="C1096" s="235"/>
      <c r="D1096" s="236" t="s">
        <v>215</v>
      </c>
      <c r="E1096" s="237" t="s">
        <v>19</v>
      </c>
      <c r="F1096" s="238" t="s">
        <v>950</v>
      </c>
      <c r="G1096" s="235"/>
      <c r="H1096" s="237" t="s">
        <v>19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215</v>
      </c>
      <c r="AU1096" s="244" t="s">
        <v>81</v>
      </c>
      <c r="AV1096" s="13" t="s">
        <v>79</v>
      </c>
      <c r="AW1096" s="13" t="s">
        <v>33</v>
      </c>
      <c r="AX1096" s="13" t="s">
        <v>72</v>
      </c>
      <c r="AY1096" s="244" t="s">
        <v>203</v>
      </c>
    </row>
    <row r="1097" s="14" customFormat="1">
      <c r="A1097" s="14"/>
      <c r="B1097" s="245"/>
      <c r="C1097" s="246"/>
      <c r="D1097" s="236" t="s">
        <v>215</v>
      </c>
      <c r="E1097" s="247" t="s">
        <v>19</v>
      </c>
      <c r="F1097" s="248" t="s">
        <v>1372</v>
      </c>
      <c r="G1097" s="246"/>
      <c r="H1097" s="249">
        <v>32.100000000000001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5" t="s">
        <v>215</v>
      </c>
      <c r="AU1097" s="255" t="s">
        <v>81</v>
      </c>
      <c r="AV1097" s="14" t="s">
        <v>81</v>
      </c>
      <c r="AW1097" s="14" t="s">
        <v>33</v>
      </c>
      <c r="AX1097" s="14" t="s">
        <v>72</v>
      </c>
      <c r="AY1097" s="255" t="s">
        <v>203</v>
      </c>
    </row>
    <row r="1098" s="13" customFormat="1">
      <c r="A1098" s="13"/>
      <c r="B1098" s="234"/>
      <c r="C1098" s="235"/>
      <c r="D1098" s="236" t="s">
        <v>215</v>
      </c>
      <c r="E1098" s="237" t="s">
        <v>19</v>
      </c>
      <c r="F1098" s="238" t="s">
        <v>1366</v>
      </c>
      <c r="G1098" s="235"/>
      <c r="H1098" s="237" t="s">
        <v>19</v>
      </c>
      <c r="I1098" s="239"/>
      <c r="J1098" s="235"/>
      <c r="K1098" s="235"/>
      <c r="L1098" s="240"/>
      <c r="M1098" s="241"/>
      <c r="N1098" s="242"/>
      <c r="O1098" s="242"/>
      <c r="P1098" s="242"/>
      <c r="Q1098" s="242"/>
      <c r="R1098" s="242"/>
      <c r="S1098" s="242"/>
      <c r="T1098" s="24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4" t="s">
        <v>215</v>
      </c>
      <c r="AU1098" s="244" t="s">
        <v>81</v>
      </c>
      <c r="AV1098" s="13" t="s">
        <v>79</v>
      </c>
      <c r="AW1098" s="13" t="s">
        <v>33</v>
      </c>
      <c r="AX1098" s="13" t="s">
        <v>72</v>
      </c>
      <c r="AY1098" s="244" t="s">
        <v>203</v>
      </c>
    </row>
    <row r="1099" s="13" customFormat="1">
      <c r="A1099" s="13"/>
      <c r="B1099" s="234"/>
      <c r="C1099" s="235"/>
      <c r="D1099" s="236" t="s">
        <v>215</v>
      </c>
      <c r="E1099" s="237" t="s">
        <v>19</v>
      </c>
      <c r="F1099" s="238" t="s">
        <v>1080</v>
      </c>
      <c r="G1099" s="235"/>
      <c r="H1099" s="237" t="s">
        <v>19</v>
      </c>
      <c r="I1099" s="239"/>
      <c r="J1099" s="235"/>
      <c r="K1099" s="235"/>
      <c r="L1099" s="240"/>
      <c r="M1099" s="241"/>
      <c r="N1099" s="242"/>
      <c r="O1099" s="242"/>
      <c r="P1099" s="242"/>
      <c r="Q1099" s="242"/>
      <c r="R1099" s="242"/>
      <c r="S1099" s="242"/>
      <c r="T1099" s="24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4" t="s">
        <v>215</v>
      </c>
      <c r="AU1099" s="244" t="s">
        <v>81</v>
      </c>
      <c r="AV1099" s="13" t="s">
        <v>79</v>
      </c>
      <c r="AW1099" s="13" t="s">
        <v>33</v>
      </c>
      <c r="AX1099" s="13" t="s">
        <v>72</v>
      </c>
      <c r="AY1099" s="244" t="s">
        <v>203</v>
      </c>
    </row>
    <row r="1100" s="13" customFormat="1">
      <c r="A1100" s="13"/>
      <c r="B1100" s="234"/>
      <c r="C1100" s="235"/>
      <c r="D1100" s="236" t="s">
        <v>215</v>
      </c>
      <c r="E1100" s="237" t="s">
        <v>19</v>
      </c>
      <c r="F1100" s="238" t="s">
        <v>1367</v>
      </c>
      <c r="G1100" s="235"/>
      <c r="H1100" s="237" t="s">
        <v>19</v>
      </c>
      <c r="I1100" s="239"/>
      <c r="J1100" s="235"/>
      <c r="K1100" s="235"/>
      <c r="L1100" s="240"/>
      <c r="M1100" s="241"/>
      <c r="N1100" s="242"/>
      <c r="O1100" s="242"/>
      <c r="P1100" s="242"/>
      <c r="Q1100" s="242"/>
      <c r="R1100" s="242"/>
      <c r="S1100" s="242"/>
      <c r="T1100" s="24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4" t="s">
        <v>215</v>
      </c>
      <c r="AU1100" s="244" t="s">
        <v>81</v>
      </c>
      <c r="AV1100" s="13" t="s">
        <v>79</v>
      </c>
      <c r="AW1100" s="13" t="s">
        <v>33</v>
      </c>
      <c r="AX1100" s="13" t="s">
        <v>72</v>
      </c>
      <c r="AY1100" s="244" t="s">
        <v>203</v>
      </c>
    </row>
    <row r="1101" s="13" customFormat="1">
      <c r="A1101" s="13"/>
      <c r="B1101" s="234"/>
      <c r="C1101" s="235"/>
      <c r="D1101" s="236" t="s">
        <v>215</v>
      </c>
      <c r="E1101" s="237" t="s">
        <v>19</v>
      </c>
      <c r="F1101" s="238" t="s">
        <v>949</v>
      </c>
      <c r="G1101" s="235"/>
      <c r="H1101" s="237" t="s">
        <v>19</v>
      </c>
      <c r="I1101" s="239"/>
      <c r="J1101" s="235"/>
      <c r="K1101" s="235"/>
      <c r="L1101" s="240"/>
      <c r="M1101" s="241"/>
      <c r="N1101" s="242"/>
      <c r="O1101" s="242"/>
      <c r="P1101" s="242"/>
      <c r="Q1101" s="242"/>
      <c r="R1101" s="242"/>
      <c r="S1101" s="242"/>
      <c r="T1101" s="24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4" t="s">
        <v>215</v>
      </c>
      <c r="AU1101" s="244" t="s">
        <v>81</v>
      </c>
      <c r="AV1101" s="13" t="s">
        <v>79</v>
      </c>
      <c r="AW1101" s="13" t="s">
        <v>33</v>
      </c>
      <c r="AX1101" s="13" t="s">
        <v>72</v>
      </c>
      <c r="AY1101" s="244" t="s">
        <v>203</v>
      </c>
    </row>
    <row r="1102" s="13" customFormat="1">
      <c r="A1102" s="13"/>
      <c r="B1102" s="234"/>
      <c r="C1102" s="235"/>
      <c r="D1102" s="236" t="s">
        <v>215</v>
      </c>
      <c r="E1102" s="237" t="s">
        <v>19</v>
      </c>
      <c r="F1102" s="238" t="s">
        <v>950</v>
      </c>
      <c r="G1102" s="235"/>
      <c r="H1102" s="237" t="s">
        <v>19</v>
      </c>
      <c r="I1102" s="239"/>
      <c r="J1102" s="235"/>
      <c r="K1102" s="235"/>
      <c r="L1102" s="240"/>
      <c r="M1102" s="241"/>
      <c r="N1102" s="242"/>
      <c r="O1102" s="242"/>
      <c r="P1102" s="242"/>
      <c r="Q1102" s="242"/>
      <c r="R1102" s="242"/>
      <c r="S1102" s="242"/>
      <c r="T1102" s="24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4" t="s">
        <v>215</v>
      </c>
      <c r="AU1102" s="244" t="s">
        <v>81</v>
      </c>
      <c r="AV1102" s="13" t="s">
        <v>79</v>
      </c>
      <c r="AW1102" s="13" t="s">
        <v>33</v>
      </c>
      <c r="AX1102" s="13" t="s">
        <v>72</v>
      </c>
      <c r="AY1102" s="244" t="s">
        <v>203</v>
      </c>
    </row>
    <row r="1103" s="14" customFormat="1">
      <c r="A1103" s="14"/>
      <c r="B1103" s="245"/>
      <c r="C1103" s="246"/>
      <c r="D1103" s="236" t="s">
        <v>215</v>
      </c>
      <c r="E1103" s="247" t="s">
        <v>19</v>
      </c>
      <c r="F1103" s="248" t="s">
        <v>1368</v>
      </c>
      <c r="G1103" s="246"/>
      <c r="H1103" s="249">
        <v>15.550000000000001</v>
      </c>
      <c r="I1103" s="250"/>
      <c r="J1103" s="246"/>
      <c r="K1103" s="246"/>
      <c r="L1103" s="251"/>
      <c r="M1103" s="252"/>
      <c r="N1103" s="253"/>
      <c r="O1103" s="253"/>
      <c r="P1103" s="253"/>
      <c r="Q1103" s="253"/>
      <c r="R1103" s="253"/>
      <c r="S1103" s="253"/>
      <c r="T1103" s="25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5" t="s">
        <v>215</v>
      </c>
      <c r="AU1103" s="255" t="s">
        <v>81</v>
      </c>
      <c r="AV1103" s="14" t="s">
        <v>81</v>
      </c>
      <c r="AW1103" s="14" t="s">
        <v>33</v>
      </c>
      <c r="AX1103" s="14" t="s">
        <v>72</v>
      </c>
      <c r="AY1103" s="255" t="s">
        <v>203</v>
      </c>
    </row>
    <row r="1104" s="13" customFormat="1">
      <c r="A1104" s="13"/>
      <c r="B1104" s="234"/>
      <c r="C1104" s="235"/>
      <c r="D1104" s="236" t="s">
        <v>215</v>
      </c>
      <c r="E1104" s="237" t="s">
        <v>19</v>
      </c>
      <c r="F1104" s="238" t="s">
        <v>1366</v>
      </c>
      <c r="G1104" s="235"/>
      <c r="H1104" s="237" t="s">
        <v>19</v>
      </c>
      <c r="I1104" s="239"/>
      <c r="J1104" s="235"/>
      <c r="K1104" s="235"/>
      <c r="L1104" s="240"/>
      <c r="M1104" s="241"/>
      <c r="N1104" s="242"/>
      <c r="O1104" s="242"/>
      <c r="P1104" s="242"/>
      <c r="Q1104" s="242"/>
      <c r="R1104" s="242"/>
      <c r="S1104" s="242"/>
      <c r="T1104" s="24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4" t="s">
        <v>215</v>
      </c>
      <c r="AU1104" s="244" t="s">
        <v>81</v>
      </c>
      <c r="AV1104" s="13" t="s">
        <v>79</v>
      </c>
      <c r="AW1104" s="13" t="s">
        <v>33</v>
      </c>
      <c r="AX1104" s="13" t="s">
        <v>72</v>
      </c>
      <c r="AY1104" s="244" t="s">
        <v>203</v>
      </c>
    </row>
    <row r="1105" s="13" customFormat="1">
      <c r="A1105" s="13"/>
      <c r="B1105" s="234"/>
      <c r="C1105" s="235"/>
      <c r="D1105" s="236" t="s">
        <v>215</v>
      </c>
      <c r="E1105" s="237" t="s">
        <v>19</v>
      </c>
      <c r="F1105" s="238" t="s">
        <v>1081</v>
      </c>
      <c r="G1105" s="235"/>
      <c r="H1105" s="237" t="s">
        <v>19</v>
      </c>
      <c r="I1105" s="239"/>
      <c r="J1105" s="235"/>
      <c r="K1105" s="235"/>
      <c r="L1105" s="240"/>
      <c r="M1105" s="241"/>
      <c r="N1105" s="242"/>
      <c r="O1105" s="242"/>
      <c r="P1105" s="242"/>
      <c r="Q1105" s="242"/>
      <c r="R1105" s="242"/>
      <c r="S1105" s="242"/>
      <c r="T1105" s="24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4" t="s">
        <v>215</v>
      </c>
      <c r="AU1105" s="244" t="s">
        <v>81</v>
      </c>
      <c r="AV1105" s="13" t="s">
        <v>79</v>
      </c>
      <c r="AW1105" s="13" t="s">
        <v>33</v>
      </c>
      <c r="AX1105" s="13" t="s">
        <v>72</v>
      </c>
      <c r="AY1105" s="244" t="s">
        <v>203</v>
      </c>
    </row>
    <row r="1106" s="13" customFormat="1">
      <c r="A1106" s="13"/>
      <c r="B1106" s="234"/>
      <c r="C1106" s="235"/>
      <c r="D1106" s="236" t="s">
        <v>215</v>
      </c>
      <c r="E1106" s="237" t="s">
        <v>19</v>
      </c>
      <c r="F1106" s="238" t="s">
        <v>456</v>
      </c>
      <c r="G1106" s="235"/>
      <c r="H1106" s="237" t="s">
        <v>19</v>
      </c>
      <c r="I1106" s="239"/>
      <c r="J1106" s="235"/>
      <c r="K1106" s="235"/>
      <c r="L1106" s="240"/>
      <c r="M1106" s="241"/>
      <c r="N1106" s="242"/>
      <c r="O1106" s="242"/>
      <c r="P1106" s="242"/>
      <c r="Q1106" s="242"/>
      <c r="R1106" s="242"/>
      <c r="S1106" s="242"/>
      <c r="T1106" s="24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4" t="s">
        <v>215</v>
      </c>
      <c r="AU1106" s="244" t="s">
        <v>81</v>
      </c>
      <c r="AV1106" s="13" t="s">
        <v>79</v>
      </c>
      <c r="AW1106" s="13" t="s">
        <v>33</v>
      </c>
      <c r="AX1106" s="13" t="s">
        <v>72</v>
      </c>
      <c r="AY1106" s="244" t="s">
        <v>203</v>
      </c>
    </row>
    <row r="1107" s="13" customFormat="1">
      <c r="A1107" s="13"/>
      <c r="B1107" s="234"/>
      <c r="C1107" s="235"/>
      <c r="D1107" s="236" t="s">
        <v>215</v>
      </c>
      <c r="E1107" s="237" t="s">
        <v>19</v>
      </c>
      <c r="F1107" s="238" t="s">
        <v>949</v>
      </c>
      <c r="G1107" s="235"/>
      <c r="H1107" s="237" t="s">
        <v>19</v>
      </c>
      <c r="I1107" s="239"/>
      <c r="J1107" s="235"/>
      <c r="K1107" s="235"/>
      <c r="L1107" s="240"/>
      <c r="M1107" s="241"/>
      <c r="N1107" s="242"/>
      <c r="O1107" s="242"/>
      <c r="P1107" s="242"/>
      <c r="Q1107" s="242"/>
      <c r="R1107" s="242"/>
      <c r="S1107" s="242"/>
      <c r="T1107" s="24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4" t="s">
        <v>215</v>
      </c>
      <c r="AU1107" s="244" t="s">
        <v>81</v>
      </c>
      <c r="AV1107" s="13" t="s">
        <v>79</v>
      </c>
      <c r="AW1107" s="13" t="s">
        <v>33</v>
      </c>
      <c r="AX1107" s="13" t="s">
        <v>72</v>
      </c>
      <c r="AY1107" s="244" t="s">
        <v>203</v>
      </c>
    </row>
    <row r="1108" s="13" customFormat="1">
      <c r="A1108" s="13"/>
      <c r="B1108" s="234"/>
      <c r="C1108" s="235"/>
      <c r="D1108" s="236" t="s">
        <v>215</v>
      </c>
      <c r="E1108" s="237" t="s">
        <v>19</v>
      </c>
      <c r="F1108" s="238" t="s">
        <v>950</v>
      </c>
      <c r="G1108" s="235"/>
      <c r="H1108" s="237" t="s">
        <v>19</v>
      </c>
      <c r="I1108" s="239"/>
      <c r="J1108" s="235"/>
      <c r="K1108" s="235"/>
      <c r="L1108" s="240"/>
      <c r="M1108" s="241"/>
      <c r="N1108" s="242"/>
      <c r="O1108" s="242"/>
      <c r="P1108" s="242"/>
      <c r="Q1108" s="242"/>
      <c r="R1108" s="242"/>
      <c r="S1108" s="242"/>
      <c r="T1108" s="24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4" t="s">
        <v>215</v>
      </c>
      <c r="AU1108" s="244" t="s">
        <v>81</v>
      </c>
      <c r="AV1108" s="13" t="s">
        <v>79</v>
      </c>
      <c r="AW1108" s="13" t="s">
        <v>33</v>
      </c>
      <c r="AX1108" s="13" t="s">
        <v>72</v>
      </c>
      <c r="AY1108" s="244" t="s">
        <v>203</v>
      </c>
    </row>
    <row r="1109" s="14" customFormat="1">
      <c r="A1109" s="14"/>
      <c r="B1109" s="245"/>
      <c r="C1109" s="246"/>
      <c r="D1109" s="236" t="s">
        <v>215</v>
      </c>
      <c r="E1109" s="247" t="s">
        <v>19</v>
      </c>
      <c r="F1109" s="248" t="s">
        <v>1398</v>
      </c>
      <c r="G1109" s="246"/>
      <c r="H1109" s="249">
        <v>5.6399999999999997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5" t="s">
        <v>215</v>
      </c>
      <c r="AU1109" s="255" t="s">
        <v>81</v>
      </c>
      <c r="AV1109" s="14" t="s">
        <v>81</v>
      </c>
      <c r="AW1109" s="14" t="s">
        <v>33</v>
      </c>
      <c r="AX1109" s="14" t="s">
        <v>72</v>
      </c>
      <c r="AY1109" s="255" t="s">
        <v>203</v>
      </c>
    </row>
    <row r="1110" s="15" customFormat="1">
      <c r="A1110" s="15"/>
      <c r="B1110" s="256"/>
      <c r="C1110" s="257"/>
      <c r="D1110" s="236" t="s">
        <v>215</v>
      </c>
      <c r="E1110" s="258" t="s">
        <v>19</v>
      </c>
      <c r="F1110" s="259" t="s">
        <v>246</v>
      </c>
      <c r="G1110" s="257"/>
      <c r="H1110" s="260">
        <v>147.11000000000001</v>
      </c>
      <c r="I1110" s="261"/>
      <c r="J1110" s="257"/>
      <c r="K1110" s="257"/>
      <c r="L1110" s="262"/>
      <c r="M1110" s="263"/>
      <c r="N1110" s="264"/>
      <c r="O1110" s="264"/>
      <c r="P1110" s="264"/>
      <c r="Q1110" s="264"/>
      <c r="R1110" s="264"/>
      <c r="S1110" s="264"/>
      <c r="T1110" s="26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T1110" s="266" t="s">
        <v>215</v>
      </c>
      <c r="AU1110" s="266" t="s">
        <v>81</v>
      </c>
      <c r="AV1110" s="15" t="s">
        <v>211</v>
      </c>
      <c r="AW1110" s="15" t="s">
        <v>33</v>
      </c>
      <c r="AX1110" s="15" t="s">
        <v>79</v>
      </c>
      <c r="AY1110" s="266" t="s">
        <v>203</v>
      </c>
    </row>
    <row r="1111" s="2" customFormat="1" ht="16.5" customHeight="1">
      <c r="A1111" s="40"/>
      <c r="B1111" s="41"/>
      <c r="C1111" s="270" t="s">
        <v>1025</v>
      </c>
      <c r="D1111" s="270" t="s">
        <v>771</v>
      </c>
      <c r="E1111" s="271" t="s">
        <v>961</v>
      </c>
      <c r="F1111" s="272" t="s">
        <v>962</v>
      </c>
      <c r="G1111" s="273" t="s">
        <v>209</v>
      </c>
      <c r="H1111" s="274">
        <v>161.821</v>
      </c>
      <c r="I1111" s="275"/>
      <c r="J1111" s="276">
        <f>ROUND(I1111*H1111,2)</f>
        <v>0</v>
      </c>
      <c r="K1111" s="272" t="s">
        <v>210</v>
      </c>
      <c r="L1111" s="277"/>
      <c r="M1111" s="278" t="s">
        <v>19</v>
      </c>
      <c r="N1111" s="279" t="s">
        <v>43</v>
      </c>
      <c r="O1111" s="86"/>
      <c r="P1111" s="225">
        <f>O1111*H1111</f>
        <v>0</v>
      </c>
      <c r="Q1111" s="225">
        <v>2.0000000000000002E-05</v>
      </c>
      <c r="R1111" s="225">
        <f>Q1111*H1111</f>
        <v>0.0032364200000000003</v>
      </c>
      <c r="S1111" s="225">
        <v>0</v>
      </c>
      <c r="T1111" s="226">
        <f>S1111*H1111</f>
        <v>0</v>
      </c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R1111" s="227" t="s">
        <v>821</v>
      </c>
      <c r="AT1111" s="227" t="s">
        <v>771</v>
      </c>
      <c r="AU1111" s="227" t="s">
        <v>81</v>
      </c>
      <c r="AY1111" s="19" t="s">
        <v>203</v>
      </c>
      <c r="BE1111" s="228">
        <f>IF(N1111="základní",J1111,0)</f>
        <v>0</v>
      </c>
      <c r="BF1111" s="228">
        <f>IF(N1111="snížená",J1111,0)</f>
        <v>0</v>
      </c>
      <c r="BG1111" s="228">
        <f>IF(N1111="zákl. přenesená",J1111,0)</f>
        <v>0</v>
      </c>
      <c r="BH1111" s="228">
        <f>IF(N1111="sníž. přenesená",J1111,0)</f>
        <v>0</v>
      </c>
      <c r="BI1111" s="228">
        <f>IF(N1111="nulová",J1111,0)</f>
        <v>0</v>
      </c>
      <c r="BJ1111" s="19" t="s">
        <v>79</v>
      </c>
      <c r="BK1111" s="228">
        <f>ROUND(I1111*H1111,2)</f>
        <v>0</v>
      </c>
      <c r="BL1111" s="19" t="s">
        <v>321</v>
      </c>
      <c r="BM1111" s="227" t="s">
        <v>1807</v>
      </c>
    </row>
    <row r="1112" s="13" customFormat="1">
      <c r="A1112" s="13"/>
      <c r="B1112" s="234"/>
      <c r="C1112" s="235"/>
      <c r="D1112" s="236" t="s">
        <v>215</v>
      </c>
      <c r="E1112" s="237" t="s">
        <v>19</v>
      </c>
      <c r="F1112" s="238" t="s">
        <v>1366</v>
      </c>
      <c r="G1112" s="235"/>
      <c r="H1112" s="237" t="s">
        <v>19</v>
      </c>
      <c r="I1112" s="239"/>
      <c r="J1112" s="235"/>
      <c r="K1112" s="235"/>
      <c r="L1112" s="240"/>
      <c r="M1112" s="241"/>
      <c r="N1112" s="242"/>
      <c r="O1112" s="242"/>
      <c r="P1112" s="242"/>
      <c r="Q1112" s="242"/>
      <c r="R1112" s="242"/>
      <c r="S1112" s="242"/>
      <c r="T1112" s="24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4" t="s">
        <v>215</v>
      </c>
      <c r="AU1112" s="244" t="s">
        <v>81</v>
      </c>
      <c r="AV1112" s="13" t="s">
        <v>79</v>
      </c>
      <c r="AW1112" s="13" t="s">
        <v>33</v>
      </c>
      <c r="AX1112" s="13" t="s">
        <v>72</v>
      </c>
      <c r="AY1112" s="244" t="s">
        <v>203</v>
      </c>
    </row>
    <row r="1113" s="13" customFormat="1">
      <c r="A1113" s="13"/>
      <c r="B1113" s="234"/>
      <c r="C1113" s="235"/>
      <c r="D1113" s="236" t="s">
        <v>215</v>
      </c>
      <c r="E1113" s="237" t="s">
        <v>19</v>
      </c>
      <c r="F1113" s="238" t="s">
        <v>1798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215</v>
      </c>
      <c r="AU1113" s="244" t="s">
        <v>81</v>
      </c>
      <c r="AV1113" s="13" t="s">
        <v>79</v>
      </c>
      <c r="AW1113" s="13" t="s">
        <v>33</v>
      </c>
      <c r="AX1113" s="13" t="s">
        <v>72</v>
      </c>
      <c r="AY1113" s="244" t="s">
        <v>203</v>
      </c>
    </row>
    <row r="1114" s="13" customFormat="1">
      <c r="A1114" s="13"/>
      <c r="B1114" s="234"/>
      <c r="C1114" s="235"/>
      <c r="D1114" s="236" t="s">
        <v>215</v>
      </c>
      <c r="E1114" s="237" t="s">
        <v>19</v>
      </c>
      <c r="F1114" s="238" t="s">
        <v>1373</v>
      </c>
      <c r="G1114" s="235"/>
      <c r="H1114" s="237" t="s">
        <v>19</v>
      </c>
      <c r="I1114" s="239"/>
      <c r="J1114" s="235"/>
      <c r="K1114" s="235"/>
      <c r="L1114" s="240"/>
      <c r="M1114" s="241"/>
      <c r="N1114" s="242"/>
      <c r="O1114" s="242"/>
      <c r="P1114" s="242"/>
      <c r="Q1114" s="242"/>
      <c r="R1114" s="242"/>
      <c r="S1114" s="242"/>
      <c r="T1114" s="24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4" t="s">
        <v>215</v>
      </c>
      <c r="AU1114" s="244" t="s">
        <v>81</v>
      </c>
      <c r="AV1114" s="13" t="s">
        <v>79</v>
      </c>
      <c r="AW1114" s="13" t="s">
        <v>33</v>
      </c>
      <c r="AX1114" s="13" t="s">
        <v>72</v>
      </c>
      <c r="AY1114" s="244" t="s">
        <v>203</v>
      </c>
    </row>
    <row r="1115" s="13" customFormat="1">
      <c r="A1115" s="13"/>
      <c r="B1115" s="234"/>
      <c r="C1115" s="235"/>
      <c r="D1115" s="236" t="s">
        <v>215</v>
      </c>
      <c r="E1115" s="237" t="s">
        <v>19</v>
      </c>
      <c r="F1115" s="238" t="s">
        <v>949</v>
      </c>
      <c r="G1115" s="235"/>
      <c r="H1115" s="237" t="s">
        <v>19</v>
      </c>
      <c r="I1115" s="239"/>
      <c r="J1115" s="235"/>
      <c r="K1115" s="235"/>
      <c r="L1115" s="240"/>
      <c r="M1115" s="241"/>
      <c r="N1115" s="242"/>
      <c r="O1115" s="242"/>
      <c r="P1115" s="242"/>
      <c r="Q1115" s="242"/>
      <c r="R1115" s="242"/>
      <c r="S1115" s="242"/>
      <c r="T1115" s="24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44" t="s">
        <v>215</v>
      </c>
      <c r="AU1115" s="244" t="s">
        <v>81</v>
      </c>
      <c r="AV1115" s="13" t="s">
        <v>79</v>
      </c>
      <c r="AW1115" s="13" t="s">
        <v>33</v>
      </c>
      <c r="AX1115" s="13" t="s">
        <v>72</v>
      </c>
      <c r="AY1115" s="244" t="s">
        <v>203</v>
      </c>
    </row>
    <row r="1116" s="13" customFormat="1">
      <c r="A1116" s="13"/>
      <c r="B1116" s="234"/>
      <c r="C1116" s="235"/>
      <c r="D1116" s="236" t="s">
        <v>215</v>
      </c>
      <c r="E1116" s="237" t="s">
        <v>19</v>
      </c>
      <c r="F1116" s="238" t="s">
        <v>950</v>
      </c>
      <c r="G1116" s="235"/>
      <c r="H1116" s="237" t="s">
        <v>19</v>
      </c>
      <c r="I1116" s="239"/>
      <c r="J1116" s="235"/>
      <c r="K1116" s="235"/>
      <c r="L1116" s="240"/>
      <c r="M1116" s="241"/>
      <c r="N1116" s="242"/>
      <c r="O1116" s="242"/>
      <c r="P1116" s="242"/>
      <c r="Q1116" s="242"/>
      <c r="R1116" s="242"/>
      <c r="S1116" s="242"/>
      <c r="T1116" s="24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4" t="s">
        <v>215</v>
      </c>
      <c r="AU1116" s="244" t="s">
        <v>81</v>
      </c>
      <c r="AV1116" s="13" t="s">
        <v>79</v>
      </c>
      <c r="AW1116" s="13" t="s">
        <v>33</v>
      </c>
      <c r="AX1116" s="13" t="s">
        <v>72</v>
      </c>
      <c r="AY1116" s="244" t="s">
        <v>203</v>
      </c>
    </row>
    <row r="1117" s="14" customFormat="1">
      <c r="A1117" s="14"/>
      <c r="B1117" s="245"/>
      <c r="C1117" s="246"/>
      <c r="D1117" s="236" t="s">
        <v>215</v>
      </c>
      <c r="E1117" s="247" t="s">
        <v>19</v>
      </c>
      <c r="F1117" s="248" t="s">
        <v>1374</v>
      </c>
      <c r="G1117" s="246"/>
      <c r="H1117" s="249">
        <v>16.890000000000001</v>
      </c>
      <c r="I1117" s="250"/>
      <c r="J1117" s="246"/>
      <c r="K1117" s="246"/>
      <c r="L1117" s="251"/>
      <c r="M1117" s="252"/>
      <c r="N1117" s="253"/>
      <c r="O1117" s="253"/>
      <c r="P1117" s="253"/>
      <c r="Q1117" s="253"/>
      <c r="R1117" s="253"/>
      <c r="S1117" s="253"/>
      <c r="T1117" s="25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5" t="s">
        <v>215</v>
      </c>
      <c r="AU1117" s="255" t="s">
        <v>81</v>
      </c>
      <c r="AV1117" s="14" t="s">
        <v>81</v>
      </c>
      <c r="AW1117" s="14" t="s">
        <v>33</v>
      </c>
      <c r="AX1117" s="14" t="s">
        <v>72</v>
      </c>
      <c r="AY1117" s="255" t="s">
        <v>203</v>
      </c>
    </row>
    <row r="1118" s="13" customFormat="1">
      <c r="A1118" s="13"/>
      <c r="B1118" s="234"/>
      <c r="C1118" s="235"/>
      <c r="D1118" s="236" t="s">
        <v>215</v>
      </c>
      <c r="E1118" s="237" t="s">
        <v>19</v>
      </c>
      <c r="F1118" s="238" t="s">
        <v>1366</v>
      </c>
      <c r="G1118" s="235"/>
      <c r="H1118" s="237" t="s">
        <v>19</v>
      </c>
      <c r="I1118" s="239"/>
      <c r="J1118" s="235"/>
      <c r="K1118" s="235"/>
      <c r="L1118" s="240"/>
      <c r="M1118" s="241"/>
      <c r="N1118" s="242"/>
      <c r="O1118" s="242"/>
      <c r="P1118" s="242"/>
      <c r="Q1118" s="242"/>
      <c r="R1118" s="242"/>
      <c r="S1118" s="242"/>
      <c r="T1118" s="24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4" t="s">
        <v>215</v>
      </c>
      <c r="AU1118" s="244" t="s">
        <v>81</v>
      </c>
      <c r="AV1118" s="13" t="s">
        <v>79</v>
      </c>
      <c r="AW1118" s="13" t="s">
        <v>33</v>
      </c>
      <c r="AX1118" s="13" t="s">
        <v>72</v>
      </c>
      <c r="AY1118" s="244" t="s">
        <v>203</v>
      </c>
    </row>
    <row r="1119" s="13" customFormat="1">
      <c r="A1119" s="13"/>
      <c r="B1119" s="234"/>
      <c r="C1119" s="235"/>
      <c r="D1119" s="236" t="s">
        <v>215</v>
      </c>
      <c r="E1119" s="237" t="s">
        <v>19</v>
      </c>
      <c r="F1119" s="238" t="s">
        <v>1799</v>
      </c>
      <c r="G1119" s="235"/>
      <c r="H1119" s="237" t="s">
        <v>19</v>
      </c>
      <c r="I1119" s="239"/>
      <c r="J1119" s="235"/>
      <c r="K1119" s="235"/>
      <c r="L1119" s="240"/>
      <c r="M1119" s="241"/>
      <c r="N1119" s="242"/>
      <c r="O1119" s="242"/>
      <c r="P1119" s="242"/>
      <c r="Q1119" s="242"/>
      <c r="R1119" s="242"/>
      <c r="S1119" s="242"/>
      <c r="T1119" s="24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4" t="s">
        <v>215</v>
      </c>
      <c r="AU1119" s="244" t="s">
        <v>81</v>
      </c>
      <c r="AV1119" s="13" t="s">
        <v>79</v>
      </c>
      <c r="AW1119" s="13" t="s">
        <v>33</v>
      </c>
      <c r="AX1119" s="13" t="s">
        <v>72</v>
      </c>
      <c r="AY1119" s="244" t="s">
        <v>203</v>
      </c>
    </row>
    <row r="1120" s="13" customFormat="1">
      <c r="A1120" s="13"/>
      <c r="B1120" s="234"/>
      <c r="C1120" s="235"/>
      <c r="D1120" s="236" t="s">
        <v>215</v>
      </c>
      <c r="E1120" s="237" t="s">
        <v>19</v>
      </c>
      <c r="F1120" s="238" t="s">
        <v>1375</v>
      </c>
      <c r="G1120" s="235"/>
      <c r="H1120" s="237" t="s">
        <v>19</v>
      </c>
      <c r="I1120" s="239"/>
      <c r="J1120" s="235"/>
      <c r="K1120" s="235"/>
      <c r="L1120" s="240"/>
      <c r="M1120" s="241"/>
      <c r="N1120" s="242"/>
      <c r="O1120" s="242"/>
      <c r="P1120" s="242"/>
      <c r="Q1120" s="242"/>
      <c r="R1120" s="242"/>
      <c r="S1120" s="242"/>
      <c r="T1120" s="24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4" t="s">
        <v>215</v>
      </c>
      <c r="AU1120" s="244" t="s">
        <v>81</v>
      </c>
      <c r="AV1120" s="13" t="s">
        <v>79</v>
      </c>
      <c r="AW1120" s="13" t="s">
        <v>33</v>
      </c>
      <c r="AX1120" s="13" t="s">
        <v>72</v>
      </c>
      <c r="AY1120" s="244" t="s">
        <v>203</v>
      </c>
    </row>
    <row r="1121" s="13" customFormat="1">
      <c r="A1121" s="13"/>
      <c r="B1121" s="234"/>
      <c r="C1121" s="235"/>
      <c r="D1121" s="236" t="s">
        <v>215</v>
      </c>
      <c r="E1121" s="237" t="s">
        <v>19</v>
      </c>
      <c r="F1121" s="238" t="s">
        <v>949</v>
      </c>
      <c r="G1121" s="235"/>
      <c r="H1121" s="237" t="s">
        <v>19</v>
      </c>
      <c r="I1121" s="239"/>
      <c r="J1121" s="235"/>
      <c r="K1121" s="235"/>
      <c r="L1121" s="240"/>
      <c r="M1121" s="241"/>
      <c r="N1121" s="242"/>
      <c r="O1121" s="242"/>
      <c r="P1121" s="242"/>
      <c r="Q1121" s="242"/>
      <c r="R1121" s="242"/>
      <c r="S1121" s="242"/>
      <c r="T1121" s="24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44" t="s">
        <v>215</v>
      </c>
      <c r="AU1121" s="244" t="s">
        <v>81</v>
      </c>
      <c r="AV1121" s="13" t="s">
        <v>79</v>
      </c>
      <c r="AW1121" s="13" t="s">
        <v>33</v>
      </c>
      <c r="AX1121" s="13" t="s">
        <v>72</v>
      </c>
      <c r="AY1121" s="244" t="s">
        <v>203</v>
      </c>
    </row>
    <row r="1122" s="13" customFormat="1">
      <c r="A1122" s="13"/>
      <c r="B1122" s="234"/>
      <c r="C1122" s="235"/>
      <c r="D1122" s="236" t="s">
        <v>215</v>
      </c>
      <c r="E1122" s="237" t="s">
        <v>19</v>
      </c>
      <c r="F1122" s="238" t="s">
        <v>950</v>
      </c>
      <c r="G1122" s="235"/>
      <c r="H1122" s="237" t="s">
        <v>19</v>
      </c>
      <c r="I1122" s="239"/>
      <c r="J1122" s="235"/>
      <c r="K1122" s="235"/>
      <c r="L1122" s="240"/>
      <c r="M1122" s="241"/>
      <c r="N1122" s="242"/>
      <c r="O1122" s="242"/>
      <c r="P1122" s="242"/>
      <c r="Q1122" s="242"/>
      <c r="R1122" s="242"/>
      <c r="S1122" s="242"/>
      <c r="T1122" s="24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4" t="s">
        <v>215</v>
      </c>
      <c r="AU1122" s="244" t="s">
        <v>81</v>
      </c>
      <c r="AV1122" s="13" t="s">
        <v>79</v>
      </c>
      <c r="AW1122" s="13" t="s">
        <v>33</v>
      </c>
      <c r="AX1122" s="13" t="s">
        <v>72</v>
      </c>
      <c r="AY1122" s="244" t="s">
        <v>203</v>
      </c>
    </row>
    <row r="1123" s="14" customFormat="1">
      <c r="A1123" s="14"/>
      <c r="B1123" s="245"/>
      <c r="C1123" s="246"/>
      <c r="D1123" s="236" t="s">
        <v>215</v>
      </c>
      <c r="E1123" s="247" t="s">
        <v>19</v>
      </c>
      <c r="F1123" s="248" t="s">
        <v>1376</v>
      </c>
      <c r="G1123" s="246"/>
      <c r="H1123" s="249">
        <v>12.23</v>
      </c>
      <c r="I1123" s="250"/>
      <c r="J1123" s="246"/>
      <c r="K1123" s="246"/>
      <c r="L1123" s="251"/>
      <c r="M1123" s="252"/>
      <c r="N1123" s="253"/>
      <c r="O1123" s="253"/>
      <c r="P1123" s="253"/>
      <c r="Q1123" s="253"/>
      <c r="R1123" s="253"/>
      <c r="S1123" s="253"/>
      <c r="T1123" s="25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55" t="s">
        <v>215</v>
      </c>
      <c r="AU1123" s="255" t="s">
        <v>81</v>
      </c>
      <c r="AV1123" s="14" t="s">
        <v>81</v>
      </c>
      <c r="AW1123" s="14" t="s">
        <v>33</v>
      </c>
      <c r="AX1123" s="14" t="s">
        <v>72</v>
      </c>
      <c r="AY1123" s="255" t="s">
        <v>203</v>
      </c>
    </row>
    <row r="1124" s="13" customFormat="1">
      <c r="A1124" s="13"/>
      <c r="B1124" s="234"/>
      <c r="C1124" s="235"/>
      <c r="D1124" s="236" t="s">
        <v>215</v>
      </c>
      <c r="E1124" s="237" t="s">
        <v>19</v>
      </c>
      <c r="F1124" s="238" t="s">
        <v>1366</v>
      </c>
      <c r="G1124" s="235"/>
      <c r="H1124" s="237" t="s">
        <v>19</v>
      </c>
      <c r="I1124" s="239"/>
      <c r="J1124" s="235"/>
      <c r="K1124" s="235"/>
      <c r="L1124" s="240"/>
      <c r="M1124" s="241"/>
      <c r="N1124" s="242"/>
      <c r="O1124" s="242"/>
      <c r="P1124" s="242"/>
      <c r="Q1124" s="242"/>
      <c r="R1124" s="242"/>
      <c r="S1124" s="242"/>
      <c r="T1124" s="24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4" t="s">
        <v>215</v>
      </c>
      <c r="AU1124" s="244" t="s">
        <v>81</v>
      </c>
      <c r="AV1124" s="13" t="s">
        <v>79</v>
      </c>
      <c r="AW1124" s="13" t="s">
        <v>33</v>
      </c>
      <c r="AX1124" s="13" t="s">
        <v>72</v>
      </c>
      <c r="AY1124" s="244" t="s">
        <v>203</v>
      </c>
    </row>
    <row r="1125" s="13" customFormat="1">
      <c r="A1125" s="13"/>
      <c r="B1125" s="234"/>
      <c r="C1125" s="235"/>
      <c r="D1125" s="236" t="s">
        <v>215</v>
      </c>
      <c r="E1125" s="237" t="s">
        <v>19</v>
      </c>
      <c r="F1125" s="238" t="s">
        <v>1800</v>
      </c>
      <c r="G1125" s="235"/>
      <c r="H1125" s="237" t="s">
        <v>19</v>
      </c>
      <c r="I1125" s="239"/>
      <c r="J1125" s="235"/>
      <c r="K1125" s="235"/>
      <c r="L1125" s="240"/>
      <c r="M1125" s="241"/>
      <c r="N1125" s="242"/>
      <c r="O1125" s="242"/>
      <c r="P1125" s="242"/>
      <c r="Q1125" s="242"/>
      <c r="R1125" s="242"/>
      <c r="S1125" s="242"/>
      <c r="T1125" s="24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4" t="s">
        <v>215</v>
      </c>
      <c r="AU1125" s="244" t="s">
        <v>81</v>
      </c>
      <c r="AV1125" s="13" t="s">
        <v>79</v>
      </c>
      <c r="AW1125" s="13" t="s">
        <v>33</v>
      </c>
      <c r="AX1125" s="13" t="s">
        <v>72</v>
      </c>
      <c r="AY1125" s="244" t="s">
        <v>203</v>
      </c>
    </row>
    <row r="1126" s="13" customFormat="1">
      <c r="A1126" s="13"/>
      <c r="B1126" s="234"/>
      <c r="C1126" s="235"/>
      <c r="D1126" s="236" t="s">
        <v>215</v>
      </c>
      <c r="E1126" s="237" t="s">
        <v>19</v>
      </c>
      <c r="F1126" s="238" t="s">
        <v>447</v>
      </c>
      <c r="G1126" s="235"/>
      <c r="H1126" s="237" t="s">
        <v>19</v>
      </c>
      <c r="I1126" s="239"/>
      <c r="J1126" s="235"/>
      <c r="K1126" s="235"/>
      <c r="L1126" s="240"/>
      <c r="M1126" s="241"/>
      <c r="N1126" s="242"/>
      <c r="O1126" s="242"/>
      <c r="P1126" s="242"/>
      <c r="Q1126" s="242"/>
      <c r="R1126" s="242"/>
      <c r="S1126" s="242"/>
      <c r="T1126" s="24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4" t="s">
        <v>215</v>
      </c>
      <c r="AU1126" s="244" t="s">
        <v>81</v>
      </c>
      <c r="AV1126" s="13" t="s">
        <v>79</v>
      </c>
      <c r="AW1126" s="13" t="s">
        <v>33</v>
      </c>
      <c r="AX1126" s="13" t="s">
        <v>72</v>
      </c>
      <c r="AY1126" s="244" t="s">
        <v>203</v>
      </c>
    </row>
    <row r="1127" s="13" customFormat="1">
      <c r="A1127" s="13"/>
      <c r="B1127" s="234"/>
      <c r="C1127" s="235"/>
      <c r="D1127" s="236" t="s">
        <v>215</v>
      </c>
      <c r="E1127" s="237" t="s">
        <v>19</v>
      </c>
      <c r="F1127" s="238" t="s">
        <v>949</v>
      </c>
      <c r="G1127" s="235"/>
      <c r="H1127" s="237" t="s">
        <v>19</v>
      </c>
      <c r="I1127" s="239"/>
      <c r="J1127" s="235"/>
      <c r="K1127" s="235"/>
      <c r="L1127" s="240"/>
      <c r="M1127" s="241"/>
      <c r="N1127" s="242"/>
      <c r="O1127" s="242"/>
      <c r="P1127" s="242"/>
      <c r="Q1127" s="242"/>
      <c r="R1127" s="242"/>
      <c r="S1127" s="242"/>
      <c r="T1127" s="24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4" t="s">
        <v>215</v>
      </c>
      <c r="AU1127" s="244" t="s">
        <v>81</v>
      </c>
      <c r="AV1127" s="13" t="s">
        <v>79</v>
      </c>
      <c r="AW1127" s="13" t="s">
        <v>33</v>
      </c>
      <c r="AX1127" s="13" t="s">
        <v>72</v>
      </c>
      <c r="AY1127" s="244" t="s">
        <v>203</v>
      </c>
    </row>
    <row r="1128" s="13" customFormat="1">
      <c r="A1128" s="13"/>
      <c r="B1128" s="234"/>
      <c r="C1128" s="235"/>
      <c r="D1128" s="236" t="s">
        <v>215</v>
      </c>
      <c r="E1128" s="237" t="s">
        <v>19</v>
      </c>
      <c r="F1128" s="238" t="s">
        <v>950</v>
      </c>
      <c r="G1128" s="235"/>
      <c r="H1128" s="237" t="s">
        <v>19</v>
      </c>
      <c r="I1128" s="239"/>
      <c r="J1128" s="235"/>
      <c r="K1128" s="235"/>
      <c r="L1128" s="240"/>
      <c r="M1128" s="241"/>
      <c r="N1128" s="242"/>
      <c r="O1128" s="242"/>
      <c r="P1128" s="242"/>
      <c r="Q1128" s="242"/>
      <c r="R1128" s="242"/>
      <c r="S1128" s="242"/>
      <c r="T1128" s="24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4" t="s">
        <v>215</v>
      </c>
      <c r="AU1128" s="244" t="s">
        <v>81</v>
      </c>
      <c r="AV1128" s="13" t="s">
        <v>79</v>
      </c>
      <c r="AW1128" s="13" t="s">
        <v>33</v>
      </c>
      <c r="AX1128" s="13" t="s">
        <v>72</v>
      </c>
      <c r="AY1128" s="244" t="s">
        <v>203</v>
      </c>
    </row>
    <row r="1129" s="14" customFormat="1">
      <c r="A1129" s="14"/>
      <c r="B1129" s="245"/>
      <c r="C1129" s="246"/>
      <c r="D1129" s="236" t="s">
        <v>215</v>
      </c>
      <c r="E1129" s="247" t="s">
        <v>19</v>
      </c>
      <c r="F1129" s="248" t="s">
        <v>1378</v>
      </c>
      <c r="G1129" s="246"/>
      <c r="H1129" s="249">
        <v>13.380000000000001</v>
      </c>
      <c r="I1129" s="250"/>
      <c r="J1129" s="246"/>
      <c r="K1129" s="246"/>
      <c r="L1129" s="251"/>
      <c r="M1129" s="252"/>
      <c r="N1129" s="253"/>
      <c r="O1129" s="253"/>
      <c r="P1129" s="253"/>
      <c r="Q1129" s="253"/>
      <c r="R1129" s="253"/>
      <c r="S1129" s="253"/>
      <c r="T1129" s="25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5" t="s">
        <v>215</v>
      </c>
      <c r="AU1129" s="255" t="s">
        <v>81</v>
      </c>
      <c r="AV1129" s="14" t="s">
        <v>81</v>
      </c>
      <c r="AW1129" s="14" t="s">
        <v>33</v>
      </c>
      <c r="AX1129" s="14" t="s">
        <v>72</v>
      </c>
      <c r="AY1129" s="255" t="s">
        <v>203</v>
      </c>
    </row>
    <row r="1130" s="13" customFormat="1">
      <c r="A1130" s="13"/>
      <c r="B1130" s="234"/>
      <c r="C1130" s="235"/>
      <c r="D1130" s="236" t="s">
        <v>215</v>
      </c>
      <c r="E1130" s="237" t="s">
        <v>19</v>
      </c>
      <c r="F1130" s="238" t="s">
        <v>1366</v>
      </c>
      <c r="G1130" s="235"/>
      <c r="H1130" s="237" t="s">
        <v>19</v>
      </c>
      <c r="I1130" s="239"/>
      <c r="J1130" s="235"/>
      <c r="K1130" s="235"/>
      <c r="L1130" s="240"/>
      <c r="M1130" s="241"/>
      <c r="N1130" s="242"/>
      <c r="O1130" s="242"/>
      <c r="P1130" s="242"/>
      <c r="Q1130" s="242"/>
      <c r="R1130" s="242"/>
      <c r="S1130" s="242"/>
      <c r="T1130" s="24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4" t="s">
        <v>215</v>
      </c>
      <c r="AU1130" s="244" t="s">
        <v>81</v>
      </c>
      <c r="AV1130" s="13" t="s">
        <v>79</v>
      </c>
      <c r="AW1130" s="13" t="s">
        <v>33</v>
      </c>
      <c r="AX1130" s="13" t="s">
        <v>72</v>
      </c>
      <c r="AY1130" s="244" t="s">
        <v>203</v>
      </c>
    </row>
    <row r="1131" s="13" customFormat="1">
      <c r="A1131" s="13"/>
      <c r="B1131" s="234"/>
      <c r="C1131" s="235"/>
      <c r="D1131" s="236" t="s">
        <v>215</v>
      </c>
      <c r="E1131" s="237" t="s">
        <v>19</v>
      </c>
      <c r="F1131" s="238" t="s">
        <v>1801</v>
      </c>
      <c r="G1131" s="235"/>
      <c r="H1131" s="237" t="s">
        <v>19</v>
      </c>
      <c r="I1131" s="239"/>
      <c r="J1131" s="235"/>
      <c r="K1131" s="235"/>
      <c r="L1131" s="240"/>
      <c r="M1131" s="241"/>
      <c r="N1131" s="242"/>
      <c r="O1131" s="242"/>
      <c r="P1131" s="242"/>
      <c r="Q1131" s="242"/>
      <c r="R1131" s="242"/>
      <c r="S1131" s="242"/>
      <c r="T1131" s="24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4" t="s">
        <v>215</v>
      </c>
      <c r="AU1131" s="244" t="s">
        <v>81</v>
      </c>
      <c r="AV1131" s="13" t="s">
        <v>79</v>
      </c>
      <c r="AW1131" s="13" t="s">
        <v>33</v>
      </c>
      <c r="AX1131" s="13" t="s">
        <v>72</v>
      </c>
      <c r="AY1131" s="244" t="s">
        <v>203</v>
      </c>
    </row>
    <row r="1132" s="13" customFormat="1">
      <c r="A1132" s="13"/>
      <c r="B1132" s="234"/>
      <c r="C1132" s="235"/>
      <c r="D1132" s="236" t="s">
        <v>215</v>
      </c>
      <c r="E1132" s="237" t="s">
        <v>19</v>
      </c>
      <c r="F1132" s="238" t="s">
        <v>444</v>
      </c>
      <c r="G1132" s="235"/>
      <c r="H1132" s="237" t="s">
        <v>19</v>
      </c>
      <c r="I1132" s="239"/>
      <c r="J1132" s="235"/>
      <c r="K1132" s="235"/>
      <c r="L1132" s="240"/>
      <c r="M1132" s="241"/>
      <c r="N1132" s="242"/>
      <c r="O1132" s="242"/>
      <c r="P1132" s="242"/>
      <c r="Q1132" s="242"/>
      <c r="R1132" s="242"/>
      <c r="S1132" s="242"/>
      <c r="T1132" s="24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4" t="s">
        <v>215</v>
      </c>
      <c r="AU1132" s="244" t="s">
        <v>81</v>
      </c>
      <c r="AV1132" s="13" t="s">
        <v>79</v>
      </c>
      <c r="AW1132" s="13" t="s">
        <v>33</v>
      </c>
      <c r="AX1132" s="13" t="s">
        <v>72</v>
      </c>
      <c r="AY1132" s="244" t="s">
        <v>203</v>
      </c>
    </row>
    <row r="1133" s="13" customFormat="1">
      <c r="A1133" s="13"/>
      <c r="B1133" s="234"/>
      <c r="C1133" s="235"/>
      <c r="D1133" s="236" t="s">
        <v>215</v>
      </c>
      <c r="E1133" s="237" t="s">
        <v>19</v>
      </c>
      <c r="F1133" s="238" t="s">
        <v>949</v>
      </c>
      <c r="G1133" s="235"/>
      <c r="H1133" s="237" t="s">
        <v>19</v>
      </c>
      <c r="I1133" s="239"/>
      <c r="J1133" s="235"/>
      <c r="K1133" s="235"/>
      <c r="L1133" s="240"/>
      <c r="M1133" s="241"/>
      <c r="N1133" s="242"/>
      <c r="O1133" s="242"/>
      <c r="P1133" s="242"/>
      <c r="Q1133" s="242"/>
      <c r="R1133" s="242"/>
      <c r="S1133" s="242"/>
      <c r="T1133" s="24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4" t="s">
        <v>215</v>
      </c>
      <c r="AU1133" s="244" t="s">
        <v>81</v>
      </c>
      <c r="AV1133" s="13" t="s">
        <v>79</v>
      </c>
      <c r="AW1133" s="13" t="s">
        <v>33</v>
      </c>
      <c r="AX1133" s="13" t="s">
        <v>72</v>
      </c>
      <c r="AY1133" s="244" t="s">
        <v>203</v>
      </c>
    </row>
    <row r="1134" s="13" customFormat="1">
      <c r="A1134" s="13"/>
      <c r="B1134" s="234"/>
      <c r="C1134" s="235"/>
      <c r="D1134" s="236" t="s">
        <v>215</v>
      </c>
      <c r="E1134" s="237" t="s">
        <v>19</v>
      </c>
      <c r="F1134" s="238" t="s">
        <v>950</v>
      </c>
      <c r="G1134" s="235"/>
      <c r="H1134" s="237" t="s">
        <v>19</v>
      </c>
      <c r="I1134" s="239"/>
      <c r="J1134" s="235"/>
      <c r="K1134" s="235"/>
      <c r="L1134" s="240"/>
      <c r="M1134" s="241"/>
      <c r="N1134" s="242"/>
      <c r="O1134" s="242"/>
      <c r="P1134" s="242"/>
      <c r="Q1134" s="242"/>
      <c r="R1134" s="242"/>
      <c r="S1134" s="242"/>
      <c r="T1134" s="24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4" t="s">
        <v>215</v>
      </c>
      <c r="AU1134" s="244" t="s">
        <v>81</v>
      </c>
      <c r="AV1134" s="13" t="s">
        <v>79</v>
      </c>
      <c r="AW1134" s="13" t="s">
        <v>33</v>
      </c>
      <c r="AX1134" s="13" t="s">
        <v>72</v>
      </c>
      <c r="AY1134" s="244" t="s">
        <v>203</v>
      </c>
    </row>
    <row r="1135" s="14" customFormat="1">
      <c r="A1135" s="14"/>
      <c r="B1135" s="245"/>
      <c r="C1135" s="246"/>
      <c r="D1135" s="236" t="s">
        <v>215</v>
      </c>
      <c r="E1135" s="247" t="s">
        <v>19</v>
      </c>
      <c r="F1135" s="248" t="s">
        <v>1380</v>
      </c>
      <c r="G1135" s="246"/>
      <c r="H1135" s="249">
        <v>13.449999999999999</v>
      </c>
      <c r="I1135" s="250"/>
      <c r="J1135" s="246"/>
      <c r="K1135" s="246"/>
      <c r="L1135" s="251"/>
      <c r="M1135" s="252"/>
      <c r="N1135" s="253"/>
      <c r="O1135" s="253"/>
      <c r="P1135" s="253"/>
      <c r="Q1135" s="253"/>
      <c r="R1135" s="253"/>
      <c r="S1135" s="253"/>
      <c r="T1135" s="25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55" t="s">
        <v>215</v>
      </c>
      <c r="AU1135" s="255" t="s">
        <v>81</v>
      </c>
      <c r="AV1135" s="14" t="s">
        <v>81</v>
      </c>
      <c r="AW1135" s="14" t="s">
        <v>33</v>
      </c>
      <c r="AX1135" s="14" t="s">
        <v>72</v>
      </c>
      <c r="AY1135" s="255" t="s">
        <v>203</v>
      </c>
    </row>
    <row r="1136" s="13" customFormat="1">
      <c r="A1136" s="13"/>
      <c r="B1136" s="234"/>
      <c r="C1136" s="235"/>
      <c r="D1136" s="236" t="s">
        <v>215</v>
      </c>
      <c r="E1136" s="237" t="s">
        <v>19</v>
      </c>
      <c r="F1136" s="238" t="s">
        <v>1366</v>
      </c>
      <c r="G1136" s="235"/>
      <c r="H1136" s="237" t="s">
        <v>19</v>
      </c>
      <c r="I1136" s="239"/>
      <c r="J1136" s="235"/>
      <c r="K1136" s="235"/>
      <c r="L1136" s="240"/>
      <c r="M1136" s="241"/>
      <c r="N1136" s="242"/>
      <c r="O1136" s="242"/>
      <c r="P1136" s="242"/>
      <c r="Q1136" s="242"/>
      <c r="R1136" s="242"/>
      <c r="S1136" s="242"/>
      <c r="T1136" s="24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4" t="s">
        <v>215</v>
      </c>
      <c r="AU1136" s="244" t="s">
        <v>81</v>
      </c>
      <c r="AV1136" s="13" t="s">
        <v>79</v>
      </c>
      <c r="AW1136" s="13" t="s">
        <v>33</v>
      </c>
      <c r="AX1136" s="13" t="s">
        <v>72</v>
      </c>
      <c r="AY1136" s="244" t="s">
        <v>203</v>
      </c>
    </row>
    <row r="1137" s="13" customFormat="1">
      <c r="A1137" s="13"/>
      <c r="B1137" s="234"/>
      <c r="C1137" s="235"/>
      <c r="D1137" s="236" t="s">
        <v>215</v>
      </c>
      <c r="E1137" s="237" t="s">
        <v>19</v>
      </c>
      <c r="F1137" s="238" t="s">
        <v>1802</v>
      </c>
      <c r="G1137" s="235"/>
      <c r="H1137" s="237" t="s">
        <v>19</v>
      </c>
      <c r="I1137" s="239"/>
      <c r="J1137" s="235"/>
      <c r="K1137" s="235"/>
      <c r="L1137" s="240"/>
      <c r="M1137" s="241"/>
      <c r="N1137" s="242"/>
      <c r="O1137" s="242"/>
      <c r="P1137" s="242"/>
      <c r="Q1137" s="242"/>
      <c r="R1137" s="242"/>
      <c r="S1137" s="242"/>
      <c r="T1137" s="24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4" t="s">
        <v>215</v>
      </c>
      <c r="AU1137" s="244" t="s">
        <v>81</v>
      </c>
      <c r="AV1137" s="13" t="s">
        <v>79</v>
      </c>
      <c r="AW1137" s="13" t="s">
        <v>33</v>
      </c>
      <c r="AX1137" s="13" t="s">
        <v>72</v>
      </c>
      <c r="AY1137" s="244" t="s">
        <v>203</v>
      </c>
    </row>
    <row r="1138" s="13" customFormat="1">
      <c r="A1138" s="13"/>
      <c r="B1138" s="234"/>
      <c r="C1138" s="235"/>
      <c r="D1138" s="236" t="s">
        <v>215</v>
      </c>
      <c r="E1138" s="237" t="s">
        <v>19</v>
      </c>
      <c r="F1138" s="238" t="s">
        <v>1382</v>
      </c>
      <c r="G1138" s="235"/>
      <c r="H1138" s="237" t="s">
        <v>19</v>
      </c>
      <c r="I1138" s="239"/>
      <c r="J1138" s="235"/>
      <c r="K1138" s="235"/>
      <c r="L1138" s="240"/>
      <c r="M1138" s="241"/>
      <c r="N1138" s="242"/>
      <c r="O1138" s="242"/>
      <c r="P1138" s="242"/>
      <c r="Q1138" s="242"/>
      <c r="R1138" s="242"/>
      <c r="S1138" s="242"/>
      <c r="T1138" s="24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44" t="s">
        <v>215</v>
      </c>
      <c r="AU1138" s="244" t="s">
        <v>81</v>
      </c>
      <c r="AV1138" s="13" t="s">
        <v>79</v>
      </c>
      <c r="AW1138" s="13" t="s">
        <v>33</v>
      </c>
      <c r="AX1138" s="13" t="s">
        <v>72</v>
      </c>
      <c r="AY1138" s="244" t="s">
        <v>203</v>
      </c>
    </row>
    <row r="1139" s="13" customFormat="1">
      <c r="A1139" s="13"/>
      <c r="B1139" s="234"/>
      <c r="C1139" s="235"/>
      <c r="D1139" s="236" t="s">
        <v>215</v>
      </c>
      <c r="E1139" s="237" t="s">
        <v>19</v>
      </c>
      <c r="F1139" s="238" t="s">
        <v>949</v>
      </c>
      <c r="G1139" s="235"/>
      <c r="H1139" s="237" t="s">
        <v>19</v>
      </c>
      <c r="I1139" s="239"/>
      <c r="J1139" s="235"/>
      <c r="K1139" s="235"/>
      <c r="L1139" s="240"/>
      <c r="M1139" s="241"/>
      <c r="N1139" s="242"/>
      <c r="O1139" s="242"/>
      <c r="P1139" s="242"/>
      <c r="Q1139" s="242"/>
      <c r="R1139" s="242"/>
      <c r="S1139" s="242"/>
      <c r="T1139" s="24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4" t="s">
        <v>215</v>
      </c>
      <c r="AU1139" s="244" t="s">
        <v>81</v>
      </c>
      <c r="AV1139" s="13" t="s">
        <v>79</v>
      </c>
      <c r="AW1139" s="13" t="s">
        <v>33</v>
      </c>
      <c r="AX1139" s="13" t="s">
        <v>72</v>
      </c>
      <c r="AY1139" s="244" t="s">
        <v>203</v>
      </c>
    </row>
    <row r="1140" s="13" customFormat="1">
      <c r="A1140" s="13"/>
      <c r="B1140" s="234"/>
      <c r="C1140" s="235"/>
      <c r="D1140" s="236" t="s">
        <v>215</v>
      </c>
      <c r="E1140" s="237" t="s">
        <v>19</v>
      </c>
      <c r="F1140" s="238" t="s">
        <v>950</v>
      </c>
      <c r="G1140" s="235"/>
      <c r="H1140" s="237" t="s">
        <v>19</v>
      </c>
      <c r="I1140" s="239"/>
      <c r="J1140" s="235"/>
      <c r="K1140" s="235"/>
      <c r="L1140" s="240"/>
      <c r="M1140" s="241"/>
      <c r="N1140" s="242"/>
      <c r="O1140" s="242"/>
      <c r="P1140" s="242"/>
      <c r="Q1140" s="242"/>
      <c r="R1140" s="242"/>
      <c r="S1140" s="242"/>
      <c r="T1140" s="24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4" t="s">
        <v>215</v>
      </c>
      <c r="AU1140" s="244" t="s">
        <v>81</v>
      </c>
      <c r="AV1140" s="13" t="s">
        <v>79</v>
      </c>
      <c r="AW1140" s="13" t="s">
        <v>33</v>
      </c>
      <c r="AX1140" s="13" t="s">
        <v>72</v>
      </c>
      <c r="AY1140" s="244" t="s">
        <v>203</v>
      </c>
    </row>
    <row r="1141" s="14" customFormat="1">
      <c r="A1141" s="14"/>
      <c r="B1141" s="245"/>
      <c r="C1141" s="246"/>
      <c r="D1141" s="236" t="s">
        <v>215</v>
      </c>
      <c r="E1141" s="247" t="s">
        <v>19</v>
      </c>
      <c r="F1141" s="248" t="s">
        <v>1383</v>
      </c>
      <c r="G1141" s="246"/>
      <c r="H1141" s="249">
        <v>13.789999999999999</v>
      </c>
      <c r="I1141" s="250"/>
      <c r="J1141" s="246"/>
      <c r="K1141" s="246"/>
      <c r="L1141" s="251"/>
      <c r="M1141" s="252"/>
      <c r="N1141" s="253"/>
      <c r="O1141" s="253"/>
      <c r="P1141" s="253"/>
      <c r="Q1141" s="253"/>
      <c r="R1141" s="253"/>
      <c r="S1141" s="253"/>
      <c r="T1141" s="25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55" t="s">
        <v>215</v>
      </c>
      <c r="AU1141" s="255" t="s">
        <v>81</v>
      </c>
      <c r="AV1141" s="14" t="s">
        <v>81</v>
      </c>
      <c r="AW1141" s="14" t="s">
        <v>33</v>
      </c>
      <c r="AX1141" s="14" t="s">
        <v>72</v>
      </c>
      <c r="AY1141" s="255" t="s">
        <v>203</v>
      </c>
    </row>
    <row r="1142" s="13" customFormat="1">
      <c r="A1142" s="13"/>
      <c r="B1142" s="234"/>
      <c r="C1142" s="235"/>
      <c r="D1142" s="236" t="s">
        <v>215</v>
      </c>
      <c r="E1142" s="237" t="s">
        <v>19</v>
      </c>
      <c r="F1142" s="238" t="s">
        <v>1366</v>
      </c>
      <c r="G1142" s="235"/>
      <c r="H1142" s="237" t="s">
        <v>19</v>
      </c>
      <c r="I1142" s="239"/>
      <c r="J1142" s="235"/>
      <c r="K1142" s="235"/>
      <c r="L1142" s="240"/>
      <c r="M1142" s="241"/>
      <c r="N1142" s="242"/>
      <c r="O1142" s="242"/>
      <c r="P1142" s="242"/>
      <c r="Q1142" s="242"/>
      <c r="R1142" s="242"/>
      <c r="S1142" s="242"/>
      <c r="T1142" s="24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4" t="s">
        <v>215</v>
      </c>
      <c r="AU1142" s="244" t="s">
        <v>81</v>
      </c>
      <c r="AV1142" s="13" t="s">
        <v>79</v>
      </c>
      <c r="AW1142" s="13" t="s">
        <v>33</v>
      </c>
      <c r="AX1142" s="13" t="s">
        <v>72</v>
      </c>
      <c r="AY1142" s="244" t="s">
        <v>203</v>
      </c>
    </row>
    <row r="1143" s="13" customFormat="1">
      <c r="A1143" s="13"/>
      <c r="B1143" s="234"/>
      <c r="C1143" s="235"/>
      <c r="D1143" s="236" t="s">
        <v>215</v>
      </c>
      <c r="E1143" s="237" t="s">
        <v>19</v>
      </c>
      <c r="F1143" s="238" t="s">
        <v>1803</v>
      </c>
      <c r="G1143" s="235"/>
      <c r="H1143" s="237" t="s">
        <v>19</v>
      </c>
      <c r="I1143" s="239"/>
      <c r="J1143" s="235"/>
      <c r="K1143" s="235"/>
      <c r="L1143" s="240"/>
      <c r="M1143" s="241"/>
      <c r="N1143" s="242"/>
      <c r="O1143" s="242"/>
      <c r="P1143" s="242"/>
      <c r="Q1143" s="242"/>
      <c r="R1143" s="242"/>
      <c r="S1143" s="242"/>
      <c r="T1143" s="24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4" t="s">
        <v>215</v>
      </c>
      <c r="AU1143" s="244" t="s">
        <v>81</v>
      </c>
      <c r="AV1143" s="13" t="s">
        <v>79</v>
      </c>
      <c r="AW1143" s="13" t="s">
        <v>33</v>
      </c>
      <c r="AX1143" s="13" t="s">
        <v>72</v>
      </c>
      <c r="AY1143" s="244" t="s">
        <v>203</v>
      </c>
    </row>
    <row r="1144" s="13" customFormat="1">
      <c r="A1144" s="13"/>
      <c r="B1144" s="234"/>
      <c r="C1144" s="235"/>
      <c r="D1144" s="236" t="s">
        <v>215</v>
      </c>
      <c r="E1144" s="237" t="s">
        <v>19</v>
      </c>
      <c r="F1144" s="238" t="s">
        <v>1385</v>
      </c>
      <c r="G1144" s="235"/>
      <c r="H1144" s="237" t="s">
        <v>19</v>
      </c>
      <c r="I1144" s="239"/>
      <c r="J1144" s="235"/>
      <c r="K1144" s="235"/>
      <c r="L1144" s="240"/>
      <c r="M1144" s="241"/>
      <c r="N1144" s="242"/>
      <c r="O1144" s="242"/>
      <c r="P1144" s="242"/>
      <c r="Q1144" s="242"/>
      <c r="R1144" s="242"/>
      <c r="S1144" s="242"/>
      <c r="T1144" s="24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4" t="s">
        <v>215</v>
      </c>
      <c r="AU1144" s="244" t="s">
        <v>81</v>
      </c>
      <c r="AV1144" s="13" t="s">
        <v>79</v>
      </c>
      <c r="AW1144" s="13" t="s">
        <v>33</v>
      </c>
      <c r="AX1144" s="13" t="s">
        <v>72</v>
      </c>
      <c r="AY1144" s="244" t="s">
        <v>203</v>
      </c>
    </row>
    <row r="1145" s="13" customFormat="1">
      <c r="A1145" s="13"/>
      <c r="B1145" s="234"/>
      <c r="C1145" s="235"/>
      <c r="D1145" s="236" t="s">
        <v>215</v>
      </c>
      <c r="E1145" s="237" t="s">
        <v>19</v>
      </c>
      <c r="F1145" s="238" t="s">
        <v>949</v>
      </c>
      <c r="G1145" s="235"/>
      <c r="H1145" s="237" t="s">
        <v>19</v>
      </c>
      <c r="I1145" s="239"/>
      <c r="J1145" s="235"/>
      <c r="K1145" s="235"/>
      <c r="L1145" s="240"/>
      <c r="M1145" s="241"/>
      <c r="N1145" s="242"/>
      <c r="O1145" s="242"/>
      <c r="P1145" s="242"/>
      <c r="Q1145" s="242"/>
      <c r="R1145" s="242"/>
      <c r="S1145" s="242"/>
      <c r="T1145" s="24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4" t="s">
        <v>215</v>
      </c>
      <c r="AU1145" s="244" t="s">
        <v>81</v>
      </c>
      <c r="AV1145" s="13" t="s">
        <v>79</v>
      </c>
      <c r="AW1145" s="13" t="s">
        <v>33</v>
      </c>
      <c r="AX1145" s="13" t="s">
        <v>72</v>
      </c>
      <c r="AY1145" s="244" t="s">
        <v>203</v>
      </c>
    </row>
    <row r="1146" s="13" customFormat="1">
      <c r="A1146" s="13"/>
      <c r="B1146" s="234"/>
      <c r="C1146" s="235"/>
      <c r="D1146" s="236" t="s">
        <v>215</v>
      </c>
      <c r="E1146" s="237" t="s">
        <v>19</v>
      </c>
      <c r="F1146" s="238" t="s">
        <v>950</v>
      </c>
      <c r="G1146" s="235"/>
      <c r="H1146" s="237" t="s">
        <v>19</v>
      </c>
      <c r="I1146" s="239"/>
      <c r="J1146" s="235"/>
      <c r="K1146" s="235"/>
      <c r="L1146" s="240"/>
      <c r="M1146" s="241"/>
      <c r="N1146" s="242"/>
      <c r="O1146" s="242"/>
      <c r="P1146" s="242"/>
      <c r="Q1146" s="242"/>
      <c r="R1146" s="242"/>
      <c r="S1146" s="242"/>
      <c r="T1146" s="24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44" t="s">
        <v>215</v>
      </c>
      <c r="AU1146" s="244" t="s">
        <v>81</v>
      </c>
      <c r="AV1146" s="13" t="s">
        <v>79</v>
      </c>
      <c r="AW1146" s="13" t="s">
        <v>33</v>
      </c>
      <c r="AX1146" s="13" t="s">
        <v>72</v>
      </c>
      <c r="AY1146" s="244" t="s">
        <v>203</v>
      </c>
    </row>
    <row r="1147" s="14" customFormat="1">
      <c r="A1147" s="14"/>
      <c r="B1147" s="245"/>
      <c r="C1147" s="246"/>
      <c r="D1147" s="236" t="s">
        <v>215</v>
      </c>
      <c r="E1147" s="247" t="s">
        <v>19</v>
      </c>
      <c r="F1147" s="248" t="s">
        <v>1386</v>
      </c>
      <c r="G1147" s="246"/>
      <c r="H1147" s="249">
        <v>2.7000000000000002</v>
      </c>
      <c r="I1147" s="250"/>
      <c r="J1147" s="246"/>
      <c r="K1147" s="246"/>
      <c r="L1147" s="251"/>
      <c r="M1147" s="252"/>
      <c r="N1147" s="253"/>
      <c r="O1147" s="253"/>
      <c r="P1147" s="253"/>
      <c r="Q1147" s="253"/>
      <c r="R1147" s="253"/>
      <c r="S1147" s="253"/>
      <c r="T1147" s="25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5" t="s">
        <v>215</v>
      </c>
      <c r="AU1147" s="255" t="s">
        <v>81</v>
      </c>
      <c r="AV1147" s="14" t="s">
        <v>81</v>
      </c>
      <c r="AW1147" s="14" t="s">
        <v>33</v>
      </c>
      <c r="AX1147" s="14" t="s">
        <v>72</v>
      </c>
      <c r="AY1147" s="255" t="s">
        <v>203</v>
      </c>
    </row>
    <row r="1148" s="13" customFormat="1">
      <c r="A1148" s="13"/>
      <c r="B1148" s="234"/>
      <c r="C1148" s="235"/>
      <c r="D1148" s="236" t="s">
        <v>215</v>
      </c>
      <c r="E1148" s="237" t="s">
        <v>19</v>
      </c>
      <c r="F1148" s="238" t="s">
        <v>1366</v>
      </c>
      <c r="G1148" s="235"/>
      <c r="H1148" s="237" t="s">
        <v>19</v>
      </c>
      <c r="I1148" s="239"/>
      <c r="J1148" s="235"/>
      <c r="K1148" s="235"/>
      <c r="L1148" s="240"/>
      <c r="M1148" s="241"/>
      <c r="N1148" s="242"/>
      <c r="O1148" s="242"/>
      <c r="P1148" s="242"/>
      <c r="Q1148" s="242"/>
      <c r="R1148" s="242"/>
      <c r="S1148" s="242"/>
      <c r="T1148" s="24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4" t="s">
        <v>215</v>
      </c>
      <c r="AU1148" s="244" t="s">
        <v>81</v>
      </c>
      <c r="AV1148" s="13" t="s">
        <v>79</v>
      </c>
      <c r="AW1148" s="13" t="s">
        <v>33</v>
      </c>
      <c r="AX1148" s="13" t="s">
        <v>72</v>
      </c>
      <c r="AY1148" s="244" t="s">
        <v>203</v>
      </c>
    </row>
    <row r="1149" s="13" customFormat="1">
      <c r="A1149" s="13"/>
      <c r="B1149" s="234"/>
      <c r="C1149" s="235"/>
      <c r="D1149" s="236" t="s">
        <v>215</v>
      </c>
      <c r="E1149" s="237" t="s">
        <v>19</v>
      </c>
      <c r="F1149" s="238" t="s">
        <v>1804</v>
      </c>
      <c r="G1149" s="235"/>
      <c r="H1149" s="237" t="s">
        <v>19</v>
      </c>
      <c r="I1149" s="239"/>
      <c r="J1149" s="235"/>
      <c r="K1149" s="235"/>
      <c r="L1149" s="240"/>
      <c r="M1149" s="241"/>
      <c r="N1149" s="242"/>
      <c r="O1149" s="242"/>
      <c r="P1149" s="242"/>
      <c r="Q1149" s="242"/>
      <c r="R1149" s="242"/>
      <c r="S1149" s="242"/>
      <c r="T1149" s="24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4" t="s">
        <v>215</v>
      </c>
      <c r="AU1149" s="244" t="s">
        <v>81</v>
      </c>
      <c r="AV1149" s="13" t="s">
        <v>79</v>
      </c>
      <c r="AW1149" s="13" t="s">
        <v>33</v>
      </c>
      <c r="AX1149" s="13" t="s">
        <v>72</v>
      </c>
      <c r="AY1149" s="244" t="s">
        <v>203</v>
      </c>
    </row>
    <row r="1150" s="13" customFormat="1">
      <c r="A1150" s="13"/>
      <c r="B1150" s="234"/>
      <c r="C1150" s="235"/>
      <c r="D1150" s="236" t="s">
        <v>215</v>
      </c>
      <c r="E1150" s="237" t="s">
        <v>19</v>
      </c>
      <c r="F1150" s="238" t="s">
        <v>1618</v>
      </c>
      <c r="G1150" s="235"/>
      <c r="H1150" s="237" t="s">
        <v>19</v>
      </c>
      <c r="I1150" s="239"/>
      <c r="J1150" s="235"/>
      <c r="K1150" s="235"/>
      <c r="L1150" s="240"/>
      <c r="M1150" s="241"/>
      <c r="N1150" s="242"/>
      <c r="O1150" s="242"/>
      <c r="P1150" s="242"/>
      <c r="Q1150" s="242"/>
      <c r="R1150" s="242"/>
      <c r="S1150" s="242"/>
      <c r="T1150" s="24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4" t="s">
        <v>215</v>
      </c>
      <c r="AU1150" s="244" t="s">
        <v>81</v>
      </c>
      <c r="AV1150" s="13" t="s">
        <v>79</v>
      </c>
      <c r="AW1150" s="13" t="s">
        <v>33</v>
      </c>
      <c r="AX1150" s="13" t="s">
        <v>72</v>
      </c>
      <c r="AY1150" s="244" t="s">
        <v>203</v>
      </c>
    </row>
    <row r="1151" s="13" customFormat="1">
      <c r="A1151" s="13"/>
      <c r="B1151" s="234"/>
      <c r="C1151" s="235"/>
      <c r="D1151" s="236" t="s">
        <v>215</v>
      </c>
      <c r="E1151" s="237" t="s">
        <v>19</v>
      </c>
      <c r="F1151" s="238" t="s">
        <v>949</v>
      </c>
      <c r="G1151" s="235"/>
      <c r="H1151" s="237" t="s">
        <v>19</v>
      </c>
      <c r="I1151" s="239"/>
      <c r="J1151" s="235"/>
      <c r="K1151" s="235"/>
      <c r="L1151" s="240"/>
      <c r="M1151" s="241"/>
      <c r="N1151" s="242"/>
      <c r="O1151" s="242"/>
      <c r="P1151" s="242"/>
      <c r="Q1151" s="242"/>
      <c r="R1151" s="242"/>
      <c r="S1151" s="242"/>
      <c r="T1151" s="24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44" t="s">
        <v>215</v>
      </c>
      <c r="AU1151" s="244" t="s">
        <v>81</v>
      </c>
      <c r="AV1151" s="13" t="s">
        <v>79</v>
      </c>
      <c r="AW1151" s="13" t="s">
        <v>33</v>
      </c>
      <c r="AX1151" s="13" t="s">
        <v>72</v>
      </c>
      <c r="AY1151" s="244" t="s">
        <v>203</v>
      </c>
    </row>
    <row r="1152" s="13" customFormat="1">
      <c r="A1152" s="13"/>
      <c r="B1152" s="234"/>
      <c r="C1152" s="235"/>
      <c r="D1152" s="236" t="s">
        <v>215</v>
      </c>
      <c r="E1152" s="237" t="s">
        <v>19</v>
      </c>
      <c r="F1152" s="238" t="s">
        <v>950</v>
      </c>
      <c r="G1152" s="235"/>
      <c r="H1152" s="237" t="s">
        <v>19</v>
      </c>
      <c r="I1152" s="239"/>
      <c r="J1152" s="235"/>
      <c r="K1152" s="235"/>
      <c r="L1152" s="240"/>
      <c r="M1152" s="241"/>
      <c r="N1152" s="242"/>
      <c r="O1152" s="242"/>
      <c r="P1152" s="242"/>
      <c r="Q1152" s="242"/>
      <c r="R1152" s="242"/>
      <c r="S1152" s="242"/>
      <c r="T1152" s="24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44" t="s">
        <v>215</v>
      </c>
      <c r="AU1152" s="244" t="s">
        <v>81</v>
      </c>
      <c r="AV1152" s="13" t="s">
        <v>79</v>
      </c>
      <c r="AW1152" s="13" t="s">
        <v>33</v>
      </c>
      <c r="AX1152" s="13" t="s">
        <v>72</v>
      </c>
      <c r="AY1152" s="244" t="s">
        <v>203</v>
      </c>
    </row>
    <row r="1153" s="14" customFormat="1">
      <c r="A1153" s="14"/>
      <c r="B1153" s="245"/>
      <c r="C1153" s="246"/>
      <c r="D1153" s="236" t="s">
        <v>215</v>
      </c>
      <c r="E1153" s="247" t="s">
        <v>19</v>
      </c>
      <c r="F1153" s="248" t="s">
        <v>1619</v>
      </c>
      <c r="G1153" s="246"/>
      <c r="H1153" s="249">
        <v>16.640000000000001</v>
      </c>
      <c r="I1153" s="250"/>
      <c r="J1153" s="246"/>
      <c r="K1153" s="246"/>
      <c r="L1153" s="251"/>
      <c r="M1153" s="252"/>
      <c r="N1153" s="253"/>
      <c r="O1153" s="253"/>
      <c r="P1153" s="253"/>
      <c r="Q1153" s="253"/>
      <c r="R1153" s="253"/>
      <c r="S1153" s="253"/>
      <c r="T1153" s="25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5" t="s">
        <v>215</v>
      </c>
      <c r="AU1153" s="255" t="s">
        <v>81</v>
      </c>
      <c r="AV1153" s="14" t="s">
        <v>81</v>
      </c>
      <c r="AW1153" s="14" t="s">
        <v>33</v>
      </c>
      <c r="AX1153" s="14" t="s">
        <v>72</v>
      </c>
      <c r="AY1153" s="255" t="s">
        <v>203</v>
      </c>
    </row>
    <row r="1154" s="13" customFormat="1">
      <c r="A1154" s="13"/>
      <c r="B1154" s="234"/>
      <c r="C1154" s="235"/>
      <c r="D1154" s="236" t="s">
        <v>215</v>
      </c>
      <c r="E1154" s="237" t="s">
        <v>19</v>
      </c>
      <c r="F1154" s="238" t="s">
        <v>1366</v>
      </c>
      <c r="G1154" s="235"/>
      <c r="H1154" s="237" t="s">
        <v>19</v>
      </c>
      <c r="I1154" s="239"/>
      <c r="J1154" s="235"/>
      <c r="K1154" s="235"/>
      <c r="L1154" s="240"/>
      <c r="M1154" s="241"/>
      <c r="N1154" s="242"/>
      <c r="O1154" s="242"/>
      <c r="P1154" s="242"/>
      <c r="Q1154" s="242"/>
      <c r="R1154" s="242"/>
      <c r="S1154" s="242"/>
      <c r="T1154" s="24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4" t="s">
        <v>215</v>
      </c>
      <c r="AU1154" s="244" t="s">
        <v>81</v>
      </c>
      <c r="AV1154" s="13" t="s">
        <v>79</v>
      </c>
      <c r="AW1154" s="13" t="s">
        <v>33</v>
      </c>
      <c r="AX1154" s="13" t="s">
        <v>72</v>
      </c>
      <c r="AY1154" s="244" t="s">
        <v>203</v>
      </c>
    </row>
    <row r="1155" s="13" customFormat="1">
      <c r="A1155" s="13"/>
      <c r="B1155" s="234"/>
      <c r="C1155" s="235"/>
      <c r="D1155" s="236" t="s">
        <v>215</v>
      </c>
      <c r="E1155" s="237" t="s">
        <v>19</v>
      </c>
      <c r="F1155" s="238" t="s">
        <v>1805</v>
      </c>
      <c r="G1155" s="235"/>
      <c r="H1155" s="237" t="s">
        <v>19</v>
      </c>
      <c r="I1155" s="239"/>
      <c r="J1155" s="235"/>
      <c r="K1155" s="235"/>
      <c r="L1155" s="240"/>
      <c r="M1155" s="241"/>
      <c r="N1155" s="242"/>
      <c r="O1155" s="242"/>
      <c r="P1155" s="242"/>
      <c r="Q1155" s="242"/>
      <c r="R1155" s="242"/>
      <c r="S1155" s="242"/>
      <c r="T1155" s="24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4" t="s">
        <v>215</v>
      </c>
      <c r="AU1155" s="244" t="s">
        <v>81</v>
      </c>
      <c r="AV1155" s="13" t="s">
        <v>79</v>
      </c>
      <c r="AW1155" s="13" t="s">
        <v>33</v>
      </c>
      <c r="AX1155" s="13" t="s">
        <v>72</v>
      </c>
      <c r="AY1155" s="244" t="s">
        <v>203</v>
      </c>
    </row>
    <row r="1156" s="13" customFormat="1">
      <c r="A1156" s="13"/>
      <c r="B1156" s="234"/>
      <c r="C1156" s="235"/>
      <c r="D1156" s="236" t="s">
        <v>215</v>
      </c>
      <c r="E1156" s="237" t="s">
        <v>19</v>
      </c>
      <c r="F1156" s="238" t="s">
        <v>1369</v>
      </c>
      <c r="G1156" s="235"/>
      <c r="H1156" s="237" t="s">
        <v>19</v>
      </c>
      <c r="I1156" s="239"/>
      <c r="J1156" s="235"/>
      <c r="K1156" s="235"/>
      <c r="L1156" s="240"/>
      <c r="M1156" s="241"/>
      <c r="N1156" s="242"/>
      <c r="O1156" s="242"/>
      <c r="P1156" s="242"/>
      <c r="Q1156" s="242"/>
      <c r="R1156" s="242"/>
      <c r="S1156" s="242"/>
      <c r="T1156" s="24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4" t="s">
        <v>215</v>
      </c>
      <c r="AU1156" s="244" t="s">
        <v>81</v>
      </c>
      <c r="AV1156" s="13" t="s">
        <v>79</v>
      </c>
      <c r="AW1156" s="13" t="s">
        <v>33</v>
      </c>
      <c r="AX1156" s="13" t="s">
        <v>72</v>
      </c>
      <c r="AY1156" s="244" t="s">
        <v>203</v>
      </c>
    </row>
    <row r="1157" s="13" customFormat="1">
      <c r="A1157" s="13"/>
      <c r="B1157" s="234"/>
      <c r="C1157" s="235"/>
      <c r="D1157" s="236" t="s">
        <v>215</v>
      </c>
      <c r="E1157" s="237" t="s">
        <v>19</v>
      </c>
      <c r="F1157" s="238" t="s">
        <v>949</v>
      </c>
      <c r="G1157" s="235"/>
      <c r="H1157" s="237" t="s">
        <v>19</v>
      </c>
      <c r="I1157" s="239"/>
      <c r="J1157" s="235"/>
      <c r="K1157" s="235"/>
      <c r="L1157" s="240"/>
      <c r="M1157" s="241"/>
      <c r="N1157" s="242"/>
      <c r="O1157" s="242"/>
      <c r="P1157" s="242"/>
      <c r="Q1157" s="242"/>
      <c r="R1157" s="242"/>
      <c r="S1157" s="242"/>
      <c r="T1157" s="24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4" t="s">
        <v>215</v>
      </c>
      <c r="AU1157" s="244" t="s">
        <v>81</v>
      </c>
      <c r="AV1157" s="13" t="s">
        <v>79</v>
      </c>
      <c r="AW1157" s="13" t="s">
        <v>33</v>
      </c>
      <c r="AX1157" s="13" t="s">
        <v>72</v>
      </c>
      <c r="AY1157" s="244" t="s">
        <v>203</v>
      </c>
    </row>
    <row r="1158" s="13" customFormat="1">
      <c r="A1158" s="13"/>
      <c r="B1158" s="234"/>
      <c r="C1158" s="235"/>
      <c r="D1158" s="236" t="s">
        <v>215</v>
      </c>
      <c r="E1158" s="237" t="s">
        <v>19</v>
      </c>
      <c r="F1158" s="238" t="s">
        <v>950</v>
      </c>
      <c r="G1158" s="235"/>
      <c r="H1158" s="237" t="s">
        <v>19</v>
      </c>
      <c r="I1158" s="239"/>
      <c r="J1158" s="235"/>
      <c r="K1158" s="235"/>
      <c r="L1158" s="240"/>
      <c r="M1158" s="241"/>
      <c r="N1158" s="242"/>
      <c r="O1158" s="242"/>
      <c r="P1158" s="242"/>
      <c r="Q1158" s="242"/>
      <c r="R1158" s="242"/>
      <c r="S1158" s="242"/>
      <c r="T1158" s="24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44" t="s">
        <v>215</v>
      </c>
      <c r="AU1158" s="244" t="s">
        <v>81</v>
      </c>
      <c r="AV1158" s="13" t="s">
        <v>79</v>
      </c>
      <c r="AW1158" s="13" t="s">
        <v>33</v>
      </c>
      <c r="AX1158" s="13" t="s">
        <v>72</v>
      </c>
      <c r="AY1158" s="244" t="s">
        <v>203</v>
      </c>
    </row>
    <row r="1159" s="14" customFormat="1">
      <c r="A1159" s="14"/>
      <c r="B1159" s="245"/>
      <c r="C1159" s="246"/>
      <c r="D1159" s="236" t="s">
        <v>215</v>
      </c>
      <c r="E1159" s="247" t="s">
        <v>19</v>
      </c>
      <c r="F1159" s="248" t="s">
        <v>1370</v>
      </c>
      <c r="G1159" s="246"/>
      <c r="H1159" s="249">
        <v>4.7400000000000002</v>
      </c>
      <c r="I1159" s="250"/>
      <c r="J1159" s="246"/>
      <c r="K1159" s="246"/>
      <c r="L1159" s="251"/>
      <c r="M1159" s="252"/>
      <c r="N1159" s="253"/>
      <c r="O1159" s="253"/>
      <c r="P1159" s="253"/>
      <c r="Q1159" s="253"/>
      <c r="R1159" s="253"/>
      <c r="S1159" s="253"/>
      <c r="T1159" s="25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55" t="s">
        <v>215</v>
      </c>
      <c r="AU1159" s="255" t="s">
        <v>81</v>
      </c>
      <c r="AV1159" s="14" t="s">
        <v>81</v>
      </c>
      <c r="AW1159" s="14" t="s">
        <v>33</v>
      </c>
      <c r="AX1159" s="14" t="s">
        <v>72</v>
      </c>
      <c r="AY1159" s="255" t="s">
        <v>203</v>
      </c>
    </row>
    <row r="1160" s="13" customFormat="1">
      <c r="A1160" s="13"/>
      <c r="B1160" s="234"/>
      <c r="C1160" s="235"/>
      <c r="D1160" s="236" t="s">
        <v>215</v>
      </c>
      <c r="E1160" s="237" t="s">
        <v>19</v>
      </c>
      <c r="F1160" s="238" t="s">
        <v>1366</v>
      </c>
      <c r="G1160" s="235"/>
      <c r="H1160" s="237" t="s">
        <v>19</v>
      </c>
      <c r="I1160" s="239"/>
      <c r="J1160" s="235"/>
      <c r="K1160" s="235"/>
      <c r="L1160" s="240"/>
      <c r="M1160" s="241"/>
      <c r="N1160" s="242"/>
      <c r="O1160" s="242"/>
      <c r="P1160" s="242"/>
      <c r="Q1160" s="242"/>
      <c r="R1160" s="242"/>
      <c r="S1160" s="242"/>
      <c r="T1160" s="24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44" t="s">
        <v>215</v>
      </c>
      <c r="AU1160" s="244" t="s">
        <v>81</v>
      </c>
      <c r="AV1160" s="13" t="s">
        <v>79</v>
      </c>
      <c r="AW1160" s="13" t="s">
        <v>33</v>
      </c>
      <c r="AX1160" s="13" t="s">
        <v>72</v>
      </c>
      <c r="AY1160" s="244" t="s">
        <v>203</v>
      </c>
    </row>
    <row r="1161" s="13" customFormat="1">
      <c r="A1161" s="13"/>
      <c r="B1161" s="234"/>
      <c r="C1161" s="235"/>
      <c r="D1161" s="236" t="s">
        <v>215</v>
      </c>
      <c r="E1161" s="237" t="s">
        <v>19</v>
      </c>
      <c r="F1161" s="238" t="s">
        <v>1806</v>
      </c>
      <c r="G1161" s="235"/>
      <c r="H1161" s="237" t="s">
        <v>19</v>
      </c>
      <c r="I1161" s="239"/>
      <c r="J1161" s="235"/>
      <c r="K1161" s="235"/>
      <c r="L1161" s="240"/>
      <c r="M1161" s="241"/>
      <c r="N1161" s="242"/>
      <c r="O1161" s="242"/>
      <c r="P1161" s="242"/>
      <c r="Q1161" s="242"/>
      <c r="R1161" s="242"/>
      <c r="S1161" s="242"/>
      <c r="T1161" s="24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44" t="s">
        <v>215</v>
      </c>
      <c r="AU1161" s="244" t="s">
        <v>81</v>
      </c>
      <c r="AV1161" s="13" t="s">
        <v>79</v>
      </c>
      <c r="AW1161" s="13" t="s">
        <v>33</v>
      </c>
      <c r="AX1161" s="13" t="s">
        <v>72</v>
      </c>
      <c r="AY1161" s="244" t="s">
        <v>203</v>
      </c>
    </row>
    <row r="1162" s="13" customFormat="1">
      <c r="A1162" s="13"/>
      <c r="B1162" s="234"/>
      <c r="C1162" s="235"/>
      <c r="D1162" s="236" t="s">
        <v>215</v>
      </c>
      <c r="E1162" s="237" t="s">
        <v>19</v>
      </c>
      <c r="F1162" s="238" t="s">
        <v>1371</v>
      </c>
      <c r="G1162" s="235"/>
      <c r="H1162" s="237" t="s">
        <v>19</v>
      </c>
      <c r="I1162" s="239"/>
      <c r="J1162" s="235"/>
      <c r="K1162" s="235"/>
      <c r="L1162" s="240"/>
      <c r="M1162" s="241"/>
      <c r="N1162" s="242"/>
      <c r="O1162" s="242"/>
      <c r="P1162" s="242"/>
      <c r="Q1162" s="242"/>
      <c r="R1162" s="242"/>
      <c r="S1162" s="242"/>
      <c r="T1162" s="24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4" t="s">
        <v>215</v>
      </c>
      <c r="AU1162" s="244" t="s">
        <v>81</v>
      </c>
      <c r="AV1162" s="13" t="s">
        <v>79</v>
      </c>
      <c r="AW1162" s="13" t="s">
        <v>33</v>
      </c>
      <c r="AX1162" s="13" t="s">
        <v>72</v>
      </c>
      <c r="AY1162" s="244" t="s">
        <v>203</v>
      </c>
    </row>
    <row r="1163" s="13" customFormat="1">
      <c r="A1163" s="13"/>
      <c r="B1163" s="234"/>
      <c r="C1163" s="235"/>
      <c r="D1163" s="236" t="s">
        <v>215</v>
      </c>
      <c r="E1163" s="237" t="s">
        <v>19</v>
      </c>
      <c r="F1163" s="238" t="s">
        <v>949</v>
      </c>
      <c r="G1163" s="235"/>
      <c r="H1163" s="237" t="s">
        <v>19</v>
      </c>
      <c r="I1163" s="239"/>
      <c r="J1163" s="235"/>
      <c r="K1163" s="235"/>
      <c r="L1163" s="240"/>
      <c r="M1163" s="241"/>
      <c r="N1163" s="242"/>
      <c r="O1163" s="242"/>
      <c r="P1163" s="242"/>
      <c r="Q1163" s="242"/>
      <c r="R1163" s="242"/>
      <c r="S1163" s="242"/>
      <c r="T1163" s="24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4" t="s">
        <v>215</v>
      </c>
      <c r="AU1163" s="244" t="s">
        <v>81</v>
      </c>
      <c r="AV1163" s="13" t="s">
        <v>79</v>
      </c>
      <c r="AW1163" s="13" t="s">
        <v>33</v>
      </c>
      <c r="AX1163" s="13" t="s">
        <v>72</v>
      </c>
      <c r="AY1163" s="244" t="s">
        <v>203</v>
      </c>
    </row>
    <row r="1164" s="13" customFormat="1">
      <c r="A1164" s="13"/>
      <c r="B1164" s="234"/>
      <c r="C1164" s="235"/>
      <c r="D1164" s="236" t="s">
        <v>215</v>
      </c>
      <c r="E1164" s="237" t="s">
        <v>19</v>
      </c>
      <c r="F1164" s="238" t="s">
        <v>950</v>
      </c>
      <c r="G1164" s="235"/>
      <c r="H1164" s="237" t="s">
        <v>19</v>
      </c>
      <c r="I1164" s="239"/>
      <c r="J1164" s="235"/>
      <c r="K1164" s="235"/>
      <c r="L1164" s="240"/>
      <c r="M1164" s="241"/>
      <c r="N1164" s="242"/>
      <c r="O1164" s="242"/>
      <c r="P1164" s="242"/>
      <c r="Q1164" s="242"/>
      <c r="R1164" s="242"/>
      <c r="S1164" s="242"/>
      <c r="T1164" s="24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4" t="s">
        <v>215</v>
      </c>
      <c r="AU1164" s="244" t="s">
        <v>81</v>
      </c>
      <c r="AV1164" s="13" t="s">
        <v>79</v>
      </c>
      <c r="AW1164" s="13" t="s">
        <v>33</v>
      </c>
      <c r="AX1164" s="13" t="s">
        <v>72</v>
      </c>
      <c r="AY1164" s="244" t="s">
        <v>203</v>
      </c>
    </row>
    <row r="1165" s="14" customFormat="1">
      <c r="A1165" s="14"/>
      <c r="B1165" s="245"/>
      <c r="C1165" s="246"/>
      <c r="D1165" s="236" t="s">
        <v>215</v>
      </c>
      <c r="E1165" s="247" t="s">
        <v>19</v>
      </c>
      <c r="F1165" s="248" t="s">
        <v>1372</v>
      </c>
      <c r="G1165" s="246"/>
      <c r="H1165" s="249">
        <v>32.100000000000001</v>
      </c>
      <c r="I1165" s="250"/>
      <c r="J1165" s="246"/>
      <c r="K1165" s="246"/>
      <c r="L1165" s="251"/>
      <c r="M1165" s="252"/>
      <c r="N1165" s="253"/>
      <c r="O1165" s="253"/>
      <c r="P1165" s="253"/>
      <c r="Q1165" s="253"/>
      <c r="R1165" s="253"/>
      <c r="S1165" s="253"/>
      <c r="T1165" s="25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5" t="s">
        <v>215</v>
      </c>
      <c r="AU1165" s="255" t="s">
        <v>81</v>
      </c>
      <c r="AV1165" s="14" t="s">
        <v>81</v>
      </c>
      <c r="AW1165" s="14" t="s">
        <v>33</v>
      </c>
      <c r="AX1165" s="14" t="s">
        <v>72</v>
      </c>
      <c r="AY1165" s="255" t="s">
        <v>203</v>
      </c>
    </row>
    <row r="1166" s="13" customFormat="1">
      <c r="A1166" s="13"/>
      <c r="B1166" s="234"/>
      <c r="C1166" s="235"/>
      <c r="D1166" s="236" t="s">
        <v>215</v>
      </c>
      <c r="E1166" s="237" t="s">
        <v>19</v>
      </c>
      <c r="F1166" s="238" t="s">
        <v>1366</v>
      </c>
      <c r="G1166" s="235"/>
      <c r="H1166" s="237" t="s">
        <v>19</v>
      </c>
      <c r="I1166" s="239"/>
      <c r="J1166" s="235"/>
      <c r="K1166" s="235"/>
      <c r="L1166" s="240"/>
      <c r="M1166" s="241"/>
      <c r="N1166" s="242"/>
      <c r="O1166" s="242"/>
      <c r="P1166" s="242"/>
      <c r="Q1166" s="242"/>
      <c r="R1166" s="242"/>
      <c r="S1166" s="242"/>
      <c r="T1166" s="24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44" t="s">
        <v>215</v>
      </c>
      <c r="AU1166" s="244" t="s">
        <v>81</v>
      </c>
      <c r="AV1166" s="13" t="s">
        <v>79</v>
      </c>
      <c r="AW1166" s="13" t="s">
        <v>33</v>
      </c>
      <c r="AX1166" s="13" t="s">
        <v>72</v>
      </c>
      <c r="AY1166" s="244" t="s">
        <v>203</v>
      </c>
    </row>
    <row r="1167" s="13" customFormat="1">
      <c r="A1167" s="13"/>
      <c r="B1167" s="234"/>
      <c r="C1167" s="235"/>
      <c r="D1167" s="236" t="s">
        <v>215</v>
      </c>
      <c r="E1167" s="237" t="s">
        <v>19</v>
      </c>
      <c r="F1167" s="238" t="s">
        <v>1080</v>
      </c>
      <c r="G1167" s="235"/>
      <c r="H1167" s="237" t="s">
        <v>19</v>
      </c>
      <c r="I1167" s="239"/>
      <c r="J1167" s="235"/>
      <c r="K1167" s="235"/>
      <c r="L1167" s="240"/>
      <c r="M1167" s="241"/>
      <c r="N1167" s="242"/>
      <c r="O1167" s="242"/>
      <c r="P1167" s="242"/>
      <c r="Q1167" s="242"/>
      <c r="R1167" s="242"/>
      <c r="S1167" s="242"/>
      <c r="T1167" s="24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44" t="s">
        <v>215</v>
      </c>
      <c r="AU1167" s="244" t="s">
        <v>81</v>
      </c>
      <c r="AV1167" s="13" t="s">
        <v>79</v>
      </c>
      <c r="AW1167" s="13" t="s">
        <v>33</v>
      </c>
      <c r="AX1167" s="13" t="s">
        <v>72</v>
      </c>
      <c r="AY1167" s="244" t="s">
        <v>203</v>
      </c>
    </row>
    <row r="1168" s="13" customFormat="1">
      <c r="A1168" s="13"/>
      <c r="B1168" s="234"/>
      <c r="C1168" s="235"/>
      <c r="D1168" s="236" t="s">
        <v>215</v>
      </c>
      <c r="E1168" s="237" t="s">
        <v>19</v>
      </c>
      <c r="F1168" s="238" t="s">
        <v>1367</v>
      </c>
      <c r="G1168" s="235"/>
      <c r="H1168" s="237" t="s">
        <v>19</v>
      </c>
      <c r="I1168" s="239"/>
      <c r="J1168" s="235"/>
      <c r="K1168" s="235"/>
      <c r="L1168" s="240"/>
      <c r="M1168" s="241"/>
      <c r="N1168" s="242"/>
      <c r="O1168" s="242"/>
      <c r="P1168" s="242"/>
      <c r="Q1168" s="242"/>
      <c r="R1168" s="242"/>
      <c r="S1168" s="242"/>
      <c r="T1168" s="24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4" t="s">
        <v>215</v>
      </c>
      <c r="AU1168" s="244" t="s">
        <v>81</v>
      </c>
      <c r="AV1168" s="13" t="s">
        <v>79</v>
      </c>
      <c r="AW1168" s="13" t="s">
        <v>33</v>
      </c>
      <c r="AX1168" s="13" t="s">
        <v>72</v>
      </c>
      <c r="AY1168" s="244" t="s">
        <v>203</v>
      </c>
    </row>
    <row r="1169" s="13" customFormat="1">
      <c r="A1169" s="13"/>
      <c r="B1169" s="234"/>
      <c r="C1169" s="235"/>
      <c r="D1169" s="236" t="s">
        <v>215</v>
      </c>
      <c r="E1169" s="237" t="s">
        <v>19</v>
      </c>
      <c r="F1169" s="238" t="s">
        <v>949</v>
      </c>
      <c r="G1169" s="235"/>
      <c r="H1169" s="237" t="s">
        <v>19</v>
      </c>
      <c r="I1169" s="239"/>
      <c r="J1169" s="235"/>
      <c r="K1169" s="235"/>
      <c r="L1169" s="240"/>
      <c r="M1169" s="241"/>
      <c r="N1169" s="242"/>
      <c r="O1169" s="242"/>
      <c r="P1169" s="242"/>
      <c r="Q1169" s="242"/>
      <c r="R1169" s="242"/>
      <c r="S1169" s="242"/>
      <c r="T1169" s="24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4" t="s">
        <v>215</v>
      </c>
      <c r="AU1169" s="244" t="s">
        <v>81</v>
      </c>
      <c r="AV1169" s="13" t="s">
        <v>79</v>
      </c>
      <c r="AW1169" s="13" t="s">
        <v>33</v>
      </c>
      <c r="AX1169" s="13" t="s">
        <v>72</v>
      </c>
      <c r="AY1169" s="244" t="s">
        <v>203</v>
      </c>
    </row>
    <row r="1170" s="13" customFormat="1">
      <c r="A1170" s="13"/>
      <c r="B1170" s="234"/>
      <c r="C1170" s="235"/>
      <c r="D1170" s="236" t="s">
        <v>215</v>
      </c>
      <c r="E1170" s="237" t="s">
        <v>19</v>
      </c>
      <c r="F1170" s="238" t="s">
        <v>950</v>
      </c>
      <c r="G1170" s="235"/>
      <c r="H1170" s="237" t="s">
        <v>19</v>
      </c>
      <c r="I1170" s="239"/>
      <c r="J1170" s="235"/>
      <c r="K1170" s="235"/>
      <c r="L1170" s="240"/>
      <c r="M1170" s="241"/>
      <c r="N1170" s="242"/>
      <c r="O1170" s="242"/>
      <c r="P1170" s="242"/>
      <c r="Q1170" s="242"/>
      <c r="R1170" s="242"/>
      <c r="S1170" s="242"/>
      <c r="T1170" s="24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4" t="s">
        <v>215</v>
      </c>
      <c r="AU1170" s="244" t="s">
        <v>81</v>
      </c>
      <c r="AV1170" s="13" t="s">
        <v>79</v>
      </c>
      <c r="AW1170" s="13" t="s">
        <v>33</v>
      </c>
      <c r="AX1170" s="13" t="s">
        <v>72</v>
      </c>
      <c r="AY1170" s="244" t="s">
        <v>203</v>
      </c>
    </row>
    <row r="1171" s="14" customFormat="1">
      <c r="A1171" s="14"/>
      <c r="B1171" s="245"/>
      <c r="C1171" s="246"/>
      <c r="D1171" s="236" t="s">
        <v>215</v>
      </c>
      <c r="E1171" s="247" t="s">
        <v>19</v>
      </c>
      <c r="F1171" s="248" t="s">
        <v>1368</v>
      </c>
      <c r="G1171" s="246"/>
      <c r="H1171" s="249">
        <v>15.550000000000001</v>
      </c>
      <c r="I1171" s="250"/>
      <c r="J1171" s="246"/>
      <c r="K1171" s="246"/>
      <c r="L1171" s="251"/>
      <c r="M1171" s="252"/>
      <c r="N1171" s="253"/>
      <c r="O1171" s="253"/>
      <c r="P1171" s="253"/>
      <c r="Q1171" s="253"/>
      <c r="R1171" s="253"/>
      <c r="S1171" s="253"/>
      <c r="T1171" s="25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55" t="s">
        <v>215</v>
      </c>
      <c r="AU1171" s="255" t="s">
        <v>81</v>
      </c>
      <c r="AV1171" s="14" t="s">
        <v>81</v>
      </c>
      <c r="AW1171" s="14" t="s">
        <v>33</v>
      </c>
      <c r="AX1171" s="14" t="s">
        <v>72</v>
      </c>
      <c r="AY1171" s="255" t="s">
        <v>203</v>
      </c>
    </row>
    <row r="1172" s="13" customFormat="1">
      <c r="A1172" s="13"/>
      <c r="B1172" s="234"/>
      <c r="C1172" s="235"/>
      <c r="D1172" s="236" t="s">
        <v>215</v>
      </c>
      <c r="E1172" s="237" t="s">
        <v>19</v>
      </c>
      <c r="F1172" s="238" t="s">
        <v>1366</v>
      </c>
      <c r="G1172" s="235"/>
      <c r="H1172" s="237" t="s">
        <v>19</v>
      </c>
      <c r="I1172" s="239"/>
      <c r="J1172" s="235"/>
      <c r="K1172" s="235"/>
      <c r="L1172" s="240"/>
      <c r="M1172" s="241"/>
      <c r="N1172" s="242"/>
      <c r="O1172" s="242"/>
      <c r="P1172" s="242"/>
      <c r="Q1172" s="242"/>
      <c r="R1172" s="242"/>
      <c r="S1172" s="242"/>
      <c r="T1172" s="24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44" t="s">
        <v>215</v>
      </c>
      <c r="AU1172" s="244" t="s">
        <v>81</v>
      </c>
      <c r="AV1172" s="13" t="s">
        <v>79</v>
      </c>
      <c r="AW1172" s="13" t="s">
        <v>33</v>
      </c>
      <c r="AX1172" s="13" t="s">
        <v>72</v>
      </c>
      <c r="AY1172" s="244" t="s">
        <v>203</v>
      </c>
    </row>
    <row r="1173" s="13" customFormat="1">
      <c r="A1173" s="13"/>
      <c r="B1173" s="234"/>
      <c r="C1173" s="235"/>
      <c r="D1173" s="236" t="s">
        <v>215</v>
      </c>
      <c r="E1173" s="237" t="s">
        <v>19</v>
      </c>
      <c r="F1173" s="238" t="s">
        <v>1081</v>
      </c>
      <c r="G1173" s="235"/>
      <c r="H1173" s="237" t="s">
        <v>19</v>
      </c>
      <c r="I1173" s="239"/>
      <c r="J1173" s="235"/>
      <c r="K1173" s="235"/>
      <c r="L1173" s="240"/>
      <c r="M1173" s="241"/>
      <c r="N1173" s="242"/>
      <c r="O1173" s="242"/>
      <c r="P1173" s="242"/>
      <c r="Q1173" s="242"/>
      <c r="R1173" s="242"/>
      <c r="S1173" s="242"/>
      <c r="T1173" s="24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4" t="s">
        <v>215</v>
      </c>
      <c r="AU1173" s="244" t="s">
        <v>81</v>
      </c>
      <c r="AV1173" s="13" t="s">
        <v>79</v>
      </c>
      <c r="AW1173" s="13" t="s">
        <v>33</v>
      </c>
      <c r="AX1173" s="13" t="s">
        <v>72</v>
      </c>
      <c r="AY1173" s="244" t="s">
        <v>203</v>
      </c>
    </row>
    <row r="1174" s="13" customFormat="1">
      <c r="A1174" s="13"/>
      <c r="B1174" s="234"/>
      <c r="C1174" s="235"/>
      <c r="D1174" s="236" t="s">
        <v>215</v>
      </c>
      <c r="E1174" s="237" t="s">
        <v>19</v>
      </c>
      <c r="F1174" s="238" t="s">
        <v>456</v>
      </c>
      <c r="G1174" s="235"/>
      <c r="H1174" s="237" t="s">
        <v>19</v>
      </c>
      <c r="I1174" s="239"/>
      <c r="J1174" s="235"/>
      <c r="K1174" s="235"/>
      <c r="L1174" s="240"/>
      <c r="M1174" s="241"/>
      <c r="N1174" s="242"/>
      <c r="O1174" s="242"/>
      <c r="P1174" s="242"/>
      <c r="Q1174" s="242"/>
      <c r="R1174" s="242"/>
      <c r="S1174" s="242"/>
      <c r="T1174" s="24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4" t="s">
        <v>215</v>
      </c>
      <c r="AU1174" s="244" t="s">
        <v>81</v>
      </c>
      <c r="AV1174" s="13" t="s">
        <v>79</v>
      </c>
      <c r="AW1174" s="13" t="s">
        <v>33</v>
      </c>
      <c r="AX1174" s="13" t="s">
        <v>72</v>
      </c>
      <c r="AY1174" s="244" t="s">
        <v>203</v>
      </c>
    </row>
    <row r="1175" s="13" customFormat="1">
      <c r="A1175" s="13"/>
      <c r="B1175" s="234"/>
      <c r="C1175" s="235"/>
      <c r="D1175" s="236" t="s">
        <v>215</v>
      </c>
      <c r="E1175" s="237" t="s">
        <v>19</v>
      </c>
      <c r="F1175" s="238" t="s">
        <v>949</v>
      </c>
      <c r="G1175" s="235"/>
      <c r="H1175" s="237" t="s">
        <v>19</v>
      </c>
      <c r="I1175" s="239"/>
      <c r="J1175" s="235"/>
      <c r="K1175" s="235"/>
      <c r="L1175" s="240"/>
      <c r="M1175" s="241"/>
      <c r="N1175" s="242"/>
      <c r="O1175" s="242"/>
      <c r="P1175" s="242"/>
      <c r="Q1175" s="242"/>
      <c r="R1175" s="242"/>
      <c r="S1175" s="242"/>
      <c r="T1175" s="24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4" t="s">
        <v>215</v>
      </c>
      <c r="AU1175" s="244" t="s">
        <v>81</v>
      </c>
      <c r="AV1175" s="13" t="s">
        <v>79</v>
      </c>
      <c r="AW1175" s="13" t="s">
        <v>33</v>
      </c>
      <c r="AX1175" s="13" t="s">
        <v>72</v>
      </c>
      <c r="AY1175" s="244" t="s">
        <v>203</v>
      </c>
    </row>
    <row r="1176" s="13" customFormat="1">
      <c r="A1176" s="13"/>
      <c r="B1176" s="234"/>
      <c r="C1176" s="235"/>
      <c r="D1176" s="236" t="s">
        <v>215</v>
      </c>
      <c r="E1176" s="237" t="s">
        <v>19</v>
      </c>
      <c r="F1176" s="238" t="s">
        <v>950</v>
      </c>
      <c r="G1176" s="235"/>
      <c r="H1176" s="237" t="s">
        <v>19</v>
      </c>
      <c r="I1176" s="239"/>
      <c r="J1176" s="235"/>
      <c r="K1176" s="235"/>
      <c r="L1176" s="240"/>
      <c r="M1176" s="241"/>
      <c r="N1176" s="242"/>
      <c r="O1176" s="242"/>
      <c r="P1176" s="242"/>
      <c r="Q1176" s="242"/>
      <c r="R1176" s="242"/>
      <c r="S1176" s="242"/>
      <c r="T1176" s="24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44" t="s">
        <v>215</v>
      </c>
      <c r="AU1176" s="244" t="s">
        <v>81</v>
      </c>
      <c r="AV1176" s="13" t="s">
        <v>79</v>
      </c>
      <c r="AW1176" s="13" t="s">
        <v>33</v>
      </c>
      <c r="AX1176" s="13" t="s">
        <v>72</v>
      </c>
      <c r="AY1176" s="244" t="s">
        <v>203</v>
      </c>
    </row>
    <row r="1177" s="14" customFormat="1">
      <c r="A1177" s="14"/>
      <c r="B1177" s="245"/>
      <c r="C1177" s="246"/>
      <c r="D1177" s="236" t="s">
        <v>215</v>
      </c>
      <c r="E1177" s="247" t="s">
        <v>19</v>
      </c>
      <c r="F1177" s="248" t="s">
        <v>1398</v>
      </c>
      <c r="G1177" s="246"/>
      <c r="H1177" s="249">
        <v>5.6399999999999997</v>
      </c>
      <c r="I1177" s="250"/>
      <c r="J1177" s="246"/>
      <c r="K1177" s="246"/>
      <c r="L1177" s="251"/>
      <c r="M1177" s="252"/>
      <c r="N1177" s="253"/>
      <c r="O1177" s="253"/>
      <c r="P1177" s="253"/>
      <c r="Q1177" s="253"/>
      <c r="R1177" s="253"/>
      <c r="S1177" s="253"/>
      <c r="T1177" s="25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5" t="s">
        <v>215</v>
      </c>
      <c r="AU1177" s="255" t="s">
        <v>81</v>
      </c>
      <c r="AV1177" s="14" t="s">
        <v>81</v>
      </c>
      <c r="AW1177" s="14" t="s">
        <v>33</v>
      </c>
      <c r="AX1177" s="14" t="s">
        <v>72</v>
      </c>
      <c r="AY1177" s="255" t="s">
        <v>203</v>
      </c>
    </row>
    <row r="1178" s="15" customFormat="1">
      <c r="A1178" s="15"/>
      <c r="B1178" s="256"/>
      <c r="C1178" s="257"/>
      <c r="D1178" s="236" t="s">
        <v>215</v>
      </c>
      <c r="E1178" s="258" t="s">
        <v>19</v>
      </c>
      <c r="F1178" s="259" t="s">
        <v>246</v>
      </c>
      <c r="G1178" s="257"/>
      <c r="H1178" s="260">
        <v>147.11000000000001</v>
      </c>
      <c r="I1178" s="261"/>
      <c r="J1178" s="257"/>
      <c r="K1178" s="257"/>
      <c r="L1178" s="262"/>
      <c r="M1178" s="263"/>
      <c r="N1178" s="264"/>
      <c r="O1178" s="264"/>
      <c r="P1178" s="264"/>
      <c r="Q1178" s="264"/>
      <c r="R1178" s="264"/>
      <c r="S1178" s="264"/>
      <c r="T1178" s="26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T1178" s="266" t="s">
        <v>215</v>
      </c>
      <c r="AU1178" s="266" t="s">
        <v>81</v>
      </c>
      <c r="AV1178" s="15" t="s">
        <v>211</v>
      </c>
      <c r="AW1178" s="15" t="s">
        <v>33</v>
      </c>
      <c r="AX1178" s="15" t="s">
        <v>79</v>
      </c>
      <c r="AY1178" s="266" t="s">
        <v>203</v>
      </c>
    </row>
    <row r="1179" s="14" customFormat="1">
      <c r="A1179" s="14"/>
      <c r="B1179" s="245"/>
      <c r="C1179" s="246"/>
      <c r="D1179" s="236" t="s">
        <v>215</v>
      </c>
      <c r="E1179" s="246"/>
      <c r="F1179" s="248" t="s">
        <v>1808</v>
      </c>
      <c r="G1179" s="246"/>
      <c r="H1179" s="249">
        <v>161.821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5" t="s">
        <v>215</v>
      </c>
      <c r="AU1179" s="255" t="s">
        <v>81</v>
      </c>
      <c r="AV1179" s="14" t="s">
        <v>81</v>
      </c>
      <c r="AW1179" s="14" t="s">
        <v>4</v>
      </c>
      <c r="AX1179" s="14" t="s">
        <v>79</v>
      </c>
      <c r="AY1179" s="255" t="s">
        <v>203</v>
      </c>
    </row>
    <row r="1180" s="2" customFormat="1" ht="24.15" customHeight="1">
      <c r="A1180" s="40"/>
      <c r="B1180" s="41"/>
      <c r="C1180" s="216" t="s">
        <v>1030</v>
      </c>
      <c r="D1180" s="216" t="s">
        <v>206</v>
      </c>
      <c r="E1180" s="217" t="s">
        <v>966</v>
      </c>
      <c r="F1180" s="218" t="s">
        <v>967</v>
      </c>
      <c r="G1180" s="219" t="s">
        <v>209</v>
      </c>
      <c r="H1180" s="220">
        <v>46.984999999999999</v>
      </c>
      <c r="I1180" s="221"/>
      <c r="J1180" s="222">
        <f>ROUND(I1180*H1180,2)</f>
        <v>0</v>
      </c>
      <c r="K1180" s="218" t="s">
        <v>210</v>
      </c>
      <c r="L1180" s="46"/>
      <c r="M1180" s="223" t="s">
        <v>19</v>
      </c>
      <c r="N1180" s="224" t="s">
        <v>43</v>
      </c>
      <c r="O1180" s="86"/>
      <c r="P1180" s="225">
        <f>O1180*H1180</f>
        <v>0</v>
      </c>
      <c r="Q1180" s="225">
        <v>0</v>
      </c>
      <c r="R1180" s="225">
        <f>Q1180*H1180</f>
        <v>0</v>
      </c>
      <c r="S1180" s="225">
        <v>3.0000000000000001E-05</v>
      </c>
      <c r="T1180" s="226">
        <f>S1180*H1180</f>
        <v>0.0014095500000000001</v>
      </c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R1180" s="227" t="s">
        <v>321</v>
      </c>
      <c r="AT1180" s="227" t="s">
        <v>206</v>
      </c>
      <c r="AU1180" s="227" t="s">
        <v>81</v>
      </c>
      <c r="AY1180" s="19" t="s">
        <v>203</v>
      </c>
      <c r="BE1180" s="228">
        <f>IF(N1180="základní",J1180,0)</f>
        <v>0</v>
      </c>
      <c r="BF1180" s="228">
        <f>IF(N1180="snížená",J1180,0)</f>
        <v>0</v>
      </c>
      <c r="BG1180" s="228">
        <f>IF(N1180="zákl. přenesená",J1180,0)</f>
        <v>0</v>
      </c>
      <c r="BH1180" s="228">
        <f>IF(N1180="sníž. přenesená",J1180,0)</f>
        <v>0</v>
      </c>
      <c r="BI1180" s="228">
        <f>IF(N1180="nulová",J1180,0)</f>
        <v>0</v>
      </c>
      <c r="BJ1180" s="19" t="s">
        <v>79</v>
      </c>
      <c r="BK1180" s="228">
        <f>ROUND(I1180*H1180,2)</f>
        <v>0</v>
      </c>
      <c r="BL1180" s="19" t="s">
        <v>321</v>
      </c>
      <c r="BM1180" s="227" t="s">
        <v>1809</v>
      </c>
    </row>
    <row r="1181" s="2" customFormat="1">
      <c r="A1181" s="40"/>
      <c r="B1181" s="41"/>
      <c r="C1181" s="42"/>
      <c r="D1181" s="229" t="s">
        <v>213</v>
      </c>
      <c r="E1181" s="42"/>
      <c r="F1181" s="230" t="s">
        <v>969</v>
      </c>
      <c r="G1181" s="42"/>
      <c r="H1181" s="42"/>
      <c r="I1181" s="231"/>
      <c r="J1181" s="42"/>
      <c r="K1181" s="42"/>
      <c r="L1181" s="46"/>
      <c r="M1181" s="232"/>
      <c r="N1181" s="233"/>
      <c r="O1181" s="86"/>
      <c r="P1181" s="86"/>
      <c r="Q1181" s="86"/>
      <c r="R1181" s="86"/>
      <c r="S1181" s="86"/>
      <c r="T1181" s="87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T1181" s="19" t="s">
        <v>213</v>
      </c>
      <c r="AU1181" s="19" t="s">
        <v>81</v>
      </c>
    </row>
    <row r="1182" s="13" customFormat="1">
      <c r="A1182" s="13"/>
      <c r="B1182" s="234"/>
      <c r="C1182" s="235"/>
      <c r="D1182" s="236" t="s">
        <v>215</v>
      </c>
      <c r="E1182" s="237" t="s">
        <v>19</v>
      </c>
      <c r="F1182" s="238" t="s">
        <v>1366</v>
      </c>
      <c r="G1182" s="235"/>
      <c r="H1182" s="237" t="s">
        <v>19</v>
      </c>
      <c r="I1182" s="239"/>
      <c r="J1182" s="235"/>
      <c r="K1182" s="235"/>
      <c r="L1182" s="240"/>
      <c r="M1182" s="241"/>
      <c r="N1182" s="242"/>
      <c r="O1182" s="242"/>
      <c r="P1182" s="242"/>
      <c r="Q1182" s="242"/>
      <c r="R1182" s="242"/>
      <c r="S1182" s="242"/>
      <c r="T1182" s="24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44" t="s">
        <v>215</v>
      </c>
      <c r="AU1182" s="244" t="s">
        <v>81</v>
      </c>
      <c r="AV1182" s="13" t="s">
        <v>79</v>
      </c>
      <c r="AW1182" s="13" t="s">
        <v>33</v>
      </c>
      <c r="AX1182" s="13" t="s">
        <v>72</v>
      </c>
      <c r="AY1182" s="244" t="s">
        <v>203</v>
      </c>
    </row>
    <row r="1183" s="13" customFormat="1">
      <c r="A1183" s="13"/>
      <c r="B1183" s="234"/>
      <c r="C1183" s="235"/>
      <c r="D1183" s="236" t="s">
        <v>215</v>
      </c>
      <c r="E1183" s="237" t="s">
        <v>19</v>
      </c>
      <c r="F1183" s="238" t="s">
        <v>1810</v>
      </c>
      <c r="G1183" s="235"/>
      <c r="H1183" s="237" t="s">
        <v>19</v>
      </c>
      <c r="I1183" s="239"/>
      <c r="J1183" s="235"/>
      <c r="K1183" s="235"/>
      <c r="L1183" s="240"/>
      <c r="M1183" s="241"/>
      <c r="N1183" s="242"/>
      <c r="O1183" s="242"/>
      <c r="P1183" s="242"/>
      <c r="Q1183" s="242"/>
      <c r="R1183" s="242"/>
      <c r="S1183" s="242"/>
      <c r="T1183" s="24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4" t="s">
        <v>215</v>
      </c>
      <c r="AU1183" s="244" t="s">
        <v>81</v>
      </c>
      <c r="AV1183" s="13" t="s">
        <v>79</v>
      </c>
      <c r="AW1183" s="13" t="s">
        <v>33</v>
      </c>
      <c r="AX1183" s="13" t="s">
        <v>72</v>
      </c>
      <c r="AY1183" s="244" t="s">
        <v>203</v>
      </c>
    </row>
    <row r="1184" s="13" customFormat="1">
      <c r="A1184" s="13"/>
      <c r="B1184" s="234"/>
      <c r="C1184" s="235"/>
      <c r="D1184" s="236" t="s">
        <v>215</v>
      </c>
      <c r="E1184" s="237" t="s">
        <v>19</v>
      </c>
      <c r="F1184" s="238" t="s">
        <v>1373</v>
      </c>
      <c r="G1184" s="235"/>
      <c r="H1184" s="237" t="s">
        <v>19</v>
      </c>
      <c r="I1184" s="239"/>
      <c r="J1184" s="235"/>
      <c r="K1184" s="235"/>
      <c r="L1184" s="240"/>
      <c r="M1184" s="241"/>
      <c r="N1184" s="242"/>
      <c r="O1184" s="242"/>
      <c r="P1184" s="242"/>
      <c r="Q1184" s="242"/>
      <c r="R1184" s="242"/>
      <c r="S1184" s="242"/>
      <c r="T1184" s="24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4" t="s">
        <v>215</v>
      </c>
      <c r="AU1184" s="244" t="s">
        <v>81</v>
      </c>
      <c r="AV1184" s="13" t="s">
        <v>79</v>
      </c>
      <c r="AW1184" s="13" t="s">
        <v>33</v>
      </c>
      <c r="AX1184" s="13" t="s">
        <v>72</v>
      </c>
      <c r="AY1184" s="244" t="s">
        <v>203</v>
      </c>
    </row>
    <row r="1185" s="13" customFormat="1">
      <c r="A1185" s="13"/>
      <c r="B1185" s="234"/>
      <c r="C1185" s="235"/>
      <c r="D1185" s="236" t="s">
        <v>215</v>
      </c>
      <c r="E1185" s="237" t="s">
        <v>19</v>
      </c>
      <c r="F1185" s="238" t="s">
        <v>949</v>
      </c>
      <c r="G1185" s="235"/>
      <c r="H1185" s="237" t="s">
        <v>19</v>
      </c>
      <c r="I1185" s="239"/>
      <c r="J1185" s="235"/>
      <c r="K1185" s="235"/>
      <c r="L1185" s="240"/>
      <c r="M1185" s="241"/>
      <c r="N1185" s="242"/>
      <c r="O1185" s="242"/>
      <c r="P1185" s="242"/>
      <c r="Q1185" s="242"/>
      <c r="R1185" s="242"/>
      <c r="S1185" s="242"/>
      <c r="T1185" s="24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4" t="s">
        <v>215</v>
      </c>
      <c r="AU1185" s="244" t="s">
        <v>81</v>
      </c>
      <c r="AV1185" s="13" t="s">
        <v>79</v>
      </c>
      <c r="AW1185" s="13" t="s">
        <v>33</v>
      </c>
      <c r="AX1185" s="13" t="s">
        <v>72</v>
      </c>
      <c r="AY1185" s="244" t="s">
        <v>203</v>
      </c>
    </row>
    <row r="1186" s="13" customFormat="1">
      <c r="A1186" s="13"/>
      <c r="B1186" s="234"/>
      <c r="C1186" s="235"/>
      <c r="D1186" s="236" t="s">
        <v>215</v>
      </c>
      <c r="E1186" s="237" t="s">
        <v>19</v>
      </c>
      <c r="F1186" s="238" t="s">
        <v>971</v>
      </c>
      <c r="G1186" s="235"/>
      <c r="H1186" s="237" t="s">
        <v>19</v>
      </c>
      <c r="I1186" s="239"/>
      <c r="J1186" s="235"/>
      <c r="K1186" s="235"/>
      <c r="L1186" s="240"/>
      <c r="M1186" s="241"/>
      <c r="N1186" s="242"/>
      <c r="O1186" s="242"/>
      <c r="P1186" s="242"/>
      <c r="Q1186" s="242"/>
      <c r="R1186" s="242"/>
      <c r="S1186" s="242"/>
      <c r="T1186" s="24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44" t="s">
        <v>215</v>
      </c>
      <c r="AU1186" s="244" t="s">
        <v>81</v>
      </c>
      <c r="AV1186" s="13" t="s">
        <v>79</v>
      </c>
      <c r="AW1186" s="13" t="s">
        <v>33</v>
      </c>
      <c r="AX1186" s="13" t="s">
        <v>72</v>
      </c>
      <c r="AY1186" s="244" t="s">
        <v>203</v>
      </c>
    </row>
    <row r="1187" s="14" customFormat="1">
      <c r="A1187" s="14"/>
      <c r="B1187" s="245"/>
      <c r="C1187" s="246"/>
      <c r="D1187" s="236" t="s">
        <v>215</v>
      </c>
      <c r="E1187" s="247" t="s">
        <v>19</v>
      </c>
      <c r="F1187" s="248" t="s">
        <v>274</v>
      </c>
      <c r="G1187" s="246"/>
      <c r="H1187" s="249">
        <v>2.1669999999999998</v>
      </c>
      <c r="I1187" s="250"/>
      <c r="J1187" s="246"/>
      <c r="K1187" s="246"/>
      <c r="L1187" s="251"/>
      <c r="M1187" s="252"/>
      <c r="N1187" s="253"/>
      <c r="O1187" s="253"/>
      <c r="P1187" s="253"/>
      <c r="Q1187" s="253"/>
      <c r="R1187" s="253"/>
      <c r="S1187" s="253"/>
      <c r="T1187" s="25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55" t="s">
        <v>215</v>
      </c>
      <c r="AU1187" s="255" t="s">
        <v>81</v>
      </c>
      <c r="AV1187" s="14" t="s">
        <v>81</v>
      </c>
      <c r="AW1187" s="14" t="s">
        <v>33</v>
      </c>
      <c r="AX1187" s="14" t="s">
        <v>72</v>
      </c>
      <c r="AY1187" s="255" t="s">
        <v>203</v>
      </c>
    </row>
    <row r="1188" s="13" customFormat="1">
      <c r="A1188" s="13"/>
      <c r="B1188" s="234"/>
      <c r="C1188" s="235"/>
      <c r="D1188" s="236" t="s">
        <v>215</v>
      </c>
      <c r="E1188" s="237" t="s">
        <v>19</v>
      </c>
      <c r="F1188" s="238" t="s">
        <v>1366</v>
      </c>
      <c r="G1188" s="235"/>
      <c r="H1188" s="237" t="s">
        <v>19</v>
      </c>
      <c r="I1188" s="239"/>
      <c r="J1188" s="235"/>
      <c r="K1188" s="235"/>
      <c r="L1188" s="240"/>
      <c r="M1188" s="241"/>
      <c r="N1188" s="242"/>
      <c r="O1188" s="242"/>
      <c r="P1188" s="242"/>
      <c r="Q1188" s="242"/>
      <c r="R1188" s="242"/>
      <c r="S1188" s="242"/>
      <c r="T1188" s="24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44" t="s">
        <v>215</v>
      </c>
      <c r="AU1188" s="244" t="s">
        <v>81</v>
      </c>
      <c r="AV1188" s="13" t="s">
        <v>79</v>
      </c>
      <c r="AW1188" s="13" t="s">
        <v>33</v>
      </c>
      <c r="AX1188" s="13" t="s">
        <v>72</v>
      </c>
      <c r="AY1188" s="244" t="s">
        <v>203</v>
      </c>
    </row>
    <row r="1189" s="13" customFormat="1">
      <c r="A1189" s="13"/>
      <c r="B1189" s="234"/>
      <c r="C1189" s="235"/>
      <c r="D1189" s="236" t="s">
        <v>215</v>
      </c>
      <c r="E1189" s="237" t="s">
        <v>19</v>
      </c>
      <c r="F1189" s="238" t="s">
        <v>1811</v>
      </c>
      <c r="G1189" s="235"/>
      <c r="H1189" s="237" t="s">
        <v>19</v>
      </c>
      <c r="I1189" s="239"/>
      <c r="J1189" s="235"/>
      <c r="K1189" s="235"/>
      <c r="L1189" s="240"/>
      <c r="M1189" s="241"/>
      <c r="N1189" s="242"/>
      <c r="O1189" s="242"/>
      <c r="P1189" s="242"/>
      <c r="Q1189" s="242"/>
      <c r="R1189" s="242"/>
      <c r="S1189" s="242"/>
      <c r="T1189" s="24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4" t="s">
        <v>215</v>
      </c>
      <c r="AU1189" s="244" t="s">
        <v>81</v>
      </c>
      <c r="AV1189" s="13" t="s">
        <v>79</v>
      </c>
      <c r="AW1189" s="13" t="s">
        <v>33</v>
      </c>
      <c r="AX1189" s="13" t="s">
        <v>72</v>
      </c>
      <c r="AY1189" s="244" t="s">
        <v>203</v>
      </c>
    </row>
    <row r="1190" s="13" customFormat="1">
      <c r="A1190" s="13"/>
      <c r="B1190" s="234"/>
      <c r="C1190" s="235"/>
      <c r="D1190" s="236" t="s">
        <v>215</v>
      </c>
      <c r="E1190" s="237" t="s">
        <v>19</v>
      </c>
      <c r="F1190" s="238" t="s">
        <v>1375</v>
      </c>
      <c r="G1190" s="235"/>
      <c r="H1190" s="237" t="s">
        <v>19</v>
      </c>
      <c r="I1190" s="239"/>
      <c r="J1190" s="235"/>
      <c r="K1190" s="235"/>
      <c r="L1190" s="240"/>
      <c r="M1190" s="241"/>
      <c r="N1190" s="242"/>
      <c r="O1190" s="242"/>
      <c r="P1190" s="242"/>
      <c r="Q1190" s="242"/>
      <c r="R1190" s="242"/>
      <c r="S1190" s="242"/>
      <c r="T1190" s="24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4" t="s">
        <v>215</v>
      </c>
      <c r="AU1190" s="244" t="s">
        <v>81</v>
      </c>
      <c r="AV1190" s="13" t="s">
        <v>79</v>
      </c>
      <c r="AW1190" s="13" t="s">
        <v>33</v>
      </c>
      <c r="AX1190" s="13" t="s">
        <v>72</v>
      </c>
      <c r="AY1190" s="244" t="s">
        <v>203</v>
      </c>
    </row>
    <row r="1191" s="13" customFormat="1">
      <c r="A1191" s="13"/>
      <c r="B1191" s="234"/>
      <c r="C1191" s="235"/>
      <c r="D1191" s="236" t="s">
        <v>215</v>
      </c>
      <c r="E1191" s="237" t="s">
        <v>19</v>
      </c>
      <c r="F1191" s="238" t="s">
        <v>949</v>
      </c>
      <c r="G1191" s="235"/>
      <c r="H1191" s="237" t="s">
        <v>19</v>
      </c>
      <c r="I1191" s="239"/>
      <c r="J1191" s="235"/>
      <c r="K1191" s="235"/>
      <c r="L1191" s="240"/>
      <c r="M1191" s="241"/>
      <c r="N1191" s="242"/>
      <c r="O1191" s="242"/>
      <c r="P1191" s="242"/>
      <c r="Q1191" s="242"/>
      <c r="R1191" s="242"/>
      <c r="S1191" s="242"/>
      <c r="T1191" s="24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4" t="s">
        <v>215</v>
      </c>
      <c r="AU1191" s="244" t="s">
        <v>81</v>
      </c>
      <c r="AV1191" s="13" t="s">
        <v>79</v>
      </c>
      <c r="AW1191" s="13" t="s">
        <v>33</v>
      </c>
      <c r="AX1191" s="13" t="s">
        <v>72</v>
      </c>
      <c r="AY1191" s="244" t="s">
        <v>203</v>
      </c>
    </row>
    <row r="1192" s="13" customFormat="1">
      <c r="A1192" s="13"/>
      <c r="B1192" s="234"/>
      <c r="C1192" s="235"/>
      <c r="D1192" s="236" t="s">
        <v>215</v>
      </c>
      <c r="E1192" s="237" t="s">
        <v>19</v>
      </c>
      <c r="F1192" s="238" t="s">
        <v>971</v>
      </c>
      <c r="G1192" s="235"/>
      <c r="H1192" s="237" t="s">
        <v>19</v>
      </c>
      <c r="I1192" s="239"/>
      <c r="J1192" s="235"/>
      <c r="K1192" s="235"/>
      <c r="L1192" s="240"/>
      <c r="M1192" s="241"/>
      <c r="N1192" s="242"/>
      <c r="O1192" s="242"/>
      <c r="P1192" s="242"/>
      <c r="Q1192" s="242"/>
      <c r="R1192" s="242"/>
      <c r="S1192" s="242"/>
      <c r="T1192" s="24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4" t="s">
        <v>215</v>
      </c>
      <c r="AU1192" s="244" t="s">
        <v>81</v>
      </c>
      <c r="AV1192" s="13" t="s">
        <v>79</v>
      </c>
      <c r="AW1192" s="13" t="s">
        <v>33</v>
      </c>
      <c r="AX1192" s="13" t="s">
        <v>72</v>
      </c>
      <c r="AY1192" s="244" t="s">
        <v>203</v>
      </c>
    </row>
    <row r="1193" s="14" customFormat="1">
      <c r="A1193" s="14"/>
      <c r="B1193" s="245"/>
      <c r="C1193" s="246"/>
      <c r="D1193" s="236" t="s">
        <v>215</v>
      </c>
      <c r="E1193" s="247" t="s">
        <v>19</v>
      </c>
      <c r="F1193" s="248" t="s">
        <v>274</v>
      </c>
      <c r="G1193" s="246"/>
      <c r="H1193" s="249">
        <v>2.1669999999999998</v>
      </c>
      <c r="I1193" s="250"/>
      <c r="J1193" s="246"/>
      <c r="K1193" s="246"/>
      <c r="L1193" s="251"/>
      <c r="M1193" s="252"/>
      <c r="N1193" s="253"/>
      <c r="O1193" s="253"/>
      <c r="P1193" s="253"/>
      <c r="Q1193" s="253"/>
      <c r="R1193" s="253"/>
      <c r="S1193" s="253"/>
      <c r="T1193" s="25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55" t="s">
        <v>215</v>
      </c>
      <c r="AU1193" s="255" t="s">
        <v>81</v>
      </c>
      <c r="AV1193" s="14" t="s">
        <v>81</v>
      </c>
      <c r="AW1193" s="14" t="s">
        <v>33</v>
      </c>
      <c r="AX1193" s="14" t="s">
        <v>72</v>
      </c>
      <c r="AY1193" s="255" t="s">
        <v>203</v>
      </c>
    </row>
    <row r="1194" s="13" customFormat="1">
      <c r="A1194" s="13"/>
      <c r="B1194" s="234"/>
      <c r="C1194" s="235"/>
      <c r="D1194" s="236" t="s">
        <v>215</v>
      </c>
      <c r="E1194" s="237" t="s">
        <v>19</v>
      </c>
      <c r="F1194" s="238" t="s">
        <v>1366</v>
      </c>
      <c r="G1194" s="235"/>
      <c r="H1194" s="237" t="s">
        <v>19</v>
      </c>
      <c r="I1194" s="239"/>
      <c r="J1194" s="235"/>
      <c r="K1194" s="235"/>
      <c r="L1194" s="240"/>
      <c r="M1194" s="241"/>
      <c r="N1194" s="242"/>
      <c r="O1194" s="242"/>
      <c r="P1194" s="242"/>
      <c r="Q1194" s="242"/>
      <c r="R1194" s="242"/>
      <c r="S1194" s="242"/>
      <c r="T1194" s="24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4" t="s">
        <v>215</v>
      </c>
      <c r="AU1194" s="244" t="s">
        <v>81</v>
      </c>
      <c r="AV1194" s="13" t="s">
        <v>79</v>
      </c>
      <c r="AW1194" s="13" t="s">
        <v>33</v>
      </c>
      <c r="AX1194" s="13" t="s">
        <v>72</v>
      </c>
      <c r="AY1194" s="244" t="s">
        <v>203</v>
      </c>
    </row>
    <row r="1195" s="13" customFormat="1">
      <c r="A1195" s="13"/>
      <c r="B1195" s="234"/>
      <c r="C1195" s="235"/>
      <c r="D1195" s="236" t="s">
        <v>215</v>
      </c>
      <c r="E1195" s="237" t="s">
        <v>19</v>
      </c>
      <c r="F1195" s="238" t="s">
        <v>1812</v>
      </c>
      <c r="G1195" s="235"/>
      <c r="H1195" s="237" t="s">
        <v>19</v>
      </c>
      <c r="I1195" s="239"/>
      <c r="J1195" s="235"/>
      <c r="K1195" s="235"/>
      <c r="L1195" s="240"/>
      <c r="M1195" s="241"/>
      <c r="N1195" s="242"/>
      <c r="O1195" s="242"/>
      <c r="P1195" s="242"/>
      <c r="Q1195" s="242"/>
      <c r="R1195" s="242"/>
      <c r="S1195" s="242"/>
      <c r="T1195" s="24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4" t="s">
        <v>215</v>
      </c>
      <c r="AU1195" s="244" t="s">
        <v>81</v>
      </c>
      <c r="AV1195" s="13" t="s">
        <v>79</v>
      </c>
      <c r="AW1195" s="13" t="s">
        <v>33</v>
      </c>
      <c r="AX1195" s="13" t="s">
        <v>72</v>
      </c>
      <c r="AY1195" s="244" t="s">
        <v>203</v>
      </c>
    </row>
    <row r="1196" s="13" customFormat="1">
      <c r="A1196" s="13"/>
      <c r="B1196" s="234"/>
      <c r="C1196" s="235"/>
      <c r="D1196" s="236" t="s">
        <v>215</v>
      </c>
      <c r="E1196" s="237" t="s">
        <v>19</v>
      </c>
      <c r="F1196" s="238" t="s">
        <v>447</v>
      </c>
      <c r="G1196" s="235"/>
      <c r="H1196" s="237" t="s">
        <v>19</v>
      </c>
      <c r="I1196" s="239"/>
      <c r="J1196" s="235"/>
      <c r="K1196" s="235"/>
      <c r="L1196" s="240"/>
      <c r="M1196" s="241"/>
      <c r="N1196" s="242"/>
      <c r="O1196" s="242"/>
      <c r="P1196" s="242"/>
      <c r="Q1196" s="242"/>
      <c r="R1196" s="242"/>
      <c r="S1196" s="242"/>
      <c r="T1196" s="24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4" t="s">
        <v>215</v>
      </c>
      <c r="AU1196" s="244" t="s">
        <v>81</v>
      </c>
      <c r="AV1196" s="13" t="s">
        <v>79</v>
      </c>
      <c r="AW1196" s="13" t="s">
        <v>33</v>
      </c>
      <c r="AX1196" s="13" t="s">
        <v>72</v>
      </c>
      <c r="AY1196" s="244" t="s">
        <v>203</v>
      </c>
    </row>
    <row r="1197" s="13" customFormat="1">
      <c r="A1197" s="13"/>
      <c r="B1197" s="234"/>
      <c r="C1197" s="235"/>
      <c r="D1197" s="236" t="s">
        <v>215</v>
      </c>
      <c r="E1197" s="237" t="s">
        <v>19</v>
      </c>
      <c r="F1197" s="238" t="s">
        <v>949</v>
      </c>
      <c r="G1197" s="235"/>
      <c r="H1197" s="237" t="s">
        <v>19</v>
      </c>
      <c r="I1197" s="239"/>
      <c r="J1197" s="235"/>
      <c r="K1197" s="235"/>
      <c r="L1197" s="240"/>
      <c r="M1197" s="241"/>
      <c r="N1197" s="242"/>
      <c r="O1197" s="242"/>
      <c r="P1197" s="242"/>
      <c r="Q1197" s="242"/>
      <c r="R1197" s="242"/>
      <c r="S1197" s="242"/>
      <c r="T1197" s="24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4" t="s">
        <v>215</v>
      </c>
      <c r="AU1197" s="244" t="s">
        <v>81</v>
      </c>
      <c r="AV1197" s="13" t="s">
        <v>79</v>
      </c>
      <c r="AW1197" s="13" t="s">
        <v>33</v>
      </c>
      <c r="AX1197" s="13" t="s">
        <v>72</v>
      </c>
      <c r="AY1197" s="244" t="s">
        <v>203</v>
      </c>
    </row>
    <row r="1198" s="13" customFormat="1">
      <c r="A1198" s="13"/>
      <c r="B1198" s="234"/>
      <c r="C1198" s="235"/>
      <c r="D1198" s="236" t="s">
        <v>215</v>
      </c>
      <c r="E1198" s="237" t="s">
        <v>19</v>
      </c>
      <c r="F1198" s="238" t="s">
        <v>971</v>
      </c>
      <c r="G1198" s="235"/>
      <c r="H1198" s="237" t="s">
        <v>19</v>
      </c>
      <c r="I1198" s="239"/>
      <c r="J1198" s="235"/>
      <c r="K1198" s="235"/>
      <c r="L1198" s="240"/>
      <c r="M1198" s="241"/>
      <c r="N1198" s="242"/>
      <c r="O1198" s="242"/>
      <c r="P1198" s="242"/>
      <c r="Q1198" s="242"/>
      <c r="R1198" s="242"/>
      <c r="S1198" s="242"/>
      <c r="T1198" s="24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4" t="s">
        <v>215</v>
      </c>
      <c r="AU1198" s="244" t="s">
        <v>81</v>
      </c>
      <c r="AV1198" s="13" t="s">
        <v>79</v>
      </c>
      <c r="AW1198" s="13" t="s">
        <v>33</v>
      </c>
      <c r="AX1198" s="13" t="s">
        <v>72</v>
      </c>
      <c r="AY1198" s="244" t="s">
        <v>203</v>
      </c>
    </row>
    <row r="1199" s="14" customFormat="1">
      <c r="A1199" s="14"/>
      <c r="B1199" s="245"/>
      <c r="C1199" s="246"/>
      <c r="D1199" s="236" t="s">
        <v>215</v>
      </c>
      <c r="E1199" s="247" t="s">
        <v>19</v>
      </c>
      <c r="F1199" s="248" t="s">
        <v>274</v>
      </c>
      <c r="G1199" s="246"/>
      <c r="H1199" s="249">
        <v>2.1669999999999998</v>
      </c>
      <c r="I1199" s="250"/>
      <c r="J1199" s="246"/>
      <c r="K1199" s="246"/>
      <c r="L1199" s="251"/>
      <c r="M1199" s="252"/>
      <c r="N1199" s="253"/>
      <c r="O1199" s="253"/>
      <c r="P1199" s="253"/>
      <c r="Q1199" s="253"/>
      <c r="R1199" s="253"/>
      <c r="S1199" s="253"/>
      <c r="T1199" s="25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55" t="s">
        <v>215</v>
      </c>
      <c r="AU1199" s="255" t="s">
        <v>81</v>
      </c>
      <c r="AV1199" s="14" t="s">
        <v>81</v>
      </c>
      <c r="AW1199" s="14" t="s">
        <v>33</v>
      </c>
      <c r="AX1199" s="14" t="s">
        <v>72</v>
      </c>
      <c r="AY1199" s="255" t="s">
        <v>203</v>
      </c>
    </row>
    <row r="1200" s="13" customFormat="1">
      <c r="A1200" s="13"/>
      <c r="B1200" s="234"/>
      <c r="C1200" s="235"/>
      <c r="D1200" s="236" t="s">
        <v>215</v>
      </c>
      <c r="E1200" s="237" t="s">
        <v>19</v>
      </c>
      <c r="F1200" s="238" t="s">
        <v>1366</v>
      </c>
      <c r="G1200" s="235"/>
      <c r="H1200" s="237" t="s">
        <v>19</v>
      </c>
      <c r="I1200" s="239"/>
      <c r="J1200" s="235"/>
      <c r="K1200" s="235"/>
      <c r="L1200" s="240"/>
      <c r="M1200" s="241"/>
      <c r="N1200" s="242"/>
      <c r="O1200" s="242"/>
      <c r="P1200" s="242"/>
      <c r="Q1200" s="242"/>
      <c r="R1200" s="242"/>
      <c r="S1200" s="242"/>
      <c r="T1200" s="24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4" t="s">
        <v>215</v>
      </c>
      <c r="AU1200" s="244" t="s">
        <v>81</v>
      </c>
      <c r="AV1200" s="13" t="s">
        <v>79</v>
      </c>
      <c r="AW1200" s="13" t="s">
        <v>33</v>
      </c>
      <c r="AX1200" s="13" t="s">
        <v>72</v>
      </c>
      <c r="AY1200" s="244" t="s">
        <v>203</v>
      </c>
    </row>
    <row r="1201" s="13" customFormat="1">
      <c r="A1201" s="13"/>
      <c r="B1201" s="234"/>
      <c r="C1201" s="235"/>
      <c r="D1201" s="236" t="s">
        <v>215</v>
      </c>
      <c r="E1201" s="237" t="s">
        <v>19</v>
      </c>
      <c r="F1201" s="238" t="s">
        <v>1813</v>
      </c>
      <c r="G1201" s="235"/>
      <c r="H1201" s="237" t="s">
        <v>19</v>
      </c>
      <c r="I1201" s="239"/>
      <c r="J1201" s="235"/>
      <c r="K1201" s="235"/>
      <c r="L1201" s="240"/>
      <c r="M1201" s="241"/>
      <c r="N1201" s="242"/>
      <c r="O1201" s="242"/>
      <c r="P1201" s="242"/>
      <c r="Q1201" s="242"/>
      <c r="R1201" s="242"/>
      <c r="S1201" s="242"/>
      <c r="T1201" s="24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4" t="s">
        <v>215</v>
      </c>
      <c r="AU1201" s="244" t="s">
        <v>81</v>
      </c>
      <c r="AV1201" s="13" t="s">
        <v>79</v>
      </c>
      <c r="AW1201" s="13" t="s">
        <v>33</v>
      </c>
      <c r="AX1201" s="13" t="s">
        <v>72</v>
      </c>
      <c r="AY1201" s="244" t="s">
        <v>203</v>
      </c>
    </row>
    <row r="1202" s="13" customFormat="1">
      <c r="A1202" s="13"/>
      <c r="B1202" s="234"/>
      <c r="C1202" s="235"/>
      <c r="D1202" s="236" t="s">
        <v>215</v>
      </c>
      <c r="E1202" s="237" t="s">
        <v>19</v>
      </c>
      <c r="F1202" s="238" t="s">
        <v>444</v>
      </c>
      <c r="G1202" s="235"/>
      <c r="H1202" s="237" t="s">
        <v>19</v>
      </c>
      <c r="I1202" s="239"/>
      <c r="J1202" s="235"/>
      <c r="K1202" s="235"/>
      <c r="L1202" s="240"/>
      <c r="M1202" s="241"/>
      <c r="N1202" s="242"/>
      <c r="O1202" s="242"/>
      <c r="P1202" s="242"/>
      <c r="Q1202" s="242"/>
      <c r="R1202" s="242"/>
      <c r="S1202" s="242"/>
      <c r="T1202" s="24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44" t="s">
        <v>215</v>
      </c>
      <c r="AU1202" s="244" t="s">
        <v>81</v>
      </c>
      <c r="AV1202" s="13" t="s">
        <v>79</v>
      </c>
      <c r="AW1202" s="13" t="s">
        <v>33</v>
      </c>
      <c r="AX1202" s="13" t="s">
        <v>72</v>
      </c>
      <c r="AY1202" s="244" t="s">
        <v>203</v>
      </c>
    </row>
    <row r="1203" s="13" customFormat="1">
      <c r="A1203" s="13"/>
      <c r="B1203" s="234"/>
      <c r="C1203" s="235"/>
      <c r="D1203" s="236" t="s">
        <v>215</v>
      </c>
      <c r="E1203" s="237" t="s">
        <v>19</v>
      </c>
      <c r="F1203" s="238" t="s">
        <v>949</v>
      </c>
      <c r="G1203" s="235"/>
      <c r="H1203" s="237" t="s">
        <v>19</v>
      </c>
      <c r="I1203" s="239"/>
      <c r="J1203" s="235"/>
      <c r="K1203" s="235"/>
      <c r="L1203" s="240"/>
      <c r="M1203" s="241"/>
      <c r="N1203" s="242"/>
      <c r="O1203" s="242"/>
      <c r="P1203" s="242"/>
      <c r="Q1203" s="242"/>
      <c r="R1203" s="242"/>
      <c r="S1203" s="242"/>
      <c r="T1203" s="24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4" t="s">
        <v>215</v>
      </c>
      <c r="AU1203" s="244" t="s">
        <v>81</v>
      </c>
      <c r="AV1203" s="13" t="s">
        <v>79</v>
      </c>
      <c r="AW1203" s="13" t="s">
        <v>33</v>
      </c>
      <c r="AX1203" s="13" t="s">
        <v>72</v>
      </c>
      <c r="AY1203" s="244" t="s">
        <v>203</v>
      </c>
    </row>
    <row r="1204" s="13" customFormat="1">
      <c r="A1204" s="13"/>
      <c r="B1204" s="234"/>
      <c r="C1204" s="235"/>
      <c r="D1204" s="236" t="s">
        <v>215</v>
      </c>
      <c r="E1204" s="237" t="s">
        <v>19</v>
      </c>
      <c r="F1204" s="238" t="s">
        <v>971</v>
      </c>
      <c r="G1204" s="235"/>
      <c r="H1204" s="237" t="s">
        <v>19</v>
      </c>
      <c r="I1204" s="239"/>
      <c r="J1204" s="235"/>
      <c r="K1204" s="235"/>
      <c r="L1204" s="240"/>
      <c r="M1204" s="241"/>
      <c r="N1204" s="242"/>
      <c r="O1204" s="242"/>
      <c r="P1204" s="242"/>
      <c r="Q1204" s="242"/>
      <c r="R1204" s="242"/>
      <c r="S1204" s="242"/>
      <c r="T1204" s="24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4" t="s">
        <v>215</v>
      </c>
      <c r="AU1204" s="244" t="s">
        <v>81</v>
      </c>
      <c r="AV1204" s="13" t="s">
        <v>79</v>
      </c>
      <c r="AW1204" s="13" t="s">
        <v>33</v>
      </c>
      <c r="AX1204" s="13" t="s">
        <v>72</v>
      </c>
      <c r="AY1204" s="244" t="s">
        <v>203</v>
      </c>
    </row>
    <row r="1205" s="14" customFormat="1">
      <c r="A1205" s="14"/>
      <c r="B1205" s="245"/>
      <c r="C1205" s="246"/>
      <c r="D1205" s="236" t="s">
        <v>215</v>
      </c>
      <c r="E1205" s="247" t="s">
        <v>19</v>
      </c>
      <c r="F1205" s="248" t="s">
        <v>274</v>
      </c>
      <c r="G1205" s="246"/>
      <c r="H1205" s="249">
        <v>2.1669999999999998</v>
      </c>
      <c r="I1205" s="250"/>
      <c r="J1205" s="246"/>
      <c r="K1205" s="246"/>
      <c r="L1205" s="251"/>
      <c r="M1205" s="252"/>
      <c r="N1205" s="253"/>
      <c r="O1205" s="253"/>
      <c r="P1205" s="253"/>
      <c r="Q1205" s="253"/>
      <c r="R1205" s="253"/>
      <c r="S1205" s="253"/>
      <c r="T1205" s="25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5" t="s">
        <v>215</v>
      </c>
      <c r="AU1205" s="255" t="s">
        <v>81</v>
      </c>
      <c r="AV1205" s="14" t="s">
        <v>81</v>
      </c>
      <c r="AW1205" s="14" t="s">
        <v>33</v>
      </c>
      <c r="AX1205" s="14" t="s">
        <v>72</v>
      </c>
      <c r="AY1205" s="255" t="s">
        <v>203</v>
      </c>
    </row>
    <row r="1206" s="13" customFormat="1">
      <c r="A1206" s="13"/>
      <c r="B1206" s="234"/>
      <c r="C1206" s="235"/>
      <c r="D1206" s="236" t="s">
        <v>215</v>
      </c>
      <c r="E1206" s="237" t="s">
        <v>19</v>
      </c>
      <c r="F1206" s="238" t="s">
        <v>1366</v>
      </c>
      <c r="G1206" s="235"/>
      <c r="H1206" s="237" t="s">
        <v>19</v>
      </c>
      <c r="I1206" s="239"/>
      <c r="J1206" s="235"/>
      <c r="K1206" s="235"/>
      <c r="L1206" s="240"/>
      <c r="M1206" s="241"/>
      <c r="N1206" s="242"/>
      <c r="O1206" s="242"/>
      <c r="P1206" s="242"/>
      <c r="Q1206" s="242"/>
      <c r="R1206" s="242"/>
      <c r="S1206" s="242"/>
      <c r="T1206" s="24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44" t="s">
        <v>215</v>
      </c>
      <c r="AU1206" s="244" t="s">
        <v>81</v>
      </c>
      <c r="AV1206" s="13" t="s">
        <v>79</v>
      </c>
      <c r="AW1206" s="13" t="s">
        <v>33</v>
      </c>
      <c r="AX1206" s="13" t="s">
        <v>72</v>
      </c>
      <c r="AY1206" s="244" t="s">
        <v>203</v>
      </c>
    </row>
    <row r="1207" s="13" customFormat="1">
      <c r="A1207" s="13"/>
      <c r="B1207" s="234"/>
      <c r="C1207" s="235"/>
      <c r="D1207" s="236" t="s">
        <v>215</v>
      </c>
      <c r="E1207" s="237" t="s">
        <v>19</v>
      </c>
      <c r="F1207" s="238" t="s">
        <v>1814</v>
      </c>
      <c r="G1207" s="235"/>
      <c r="H1207" s="237" t="s">
        <v>19</v>
      </c>
      <c r="I1207" s="239"/>
      <c r="J1207" s="235"/>
      <c r="K1207" s="235"/>
      <c r="L1207" s="240"/>
      <c r="M1207" s="241"/>
      <c r="N1207" s="242"/>
      <c r="O1207" s="242"/>
      <c r="P1207" s="242"/>
      <c r="Q1207" s="242"/>
      <c r="R1207" s="242"/>
      <c r="S1207" s="242"/>
      <c r="T1207" s="24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4" t="s">
        <v>215</v>
      </c>
      <c r="AU1207" s="244" t="s">
        <v>81</v>
      </c>
      <c r="AV1207" s="13" t="s">
        <v>79</v>
      </c>
      <c r="AW1207" s="13" t="s">
        <v>33</v>
      </c>
      <c r="AX1207" s="13" t="s">
        <v>72</v>
      </c>
      <c r="AY1207" s="244" t="s">
        <v>203</v>
      </c>
    </row>
    <row r="1208" s="13" customFormat="1">
      <c r="A1208" s="13"/>
      <c r="B1208" s="234"/>
      <c r="C1208" s="235"/>
      <c r="D1208" s="236" t="s">
        <v>215</v>
      </c>
      <c r="E1208" s="237" t="s">
        <v>19</v>
      </c>
      <c r="F1208" s="238" t="s">
        <v>1382</v>
      </c>
      <c r="G1208" s="235"/>
      <c r="H1208" s="237" t="s">
        <v>19</v>
      </c>
      <c r="I1208" s="239"/>
      <c r="J1208" s="235"/>
      <c r="K1208" s="235"/>
      <c r="L1208" s="240"/>
      <c r="M1208" s="241"/>
      <c r="N1208" s="242"/>
      <c r="O1208" s="242"/>
      <c r="P1208" s="242"/>
      <c r="Q1208" s="242"/>
      <c r="R1208" s="242"/>
      <c r="S1208" s="242"/>
      <c r="T1208" s="24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44" t="s">
        <v>215</v>
      </c>
      <c r="AU1208" s="244" t="s">
        <v>81</v>
      </c>
      <c r="AV1208" s="13" t="s">
        <v>79</v>
      </c>
      <c r="AW1208" s="13" t="s">
        <v>33</v>
      </c>
      <c r="AX1208" s="13" t="s">
        <v>72</v>
      </c>
      <c r="AY1208" s="244" t="s">
        <v>203</v>
      </c>
    </row>
    <row r="1209" s="13" customFormat="1">
      <c r="A1209" s="13"/>
      <c r="B1209" s="234"/>
      <c r="C1209" s="235"/>
      <c r="D1209" s="236" t="s">
        <v>215</v>
      </c>
      <c r="E1209" s="237" t="s">
        <v>19</v>
      </c>
      <c r="F1209" s="238" t="s">
        <v>949</v>
      </c>
      <c r="G1209" s="235"/>
      <c r="H1209" s="237" t="s">
        <v>19</v>
      </c>
      <c r="I1209" s="239"/>
      <c r="J1209" s="235"/>
      <c r="K1209" s="235"/>
      <c r="L1209" s="240"/>
      <c r="M1209" s="241"/>
      <c r="N1209" s="242"/>
      <c r="O1209" s="242"/>
      <c r="P1209" s="242"/>
      <c r="Q1209" s="242"/>
      <c r="R1209" s="242"/>
      <c r="S1209" s="242"/>
      <c r="T1209" s="24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4" t="s">
        <v>215</v>
      </c>
      <c r="AU1209" s="244" t="s">
        <v>81</v>
      </c>
      <c r="AV1209" s="13" t="s">
        <v>79</v>
      </c>
      <c r="AW1209" s="13" t="s">
        <v>33</v>
      </c>
      <c r="AX1209" s="13" t="s">
        <v>72</v>
      </c>
      <c r="AY1209" s="244" t="s">
        <v>203</v>
      </c>
    </row>
    <row r="1210" s="13" customFormat="1">
      <c r="A1210" s="13"/>
      <c r="B1210" s="234"/>
      <c r="C1210" s="235"/>
      <c r="D1210" s="236" t="s">
        <v>215</v>
      </c>
      <c r="E1210" s="237" t="s">
        <v>19</v>
      </c>
      <c r="F1210" s="238" t="s">
        <v>971</v>
      </c>
      <c r="G1210" s="235"/>
      <c r="H1210" s="237" t="s">
        <v>19</v>
      </c>
      <c r="I1210" s="239"/>
      <c r="J1210" s="235"/>
      <c r="K1210" s="235"/>
      <c r="L1210" s="240"/>
      <c r="M1210" s="241"/>
      <c r="N1210" s="242"/>
      <c r="O1210" s="242"/>
      <c r="P1210" s="242"/>
      <c r="Q1210" s="242"/>
      <c r="R1210" s="242"/>
      <c r="S1210" s="242"/>
      <c r="T1210" s="24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4" t="s">
        <v>215</v>
      </c>
      <c r="AU1210" s="244" t="s">
        <v>81</v>
      </c>
      <c r="AV1210" s="13" t="s">
        <v>79</v>
      </c>
      <c r="AW1210" s="13" t="s">
        <v>33</v>
      </c>
      <c r="AX1210" s="13" t="s">
        <v>72</v>
      </c>
      <c r="AY1210" s="244" t="s">
        <v>203</v>
      </c>
    </row>
    <row r="1211" s="14" customFormat="1">
      <c r="A1211" s="14"/>
      <c r="B1211" s="245"/>
      <c r="C1211" s="246"/>
      <c r="D1211" s="236" t="s">
        <v>215</v>
      </c>
      <c r="E1211" s="247" t="s">
        <v>19</v>
      </c>
      <c r="F1211" s="248" t="s">
        <v>274</v>
      </c>
      <c r="G1211" s="246"/>
      <c r="H1211" s="249">
        <v>2.1669999999999998</v>
      </c>
      <c r="I1211" s="250"/>
      <c r="J1211" s="246"/>
      <c r="K1211" s="246"/>
      <c r="L1211" s="251"/>
      <c r="M1211" s="252"/>
      <c r="N1211" s="253"/>
      <c r="O1211" s="253"/>
      <c r="P1211" s="253"/>
      <c r="Q1211" s="253"/>
      <c r="R1211" s="253"/>
      <c r="S1211" s="253"/>
      <c r="T1211" s="25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5" t="s">
        <v>215</v>
      </c>
      <c r="AU1211" s="255" t="s">
        <v>81</v>
      </c>
      <c r="AV1211" s="14" t="s">
        <v>81</v>
      </c>
      <c r="AW1211" s="14" t="s">
        <v>33</v>
      </c>
      <c r="AX1211" s="14" t="s">
        <v>72</v>
      </c>
      <c r="AY1211" s="255" t="s">
        <v>203</v>
      </c>
    </row>
    <row r="1212" s="13" customFormat="1">
      <c r="A1212" s="13"/>
      <c r="B1212" s="234"/>
      <c r="C1212" s="235"/>
      <c r="D1212" s="236" t="s">
        <v>215</v>
      </c>
      <c r="E1212" s="237" t="s">
        <v>19</v>
      </c>
      <c r="F1212" s="238" t="s">
        <v>1366</v>
      </c>
      <c r="G1212" s="235"/>
      <c r="H1212" s="237" t="s">
        <v>19</v>
      </c>
      <c r="I1212" s="239"/>
      <c r="J1212" s="235"/>
      <c r="K1212" s="235"/>
      <c r="L1212" s="240"/>
      <c r="M1212" s="241"/>
      <c r="N1212" s="242"/>
      <c r="O1212" s="242"/>
      <c r="P1212" s="242"/>
      <c r="Q1212" s="242"/>
      <c r="R1212" s="242"/>
      <c r="S1212" s="242"/>
      <c r="T1212" s="24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4" t="s">
        <v>215</v>
      </c>
      <c r="AU1212" s="244" t="s">
        <v>81</v>
      </c>
      <c r="AV1212" s="13" t="s">
        <v>79</v>
      </c>
      <c r="AW1212" s="13" t="s">
        <v>33</v>
      </c>
      <c r="AX1212" s="13" t="s">
        <v>72</v>
      </c>
      <c r="AY1212" s="244" t="s">
        <v>203</v>
      </c>
    </row>
    <row r="1213" s="13" customFormat="1">
      <c r="A1213" s="13"/>
      <c r="B1213" s="234"/>
      <c r="C1213" s="235"/>
      <c r="D1213" s="236" t="s">
        <v>215</v>
      </c>
      <c r="E1213" s="237" t="s">
        <v>19</v>
      </c>
      <c r="F1213" s="238" t="s">
        <v>1815</v>
      </c>
      <c r="G1213" s="235"/>
      <c r="H1213" s="237" t="s">
        <v>19</v>
      </c>
      <c r="I1213" s="239"/>
      <c r="J1213" s="235"/>
      <c r="K1213" s="235"/>
      <c r="L1213" s="240"/>
      <c r="M1213" s="241"/>
      <c r="N1213" s="242"/>
      <c r="O1213" s="242"/>
      <c r="P1213" s="242"/>
      <c r="Q1213" s="242"/>
      <c r="R1213" s="242"/>
      <c r="S1213" s="242"/>
      <c r="T1213" s="24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4" t="s">
        <v>215</v>
      </c>
      <c r="AU1213" s="244" t="s">
        <v>81</v>
      </c>
      <c r="AV1213" s="13" t="s">
        <v>79</v>
      </c>
      <c r="AW1213" s="13" t="s">
        <v>33</v>
      </c>
      <c r="AX1213" s="13" t="s">
        <v>72</v>
      </c>
      <c r="AY1213" s="244" t="s">
        <v>203</v>
      </c>
    </row>
    <row r="1214" s="13" customFormat="1">
      <c r="A1214" s="13"/>
      <c r="B1214" s="234"/>
      <c r="C1214" s="235"/>
      <c r="D1214" s="236" t="s">
        <v>215</v>
      </c>
      <c r="E1214" s="237" t="s">
        <v>19</v>
      </c>
      <c r="F1214" s="238" t="s">
        <v>1385</v>
      </c>
      <c r="G1214" s="235"/>
      <c r="H1214" s="237" t="s">
        <v>19</v>
      </c>
      <c r="I1214" s="239"/>
      <c r="J1214" s="235"/>
      <c r="K1214" s="235"/>
      <c r="L1214" s="240"/>
      <c r="M1214" s="241"/>
      <c r="N1214" s="242"/>
      <c r="O1214" s="242"/>
      <c r="P1214" s="242"/>
      <c r="Q1214" s="242"/>
      <c r="R1214" s="242"/>
      <c r="S1214" s="242"/>
      <c r="T1214" s="24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4" t="s">
        <v>215</v>
      </c>
      <c r="AU1214" s="244" t="s">
        <v>81</v>
      </c>
      <c r="AV1214" s="13" t="s">
        <v>79</v>
      </c>
      <c r="AW1214" s="13" t="s">
        <v>33</v>
      </c>
      <c r="AX1214" s="13" t="s">
        <v>72</v>
      </c>
      <c r="AY1214" s="244" t="s">
        <v>203</v>
      </c>
    </row>
    <row r="1215" s="13" customFormat="1">
      <c r="A1215" s="13"/>
      <c r="B1215" s="234"/>
      <c r="C1215" s="235"/>
      <c r="D1215" s="236" t="s">
        <v>215</v>
      </c>
      <c r="E1215" s="237" t="s">
        <v>19</v>
      </c>
      <c r="F1215" s="238" t="s">
        <v>949</v>
      </c>
      <c r="G1215" s="235"/>
      <c r="H1215" s="237" t="s">
        <v>19</v>
      </c>
      <c r="I1215" s="239"/>
      <c r="J1215" s="235"/>
      <c r="K1215" s="235"/>
      <c r="L1215" s="240"/>
      <c r="M1215" s="241"/>
      <c r="N1215" s="242"/>
      <c r="O1215" s="242"/>
      <c r="P1215" s="242"/>
      <c r="Q1215" s="242"/>
      <c r="R1215" s="242"/>
      <c r="S1215" s="242"/>
      <c r="T1215" s="24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4" t="s">
        <v>215</v>
      </c>
      <c r="AU1215" s="244" t="s">
        <v>81</v>
      </c>
      <c r="AV1215" s="13" t="s">
        <v>79</v>
      </c>
      <c r="AW1215" s="13" t="s">
        <v>33</v>
      </c>
      <c r="AX1215" s="13" t="s">
        <v>72</v>
      </c>
      <c r="AY1215" s="244" t="s">
        <v>203</v>
      </c>
    </row>
    <row r="1216" s="13" customFormat="1">
      <c r="A1216" s="13"/>
      <c r="B1216" s="234"/>
      <c r="C1216" s="235"/>
      <c r="D1216" s="236" t="s">
        <v>215</v>
      </c>
      <c r="E1216" s="237" t="s">
        <v>19</v>
      </c>
      <c r="F1216" s="238" t="s">
        <v>971</v>
      </c>
      <c r="G1216" s="235"/>
      <c r="H1216" s="237" t="s">
        <v>19</v>
      </c>
      <c r="I1216" s="239"/>
      <c r="J1216" s="235"/>
      <c r="K1216" s="235"/>
      <c r="L1216" s="240"/>
      <c r="M1216" s="241"/>
      <c r="N1216" s="242"/>
      <c r="O1216" s="242"/>
      <c r="P1216" s="242"/>
      <c r="Q1216" s="242"/>
      <c r="R1216" s="242"/>
      <c r="S1216" s="242"/>
      <c r="T1216" s="24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44" t="s">
        <v>215</v>
      </c>
      <c r="AU1216" s="244" t="s">
        <v>81</v>
      </c>
      <c r="AV1216" s="13" t="s">
        <v>79</v>
      </c>
      <c r="AW1216" s="13" t="s">
        <v>33</v>
      </c>
      <c r="AX1216" s="13" t="s">
        <v>72</v>
      </c>
      <c r="AY1216" s="244" t="s">
        <v>203</v>
      </c>
    </row>
    <row r="1217" s="14" customFormat="1">
      <c r="A1217" s="14"/>
      <c r="B1217" s="245"/>
      <c r="C1217" s="246"/>
      <c r="D1217" s="236" t="s">
        <v>215</v>
      </c>
      <c r="E1217" s="247" t="s">
        <v>19</v>
      </c>
      <c r="F1217" s="248" t="s">
        <v>262</v>
      </c>
      <c r="G1217" s="246"/>
      <c r="H1217" s="249">
        <v>1.5760000000000001</v>
      </c>
      <c r="I1217" s="250"/>
      <c r="J1217" s="246"/>
      <c r="K1217" s="246"/>
      <c r="L1217" s="251"/>
      <c r="M1217" s="252"/>
      <c r="N1217" s="253"/>
      <c r="O1217" s="253"/>
      <c r="P1217" s="253"/>
      <c r="Q1217" s="253"/>
      <c r="R1217" s="253"/>
      <c r="S1217" s="253"/>
      <c r="T1217" s="25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5" t="s">
        <v>215</v>
      </c>
      <c r="AU1217" s="255" t="s">
        <v>81</v>
      </c>
      <c r="AV1217" s="14" t="s">
        <v>81</v>
      </c>
      <c r="AW1217" s="14" t="s">
        <v>33</v>
      </c>
      <c r="AX1217" s="14" t="s">
        <v>72</v>
      </c>
      <c r="AY1217" s="255" t="s">
        <v>203</v>
      </c>
    </row>
    <row r="1218" s="13" customFormat="1">
      <c r="A1218" s="13"/>
      <c r="B1218" s="234"/>
      <c r="C1218" s="235"/>
      <c r="D1218" s="236" t="s">
        <v>215</v>
      </c>
      <c r="E1218" s="237" t="s">
        <v>19</v>
      </c>
      <c r="F1218" s="238" t="s">
        <v>1366</v>
      </c>
      <c r="G1218" s="235"/>
      <c r="H1218" s="237" t="s">
        <v>19</v>
      </c>
      <c r="I1218" s="239"/>
      <c r="J1218" s="235"/>
      <c r="K1218" s="235"/>
      <c r="L1218" s="240"/>
      <c r="M1218" s="241"/>
      <c r="N1218" s="242"/>
      <c r="O1218" s="242"/>
      <c r="P1218" s="242"/>
      <c r="Q1218" s="242"/>
      <c r="R1218" s="242"/>
      <c r="S1218" s="242"/>
      <c r="T1218" s="24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4" t="s">
        <v>215</v>
      </c>
      <c r="AU1218" s="244" t="s">
        <v>81</v>
      </c>
      <c r="AV1218" s="13" t="s">
        <v>79</v>
      </c>
      <c r="AW1218" s="13" t="s">
        <v>33</v>
      </c>
      <c r="AX1218" s="13" t="s">
        <v>72</v>
      </c>
      <c r="AY1218" s="244" t="s">
        <v>203</v>
      </c>
    </row>
    <row r="1219" s="13" customFormat="1">
      <c r="A1219" s="13"/>
      <c r="B1219" s="234"/>
      <c r="C1219" s="235"/>
      <c r="D1219" s="236" t="s">
        <v>215</v>
      </c>
      <c r="E1219" s="237" t="s">
        <v>19</v>
      </c>
      <c r="F1219" s="238" t="s">
        <v>1816</v>
      </c>
      <c r="G1219" s="235"/>
      <c r="H1219" s="237" t="s">
        <v>19</v>
      </c>
      <c r="I1219" s="239"/>
      <c r="J1219" s="235"/>
      <c r="K1219" s="235"/>
      <c r="L1219" s="240"/>
      <c r="M1219" s="241"/>
      <c r="N1219" s="242"/>
      <c r="O1219" s="242"/>
      <c r="P1219" s="242"/>
      <c r="Q1219" s="242"/>
      <c r="R1219" s="242"/>
      <c r="S1219" s="242"/>
      <c r="T1219" s="24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4" t="s">
        <v>215</v>
      </c>
      <c r="AU1219" s="244" t="s">
        <v>81</v>
      </c>
      <c r="AV1219" s="13" t="s">
        <v>79</v>
      </c>
      <c r="AW1219" s="13" t="s">
        <v>33</v>
      </c>
      <c r="AX1219" s="13" t="s">
        <v>72</v>
      </c>
      <c r="AY1219" s="244" t="s">
        <v>203</v>
      </c>
    </row>
    <row r="1220" s="13" customFormat="1">
      <c r="A1220" s="13"/>
      <c r="B1220" s="234"/>
      <c r="C1220" s="235"/>
      <c r="D1220" s="236" t="s">
        <v>215</v>
      </c>
      <c r="E1220" s="237" t="s">
        <v>19</v>
      </c>
      <c r="F1220" s="238" t="s">
        <v>1618</v>
      </c>
      <c r="G1220" s="235"/>
      <c r="H1220" s="237" t="s">
        <v>19</v>
      </c>
      <c r="I1220" s="239"/>
      <c r="J1220" s="235"/>
      <c r="K1220" s="235"/>
      <c r="L1220" s="240"/>
      <c r="M1220" s="241"/>
      <c r="N1220" s="242"/>
      <c r="O1220" s="242"/>
      <c r="P1220" s="242"/>
      <c r="Q1220" s="242"/>
      <c r="R1220" s="242"/>
      <c r="S1220" s="242"/>
      <c r="T1220" s="24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4" t="s">
        <v>215</v>
      </c>
      <c r="AU1220" s="244" t="s">
        <v>81</v>
      </c>
      <c r="AV1220" s="13" t="s">
        <v>79</v>
      </c>
      <c r="AW1220" s="13" t="s">
        <v>33</v>
      </c>
      <c r="AX1220" s="13" t="s">
        <v>72</v>
      </c>
      <c r="AY1220" s="244" t="s">
        <v>203</v>
      </c>
    </row>
    <row r="1221" s="13" customFormat="1">
      <c r="A1221" s="13"/>
      <c r="B1221" s="234"/>
      <c r="C1221" s="235"/>
      <c r="D1221" s="236" t="s">
        <v>215</v>
      </c>
      <c r="E1221" s="237" t="s">
        <v>19</v>
      </c>
      <c r="F1221" s="238" t="s">
        <v>949</v>
      </c>
      <c r="G1221" s="235"/>
      <c r="H1221" s="237" t="s">
        <v>19</v>
      </c>
      <c r="I1221" s="239"/>
      <c r="J1221" s="235"/>
      <c r="K1221" s="235"/>
      <c r="L1221" s="240"/>
      <c r="M1221" s="241"/>
      <c r="N1221" s="242"/>
      <c r="O1221" s="242"/>
      <c r="P1221" s="242"/>
      <c r="Q1221" s="242"/>
      <c r="R1221" s="242"/>
      <c r="S1221" s="242"/>
      <c r="T1221" s="24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4" t="s">
        <v>215</v>
      </c>
      <c r="AU1221" s="244" t="s">
        <v>81</v>
      </c>
      <c r="AV1221" s="13" t="s">
        <v>79</v>
      </c>
      <c r="AW1221" s="13" t="s">
        <v>33</v>
      </c>
      <c r="AX1221" s="13" t="s">
        <v>72</v>
      </c>
      <c r="AY1221" s="244" t="s">
        <v>203</v>
      </c>
    </row>
    <row r="1222" s="13" customFormat="1">
      <c r="A1222" s="13"/>
      <c r="B1222" s="234"/>
      <c r="C1222" s="235"/>
      <c r="D1222" s="236" t="s">
        <v>215</v>
      </c>
      <c r="E1222" s="237" t="s">
        <v>19</v>
      </c>
      <c r="F1222" s="238" t="s">
        <v>971</v>
      </c>
      <c r="G1222" s="235"/>
      <c r="H1222" s="237" t="s">
        <v>19</v>
      </c>
      <c r="I1222" s="239"/>
      <c r="J1222" s="235"/>
      <c r="K1222" s="235"/>
      <c r="L1222" s="240"/>
      <c r="M1222" s="241"/>
      <c r="N1222" s="242"/>
      <c r="O1222" s="242"/>
      <c r="P1222" s="242"/>
      <c r="Q1222" s="242"/>
      <c r="R1222" s="242"/>
      <c r="S1222" s="242"/>
      <c r="T1222" s="24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4" t="s">
        <v>215</v>
      </c>
      <c r="AU1222" s="244" t="s">
        <v>81</v>
      </c>
      <c r="AV1222" s="13" t="s">
        <v>79</v>
      </c>
      <c r="AW1222" s="13" t="s">
        <v>33</v>
      </c>
      <c r="AX1222" s="13" t="s">
        <v>72</v>
      </c>
      <c r="AY1222" s="244" t="s">
        <v>203</v>
      </c>
    </row>
    <row r="1223" s="14" customFormat="1">
      <c r="A1223" s="14"/>
      <c r="B1223" s="245"/>
      <c r="C1223" s="246"/>
      <c r="D1223" s="236" t="s">
        <v>215</v>
      </c>
      <c r="E1223" s="247" t="s">
        <v>19</v>
      </c>
      <c r="F1223" s="248" t="s">
        <v>274</v>
      </c>
      <c r="G1223" s="246"/>
      <c r="H1223" s="249">
        <v>2.1669999999999998</v>
      </c>
      <c r="I1223" s="250"/>
      <c r="J1223" s="246"/>
      <c r="K1223" s="246"/>
      <c r="L1223" s="251"/>
      <c r="M1223" s="252"/>
      <c r="N1223" s="253"/>
      <c r="O1223" s="253"/>
      <c r="P1223" s="253"/>
      <c r="Q1223" s="253"/>
      <c r="R1223" s="253"/>
      <c r="S1223" s="253"/>
      <c r="T1223" s="25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55" t="s">
        <v>215</v>
      </c>
      <c r="AU1223" s="255" t="s">
        <v>81</v>
      </c>
      <c r="AV1223" s="14" t="s">
        <v>81</v>
      </c>
      <c r="AW1223" s="14" t="s">
        <v>33</v>
      </c>
      <c r="AX1223" s="14" t="s">
        <v>72</v>
      </c>
      <c r="AY1223" s="255" t="s">
        <v>203</v>
      </c>
    </row>
    <row r="1224" s="13" customFormat="1">
      <c r="A1224" s="13"/>
      <c r="B1224" s="234"/>
      <c r="C1224" s="235"/>
      <c r="D1224" s="236" t="s">
        <v>215</v>
      </c>
      <c r="E1224" s="237" t="s">
        <v>19</v>
      </c>
      <c r="F1224" s="238" t="s">
        <v>1366</v>
      </c>
      <c r="G1224" s="235"/>
      <c r="H1224" s="237" t="s">
        <v>19</v>
      </c>
      <c r="I1224" s="239"/>
      <c r="J1224" s="235"/>
      <c r="K1224" s="235"/>
      <c r="L1224" s="240"/>
      <c r="M1224" s="241"/>
      <c r="N1224" s="242"/>
      <c r="O1224" s="242"/>
      <c r="P1224" s="242"/>
      <c r="Q1224" s="242"/>
      <c r="R1224" s="242"/>
      <c r="S1224" s="242"/>
      <c r="T1224" s="24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4" t="s">
        <v>215</v>
      </c>
      <c r="AU1224" s="244" t="s">
        <v>81</v>
      </c>
      <c r="AV1224" s="13" t="s">
        <v>79</v>
      </c>
      <c r="AW1224" s="13" t="s">
        <v>33</v>
      </c>
      <c r="AX1224" s="13" t="s">
        <v>72</v>
      </c>
      <c r="AY1224" s="244" t="s">
        <v>203</v>
      </c>
    </row>
    <row r="1225" s="13" customFormat="1">
      <c r="A1225" s="13"/>
      <c r="B1225" s="234"/>
      <c r="C1225" s="235"/>
      <c r="D1225" s="236" t="s">
        <v>215</v>
      </c>
      <c r="E1225" s="237" t="s">
        <v>19</v>
      </c>
      <c r="F1225" s="238" t="s">
        <v>1817</v>
      </c>
      <c r="G1225" s="235"/>
      <c r="H1225" s="237" t="s">
        <v>19</v>
      </c>
      <c r="I1225" s="239"/>
      <c r="J1225" s="235"/>
      <c r="K1225" s="235"/>
      <c r="L1225" s="240"/>
      <c r="M1225" s="241"/>
      <c r="N1225" s="242"/>
      <c r="O1225" s="242"/>
      <c r="P1225" s="242"/>
      <c r="Q1225" s="242"/>
      <c r="R1225" s="242"/>
      <c r="S1225" s="242"/>
      <c r="T1225" s="24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44" t="s">
        <v>215</v>
      </c>
      <c r="AU1225" s="244" t="s">
        <v>81</v>
      </c>
      <c r="AV1225" s="13" t="s">
        <v>79</v>
      </c>
      <c r="AW1225" s="13" t="s">
        <v>33</v>
      </c>
      <c r="AX1225" s="13" t="s">
        <v>72</v>
      </c>
      <c r="AY1225" s="244" t="s">
        <v>203</v>
      </c>
    </row>
    <row r="1226" s="13" customFormat="1">
      <c r="A1226" s="13"/>
      <c r="B1226" s="234"/>
      <c r="C1226" s="235"/>
      <c r="D1226" s="236" t="s">
        <v>215</v>
      </c>
      <c r="E1226" s="237" t="s">
        <v>19</v>
      </c>
      <c r="F1226" s="238" t="s">
        <v>1369</v>
      </c>
      <c r="G1226" s="235"/>
      <c r="H1226" s="237" t="s">
        <v>19</v>
      </c>
      <c r="I1226" s="239"/>
      <c r="J1226" s="235"/>
      <c r="K1226" s="235"/>
      <c r="L1226" s="240"/>
      <c r="M1226" s="241"/>
      <c r="N1226" s="242"/>
      <c r="O1226" s="242"/>
      <c r="P1226" s="242"/>
      <c r="Q1226" s="242"/>
      <c r="R1226" s="242"/>
      <c r="S1226" s="242"/>
      <c r="T1226" s="24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44" t="s">
        <v>215</v>
      </c>
      <c r="AU1226" s="244" t="s">
        <v>81</v>
      </c>
      <c r="AV1226" s="13" t="s">
        <v>79</v>
      </c>
      <c r="AW1226" s="13" t="s">
        <v>33</v>
      </c>
      <c r="AX1226" s="13" t="s">
        <v>72</v>
      </c>
      <c r="AY1226" s="244" t="s">
        <v>203</v>
      </c>
    </row>
    <row r="1227" s="13" customFormat="1">
      <c r="A1227" s="13"/>
      <c r="B1227" s="234"/>
      <c r="C1227" s="235"/>
      <c r="D1227" s="236" t="s">
        <v>215</v>
      </c>
      <c r="E1227" s="237" t="s">
        <v>19</v>
      </c>
      <c r="F1227" s="238" t="s">
        <v>949</v>
      </c>
      <c r="G1227" s="235"/>
      <c r="H1227" s="237" t="s">
        <v>19</v>
      </c>
      <c r="I1227" s="239"/>
      <c r="J1227" s="235"/>
      <c r="K1227" s="235"/>
      <c r="L1227" s="240"/>
      <c r="M1227" s="241"/>
      <c r="N1227" s="242"/>
      <c r="O1227" s="242"/>
      <c r="P1227" s="242"/>
      <c r="Q1227" s="242"/>
      <c r="R1227" s="242"/>
      <c r="S1227" s="242"/>
      <c r="T1227" s="24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4" t="s">
        <v>215</v>
      </c>
      <c r="AU1227" s="244" t="s">
        <v>81</v>
      </c>
      <c r="AV1227" s="13" t="s">
        <v>79</v>
      </c>
      <c r="AW1227" s="13" t="s">
        <v>33</v>
      </c>
      <c r="AX1227" s="13" t="s">
        <v>72</v>
      </c>
      <c r="AY1227" s="244" t="s">
        <v>203</v>
      </c>
    </row>
    <row r="1228" s="13" customFormat="1">
      <c r="A1228" s="13"/>
      <c r="B1228" s="234"/>
      <c r="C1228" s="235"/>
      <c r="D1228" s="236" t="s">
        <v>215</v>
      </c>
      <c r="E1228" s="237" t="s">
        <v>19</v>
      </c>
      <c r="F1228" s="238" t="s">
        <v>971</v>
      </c>
      <c r="G1228" s="235"/>
      <c r="H1228" s="237" t="s">
        <v>19</v>
      </c>
      <c r="I1228" s="239"/>
      <c r="J1228" s="235"/>
      <c r="K1228" s="235"/>
      <c r="L1228" s="240"/>
      <c r="M1228" s="241"/>
      <c r="N1228" s="242"/>
      <c r="O1228" s="242"/>
      <c r="P1228" s="242"/>
      <c r="Q1228" s="242"/>
      <c r="R1228" s="242"/>
      <c r="S1228" s="242"/>
      <c r="T1228" s="24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4" t="s">
        <v>215</v>
      </c>
      <c r="AU1228" s="244" t="s">
        <v>81</v>
      </c>
      <c r="AV1228" s="13" t="s">
        <v>79</v>
      </c>
      <c r="AW1228" s="13" t="s">
        <v>33</v>
      </c>
      <c r="AX1228" s="13" t="s">
        <v>72</v>
      </c>
      <c r="AY1228" s="244" t="s">
        <v>203</v>
      </c>
    </row>
    <row r="1229" s="14" customFormat="1">
      <c r="A1229" s="14"/>
      <c r="B1229" s="245"/>
      <c r="C1229" s="246"/>
      <c r="D1229" s="236" t="s">
        <v>215</v>
      </c>
      <c r="E1229" s="247" t="s">
        <v>19</v>
      </c>
      <c r="F1229" s="248" t="s">
        <v>1818</v>
      </c>
      <c r="G1229" s="246"/>
      <c r="H1229" s="249">
        <v>7.0919999999999996</v>
      </c>
      <c r="I1229" s="250"/>
      <c r="J1229" s="246"/>
      <c r="K1229" s="246"/>
      <c r="L1229" s="251"/>
      <c r="M1229" s="252"/>
      <c r="N1229" s="253"/>
      <c r="O1229" s="253"/>
      <c r="P1229" s="253"/>
      <c r="Q1229" s="253"/>
      <c r="R1229" s="253"/>
      <c r="S1229" s="253"/>
      <c r="T1229" s="25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5" t="s">
        <v>215</v>
      </c>
      <c r="AU1229" s="255" t="s">
        <v>81</v>
      </c>
      <c r="AV1229" s="14" t="s">
        <v>81</v>
      </c>
      <c r="AW1229" s="14" t="s">
        <v>33</v>
      </c>
      <c r="AX1229" s="14" t="s">
        <v>72</v>
      </c>
      <c r="AY1229" s="255" t="s">
        <v>203</v>
      </c>
    </row>
    <row r="1230" s="13" customFormat="1">
      <c r="A1230" s="13"/>
      <c r="B1230" s="234"/>
      <c r="C1230" s="235"/>
      <c r="D1230" s="236" t="s">
        <v>215</v>
      </c>
      <c r="E1230" s="237" t="s">
        <v>19</v>
      </c>
      <c r="F1230" s="238" t="s">
        <v>1366</v>
      </c>
      <c r="G1230" s="235"/>
      <c r="H1230" s="237" t="s">
        <v>19</v>
      </c>
      <c r="I1230" s="239"/>
      <c r="J1230" s="235"/>
      <c r="K1230" s="235"/>
      <c r="L1230" s="240"/>
      <c r="M1230" s="241"/>
      <c r="N1230" s="242"/>
      <c r="O1230" s="242"/>
      <c r="P1230" s="242"/>
      <c r="Q1230" s="242"/>
      <c r="R1230" s="242"/>
      <c r="S1230" s="242"/>
      <c r="T1230" s="24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4" t="s">
        <v>215</v>
      </c>
      <c r="AU1230" s="244" t="s">
        <v>81</v>
      </c>
      <c r="AV1230" s="13" t="s">
        <v>79</v>
      </c>
      <c r="AW1230" s="13" t="s">
        <v>33</v>
      </c>
      <c r="AX1230" s="13" t="s">
        <v>72</v>
      </c>
      <c r="AY1230" s="244" t="s">
        <v>203</v>
      </c>
    </row>
    <row r="1231" s="13" customFormat="1">
      <c r="A1231" s="13"/>
      <c r="B1231" s="234"/>
      <c r="C1231" s="235"/>
      <c r="D1231" s="236" t="s">
        <v>215</v>
      </c>
      <c r="E1231" s="237" t="s">
        <v>19</v>
      </c>
      <c r="F1231" s="238" t="s">
        <v>1819</v>
      </c>
      <c r="G1231" s="235"/>
      <c r="H1231" s="237" t="s">
        <v>19</v>
      </c>
      <c r="I1231" s="239"/>
      <c r="J1231" s="235"/>
      <c r="K1231" s="235"/>
      <c r="L1231" s="240"/>
      <c r="M1231" s="241"/>
      <c r="N1231" s="242"/>
      <c r="O1231" s="242"/>
      <c r="P1231" s="242"/>
      <c r="Q1231" s="242"/>
      <c r="R1231" s="242"/>
      <c r="S1231" s="242"/>
      <c r="T1231" s="24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4" t="s">
        <v>215</v>
      </c>
      <c r="AU1231" s="244" t="s">
        <v>81</v>
      </c>
      <c r="AV1231" s="13" t="s">
        <v>79</v>
      </c>
      <c r="AW1231" s="13" t="s">
        <v>33</v>
      </c>
      <c r="AX1231" s="13" t="s">
        <v>72</v>
      </c>
      <c r="AY1231" s="244" t="s">
        <v>203</v>
      </c>
    </row>
    <row r="1232" s="13" customFormat="1">
      <c r="A1232" s="13"/>
      <c r="B1232" s="234"/>
      <c r="C1232" s="235"/>
      <c r="D1232" s="236" t="s">
        <v>215</v>
      </c>
      <c r="E1232" s="237" t="s">
        <v>19</v>
      </c>
      <c r="F1232" s="238" t="s">
        <v>1371</v>
      </c>
      <c r="G1232" s="235"/>
      <c r="H1232" s="237" t="s">
        <v>19</v>
      </c>
      <c r="I1232" s="239"/>
      <c r="J1232" s="235"/>
      <c r="K1232" s="235"/>
      <c r="L1232" s="240"/>
      <c r="M1232" s="241"/>
      <c r="N1232" s="242"/>
      <c r="O1232" s="242"/>
      <c r="P1232" s="242"/>
      <c r="Q1232" s="242"/>
      <c r="R1232" s="242"/>
      <c r="S1232" s="242"/>
      <c r="T1232" s="24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4" t="s">
        <v>215</v>
      </c>
      <c r="AU1232" s="244" t="s">
        <v>81</v>
      </c>
      <c r="AV1232" s="13" t="s">
        <v>79</v>
      </c>
      <c r="AW1232" s="13" t="s">
        <v>33</v>
      </c>
      <c r="AX1232" s="13" t="s">
        <v>72</v>
      </c>
      <c r="AY1232" s="244" t="s">
        <v>203</v>
      </c>
    </row>
    <row r="1233" s="13" customFormat="1">
      <c r="A1233" s="13"/>
      <c r="B1233" s="234"/>
      <c r="C1233" s="235"/>
      <c r="D1233" s="236" t="s">
        <v>215</v>
      </c>
      <c r="E1233" s="237" t="s">
        <v>19</v>
      </c>
      <c r="F1233" s="238" t="s">
        <v>949</v>
      </c>
      <c r="G1233" s="235"/>
      <c r="H1233" s="237" t="s">
        <v>19</v>
      </c>
      <c r="I1233" s="239"/>
      <c r="J1233" s="235"/>
      <c r="K1233" s="235"/>
      <c r="L1233" s="240"/>
      <c r="M1233" s="241"/>
      <c r="N1233" s="242"/>
      <c r="O1233" s="242"/>
      <c r="P1233" s="242"/>
      <c r="Q1233" s="242"/>
      <c r="R1233" s="242"/>
      <c r="S1233" s="242"/>
      <c r="T1233" s="24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44" t="s">
        <v>215</v>
      </c>
      <c r="AU1233" s="244" t="s">
        <v>81</v>
      </c>
      <c r="AV1233" s="13" t="s">
        <v>79</v>
      </c>
      <c r="AW1233" s="13" t="s">
        <v>33</v>
      </c>
      <c r="AX1233" s="13" t="s">
        <v>72</v>
      </c>
      <c r="AY1233" s="244" t="s">
        <v>203</v>
      </c>
    </row>
    <row r="1234" s="13" customFormat="1">
      <c r="A1234" s="13"/>
      <c r="B1234" s="234"/>
      <c r="C1234" s="235"/>
      <c r="D1234" s="236" t="s">
        <v>215</v>
      </c>
      <c r="E1234" s="237" t="s">
        <v>19</v>
      </c>
      <c r="F1234" s="238" t="s">
        <v>971</v>
      </c>
      <c r="G1234" s="235"/>
      <c r="H1234" s="237" t="s">
        <v>19</v>
      </c>
      <c r="I1234" s="239"/>
      <c r="J1234" s="235"/>
      <c r="K1234" s="235"/>
      <c r="L1234" s="240"/>
      <c r="M1234" s="241"/>
      <c r="N1234" s="242"/>
      <c r="O1234" s="242"/>
      <c r="P1234" s="242"/>
      <c r="Q1234" s="242"/>
      <c r="R1234" s="242"/>
      <c r="S1234" s="242"/>
      <c r="T1234" s="24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44" t="s">
        <v>215</v>
      </c>
      <c r="AU1234" s="244" t="s">
        <v>81</v>
      </c>
      <c r="AV1234" s="13" t="s">
        <v>79</v>
      </c>
      <c r="AW1234" s="13" t="s">
        <v>33</v>
      </c>
      <c r="AX1234" s="13" t="s">
        <v>72</v>
      </c>
      <c r="AY1234" s="244" t="s">
        <v>203</v>
      </c>
    </row>
    <row r="1235" s="14" customFormat="1">
      <c r="A1235" s="14"/>
      <c r="B1235" s="245"/>
      <c r="C1235" s="246"/>
      <c r="D1235" s="236" t="s">
        <v>215</v>
      </c>
      <c r="E1235" s="247" t="s">
        <v>19</v>
      </c>
      <c r="F1235" s="248" t="s">
        <v>1820</v>
      </c>
      <c r="G1235" s="246"/>
      <c r="H1235" s="249">
        <v>18.222999999999999</v>
      </c>
      <c r="I1235" s="250"/>
      <c r="J1235" s="246"/>
      <c r="K1235" s="246"/>
      <c r="L1235" s="251"/>
      <c r="M1235" s="252"/>
      <c r="N1235" s="253"/>
      <c r="O1235" s="253"/>
      <c r="P1235" s="253"/>
      <c r="Q1235" s="253"/>
      <c r="R1235" s="253"/>
      <c r="S1235" s="253"/>
      <c r="T1235" s="25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5" t="s">
        <v>215</v>
      </c>
      <c r="AU1235" s="255" t="s">
        <v>81</v>
      </c>
      <c r="AV1235" s="14" t="s">
        <v>81</v>
      </c>
      <c r="AW1235" s="14" t="s">
        <v>33</v>
      </c>
      <c r="AX1235" s="14" t="s">
        <v>72</v>
      </c>
      <c r="AY1235" s="255" t="s">
        <v>203</v>
      </c>
    </row>
    <row r="1236" s="13" customFormat="1">
      <c r="A1236" s="13"/>
      <c r="B1236" s="234"/>
      <c r="C1236" s="235"/>
      <c r="D1236" s="236" t="s">
        <v>215</v>
      </c>
      <c r="E1236" s="237" t="s">
        <v>19</v>
      </c>
      <c r="F1236" s="238" t="s">
        <v>1366</v>
      </c>
      <c r="G1236" s="235"/>
      <c r="H1236" s="237" t="s">
        <v>19</v>
      </c>
      <c r="I1236" s="239"/>
      <c r="J1236" s="235"/>
      <c r="K1236" s="235"/>
      <c r="L1236" s="240"/>
      <c r="M1236" s="241"/>
      <c r="N1236" s="242"/>
      <c r="O1236" s="242"/>
      <c r="P1236" s="242"/>
      <c r="Q1236" s="242"/>
      <c r="R1236" s="242"/>
      <c r="S1236" s="242"/>
      <c r="T1236" s="24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4" t="s">
        <v>215</v>
      </c>
      <c r="AU1236" s="244" t="s">
        <v>81</v>
      </c>
      <c r="AV1236" s="13" t="s">
        <v>79</v>
      </c>
      <c r="AW1236" s="13" t="s">
        <v>33</v>
      </c>
      <c r="AX1236" s="13" t="s">
        <v>72</v>
      </c>
      <c r="AY1236" s="244" t="s">
        <v>203</v>
      </c>
    </row>
    <row r="1237" s="13" customFormat="1">
      <c r="A1237" s="13"/>
      <c r="B1237" s="234"/>
      <c r="C1237" s="235"/>
      <c r="D1237" s="236" t="s">
        <v>215</v>
      </c>
      <c r="E1237" s="237" t="s">
        <v>19</v>
      </c>
      <c r="F1237" s="238" t="s">
        <v>1182</v>
      </c>
      <c r="G1237" s="235"/>
      <c r="H1237" s="237" t="s">
        <v>19</v>
      </c>
      <c r="I1237" s="239"/>
      <c r="J1237" s="235"/>
      <c r="K1237" s="235"/>
      <c r="L1237" s="240"/>
      <c r="M1237" s="241"/>
      <c r="N1237" s="242"/>
      <c r="O1237" s="242"/>
      <c r="P1237" s="242"/>
      <c r="Q1237" s="242"/>
      <c r="R1237" s="242"/>
      <c r="S1237" s="242"/>
      <c r="T1237" s="24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44" t="s">
        <v>215</v>
      </c>
      <c r="AU1237" s="244" t="s">
        <v>81</v>
      </c>
      <c r="AV1237" s="13" t="s">
        <v>79</v>
      </c>
      <c r="AW1237" s="13" t="s">
        <v>33</v>
      </c>
      <c r="AX1237" s="13" t="s">
        <v>72</v>
      </c>
      <c r="AY1237" s="244" t="s">
        <v>203</v>
      </c>
    </row>
    <row r="1238" s="13" customFormat="1">
      <c r="A1238" s="13"/>
      <c r="B1238" s="234"/>
      <c r="C1238" s="235"/>
      <c r="D1238" s="236" t="s">
        <v>215</v>
      </c>
      <c r="E1238" s="237" t="s">
        <v>19</v>
      </c>
      <c r="F1238" s="238" t="s">
        <v>1367</v>
      </c>
      <c r="G1238" s="235"/>
      <c r="H1238" s="237" t="s">
        <v>19</v>
      </c>
      <c r="I1238" s="239"/>
      <c r="J1238" s="235"/>
      <c r="K1238" s="235"/>
      <c r="L1238" s="240"/>
      <c r="M1238" s="241"/>
      <c r="N1238" s="242"/>
      <c r="O1238" s="242"/>
      <c r="P1238" s="242"/>
      <c r="Q1238" s="242"/>
      <c r="R1238" s="242"/>
      <c r="S1238" s="242"/>
      <c r="T1238" s="24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4" t="s">
        <v>215</v>
      </c>
      <c r="AU1238" s="244" t="s">
        <v>81</v>
      </c>
      <c r="AV1238" s="13" t="s">
        <v>79</v>
      </c>
      <c r="AW1238" s="13" t="s">
        <v>33</v>
      </c>
      <c r="AX1238" s="13" t="s">
        <v>72</v>
      </c>
      <c r="AY1238" s="244" t="s">
        <v>203</v>
      </c>
    </row>
    <row r="1239" s="13" customFormat="1">
      <c r="A1239" s="13"/>
      <c r="B1239" s="234"/>
      <c r="C1239" s="235"/>
      <c r="D1239" s="236" t="s">
        <v>215</v>
      </c>
      <c r="E1239" s="237" t="s">
        <v>19</v>
      </c>
      <c r="F1239" s="238" t="s">
        <v>949</v>
      </c>
      <c r="G1239" s="235"/>
      <c r="H1239" s="237" t="s">
        <v>19</v>
      </c>
      <c r="I1239" s="239"/>
      <c r="J1239" s="235"/>
      <c r="K1239" s="235"/>
      <c r="L1239" s="240"/>
      <c r="M1239" s="241"/>
      <c r="N1239" s="242"/>
      <c r="O1239" s="242"/>
      <c r="P1239" s="242"/>
      <c r="Q1239" s="242"/>
      <c r="R1239" s="242"/>
      <c r="S1239" s="242"/>
      <c r="T1239" s="24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44" t="s">
        <v>215</v>
      </c>
      <c r="AU1239" s="244" t="s">
        <v>81</v>
      </c>
      <c r="AV1239" s="13" t="s">
        <v>79</v>
      </c>
      <c r="AW1239" s="13" t="s">
        <v>33</v>
      </c>
      <c r="AX1239" s="13" t="s">
        <v>72</v>
      </c>
      <c r="AY1239" s="244" t="s">
        <v>203</v>
      </c>
    </row>
    <row r="1240" s="13" customFormat="1">
      <c r="A1240" s="13"/>
      <c r="B1240" s="234"/>
      <c r="C1240" s="235"/>
      <c r="D1240" s="236" t="s">
        <v>215</v>
      </c>
      <c r="E1240" s="237" t="s">
        <v>19</v>
      </c>
      <c r="F1240" s="238" t="s">
        <v>971</v>
      </c>
      <c r="G1240" s="235"/>
      <c r="H1240" s="237" t="s">
        <v>19</v>
      </c>
      <c r="I1240" s="239"/>
      <c r="J1240" s="235"/>
      <c r="K1240" s="235"/>
      <c r="L1240" s="240"/>
      <c r="M1240" s="241"/>
      <c r="N1240" s="242"/>
      <c r="O1240" s="242"/>
      <c r="P1240" s="242"/>
      <c r="Q1240" s="242"/>
      <c r="R1240" s="242"/>
      <c r="S1240" s="242"/>
      <c r="T1240" s="24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4" t="s">
        <v>215</v>
      </c>
      <c r="AU1240" s="244" t="s">
        <v>81</v>
      </c>
      <c r="AV1240" s="13" t="s">
        <v>79</v>
      </c>
      <c r="AW1240" s="13" t="s">
        <v>33</v>
      </c>
      <c r="AX1240" s="13" t="s">
        <v>72</v>
      </c>
      <c r="AY1240" s="244" t="s">
        <v>203</v>
      </c>
    </row>
    <row r="1241" s="14" customFormat="1">
      <c r="A1241" s="14"/>
      <c r="B1241" s="245"/>
      <c r="C1241" s="246"/>
      <c r="D1241" s="236" t="s">
        <v>215</v>
      </c>
      <c r="E1241" s="247" t="s">
        <v>19</v>
      </c>
      <c r="F1241" s="248" t="s">
        <v>1821</v>
      </c>
      <c r="G1241" s="246"/>
      <c r="H1241" s="249">
        <v>5.516</v>
      </c>
      <c r="I1241" s="250"/>
      <c r="J1241" s="246"/>
      <c r="K1241" s="246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5" t="s">
        <v>215</v>
      </c>
      <c r="AU1241" s="255" t="s">
        <v>81</v>
      </c>
      <c r="AV1241" s="14" t="s">
        <v>81</v>
      </c>
      <c r="AW1241" s="14" t="s">
        <v>33</v>
      </c>
      <c r="AX1241" s="14" t="s">
        <v>72</v>
      </c>
      <c r="AY1241" s="255" t="s">
        <v>203</v>
      </c>
    </row>
    <row r="1242" s="13" customFormat="1">
      <c r="A1242" s="13"/>
      <c r="B1242" s="234"/>
      <c r="C1242" s="235"/>
      <c r="D1242" s="236" t="s">
        <v>215</v>
      </c>
      <c r="E1242" s="237" t="s">
        <v>19</v>
      </c>
      <c r="F1242" s="238" t="s">
        <v>1366</v>
      </c>
      <c r="G1242" s="235"/>
      <c r="H1242" s="237" t="s">
        <v>19</v>
      </c>
      <c r="I1242" s="239"/>
      <c r="J1242" s="235"/>
      <c r="K1242" s="235"/>
      <c r="L1242" s="240"/>
      <c r="M1242" s="241"/>
      <c r="N1242" s="242"/>
      <c r="O1242" s="242"/>
      <c r="P1242" s="242"/>
      <c r="Q1242" s="242"/>
      <c r="R1242" s="242"/>
      <c r="S1242" s="242"/>
      <c r="T1242" s="24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4" t="s">
        <v>215</v>
      </c>
      <c r="AU1242" s="244" t="s">
        <v>81</v>
      </c>
      <c r="AV1242" s="13" t="s">
        <v>79</v>
      </c>
      <c r="AW1242" s="13" t="s">
        <v>33</v>
      </c>
      <c r="AX1242" s="13" t="s">
        <v>72</v>
      </c>
      <c r="AY1242" s="244" t="s">
        <v>203</v>
      </c>
    </row>
    <row r="1243" s="13" customFormat="1">
      <c r="A1243" s="13"/>
      <c r="B1243" s="234"/>
      <c r="C1243" s="235"/>
      <c r="D1243" s="236" t="s">
        <v>215</v>
      </c>
      <c r="E1243" s="237" t="s">
        <v>19</v>
      </c>
      <c r="F1243" s="238" t="s">
        <v>1105</v>
      </c>
      <c r="G1243" s="235"/>
      <c r="H1243" s="237" t="s">
        <v>19</v>
      </c>
      <c r="I1243" s="239"/>
      <c r="J1243" s="235"/>
      <c r="K1243" s="235"/>
      <c r="L1243" s="240"/>
      <c r="M1243" s="241"/>
      <c r="N1243" s="242"/>
      <c r="O1243" s="242"/>
      <c r="P1243" s="242"/>
      <c r="Q1243" s="242"/>
      <c r="R1243" s="242"/>
      <c r="S1243" s="242"/>
      <c r="T1243" s="24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4" t="s">
        <v>215</v>
      </c>
      <c r="AU1243" s="244" t="s">
        <v>81</v>
      </c>
      <c r="AV1243" s="13" t="s">
        <v>79</v>
      </c>
      <c r="AW1243" s="13" t="s">
        <v>33</v>
      </c>
      <c r="AX1243" s="13" t="s">
        <v>72</v>
      </c>
      <c r="AY1243" s="244" t="s">
        <v>203</v>
      </c>
    </row>
    <row r="1244" s="13" customFormat="1">
      <c r="A1244" s="13"/>
      <c r="B1244" s="234"/>
      <c r="C1244" s="235"/>
      <c r="D1244" s="236" t="s">
        <v>215</v>
      </c>
      <c r="E1244" s="237" t="s">
        <v>19</v>
      </c>
      <c r="F1244" s="238" t="s">
        <v>456</v>
      </c>
      <c r="G1244" s="235"/>
      <c r="H1244" s="237" t="s">
        <v>19</v>
      </c>
      <c r="I1244" s="239"/>
      <c r="J1244" s="235"/>
      <c r="K1244" s="235"/>
      <c r="L1244" s="240"/>
      <c r="M1244" s="241"/>
      <c r="N1244" s="242"/>
      <c r="O1244" s="242"/>
      <c r="P1244" s="242"/>
      <c r="Q1244" s="242"/>
      <c r="R1244" s="242"/>
      <c r="S1244" s="242"/>
      <c r="T1244" s="24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4" t="s">
        <v>215</v>
      </c>
      <c r="AU1244" s="244" t="s">
        <v>81</v>
      </c>
      <c r="AV1244" s="13" t="s">
        <v>79</v>
      </c>
      <c r="AW1244" s="13" t="s">
        <v>33</v>
      </c>
      <c r="AX1244" s="13" t="s">
        <v>72</v>
      </c>
      <c r="AY1244" s="244" t="s">
        <v>203</v>
      </c>
    </row>
    <row r="1245" s="13" customFormat="1">
      <c r="A1245" s="13"/>
      <c r="B1245" s="234"/>
      <c r="C1245" s="235"/>
      <c r="D1245" s="236" t="s">
        <v>215</v>
      </c>
      <c r="E1245" s="237" t="s">
        <v>19</v>
      </c>
      <c r="F1245" s="238" t="s">
        <v>949</v>
      </c>
      <c r="G1245" s="235"/>
      <c r="H1245" s="237" t="s">
        <v>19</v>
      </c>
      <c r="I1245" s="239"/>
      <c r="J1245" s="235"/>
      <c r="K1245" s="235"/>
      <c r="L1245" s="240"/>
      <c r="M1245" s="241"/>
      <c r="N1245" s="242"/>
      <c r="O1245" s="242"/>
      <c r="P1245" s="242"/>
      <c r="Q1245" s="242"/>
      <c r="R1245" s="242"/>
      <c r="S1245" s="242"/>
      <c r="T1245" s="24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44" t="s">
        <v>215</v>
      </c>
      <c r="AU1245" s="244" t="s">
        <v>81</v>
      </c>
      <c r="AV1245" s="13" t="s">
        <v>79</v>
      </c>
      <c r="AW1245" s="13" t="s">
        <v>33</v>
      </c>
      <c r="AX1245" s="13" t="s">
        <v>72</v>
      </c>
      <c r="AY1245" s="244" t="s">
        <v>203</v>
      </c>
    </row>
    <row r="1246" s="13" customFormat="1">
      <c r="A1246" s="13"/>
      <c r="B1246" s="234"/>
      <c r="C1246" s="235"/>
      <c r="D1246" s="236" t="s">
        <v>215</v>
      </c>
      <c r="E1246" s="237" t="s">
        <v>19</v>
      </c>
      <c r="F1246" s="238" t="s">
        <v>971</v>
      </c>
      <c r="G1246" s="235"/>
      <c r="H1246" s="237" t="s">
        <v>19</v>
      </c>
      <c r="I1246" s="239"/>
      <c r="J1246" s="235"/>
      <c r="K1246" s="235"/>
      <c r="L1246" s="240"/>
      <c r="M1246" s="241"/>
      <c r="N1246" s="242"/>
      <c r="O1246" s="242"/>
      <c r="P1246" s="242"/>
      <c r="Q1246" s="242"/>
      <c r="R1246" s="242"/>
      <c r="S1246" s="242"/>
      <c r="T1246" s="24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44" t="s">
        <v>215</v>
      </c>
      <c r="AU1246" s="244" t="s">
        <v>81</v>
      </c>
      <c r="AV1246" s="13" t="s">
        <v>79</v>
      </c>
      <c r="AW1246" s="13" t="s">
        <v>33</v>
      </c>
      <c r="AX1246" s="13" t="s">
        <v>72</v>
      </c>
      <c r="AY1246" s="244" t="s">
        <v>203</v>
      </c>
    </row>
    <row r="1247" s="14" customFormat="1">
      <c r="A1247" s="14"/>
      <c r="B1247" s="245"/>
      <c r="C1247" s="246"/>
      <c r="D1247" s="236" t="s">
        <v>215</v>
      </c>
      <c r="E1247" s="247" t="s">
        <v>19</v>
      </c>
      <c r="F1247" s="248" t="s">
        <v>262</v>
      </c>
      <c r="G1247" s="246"/>
      <c r="H1247" s="249">
        <v>1.5760000000000001</v>
      </c>
      <c r="I1247" s="250"/>
      <c r="J1247" s="246"/>
      <c r="K1247" s="246"/>
      <c r="L1247" s="251"/>
      <c r="M1247" s="252"/>
      <c r="N1247" s="253"/>
      <c r="O1247" s="253"/>
      <c r="P1247" s="253"/>
      <c r="Q1247" s="253"/>
      <c r="R1247" s="253"/>
      <c r="S1247" s="253"/>
      <c r="T1247" s="25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5" t="s">
        <v>215</v>
      </c>
      <c r="AU1247" s="255" t="s">
        <v>81</v>
      </c>
      <c r="AV1247" s="14" t="s">
        <v>81</v>
      </c>
      <c r="AW1247" s="14" t="s">
        <v>33</v>
      </c>
      <c r="AX1247" s="14" t="s">
        <v>72</v>
      </c>
      <c r="AY1247" s="255" t="s">
        <v>203</v>
      </c>
    </row>
    <row r="1248" s="15" customFormat="1">
      <c r="A1248" s="15"/>
      <c r="B1248" s="256"/>
      <c r="C1248" s="257"/>
      <c r="D1248" s="236" t="s">
        <v>215</v>
      </c>
      <c r="E1248" s="258" t="s">
        <v>19</v>
      </c>
      <c r="F1248" s="259" t="s">
        <v>246</v>
      </c>
      <c r="G1248" s="257"/>
      <c r="H1248" s="260">
        <v>46.984999999999999</v>
      </c>
      <c r="I1248" s="261"/>
      <c r="J1248" s="257"/>
      <c r="K1248" s="257"/>
      <c r="L1248" s="262"/>
      <c r="M1248" s="263"/>
      <c r="N1248" s="264"/>
      <c r="O1248" s="264"/>
      <c r="P1248" s="264"/>
      <c r="Q1248" s="264"/>
      <c r="R1248" s="264"/>
      <c r="S1248" s="264"/>
      <c r="T1248" s="26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T1248" s="266" t="s">
        <v>215</v>
      </c>
      <c r="AU1248" s="266" t="s">
        <v>81</v>
      </c>
      <c r="AV1248" s="15" t="s">
        <v>211</v>
      </c>
      <c r="AW1248" s="15" t="s">
        <v>33</v>
      </c>
      <c r="AX1248" s="15" t="s">
        <v>79</v>
      </c>
      <c r="AY1248" s="266" t="s">
        <v>203</v>
      </c>
    </row>
    <row r="1249" s="2" customFormat="1" ht="16.5" customHeight="1">
      <c r="A1249" s="40"/>
      <c r="B1249" s="41"/>
      <c r="C1249" s="270" t="s">
        <v>1822</v>
      </c>
      <c r="D1249" s="270" t="s">
        <v>771</v>
      </c>
      <c r="E1249" s="271" t="s">
        <v>961</v>
      </c>
      <c r="F1249" s="272" t="s">
        <v>962</v>
      </c>
      <c r="G1249" s="273" t="s">
        <v>209</v>
      </c>
      <c r="H1249" s="274">
        <v>51.683999999999998</v>
      </c>
      <c r="I1249" s="275"/>
      <c r="J1249" s="276">
        <f>ROUND(I1249*H1249,2)</f>
        <v>0</v>
      </c>
      <c r="K1249" s="272" t="s">
        <v>210</v>
      </c>
      <c r="L1249" s="277"/>
      <c r="M1249" s="278" t="s">
        <v>19</v>
      </c>
      <c r="N1249" s="279" t="s">
        <v>43</v>
      </c>
      <c r="O1249" s="86"/>
      <c r="P1249" s="225">
        <f>O1249*H1249</f>
        <v>0</v>
      </c>
      <c r="Q1249" s="225">
        <v>2.0000000000000002E-05</v>
      </c>
      <c r="R1249" s="225">
        <f>Q1249*H1249</f>
        <v>0.0010336799999999999</v>
      </c>
      <c r="S1249" s="225">
        <v>0</v>
      </c>
      <c r="T1249" s="226">
        <f>S1249*H1249</f>
        <v>0</v>
      </c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R1249" s="227" t="s">
        <v>821</v>
      </c>
      <c r="AT1249" s="227" t="s">
        <v>771</v>
      </c>
      <c r="AU1249" s="227" t="s">
        <v>81</v>
      </c>
      <c r="AY1249" s="19" t="s">
        <v>203</v>
      </c>
      <c r="BE1249" s="228">
        <f>IF(N1249="základní",J1249,0)</f>
        <v>0</v>
      </c>
      <c r="BF1249" s="228">
        <f>IF(N1249="snížená",J1249,0)</f>
        <v>0</v>
      </c>
      <c r="BG1249" s="228">
        <f>IF(N1249="zákl. přenesená",J1249,0)</f>
        <v>0</v>
      </c>
      <c r="BH1249" s="228">
        <f>IF(N1249="sníž. přenesená",J1249,0)</f>
        <v>0</v>
      </c>
      <c r="BI1249" s="228">
        <f>IF(N1249="nulová",J1249,0)</f>
        <v>0</v>
      </c>
      <c r="BJ1249" s="19" t="s">
        <v>79</v>
      </c>
      <c r="BK1249" s="228">
        <f>ROUND(I1249*H1249,2)</f>
        <v>0</v>
      </c>
      <c r="BL1249" s="19" t="s">
        <v>321</v>
      </c>
      <c r="BM1249" s="227" t="s">
        <v>1823</v>
      </c>
    </row>
    <row r="1250" s="13" customFormat="1">
      <c r="A1250" s="13"/>
      <c r="B1250" s="234"/>
      <c r="C1250" s="235"/>
      <c r="D1250" s="236" t="s">
        <v>215</v>
      </c>
      <c r="E1250" s="237" t="s">
        <v>19</v>
      </c>
      <c r="F1250" s="238" t="s">
        <v>1366</v>
      </c>
      <c r="G1250" s="235"/>
      <c r="H1250" s="237" t="s">
        <v>19</v>
      </c>
      <c r="I1250" s="239"/>
      <c r="J1250" s="235"/>
      <c r="K1250" s="235"/>
      <c r="L1250" s="240"/>
      <c r="M1250" s="241"/>
      <c r="N1250" s="242"/>
      <c r="O1250" s="242"/>
      <c r="P1250" s="242"/>
      <c r="Q1250" s="242"/>
      <c r="R1250" s="242"/>
      <c r="S1250" s="242"/>
      <c r="T1250" s="24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4" t="s">
        <v>215</v>
      </c>
      <c r="AU1250" s="244" t="s">
        <v>81</v>
      </c>
      <c r="AV1250" s="13" t="s">
        <v>79</v>
      </c>
      <c r="AW1250" s="13" t="s">
        <v>33</v>
      </c>
      <c r="AX1250" s="13" t="s">
        <v>72</v>
      </c>
      <c r="AY1250" s="244" t="s">
        <v>203</v>
      </c>
    </row>
    <row r="1251" s="13" customFormat="1">
      <c r="A1251" s="13"/>
      <c r="B1251" s="234"/>
      <c r="C1251" s="235"/>
      <c r="D1251" s="236" t="s">
        <v>215</v>
      </c>
      <c r="E1251" s="237" t="s">
        <v>19</v>
      </c>
      <c r="F1251" s="238" t="s">
        <v>1810</v>
      </c>
      <c r="G1251" s="235"/>
      <c r="H1251" s="237" t="s">
        <v>19</v>
      </c>
      <c r="I1251" s="239"/>
      <c r="J1251" s="235"/>
      <c r="K1251" s="235"/>
      <c r="L1251" s="240"/>
      <c r="M1251" s="241"/>
      <c r="N1251" s="242"/>
      <c r="O1251" s="242"/>
      <c r="P1251" s="242"/>
      <c r="Q1251" s="242"/>
      <c r="R1251" s="242"/>
      <c r="S1251" s="242"/>
      <c r="T1251" s="24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44" t="s">
        <v>215</v>
      </c>
      <c r="AU1251" s="244" t="s">
        <v>81</v>
      </c>
      <c r="AV1251" s="13" t="s">
        <v>79</v>
      </c>
      <c r="AW1251" s="13" t="s">
        <v>33</v>
      </c>
      <c r="AX1251" s="13" t="s">
        <v>72</v>
      </c>
      <c r="AY1251" s="244" t="s">
        <v>203</v>
      </c>
    </row>
    <row r="1252" s="13" customFormat="1">
      <c r="A1252" s="13"/>
      <c r="B1252" s="234"/>
      <c r="C1252" s="235"/>
      <c r="D1252" s="236" t="s">
        <v>215</v>
      </c>
      <c r="E1252" s="237" t="s">
        <v>19</v>
      </c>
      <c r="F1252" s="238" t="s">
        <v>1373</v>
      </c>
      <c r="G1252" s="235"/>
      <c r="H1252" s="237" t="s">
        <v>19</v>
      </c>
      <c r="I1252" s="239"/>
      <c r="J1252" s="235"/>
      <c r="K1252" s="235"/>
      <c r="L1252" s="240"/>
      <c r="M1252" s="241"/>
      <c r="N1252" s="242"/>
      <c r="O1252" s="242"/>
      <c r="P1252" s="242"/>
      <c r="Q1252" s="242"/>
      <c r="R1252" s="242"/>
      <c r="S1252" s="242"/>
      <c r="T1252" s="24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4" t="s">
        <v>215</v>
      </c>
      <c r="AU1252" s="244" t="s">
        <v>81</v>
      </c>
      <c r="AV1252" s="13" t="s">
        <v>79</v>
      </c>
      <c r="AW1252" s="13" t="s">
        <v>33</v>
      </c>
      <c r="AX1252" s="13" t="s">
        <v>72</v>
      </c>
      <c r="AY1252" s="244" t="s">
        <v>203</v>
      </c>
    </row>
    <row r="1253" s="13" customFormat="1">
      <c r="A1253" s="13"/>
      <c r="B1253" s="234"/>
      <c r="C1253" s="235"/>
      <c r="D1253" s="236" t="s">
        <v>215</v>
      </c>
      <c r="E1253" s="237" t="s">
        <v>19</v>
      </c>
      <c r="F1253" s="238" t="s">
        <v>949</v>
      </c>
      <c r="G1253" s="235"/>
      <c r="H1253" s="237" t="s">
        <v>19</v>
      </c>
      <c r="I1253" s="239"/>
      <c r="J1253" s="235"/>
      <c r="K1253" s="235"/>
      <c r="L1253" s="240"/>
      <c r="M1253" s="241"/>
      <c r="N1253" s="242"/>
      <c r="O1253" s="242"/>
      <c r="P1253" s="242"/>
      <c r="Q1253" s="242"/>
      <c r="R1253" s="242"/>
      <c r="S1253" s="242"/>
      <c r="T1253" s="24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4" t="s">
        <v>215</v>
      </c>
      <c r="AU1253" s="244" t="s">
        <v>81</v>
      </c>
      <c r="AV1253" s="13" t="s">
        <v>79</v>
      </c>
      <c r="AW1253" s="13" t="s">
        <v>33</v>
      </c>
      <c r="AX1253" s="13" t="s">
        <v>72</v>
      </c>
      <c r="AY1253" s="244" t="s">
        <v>203</v>
      </c>
    </row>
    <row r="1254" s="13" customFormat="1">
      <c r="A1254" s="13"/>
      <c r="B1254" s="234"/>
      <c r="C1254" s="235"/>
      <c r="D1254" s="236" t="s">
        <v>215</v>
      </c>
      <c r="E1254" s="237" t="s">
        <v>19</v>
      </c>
      <c r="F1254" s="238" t="s">
        <v>971</v>
      </c>
      <c r="G1254" s="235"/>
      <c r="H1254" s="237" t="s">
        <v>19</v>
      </c>
      <c r="I1254" s="239"/>
      <c r="J1254" s="235"/>
      <c r="K1254" s="235"/>
      <c r="L1254" s="240"/>
      <c r="M1254" s="241"/>
      <c r="N1254" s="242"/>
      <c r="O1254" s="242"/>
      <c r="P1254" s="242"/>
      <c r="Q1254" s="242"/>
      <c r="R1254" s="242"/>
      <c r="S1254" s="242"/>
      <c r="T1254" s="24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4" t="s">
        <v>215</v>
      </c>
      <c r="AU1254" s="244" t="s">
        <v>81</v>
      </c>
      <c r="AV1254" s="13" t="s">
        <v>79</v>
      </c>
      <c r="AW1254" s="13" t="s">
        <v>33</v>
      </c>
      <c r="AX1254" s="13" t="s">
        <v>72</v>
      </c>
      <c r="AY1254" s="244" t="s">
        <v>203</v>
      </c>
    </row>
    <row r="1255" s="14" customFormat="1">
      <c r="A1255" s="14"/>
      <c r="B1255" s="245"/>
      <c r="C1255" s="246"/>
      <c r="D1255" s="236" t="s">
        <v>215</v>
      </c>
      <c r="E1255" s="247" t="s">
        <v>19</v>
      </c>
      <c r="F1255" s="248" t="s">
        <v>274</v>
      </c>
      <c r="G1255" s="246"/>
      <c r="H1255" s="249">
        <v>2.1669999999999998</v>
      </c>
      <c r="I1255" s="250"/>
      <c r="J1255" s="246"/>
      <c r="K1255" s="246"/>
      <c r="L1255" s="251"/>
      <c r="M1255" s="252"/>
      <c r="N1255" s="253"/>
      <c r="O1255" s="253"/>
      <c r="P1255" s="253"/>
      <c r="Q1255" s="253"/>
      <c r="R1255" s="253"/>
      <c r="S1255" s="253"/>
      <c r="T1255" s="25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5" t="s">
        <v>215</v>
      </c>
      <c r="AU1255" s="255" t="s">
        <v>81</v>
      </c>
      <c r="AV1255" s="14" t="s">
        <v>81</v>
      </c>
      <c r="AW1255" s="14" t="s">
        <v>33</v>
      </c>
      <c r="AX1255" s="14" t="s">
        <v>72</v>
      </c>
      <c r="AY1255" s="255" t="s">
        <v>203</v>
      </c>
    </row>
    <row r="1256" s="13" customFormat="1">
      <c r="A1256" s="13"/>
      <c r="B1256" s="234"/>
      <c r="C1256" s="235"/>
      <c r="D1256" s="236" t="s">
        <v>215</v>
      </c>
      <c r="E1256" s="237" t="s">
        <v>19</v>
      </c>
      <c r="F1256" s="238" t="s">
        <v>1366</v>
      </c>
      <c r="G1256" s="235"/>
      <c r="H1256" s="237" t="s">
        <v>19</v>
      </c>
      <c r="I1256" s="239"/>
      <c r="J1256" s="235"/>
      <c r="K1256" s="235"/>
      <c r="L1256" s="240"/>
      <c r="M1256" s="241"/>
      <c r="N1256" s="242"/>
      <c r="O1256" s="242"/>
      <c r="P1256" s="242"/>
      <c r="Q1256" s="242"/>
      <c r="R1256" s="242"/>
      <c r="S1256" s="242"/>
      <c r="T1256" s="24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4" t="s">
        <v>215</v>
      </c>
      <c r="AU1256" s="244" t="s">
        <v>81</v>
      </c>
      <c r="AV1256" s="13" t="s">
        <v>79</v>
      </c>
      <c r="AW1256" s="13" t="s">
        <v>33</v>
      </c>
      <c r="AX1256" s="13" t="s">
        <v>72</v>
      </c>
      <c r="AY1256" s="244" t="s">
        <v>203</v>
      </c>
    </row>
    <row r="1257" s="13" customFormat="1">
      <c r="A1257" s="13"/>
      <c r="B1257" s="234"/>
      <c r="C1257" s="235"/>
      <c r="D1257" s="236" t="s">
        <v>215</v>
      </c>
      <c r="E1257" s="237" t="s">
        <v>19</v>
      </c>
      <c r="F1257" s="238" t="s">
        <v>1811</v>
      </c>
      <c r="G1257" s="235"/>
      <c r="H1257" s="237" t="s">
        <v>19</v>
      </c>
      <c r="I1257" s="239"/>
      <c r="J1257" s="235"/>
      <c r="K1257" s="235"/>
      <c r="L1257" s="240"/>
      <c r="M1257" s="241"/>
      <c r="N1257" s="242"/>
      <c r="O1257" s="242"/>
      <c r="P1257" s="242"/>
      <c r="Q1257" s="242"/>
      <c r="R1257" s="242"/>
      <c r="S1257" s="242"/>
      <c r="T1257" s="24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44" t="s">
        <v>215</v>
      </c>
      <c r="AU1257" s="244" t="s">
        <v>81</v>
      </c>
      <c r="AV1257" s="13" t="s">
        <v>79</v>
      </c>
      <c r="AW1257" s="13" t="s">
        <v>33</v>
      </c>
      <c r="AX1257" s="13" t="s">
        <v>72</v>
      </c>
      <c r="AY1257" s="244" t="s">
        <v>203</v>
      </c>
    </row>
    <row r="1258" s="13" customFormat="1">
      <c r="A1258" s="13"/>
      <c r="B1258" s="234"/>
      <c r="C1258" s="235"/>
      <c r="D1258" s="236" t="s">
        <v>215</v>
      </c>
      <c r="E1258" s="237" t="s">
        <v>19</v>
      </c>
      <c r="F1258" s="238" t="s">
        <v>1375</v>
      </c>
      <c r="G1258" s="235"/>
      <c r="H1258" s="237" t="s">
        <v>19</v>
      </c>
      <c r="I1258" s="239"/>
      <c r="J1258" s="235"/>
      <c r="K1258" s="235"/>
      <c r="L1258" s="240"/>
      <c r="M1258" s="241"/>
      <c r="N1258" s="242"/>
      <c r="O1258" s="242"/>
      <c r="P1258" s="242"/>
      <c r="Q1258" s="242"/>
      <c r="R1258" s="242"/>
      <c r="S1258" s="242"/>
      <c r="T1258" s="24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4" t="s">
        <v>215</v>
      </c>
      <c r="AU1258" s="244" t="s">
        <v>81</v>
      </c>
      <c r="AV1258" s="13" t="s">
        <v>79</v>
      </c>
      <c r="AW1258" s="13" t="s">
        <v>33</v>
      </c>
      <c r="AX1258" s="13" t="s">
        <v>72</v>
      </c>
      <c r="AY1258" s="244" t="s">
        <v>203</v>
      </c>
    </row>
    <row r="1259" s="13" customFormat="1">
      <c r="A1259" s="13"/>
      <c r="B1259" s="234"/>
      <c r="C1259" s="235"/>
      <c r="D1259" s="236" t="s">
        <v>215</v>
      </c>
      <c r="E1259" s="237" t="s">
        <v>19</v>
      </c>
      <c r="F1259" s="238" t="s">
        <v>949</v>
      </c>
      <c r="G1259" s="235"/>
      <c r="H1259" s="237" t="s">
        <v>19</v>
      </c>
      <c r="I1259" s="239"/>
      <c r="J1259" s="235"/>
      <c r="K1259" s="235"/>
      <c r="L1259" s="240"/>
      <c r="M1259" s="241"/>
      <c r="N1259" s="242"/>
      <c r="O1259" s="242"/>
      <c r="P1259" s="242"/>
      <c r="Q1259" s="242"/>
      <c r="R1259" s="242"/>
      <c r="S1259" s="242"/>
      <c r="T1259" s="24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44" t="s">
        <v>215</v>
      </c>
      <c r="AU1259" s="244" t="s">
        <v>81</v>
      </c>
      <c r="AV1259" s="13" t="s">
        <v>79</v>
      </c>
      <c r="AW1259" s="13" t="s">
        <v>33</v>
      </c>
      <c r="AX1259" s="13" t="s">
        <v>72</v>
      </c>
      <c r="AY1259" s="244" t="s">
        <v>203</v>
      </c>
    </row>
    <row r="1260" s="13" customFormat="1">
      <c r="A1260" s="13"/>
      <c r="B1260" s="234"/>
      <c r="C1260" s="235"/>
      <c r="D1260" s="236" t="s">
        <v>215</v>
      </c>
      <c r="E1260" s="237" t="s">
        <v>19</v>
      </c>
      <c r="F1260" s="238" t="s">
        <v>971</v>
      </c>
      <c r="G1260" s="235"/>
      <c r="H1260" s="237" t="s">
        <v>19</v>
      </c>
      <c r="I1260" s="239"/>
      <c r="J1260" s="235"/>
      <c r="K1260" s="235"/>
      <c r="L1260" s="240"/>
      <c r="M1260" s="241"/>
      <c r="N1260" s="242"/>
      <c r="O1260" s="242"/>
      <c r="P1260" s="242"/>
      <c r="Q1260" s="242"/>
      <c r="R1260" s="242"/>
      <c r="S1260" s="242"/>
      <c r="T1260" s="24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4" t="s">
        <v>215</v>
      </c>
      <c r="AU1260" s="244" t="s">
        <v>81</v>
      </c>
      <c r="AV1260" s="13" t="s">
        <v>79</v>
      </c>
      <c r="AW1260" s="13" t="s">
        <v>33</v>
      </c>
      <c r="AX1260" s="13" t="s">
        <v>72</v>
      </c>
      <c r="AY1260" s="244" t="s">
        <v>203</v>
      </c>
    </row>
    <row r="1261" s="14" customFormat="1">
      <c r="A1261" s="14"/>
      <c r="B1261" s="245"/>
      <c r="C1261" s="246"/>
      <c r="D1261" s="236" t="s">
        <v>215</v>
      </c>
      <c r="E1261" s="247" t="s">
        <v>19</v>
      </c>
      <c r="F1261" s="248" t="s">
        <v>274</v>
      </c>
      <c r="G1261" s="246"/>
      <c r="H1261" s="249">
        <v>2.1669999999999998</v>
      </c>
      <c r="I1261" s="250"/>
      <c r="J1261" s="246"/>
      <c r="K1261" s="246"/>
      <c r="L1261" s="251"/>
      <c r="M1261" s="252"/>
      <c r="N1261" s="253"/>
      <c r="O1261" s="253"/>
      <c r="P1261" s="253"/>
      <c r="Q1261" s="253"/>
      <c r="R1261" s="253"/>
      <c r="S1261" s="253"/>
      <c r="T1261" s="25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5" t="s">
        <v>215</v>
      </c>
      <c r="AU1261" s="255" t="s">
        <v>81</v>
      </c>
      <c r="AV1261" s="14" t="s">
        <v>81</v>
      </c>
      <c r="AW1261" s="14" t="s">
        <v>33</v>
      </c>
      <c r="AX1261" s="14" t="s">
        <v>72</v>
      </c>
      <c r="AY1261" s="255" t="s">
        <v>203</v>
      </c>
    </row>
    <row r="1262" s="13" customFormat="1">
      <c r="A1262" s="13"/>
      <c r="B1262" s="234"/>
      <c r="C1262" s="235"/>
      <c r="D1262" s="236" t="s">
        <v>215</v>
      </c>
      <c r="E1262" s="237" t="s">
        <v>19</v>
      </c>
      <c r="F1262" s="238" t="s">
        <v>1366</v>
      </c>
      <c r="G1262" s="235"/>
      <c r="H1262" s="237" t="s">
        <v>19</v>
      </c>
      <c r="I1262" s="239"/>
      <c r="J1262" s="235"/>
      <c r="K1262" s="235"/>
      <c r="L1262" s="240"/>
      <c r="M1262" s="241"/>
      <c r="N1262" s="242"/>
      <c r="O1262" s="242"/>
      <c r="P1262" s="242"/>
      <c r="Q1262" s="242"/>
      <c r="R1262" s="242"/>
      <c r="S1262" s="242"/>
      <c r="T1262" s="24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4" t="s">
        <v>215</v>
      </c>
      <c r="AU1262" s="244" t="s">
        <v>81</v>
      </c>
      <c r="AV1262" s="13" t="s">
        <v>79</v>
      </c>
      <c r="AW1262" s="13" t="s">
        <v>33</v>
      </c>
      <c r="AX1262" s="13" t="s">
        <v>72</v>
      </c>
      <c r="AY1262" s="244" t="s">
        <v>203</v>
      </c>
    </row>
    <row r="1263" s="13" customFormat="1">
      <c r="A1263" s="13"/>
      <c r="B1263" s="234"/>
      <c r="C1263" s="235"/>
      <c r="D1263" s="236" t="s">
        <v>215</v>
      </c>
      <c r="E1263" s="237" t="s">
        <v>19</v>
      </c>
      <c r="F1263" s="238" t="s">
        <v>1812</v>
      </c>
      <c r="G1263" s="235"/>
      <c r="H1263" s="237" t="s">
        <v>19</v>
      </c>
      <c r="I1263" s="239"/>
      <c r="J1263" s="235"/>
      <c r="K1263" s="235"/>
      <c r="L1263" s="240"/>
      <c r="M1263" s="241"/>
      <c r="N1263" s="242"/>
      <c r="O1263" s="242"/>
      <c r="P1263" s="242"/>
      <c r="Q1263" s="242"/>
      <c r="R1263" s="242"/>
      <c r="S1263" s="242"/>
      <c r="T1263" s="24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44" t="s">
        <v>215</v>
      </c>
      <c r="AU1263" s="244" t="s">
        <v>81</v>
      </c>
      <c r="AV1263" s="13" t="s">
        <v>79</v>
      </c>
      <c r="AW1263" s="13" t="s">
        <v>33</v>
      </c>
      <c r="AX1263" s="13" t="s">
        <v>72</v>
      </c>
      <c r="AY1263" s="244" t="s">
        <v>203</v>
      </c>
    </row>
    <row r="1264" s="13" customFormat="1">
      <c r="A1264" s="13"/>
      <c r="B1264" s="234"/>
      <c r="C1264" s="235"/>
      <c r="D1264" s="236" t="s">
        <v>215</v>
      </c>
      <c r="E1264" s="237" t="s">
        <v>19</v>
      </c>
      <c r="F1264" s="238" t="s">
        <v>447</v>
      </c>
      <c r="G1264" s="235"/>
      <c r="H1264" s="237" t="s">
        <v>19</v>
      </c>
      <c r="I1264" s="239"/>
      <c r="J1264" s="235"/>
      <c r="K1264" s="235"/>
      <c r="L1264" s="240"/>
      <c r="M1264" s="241"/>
      <c r="N1264" s="242"/>
      <c r="O1264" s="242"/>
      <c r="P1264" s="242"/>
      <c r="Q1264" s="242"/>
      <c r="R1264" s="242"/>
      <c r="S1264" s="242"/>
      <c r="T1264" s="24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4" t="s">
        <v>215</v>
      </c>
      <c r="AU1264" s="244" t="s">
        <v>81</v>
      </c>
      <c r="AV1264" s="13" t="s">
        <v>79</v>
      </c>
      <c r="AW1264" s="13" t="s">
        <v>33</v>
      </c>
      <c r="AX1264" s="13" t="s">
        <v>72</v>
      </c>
      <c r="AY1264" s="244" t="s">
        <v>203</v>
      </c>
    </row>
    <row r="1265" s="13" customFormat="1">
      <c r="A1265" s="13"/>
      <c r="B1265" s="234"/>
      <c r="C1265" s="235"/>
      <c r="D1265" s="236" t="s">
        <v>215</v>
      </c>
      <c r="E1265" s="237" t="s">
        <v>19</v>
      </c>
      <c r="F1265" s="238" t="s">
        <v>949</v>
      </c>
      <c r="G1265" s="235"/>
      <c r="H1265" s="237" t="s">
        <v>19</v>
      </c>
      <c r="I1265" s="239"/>
      <c r="J1265" s="235"/>
      <c r="K1265" s="235"/>
      <c r="L1265" s="240"/>
      <c r="M1265" s="241"/>
      <c r="N1265" s="242"/>
      <c r="O1265" s="242"/>
      <c r="P1265" s="242"/>
      <c r="Q1265" s="242"/>
      <c r="R1265" s="242"/>
      <c r="S1265" s="242"/>
      <c r="T1265" s="24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4" t="s">
        <v>215</v>
      </c>
      <c r="AU1265" s="244" t="s">
        <v>81</v>
      </c>
      <c r="AV1265" s="13" t="s">
        <v>79</v>
      </c>
      <c r="AW1265" s="13" t="s">
        <v>33</v>
      </c>
      <c r="AX1265" s="13" t="s">
        <v>72</v>
      </c>
      <c r="AY1265" s="244" t="s">
        <v>203</v>
      </c>
    </row>
    <row r="1266" s="13" customFormat="1">
      <c r="A1266" s="13"/>
      <c r="B1266" s="234"/>
      <c r="C1266" s="235"/>
      <c r="D1266" s="236" t="s">
        <v>215</v>
      </c>
      <c r="E1266" s="237" t="s">
        <v>19</v>
      </c>
      <c r="F1266" s="238" t="s">
        <v>971</v>
      </c>
      <c r="G1266" s="235"/>
      <c r="H1266" s="237" t="s">
        <v>19</v>
      </c>
      <c r="I1266" s="239"/>
      <c r="J1266" s="235"/>
      <c r="K1266" s="235"/>
      <c r="L1266" s="240"/>
      <c r="M1266" s="241"/>
      <c r="N1266" s="242"/>
      <c r="O1266" s="242"/>
      <c r="P1266" s="242"/>
      <c r="Q1266" s="242"/>
      <c r="R1266" s="242"/>
      <c r="S1266" s="242"/>
      <c r="T1266" s="24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4" t="s">
        <v>215</v>
      </c>
      <c r="AU1266" s="244" t="s">
        <v>81</v>
      </c>
      <c r="AV1266" s="13" t="s">
        <v>79</v>
      </c>
      <c r="AW1266" s="13" t="s">
        <v>33</v>
      </c>
      <c r="AX1266" s="13" t="s">
        <v>72</v>
      </c>
      <c r="AY1266" s="244" t="s">
        <v>203</v>
      </c>
    </row>
    <row r="1267" s="14" customFormat="1">
      <c r="A1267" s="14"/>
      <c r="B1267" s="245"/>
      <c r="C1267" s="246"/>
      <c r="D1267" s="236" t="s">
        <v>215</v>
      </c>
      <c r="E1267" s="247" t="s">
        <v>19</v>
      </c>
      <c r="F1267" s="248" t="s">
        <v>274</v>
      </c>
      <c r="G1267" s="246"/>
      <c r="H1267" s="249">
        <v>2.1669999999999998</v>
      </c>
      <c r="I1267" s="250"/>
      <c r="J1267" s="246"/>
      <c r="K1267" s="246"/>
      <c r="L1267" s="251"/>
      <c r="M1267" s="252"/>
      <c r="N1267" s="253"/>
      <c r="O1267" s="253"/>
      <c r="P1267" s="253"/>
      <c r="Q1267" s="253"/>
      <c r="R1267" s="253"/>
      <c r="S1267" s="253"/>
      <c r="T1267" s="25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55" t="s">
        <v>215</v>
      </c>
      <c r="AU1267" s="255" t="s">
        <v>81</v>
      </c>
      <c r="AV1267" s="14" t="s">
        <v>81</v>
      </c>
      <c r="AW1267" s="14" t="s">
        <v>33</v>
      </c>
      <c r="AX1267" s="14" t="s">
        <v>72</v>
      </c>
      <c r="AY1267" s="255" t="s">
        <v>203</v>
      </c>
    </row>
    <row r="1268" s="13" customFormat="1">
      <c r="A1268" s="13"/>
      <c r="B1268" s="234"/>
      <c r="C1268" s="235"/>
      <c r="D1268" s="236" t="s">
        <v>215</v>
      </c>
      <c r="E1268" s="237" t="s">
        <v>19</v>
      </c>
      <c r="F1268" s="238" t="s">
        <v>1366</v>
      </c>
      <c r="G1268" s="235"/>
      <c r="H1268" s="237" t="s">
        <v>19</v>
      </c>
      <c r="I1268" s="239"/>
      <c r="J1268" s="235"/>
      <c r="K1268" s="235"/>
      <c r="L1268" s="240"/>
      <c r="M1268" s="241"/>
      <c r="N1268" s="242"/>
      <c r="O1268" s="242"/>
      <c r="P1268" s="242"/>
      <c r="Q1268" s="242"/>
      <c r="R1268" s="242"/>
      <c r="S1268" s="242"/>
      <c r="T1268" s="24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44" t="s">
        <v>215</v>
      </c>
      <c r="AU1268" s="244" t="s">
        <v>81</v>
      </c>
      <c r="AV1268" s="13" t="s">
        <v>79</v>
      </c>
      <c r="AW1268" s="13" t="s">
        <v>33</v>
      </c>
      <c r="AX1268" s="13" t="s">
        <v>72</v>
      </c>
      <c r="AY1268" s="244" t="s">
        <v>203</v>
      </c>
    </row>
    <row r="1269" s="13" customFormat="1">
      <c r="A1269" s="13"/>
      <c r="B1269" s="234"/>
      <c r="C1269" s="235"/>
      <c r="D1269" s="236" t="s">
        <v>215</v>
      </c>
      <c r="E1269" s="237" t="s">
        <v>19</v>
      </c>
      <c r="F1269" s="238" t="s">
        <v>1813</v>
      </c>
      <c r="G1269" s="235"/>
      <c r="H1269" s="237" t="s">
        <v>19</v>
      </c>
      <c r="I1269" s="239"/>
      <c r="J1269" s="235"/>
      <c r="K1269" s="235"/>
      <c r="L1269" s="240"/>
      <c r="M1269" s="241"/>
      <c r="N1269" s="242"/>
      <c r="O1269" s="242"/>
      <c r="P1269" s="242"/>
      <c r="Q1269" s="242"/>
      <c r="R1269" s="242"/>
      <c r="S1269" s="242"/>
      <c r="T1269" s="24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4" t="s">
        <v>215</v>
      </c>
      <c r="AU1269" s="244" t="s">
        <v>81</v>
      </c>
      <c r="AV1269" s="13" t="s">
        <v>79</v>
      </c>
      <c r="AW1269" s="13" t="s">
        <v>33</v>
      </c>
      <c r="AX1269" s="13" t="s">
        <v>72</v>
      </c>
      <c r="AY1269" s="244" t="s">
        <v>203</v>
      </c>
    </row>
    <row r="1270" s="13" customFormat="1">
      <c r="A1270" s="13"/>
      <c r="B1270" s="234"/>
      <c r="C1270" s="235"/>
      <c r="D1270" s="236" t="s">
        <v>215</v>
      </c>
      <c r="E1270" s="237" t="s">
        <v>19</v>
      </c>
      <c r="F1270" s="238" t="s">
        <v>444</v>
      </c>
      <c r="G1270" s="235"/>
      <c r="H1270" s="237" t="s">
        <v>19</v>
      </c>
      <c r="I1270" s="239"/>
      <c r="J1270" s="235"/>
      <c r="K1270" s="235"/>
      <c r="L1270" s="240"/>
      <c r="M1270" s="241"/>
      <c r="N1270" s="242"/>
      <c r="O1270" s="242"/>
      <c r="P1270" s="242"/>
      <c r="Q1270" s="242"/>
      <c r="R1270" s="242"/>
      <c r="S1270" s="242"/>
      <c r="T1270" s="24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4" t="s">
        <v>215</v>
      </c>
      <c r="AU1270" s="244" t="s">
        <v>81</v>
      </c>
      <c r="AV1270" s="13" t="s">
        <v>79</v>
      </c>
      <c r="AW1270" s="13" t="s">
        <v>33</v>
      </c>
      <c r="AX1270" s="13" t="s">
        <v>72</v>
      </c>
      <c r="AY1270" s="244" t="s">
        <v>203</v>
      </c>
    </row>
    <row r="1271" s="13" customFormat="1">
      <c r="A1271" s="13"/>
      <c r="B1271" s="234"/>
      <c r="C1271" s="235"/>
      <c r="D1271" s="236" t="s">
        <v>215</v>
      </c>
      <c r="E1271" s="237" t="s">
        <v>19</v>
      </c>
      <c r="F1271" s="238" t="s">
        <v>949</v>
      </c>
      <c r="G1271" s="235"/>
      <c r="H1271" s="237" t="s">
        <v>19</v>
      </c>
      <c r="I1271" s="239"/>
      <c r="J1271" s="235"/>
      <c r="K1271" s="235"/>
      <c r="L1271" s="240"/>
      <c r="M1271" s="241"/>
      <c r="N1271" s="242"/>
      <c r="O1271" s="242"/>
      <c r="P1271" s="242"/>
      <c r="Q1271" s="242"/>
      <c r="R1271" s="242"/>
      <c r="S1271" s="242"/>
      <c r="T1271" s="24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44" t="s">
        <v>215</v>
      </c>
      <c r="AU1271" s="244" t="s">
        <v>81</v>
      </c>
      <c r="AV1271" s="13" t="s">
        <v>79</v>
      </c>
      <c r="AW1271" s="13" t="s">
        <v>33</v>
      </c>
      <c r="AX1271" s="13" t="s">
        <v>72</v>
      </c>
      <c r="AY1271" s="244" t="s">
        <v>203</v>
      </c>
    </row>
    <row r="1272" s="13" customFormat="1">
      <c r="A1272" s="13"/>
      <c r="B1272" s="234"/>
      <c r="C1272" s="235"/>
      <c r="D1272" s="236" t="s">
        <v>215</v>
      </c>
      <c r="E1272" s="237" t="s">
        <v>19</v>
      </c>
      <c r="F1272" s="238" t="s">
        <v>971</v>
      </c>
      <c r="G1272" s="235"/>
      <c r="H1272" s="237" t="s">
        <v>19</v>
      </c>
      <c r="I1272" s="239"/>
      <c r="J1272" s="235"/>
      <c r="K1272" s="235"/>
      <c r="L1272" s="240"/>
      <c r="M1272" s="241"/>
      <c r="N1272" s="242"/>
      <c r="O1272" s="242"/>
      <c r="P1272" s="242"/>
      <c r="Q1272" s="242"/>
      <c r="R1272" s="242"/>
      <c r="S1272" s="242"/>
      <c r="T1272" s="24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4" t="s">
        <v>215</v>
      </c>
      <c r="AU1272" s="244" t="s">
        <v>81</v>
      </c>
      <c r="AV1272" s="13" t="s">
        <v>79</v>
      </c>
      <c r="AW1272" s="13" t="s">
        <v>33</v>
      </c>
      <c r="AX1272" s="13" t="s">
        <v>72</v>
      </c>
      <c r="AY1272" s="244" t="s">
        <v>203</v>
      </c>
    </row>
    <row r="1273" s="14" customFormat="1">
      <c r="A1273" s="14"/>
      <c r="B1273" s="245"/>
      <c r="C1273" s="246"/>
      <c r="D1273" s="236" t="s">
        <v>215</v>
      </c>
      <c r="E1273" s="247" t="s">
        <v>19</v>
      </c>
      <c r="F1273" s="248" t="s">
        <v>274</v>
      </c>
      <c r="G1273" s="246"/>
      <c r="H1273" s="249">
        <v>2.1669999999999998</v>
      </c>
      <c r="I1273" s="250"/>
      <c r="J1273" s="246"/>
      <c r="K1273" s="246"/>
      <c r="L1273" s="251"/>
      <c r="M1273" s="252"/>
      <c r="N1273" s="253"/>
      <c r="O1273" s="253"/>
      <c r="P1273" s="253"/>
      <c r="Q1273" s="253"/>
      <c r="R1273" s="253"/>
      <c r="S1273" s="253"/>
      <c r="T1273" s="25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T1273" s="255" t="s">
        <v>215</v>
      </c>
      <c r="AU1273" s="255" t="s">
        <v>81</v>
      </c>
      <c r="AV1273" s="14" t="s">
        <v>81</v>
      </c>
      <c r="AW1273" s="14" t="s">
        <v>33</v>
      </c>
      <c r="AX1273" s="14" t="s">
        <v>72</v>
      </c>
      <c r="AY1273" s="255" t="s">
        <v>203</v>
      </c>
    </row>
    <row r="1274" s="13" customFormat="1">
      <c r="A1274" s="13"/>
      <c r="B1274" s="234"/>
      <c r="C1274" s="235"/>
      <c r="D1274" s="236" t="s">
        <v>215</v>
      </c>
      <c r="E1274" s="237" t="s">
        <v>19</v>
      </c>
      <c r="F1274" s="238" t="s">
        <v>1366</v>
      </c>
      <c r="G1274" s="235"/>
      <c r="H1274" s="237" t="s">
        <v>19</v>
      </c>
      <c r="I1274" s="239"/>
      <c r="J1274" s="235"/>
      <c r="K1274" s="235"/>
      <c r="L1274" s="240"/>
      <c r="M1274" s="241"/>
      <c r="N1274" s="242"/>
      <c r="O1274" s="242"/>
      <c r="P1274" s="242"/>
      <c r="Q1274" s="242"/>
      <c r="R1274" s="242"/>
      <c r="S1274" s="242"/>
      <c r="T1274" s="24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4" t="s">
        <v>215</v>
      </c>
      <c r="AU1274" s="244" t="s">
        <v>81</v>
      </c>
      <c r="AV1274" s="13" t="s">
        <v>79</v>
      </c>
      <c r="AW1274" s="13" t="s">
        <v>33</v>
      </c>
      <c r="AX1274" s="13" t="s">
        <v>72</v>
      </c>
      <c r="AY1274" s="244" t="s">
        <v>203</v>
      </c>
    </row>
    <row r="1275" s="13" customFormat="1">
      <c r="A1275" s="13"/>
      <c r="B1275" s="234"/>
      <c r="C1275" s="235"/>
      <c r="D1275" s="236" t="s">
        <v>215</v>
      </c>
      <c r="E1275" s="237" t="s">
        <v>19</v>
      </c>
      <c r="F1275" s="238" t="s">
        <v>1814</v>
      </c>
      <c r="G1275" s="235"/>
      <c r="H1275" s="237" t="s">
        <v>19</v>
      </c>
      <c r="I1275" s="239"/>
      <c r="J1275" s="235"/>
      <c r="K1275" s="235"/>
      <c r="L1275" s="240"/>
      <c r="M1275" s="241"/>
      <c r="N1275" s="242"/>
      <c r="O1275" s="242"/>
      <c r="P1275" s="242"/>
      <c r="Q1275" s="242"/>
      <c r="R1275" s="242"/>
      <c r="S1275" s="242"/>
      <c r="T1275" s="24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4" t="s">
        <v>215</v>
      </c>
      <c r="AU1275" s="244" t="s">
        <v>81</v>
      </c>
      <c r="AV1275" s="13" t="s">
        <v>79</v>
      </c>
      <c r="AW1275" s="13" t="s">
        <v>33</v>
      </c>
      <c r="AX1275" s="13" t="s">
        <v>72</v>
      </c>
      <c r="AY1275" s="244" t="s">
        <v>203</v>
      </c>
    </row>
    <row r="1276" s="13" customFormat="1">
      <c r="A1276" s="13"/>
      <c r="B1276" s="234"/>
      <c r="C1276" s="235"/>
      <c r="D1276" s="236" t="s">
        <v>215</v>
      </c>
      <c r="E1276" s="237" t="s">
        <v>19</v>
      </c>
      <c r="F1276" s="238" t="s">
        <v>1382</v>
      </c>
      <c r="G1276" s="235"/>
      <c r="H1276" s="237" t="s">
        <v>19</v>
      </c>
      <c r="I1276" s="239"/>
      <c r="J1276" s="235"/>
      <c r="K1276" s="235"/>
      <c r="L1276" s="240"/>
      <c r="M1276" s="241"/>
      <c r="N1276" s="242"/>
      <c r="O1276" s="242"/>
      <c r="P1276" s="242"/>
      <c r="Q1276" s="242"/>
      <c r="R1276" s="242"/>
      <c r="S1276" s="242"/>
      <c r="T1276" s="24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4" t="s">
        <v>215</v>
      </c>
      <c r="AU1276" s="244" t="s">
        <v>81</v>
      </c>
      <c r="AV1276" s="13" t="s">
        <v>79</v>
      </c>
      <c r="AW1276" s="13" t="s">
        <v>33</v>
      </c>
      <c r="AX1276" s="13" t="s">
        <v>72</v>
      </c>
      <c r="AY1276" s="244" t="s">
        <v>203</v>
      </c>
    </row>
    <row r="1277" s="13" customFormat="1">
      <c r="A1277" s="13"/>
      <c r="B1277" s="234"/>
      <c r="C1277" s="235"/>
      <c r="D1277" s="236" t="s">
        <v>215</v>
      </c>
      <c r="E1277" s="237" t="s">
        <v>19</v>
      </c>
      <c r="F1277" s="238" t="s">
        <v>949</v>
      </c>
      <c r="G1277" s="235"/>
      <c r="H1277" s="237" t="s">
        <v>19</v>
      </c>
      <c r="I1277" s="239"/>
      <c r="J1277" s="235"/>
      <c r="K1277" s="235"/>
      <c r="L1277" s="240"/>
      <c r="M1277" s="241"/>
      <c r="N1277" s="242"/>
      <c r="O1277" s="242"/>
      <c r="P1277" s="242"/>
      <c r="Q1277" s="242"/>
      <c r="R1277" s="242"/>
      <c r="S1277" s="242"/>
      <c r="T1277" s="24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4" t="s">
        <v>215</v>
      </c>
      <c r="AU1277" s="244" t="s">
        <v>81</v>
      </c>
      <c r="AV1277" s="13" t="s">
        <v>79</v>
      </c>
      <c r="AW1277" s="13" t="s">
        <v>33</v>
      </c>
      <c r="AX1277" s="13" t="s">
        <v>72</v>
      </c>
      <c r="AY1277" s="244" t="s">
        <v>203</v>
      </c>
    </row>
    <row r="1278" s="13" customFormat="1">
      <c r="A1278" s="13"/>
      <c r="B1278" s="234"/>
      <c r="C1278" s="235"/>
      <c r="D1278" s="236" t="s">
        <v>215</v>
      </c>
      <c r="E1278" s="237" t="s">
        <v>19</v>
      </c>
      <c r="F1278" s="238" t="s">
        <v>971</v>
      </c>
      <c r="G1278" s="235"/>
      <c r="H1278" s="237" t="s">
        <v>19</v>
      </c>
      <c r="I1278" s="239"/>
      <c r="J1278" s="235"/>
      <c r="K1278" s="235"/>
      <c r="L1278" s="240"/>
      <c r="M1278" s="241"/>
      <c r="N1278" s="242"/>
      <c r="O1278" s="242"/>
      <c r="P1278" s="242"/>
      <c r="Q1278" s="242"/>
      <c r="R1278" s="242"/>
      <c r="S1278" s="242"/>
      <c r="T1278" s="24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44" t="s">
        <v>215</v>
      </c>
      <c r="AU1278" s="244" t="s">
        <v>81</v>
      </c>
      <c r="AV1278" s="13" t="s">
        <v>79</v>
      </c>
      <c r="AW1278" s="13" t="s">
        <v>33</v>
      </c>
      <c r="AX1278" s="13" t="s">
        <v>72</v>
      </c>
      <c r="AY1278" s="244" t="s">
        <v>203</v>
      </c>
    </row>
    <row r="1279" s="14" customFormat="1">
      <c r="A1279" s="14"/>
      <c r="B1279" s="245"/>
      <c r="C1279" s="246"/>
      <c r="D1279" s="236" t="s">
        <v>215</v>
      </c>
      <c r="E1279" s="247" t="s">
        <v>19</v>
      </c>
      <c r="F1279" s="248" t="s">
        <v>274</v>
      </c>
      <c r="G1279" s="246"/>
      <c r="H1279" s="249">
        <v>2.1669999999999998</v>
      </c>
      <c r="I1279" s="250"/>
      <c r="J1279" s="246"/>
      <c r="K1279" s="246"/>
      <c r="L1279" s="251"/>
      <c r="M1279" s="252"/>
      <c r="N1279" s="253"/>
      <c r="O1279" s="253"/>
      <c r="P1279" s="253"/>
      <c r="Q1279" s="253"/>
      <c r="R1279" s="253"/>
      <c r="S1279" s="253"/>
      <c r="T1279" s="25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5" t="s">
        <v>215</v>
      </c>
      <c r="AU1279" s="255" t="s">
        <v>81</v>
      </c>
      <c r="AV1279" s="14" t="s">
        <v>81</v>
      </c>
      <c r="AW1279" s="14" t="s">
        <v>33</v>
      </c>
      <c r="AX1279" s="14" t="s">
        <v>72</v>
      </c>
      <c r="AY1279" s="255" t="s">
        <v>203</v>
      </c>
    </row>
    <row r="1280" s="13" customFormat="1">
      <c r="A1280" s="13"/>
      <c r="B1280" s="234"/>
      <c r="C1280" s="235"/>
      <c r="D1280" s="236" t="s">
        <v>215</v>
      </c>
      <c r="E1280" s="237" t="s">
        <v>19</v>
      </c>
      <c r="F1280" s="238" t="s">
        <v>1366</v>
      </c>
      <c r="G1280" s="235"/>
      <c r="H1280" s="237" t="s">
        <v>19</v>
      </c>
      <c r="I1280" s="239"/>
      <c r="J1280" s="235"/>
      <c r="K1280" s="235"/>
      <c r="L1280" s="240"/>
      <c r="M1280" s="241"/>
      <c r="N1280" s="242"/>
      <c r="O1280" s="242"/>
      <c r="P1280" s="242"/>
      <c r="Q1280" s="242"/>
      <c r="R1280" s="242"/>
      <c r="S1280" s="242"/>
      <c r="T1280" s="24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44" t="s">
        <v>215</v>
      </c>
      <c r="AU1280" s="244" t="s">
        <v>81</v>
      </c>
      <c r="AV1280" s="13" t="s">
        <v>79</v>
      </c>
      <c r="AW1280" s="13" t="s">
        <v>33</v>
      </c>
      <c r="AX1280" s="13" t="s">
        <v>72</v>
      </c>
      <c r="AY1280" s="244" t="s">
        <v>203</v>
      </c>
    </row>
    <row r="1281" s="13" customFormat="1">
      <c r="A1281" s="13"/>
      <c r="B1281" s="234"/>
      <c r="C1281" s="235"/>
      <c r="D1281" s="236" t="s">
        <v>215</v>
      </c>
      <c r="E1281" s="237" t="s">
        <v>19</v>
      </c>
      <c r="F1281" s="238" t="s">
        <v>1815</v>
      </c>
      <c r="G1281" s="235"/>
      <c r="H1281" s="237" t="s">
        <v>19</v>
      </c>
      <c r="I1281" s="239"/>
      <c r="J1281" s="235"/>
      <c r="K1281" s="235"/>
      <c r="L1281" s="240"/>
      <c r="M1281" s="241"/>
      <c r="N1281" s="242"/>
      <c r="O1281" s="242"/>
      <c r="P1281" s="242"/>
      <c r="Q1281" s="242"/>
      <c r="R1281" s="242"/>
      <c r="S1281" s="242"/>
      <c r="T1281" s="24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44" t="s">
        <v>215</v>
      </c>
      <c r="AU1281" s="244" t="s">
        <v>81</v>
      </c>
      <c r="AV1281" s="13" t="s">
        <v>79</v>
      </c>
      <c r="AW1281" s="13" t="s">
        <v>33</v>
      </c>
      <c r="AX1281" s="13" t="s">
        <v>72</v>
      </c>
      <c r="AY1281" s="244" t="s">
        <v>203</v>
      </c>
    </row>
    <row r="1282" s="13" customFormat="1">
      <c r="A1282" s="13"/>
      <c r="B1282" s="234"/>
      <c r="C1282" s="235"/>
      <c r="D1282" s="236" t="s">
        <v>215</v>
      </c>
      <c r="E1282" s="237" t="s">
        <v>19</v>
      </c>
      <c r="F1282" s="238" t="s">
        <v>1385</v>
      </c>
      <c r="G1282" s="235"/>
      <c r="H1282" s="237" t="s">
        <v>19</v>
      </c>
      <c r="I1282" s="239"/>
      <c r="J1282" s="235"/>
      <c r="K1282" s="235"/>
      <c r="L1282" s="240"/>
      <c r="M1282" s="241"/>
      <c r="N1282" s="242"/>
      <c r="O1282" s="242"/>
      <c r="P1282" s="242"/>
      <c r="Q1282" s="242"/>
      <c r="R1282" s="242"/>
      <c r="S1282" s="242"/>
      <c r="T1282" s="24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4" t="s">
        <v>215</v>
      </c>
      <c r="AU1282" s="244" t="s">
        <v>81</v>
      </c>
      <c r="AV1282" s="13" t="s">
        <v>79</v>
      </c>
      <c r="AW1282" s="13" t="s">
        <v>33</v>
      </c>
      <c r="AX1282" s="13" t="s">
        <v>72</v>
      </c>
      <c r="AY1282" s="244" t="s">
        <v>203</v>
      </c>
    </row>
    <row r="1283" s="13" customFormat="1">
      <c r="A1283" s="13"/>
      <c r="B1283" s="234"/>
      <c r="C1283" s="235"/>
      <c r="D1283" s="236" t="s">
        <v>215</v>
      </c>
      <c r="E1283" s="237" t="s">
        <v>19</v>
      </c>
      <c r="F1283" s="238" t="s">
        <v>949</v>
      </c>
      <c r="G1283" s="235"/>
      <c r="H1283" s="237" t="s">
        <v>19</v>
      </c>
      <c r="I1283" s="239"/>
      <c r="J1283" s="235"/>
      <c r="K1283" s="235"/>
      <c r="L1283" s="240"/>
      <c r="M1283" s="241"/>
      <c r="N1283" s="242"/>
      <c r="O1283" s="242"/>
      <c r="P1283" s="242"/>
      <c r="Q1283" s="242"/>
      <c r="R1283" s="242"/>
      <c r="S1283" s="242"/>
      <c r="T1283" s="24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44" t="s">
        <v>215</v>
      </c>
      <c r="AU1283" s="244" t="s">
        <v>81</v>
      </c>
      <c r="AV1283" s="13" t="s">
        <v>79</v>
      </c>
      <c r="AW1283" s="13" t="s">
        <v>33</v>
      </c>
      <c r="AX1283" s="13" t="s">
        <v>72</v>
      </c>
      <c r="AY1283" s="244" t="s">
        <v>203</v>
      </c>
    </row>
    <row r="1284" s="13" customFormat="1">
      <c r="A1284" s="13"/>
      <c r="B1284" s="234"/>
      <c r="C1284" s="235"/>
      <c r="D1284" s="236" t="s">
        <v>215</v>
      </c>
      <c r="E1284" s="237" t="s">
        <v>19</v>
      </c>
      <c r="F1284" s="238" t="s">
        <v>971</v>
      </c>
      <c r="G1284" s="235"/>
      <c r="H1284" s="237" t="s">
        <v>19</v>
      </c>
      <c r="I1284" s="239"/>
      <c r="J1284" s="235"/>
      <c r="K1284" s="235"/>
      <c r="L1284" s="240"/>
      <c r="M1284" s="241"/>
      <c r="N1284" s="242"/>
      <c r="O1284" s="242"/>
      <c r="P1284" s="242"/>
      <c r="Q1284" s="242"/>
      <c r="R1284" s="242"/>
      <c r="S1284" s="242"/>
      <c r="T1284" s="24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4" t="s">
        <v>215</v>
      </c>
      <c r="AU1284" s="244" t="s">
        <v>81</v>
      </c>
      <c r="AV1284" s="13" t="s">
        <v>79</v>
      </c>
      <c r="AW1284" s="13" t="s">
        <v>33</v>
      </c>
      <c r="AX1284" s="13" t="s">
        <v>72</v>
      </c>
      <c r="AY1284" s="244" t="s">
        <v>203</v>
      </c>
    </row>
    <row r="1285" s="14" customFormat="1">
      <c r="A1285" s="14"/>
      <c r="B1285" s="245"/>
      <c r="C1285" s="246"/>
      <c r="D1285" s="236" t="s">
        <v>215</v>
      </c>
      <c r="E1285" s="247" t="s">
        <v>19</v>
      </c>
      <c r="F1285" s="248" t="s">
        <v>262</v>
      </c>
      <c r="G1285" s="246"/>
      <c r="H1285" s="249">
        <v>1.5760000000000001</v>
      </c>
      <c r="I1285" s="250"/>
      <c r="J1285" s="246"/>
      <c r="K1285" s="246"/>
      <c r="L1285" s="251"/>
      <c r="M1285" s="252"/>
      <c r="N1285" s="253"/>
      <c r="O1285" s="253"/>
      <c r="P1285" s="253"/>
      <c r="Q1285" s="253"/>
      <c r="R1285" s="253"/>
      <c r="S1285" s="253"/>
      <c r="T1285" s="25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5" t="s">
        <v>215</v>
      </c>
      <c r="AU1285" s="255" t="s">
        <v>81</v>
      </c>
      <c r="AV1285" s="14" t="s">
        <v>81</v>
      </c>
      <c r="AW1285" s="14" t="s">
        <v>33</v>
      </c>
      <c r="AX1285" s="14" t="s">
        <v>72</v>
      </c>
      <c r="AY1285" s="255" t="s">
        <v>203</v>
      </c>
    </row>
    <row r="1286" s="13" customFormat="1">
      <c r="A1286" s="13"/>
      <c r="B1286" s="234"/>
      <c r="C1286" s="235"/>
      <c r="D1286" s="236" t="s">
        <v>215</v>
      </c>
      <c r="E1286" s="237" t="s">
        <v>19</v>
      </c>
      <c r="F1286" s="238" t="s">
        <v>1366</v>
      </c>
      <c r="G1286" s="235"/>
      <c r="H1286" s="237" t="s">
        <v>19</v>
      </c>
      <c r="I1286" s="239"/>
      <c r="J1286" s="235"/>
      <c r="K1286" s="235"/>
      <c r="L1286" s="240"/>
      <c r="M1286" s="241"/>
      <c r="N1286" s="242"/>
      <c r="O1286" s="242"/>
      <c r="P1286" s="242"/>
      <c r="Q1286" s="242"/>
      <c r="R1286" s="242"/>
      <c r="S1286" s="242"/>
      <c r="T1286" s="24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4" t="s">
        <v>215</v>
      </c>
      <c r="AU1286" s="244" t="s">
        <v>81</v>
      </c>
      <c r="AV1286" s="13" t="s">
        <v>79</v>
      </c>
      <c r="AW1286" s="13" t="s">
        <v>33</v>
      </c>
      <c r="AX1286" s="13" t="s">
        <v>72</v>
      </c>
      <c r="AY1286" s="244" t="s">
        <v>203</v>
      </c>
    </row>
    <row r="1287" s="13" customFormat="1">
      <c r="A1287" s="13"/>
      <c r="B1287" s="234"/>
      <c r="C1287" s="235"/>
      <c r="D1287" s="236" t="s">
        <v>215</v>
      </c>
      <c r="E1287" s="237" t="s">
        <v>19</v>
      </c>
      <c r="F1287" s="238" t="s">
        <v>1816</v>
      </c>
      <c r="G1287" s="235"/>
      <c r="H1287" s="237" t="s">
        <v>19</v>
      </c>
      <c r="I1287" s="239"/>
      <c r="J1287" s="235"/>
      <c r="K1287" s="235"/>
      <c r="L1287" s="240"/>
      <c r="M1287" s="241"/>
      <c r="N1287" s="242"/>
      <c r="O1287" s="242"/>
      <c r="P1287" s="242"/>
      <c r="Q1287" s="242"/>
      <c r="R1287" s="242"/>
      <c r="S1287" s="242"/>
      <c r="T1287" s="24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44" t="s">
        <v>215</v>
      </c>
      <c r="AU1287" s="244" t="s">
        <v>81</v>
      </c>
      <c r="AV1287" s="13" t="s">
        <v>79</v>
      </c>
      <c r="AW1287" s="13" t="s">
        <v>33</v>
      </c>
      <c r="AX1287" s="13" t="s">
        <v>72</v>
      </c>
      <c r="AY1287" s="244" t="s">
        <v>203</v>
      </c>
    </row>
    <row r="1288" s="13" customFormat="1">
      <c r="A1288" s="13"/>
      <c r="B1288" s="234"/>
      <c r="C1288" s="235"/>
      <c r="D1288" s="236" t="s">
        <v>215</v>
      </c>
      <c r="E1288" s="237" t="s">
        <v>19</v>
      </c>
      <c r="F1288" s="238" t="s">
        <v>1618</v>
      </c>
      <c r="G1288" s="235"/>
      <c r="H1288" s="237" t="s">
        <v>19</v>
      </c>
      <c r="I1288" s="239"/>
      <c r="J1288" s="235"/>
      <c r="K1288" s="235"/>
      <c r="L1288" s="240"/>
      <c r="M1288" s="241"/>
      <c r="N1288" s="242"/>
      <c r="O1288" s="242"/>
      <c r="P1288" s="242"/>
      <c r="Q1288" s="242"/>
      <c r="R1288" s="242"/>
      <c r="S1288" s="242"/>
      <c r="T1288" s="24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4" t="s">
        <v>215</v>
      </c>
      <c r="AU1288" s="244" t="s">
        <v>81</v>
      </c>
      <c r="AV1288" s="13" t="s">
        <v>79</v>
      </c>
      <c r="AW1288" s="13" t="s">
        <v>33</v>
      </c>
      <c r="AX1288" s="13" t="s">
        <v>72</v>
      </c>
      <c r="AY1288" s="244" t="s">
        <v>203</v>
      </c>
    </row>
    <row r="1289" s="13" customFormat="1">
      <c r="A1289" s="13"/>
      <c r="B1289" s="234"/>
      <c r="C1289" s="235"/>
      <c r="D1289" s="236" t="s">
        <v>215</v>
      </c>
      <c r="E1289" s="237" t="s">
        <v>19</v>
      </c>
      <c r="F1289" s="238" t="s">
        <v>949</v>
      </c>
      <c r="G1289" s="235"/>
      <c r="H1289" s="237" t="s">
        <v>19</v>
      </c>
      <c r="I1289" s="239"/>
      <c r="J1289" s="235"/>
      <c r="K1289" s="235"/>
      <c r="L1289" s="240"/>
      <c r="M1289" s="241"/>
      <c r="N1289" s="242"/>
      <c r="O1289" s="242"/>
      <c r="P1289" s="242"/>
      <c r="Q1289" s="242"/>
      <c r="R1289" s="242"/>
      <c r="S1289" s="242"/>
      <c r="T1289" s="24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44" t="s">
        <v>215</v>
      </c>
      <c r="AU1289" s="244" t="s">
        <v>81</v>
      </c>
      <c r="AV1289" s="13" t="s">
        <v>79</v>
      </c>
      <c r="AW1289" s="13" t="s">
        <v>33</v>
      </c>
      <c r="AX1289" s="13" t="s">
        <v>72</v>
      </c>
      <c r="AY1289" s="244" t="s">
        <v>203</v>
      </c>
    </row>
    <row r="1290" s="13" customFormat="1">
      <c r="A1290" s="13"/>
      <c r="B1290" s="234"/>
      <c r="C1290" s="235"/>
      <c r="D1290" s="236" t="s">
        <v>215</v>
      </c>
      <c r="E1290" s="237" t="s">
        <v>19</v>
      </c>
      <c r="F1290" s="238" t="s">
        <v>971</v>
      </c>
      <c r="G1290" s="235"/>
      <c r="H1290" s="237" t="s">
        <v>19</v>
      </c>
      <c r="I1290" s="239"/>
      <c r="J1290" s="235"/>
      <c r="K1290" s="235"/>
      <c r="L1290" s="240"/>
      <c r="M1290" s="241"/>
      <c r="N1290" s="242"/>
      <c r="O1290" s="242"/>
      <c r="P1290" s="242"/>
      <c r="Q1290" s="242"/>
      <c r="R1290" s="242"/>
      <c r="S1290" s="242"/>
      <c r="T1290" s="24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4" t="s">
        <v>215</v>
      </c>
      <c r="AU1290" s="244" t="s">
        <v>81</v>
      </c>
      <c r="AV1290" s="13" t="s">
        <v>79</v>
      </c>
      <c r="AW1290" s="13" t="s">
        <v>33</v>
      </c>
      <c r="AX1290" s="13" t="s">
        <v>72</v>
      </c>
      <c r="AY1290" s="244" t="s">
        <v>203</v>
      </c>
    </row>
    <row r="1291" s="14" customFormat="1">
      <c r="A1291" s="14"/>
      <c r="B1291" s="245"/>
      <c r="C1291" s="246"/>
      <c r="D1291" s="236" t="s">
        <v>215</v>
      </c>
      <c r="E1291" s="247" t="s">
        <v>19</v>
      </c>
      <c r="F1291" s="248" t="s">
        <v>274</v>
      </c>
      <c r="G1291" s="246"/>
      <c r="H1291" s="249">
        <v>2.1669999999999998</v>
      </c>
      <c r="I1291" s="250"/>
      <c r="J1291" s="246"/>
      <c r="K1291" s="246"/>
      <c r="L1291" s="251"/>
      <c r="M1291" s="252"/>
      <c r="N1291" s="253"/>
      <c r="O1291" s="253"/>
      <c r="P1291" s="253"/>
      <c r="Q1291" s="253"/>
      <c r="R1291" s="253"/>
      <c r="S1291" s="253"/>
      <c r="T1291" s="25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5" t="s">
        <v>215</v>
      </c>
      <c r="AU1291" s="255" t="s">
        <v>81</v>
      </c>
      <c r="AV1291" s="14" t="s">
        <v>81</v>
      </c>
      <c r="AW1291" s="14" t="s">
        <v>33</v>
      </c>
      <c r="AX1291" s="14" t="s">
        <v>72</v>
      </c>
      <c r="AY1291" s="255" t="s">
        <v>203</v>
      </c>
    </row>
    <row r="1292" s="13" customFormat="1">
      <c r="A1292" s="13"/>
      <c r="B1292" s="234"/>
      <c r="C1292" s="235"/>
      <c r="D1292" s="236" t="s">
        <v>215</v>
      </c>
      <c r="E1292" s="237" t="s">
        <v>19</v>
      </c>
      <c r="F1292" s="238" t="s">
        <v>1366</v>
      </c>
      <c r="G1292" s="235"/>
      <c r="H1292" s="237" t="s">
        <v>19</v>
      </c>
      <c r="I1292" s="239"/>
      <c r="J1292" s="235"/>
      <c r="K1292" s="235"/>
      <c r="L1292" s="240"/>
      <c r="M1292" s="241"/>
      <c r="N1292" s="242"/>
      <c r="O1292" s="242"/>
      <c r="P1292" s="242"/>
      <c r="Q1292" s="242"/>
      <c r="R1292" s="242"/>
      <c r="S1292" s="242"/>
      <c r="T1292" s="24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4" t="s">
        <v>215</v>
      </c>
      <c r="AU1292" s="244" t="s">
        <v>81</v>
      </c>
      <c r="AV1292" s="13" t="s">
        <v>79</v>
      </c>
      <c r="AW1292" s="13" t="s">
        <v>33</v>
      </c>
      <c r="AX1292" s="13" t="s">
        <v>72</v>
      </c>
      <c r="AY1292" s="244" t="s">
        <v>203</v>
      </c>
    </row>
    <row r="1293" s="13" customFormat="1">
      <c r="A1293" s="13"/>
      <c r="B1293" s="234"/>
      <c r="C1293" s="235"/>
      <c r="D1293" s="236" t="s">
        <v>215</v>
      </c>
      <c r="E1293" s="237" t="s">
        <v>19</v>
      </c>
      <c r="F1293" s="238" t="s">
        <v>1817</v>
      </c>
      <c r="G1293" s="235"/>
      <c r="H1293" s="237" t="s">
        <v>19</v>
      </c>
      <c r="I1293" s="239"/>
      <c r="J1293" s="235"/>
      <c r="K1293" s="235"/>
      <c r="L1293" s="240"/>
      <c r="M1293" s="241"/>
      <c r="N1293" s="242"/>
      <c r="O1293" s="242"/>
      <c r="P1293" s="242"/>
      <c r="Q1293" s="242"/>
      <c r="R1293" s="242"/>
      <c r="S1293" s="242"/>
      <c r="T1293" s="24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44" t="s">
        <v>215</v>
      </c>
      <c r="AU1293" s="244" t="s">
        <v>81</v>
      </c>
      <c r="AV1293" s="13" t="s">
        <v>79</v>
      </c>
      <c r="AW1293" s="13" t="s">
        <v>33</v>
      </c>
      <c r="AX1293" s="13" t="s">
        <v>72</v>
      </c>
      <c r="AY1293" s="244" t="s">
        <v>203</v>
      </c>
    </row>
    <row r="1294" s="13" customFormat="1">
      <c r="A1294" s="13"/>
      <c r="B1294" s="234"/>
      <c r="C1294" s="235"/>
      <c r="D1294" s="236" t="s">
        <v>215</v>
      </c>
      <c r="E1294" s="237" t="s">
        <v>19</v>
      </c>
      <c r="F1294" s="238" t="s">
        <v>1369</v>
      </c>
      <c r="G1294" s="235"/>
      <c r="H1294" s="237" t="s">
        <v>19</v>
      </c>
      <c r="I1294" s="239"/>
      <c r="J1294" s="235"/>
      <c r="K1294" s="235"/>
      <c r="L1294" s="240"/>
      <c r="M1294" s="241"/>
      <c r="N1294" s="242"/>
      <c r="O1294" s="242"/>
      <c r="P1294" s="242"/>
      <c r="Q1294" s="242"/>
      <c r="R1294" s="242"/>
      <c r="S1294" s="242"/>
      <c r="T1294" s="24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44" t="s">
        <v>215</v>
      </c>
      <c r="AU1294" s="244" t="s">
        <v>81</v>
      </c>
      <c r="AV1294" s="13" t="s">
        <v>79</v>
      </c>
      <c r="AW1294" s="13" t="s">
        <v>33</v>
      </c>
      <c r="AX1294" s="13" t="s">
        <v>72</v>
      </c>
      <c r="AY1294" s="244" t="s">
        <v>203</v>
      </c>
    </row>
    <row r="1295" s="13" customFormat="1">
      <c r="A1295" s="13"/>
      <c r="B1295" s="234"/>
      <c r="C1295" s="235"/>
      <c r="D1295" s="236" t="s">
        <v>215</v>
      </c>
      <c r="E1295" s="237" t="s">
        <v>19</v>
      </c>
      <c r="F1295" s="238" t="s">
        <v>949</v>
      </c>
      <c r="G1295" s="235"/>
      <c r="H1295" s="237" t="s">
        <v>19</v>
      </c>
      <c r="I1295" s="239"/>
      <c r="J1295" s="235"/>
      <c r="K1295" s="235"/>
      <c r="L1295" s="240"/>
      <c r="M1295" s="241"/>
      <c r="N1295" s="242"/>
      <c r="O1295" s="242"/>
      <c r="P1295" s="242"/>
      <c r="Q1295" s="242"/>
      <c r="R1295" s="242"/>
      <c r="S1295" s="242"/>
      <c r="T1295" s="24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44" t="s">
        <v>215</v>
      </c>
      <c r="AU1295" s="244" t="s">
        <v>81</v>
      </c>
      <c r="AV1295" s="13" t="s">
        <v>79</v>
      </c>
      <c r="AW1295" s="13" t="s">
        <v>33</v>
      </c>
      <c r="AX1295" s="13" t="s">
        <v>72</v>
      </c>
      <c r="AY1295" s="244" t="s">
        <v>203</v>
      </c>
    </row>
    <row r="1296" s="13" customFormat="1">
      <c r="A1296" s="13"/>
      <c r="B1296" s="234"/>
      <c r="C1296" s="235"/>
      <c r="D1296" s="236" t="s">
        <v>215</v>
      </c>
      <c r="E1296" s="237" t="s">
        <v>19</v>
      </c>
      <c r="F1296" s="238" t="s">
        <v>971</v>
      </c>
      <c r="G1296" s="235"/>
      <c r="H1296" s="237" t="s">
        <v>19</v>
      </c>
      <c r="I1296" s="239"/>
      <c r="J1296" s="235"/>
      <c r="K1296" s="235"/>
      <c r="L1296" s="240"/>
      <c r="M1296" s="241"/>
      <c r="N1296" s="242"/>
      <c r="O1296" s="242"/>
      <c r="P1296" s="242"/>
      <c r="Q1296" s="242"/>
      <c r="R1296" s="242"/>
      <c r="S1296" s="242"/>
      <c r="T1296" s="24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4" t="s">
        <v>215</v>
      </c>
      <c r="AU1296" s="244" t="s">
        <v>81</v>
      </c>
      <c r="AV1296" s="13" t="s">
        <v>79</v>
      </c>
      <c r="AW1296" s="13" t="s">
        <v>33</v>
      </c>
      <c r="AX1296" s="13" t="s">
        <v>72</v>
      </c>
      <c r="AY1296" s="244" t="s">
        <v>203</v>
      </c>
    </row>
    <row r="1297" s="14" customFormat="1">
      <c r="A1297" s="14"/>
      <c r="B1297" s="245"/>
      <c r="C1297" s="246"/>
      <c r="D1297" s="236" t="s">
        <v>215</v>
      </c>
      <c r="E1297" s="247" t="s">
        <v>19</v>
      </c>
      <c r="F1297" s="248" t="s">
        <v>1818</v>
      </c>
      <c r="G1297" s="246"/>
      <c r="H1297" s="249">
        <v>7.0919999999999996</v>
      </c>
      <c r="I1297" s="250"/>
      <c r="J1297" s="246"/>
      <c r="K1297" s="246"/>
      <c r="L1297" s="251"/>
      <c r="M1297" s="252"/>
      <c r="N1297" s="253"/>
      <c r="O1297" s="253"/>
      <c r="P1297" s="253"/>
      <c r="Q1297" s="253"/>
      <c r="R1297" s="253"/>
      <c r="S1297" s="253"/>
      <c r="T1297" s="25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5" t="s">
        <v>215</v>
      </c>
      <c r="AU1297" s="255" t="s">
        <v>81</v>
      </c>
      <c r="AV1297" s="14" t="s">
        <v>81</v>
      </c>
      <c r="AW1297" s="14" t="s">
        <v>33</v>
      </c>
      <c r="AX1297" s="14" t="s">
        <v>72</v>
      </c>
      <c r="AY1297" s="255" t="s">
        <v>203</v>
      </c>
    </row>
    <row r="1298" s="13" customFormat="1">
      <c r="A1298" s="13"/>
      <c r="B1298" s="234"/>
      <c r="C1298" s="235"/>
      <c r="D1298" s="236" t="s">
        <v>215</v>
      </c>
      <c r="E1298" s="237" t="s">
        <v>19</v>
      </c>
      <c r="F1298" s="238" t="s">
        <v>1366</v>
      </c>
      <c r="G1298" s="235"/>
      <c r="H1298" s="237" t="s">
        <v>19</v>
      </c>
      <c r="I1298" s="239"/>
      <c r="J1298" s="235"/>
      <c r="K1298" s="235"/>
      <c r="L1298" s="240"/>
      <c r="M1298" s="241"/>
      <c r="N1298" s="242"/>
      <c r="O1298" s="242"/>
      <c r="P1298" s="242"/>
      <c r="Q1298" s="242"/>
      <c r="R1298" s="242"/>
      <c r="S1298" s="242"/>
      <c r="T1298" s="24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4" t="s">
        <v>215</v>
      </c>
      <c r="AU1298" s="244" t="s">
        <v>81</v>
      </c>
      <c r="AV1298" s="13" t="s">
        <v>79</v>
      </c>
      <c r="AW1298" s="13" t="s">
        <v>33</v>
      </c>
      <c r="AX1298" s="13" t="s">
        <v>72</v>
      </c>
      <c r="AY1298" s="244" t="s">
        <v>203</v>
      </c>
    </row>
    <row r="1299" s="13" customFormat="1">
      <c r="A1299" s="13"/>
      <c r="B1299" s="234"/>
      <c r="C1299" s="235"/>
      <c r="D1299" s="236" t="s">
        <v>215</v>
      </c>
      <c r="E1299" s="237" t="s">
        <v>19</v>
      </c>
      <c r="F1299" s="238" t="s">
        <v>1819</v>
      </c>
      <c r="G1299" s="235"/>
      <c r="H1299" s="237" t="s">
        <v>19</v>
      </c>
      <c r="I1299" s="239"/>
      <c r="J1299" s="235"/>
      <c r="K1299" s="235"/>
      <c r="L1299" s="240"/>
      <c r="M1299" s="241"/>
      <c r="N1299" s="242"/>
      <c r="O1299" s="242"/>
      <c r="P1299" s="242"/>
      <c r="Q1299" s="242"/>
      <c r="R1299" s="242"/>
      <c r="S1299" s="242"/>
      <c r="T1299" s="24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44" t="s">
        <v>215</v>
      </c>
      <c r="AU1299" s="244" t="s">
        <v>81</v>
      </c>
      <c r="AV1299" s="13" t="s">
        <v>79</v>
      </c>
      <c r="AW1299" s="13" t="s">
        <v>33</v>
      </c>
      <c r="AX1299" s="13" t="s">
        <v>72</v>
      </c>
      <c r="AY1299" s="244" t="s">
        <v>203</v>
      </c>
    </row>
    <row r="1300" s="13" customFormat="1">
      <c r="A1300" s="13"/>
      <c r="B1300" s="234"/>
      <c r="C1300" s="235"/>
      <c r="D1300" s="236" t="s">
        <v>215</v>
      </c>
      <c r="E1300" s="237" t="s">
        <v>19</v>
      </c>
      <c r="F1300" s="238" t="s">
        <v>1371</v>
      </c>
      <c r="G1300" s="235"/>
      <c r="H1300" s="237" t="s">
        <v>19</v>
      </c>
      <c r="I1300" s="239"/>
      <c r="J1300" s="235"/>
      <c r="K1300" s="235"/>
      <c r="L1300" s="240"/>
      <c r="M1300" s="241"/>
      <c r="N1300" s="242"/>
      <c r="O1300" s="242"/>
      <c r="P1300" s="242"/>
      <c r="Q1300" s="242"/>
      <c r="R1300" s="242"/>
      <c r="S1300" s="242"/>
      <c r="T1300" s="24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44" t="s">
        <v>215</v>
      </c>
      <c r="AU1300" s="244" t="s">
        <v>81</v>
      </c>
      <c r="AV1300" s="13" t="s">
        <v>79</v>
      </c>
      <c r="AW1300" s="13" t="s">
        <v>33</v>
      </c>
      <c r="AX1300" s="13" t="s">
        <v>72</v>
      </c>
      <c r="AY1300" s="244" t="s">
        <v>203</v>
      </c>
    </row>
    <row r="1301" s="13" customFormat="1">
      <c r="A1301" s="13"/>
      <c r="B1301" s="234"/>
      <c r="C1301" s="235"/>
      <c r="D1301" s="236" t="s">
        <v>215</v>
      </c>
      <c r="E1301" s="237" t="s">
        <v>19</v>
      </c>
      <c r="F1301" s="238" t="s">
        <v>949</v>
      </c>
      <c r="G1301" s="235"/>
      <c r="H1301" s="237" t="s">
        <v>19</v>
      </c>
      <c r="I1301" s="239"/>
      <c r="J1301" s="235"/>
      <c r="K1301" s="235"/>
      <c r="L1301" s="240"/>
      <c r="M1301" s="241"/>
      <c r="N1301" s="242"/>
      <c r="O1301" s="242"/>
      <c r="P1301" s="242"/>
      <c r="Q1301" s="242"/>
      <c r="R1301" s="242"/>
      <c r="S1301" s="242"/>
      <c r="T1301" s="24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44" t="s">
        <v>215</v>
      </c>
      <c r="AU1301" s="244" t="s">
        <v>81</v>
      </c>
      <c r="AV1301" s="13" t="s">
        <v>79</v>
      </c>
      <c r="AW1301" s="13" t="s">
        <v>33</v>
      </c>
      <c r="AX1301" s="13" t="s">
        <v>72</v>
      </c>
      <c r="AY1301" s="244" t="s">
        <v>203</v>
      </c>
    </row>
    <row r="1302" s="13" customFormat="1">
      <c r="A1302" s="13"/>
      <c r="B1302" s="234"/>
      <c r="C1302" s="235"/>
      <c r="D1302" s="236" t="s">
        <v>215</v>
      </c>
      <c r="E1302" s="237" t="s">
        <v>19</v>
      </c>
      <c r="F1302" s="238" t="s">
        <v>971</v>
      </c>
      <c r="G1302" s="235"/>
      <c r="H1302" s="237" t="s">
        <v>19</v>
      </c>
      <c r="I1302" s="239"/>
      <c r="J1302" s="235"/>
      <c r="K1302" s="235"/>
      <c r="L1302" s="240"/>
      <c r="M1302" s="241"/>
      <c r="N1302" s="242"/>
      <c r="O1302" s="242"/>
      <c r="P1302" s="242"/>
      <c r="Q1302" s="242"/>
      <c r="R1302" s="242"/>
      <c r="S1302" s="242"/>
      <c r="T1302" s="24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44" t="s">
        <v>215</v>
      </c>
      <c r="AU1302" s="244" t="s">
        <v>81</v>
      </c>
      <c r="AV1302" s="13" t="s">
        <v>79</v>
      </c>
      <c r="AW1302" s="13" t="s">
        <v>33</v>
      </c>
      <c r="AX1302" s="13" t="s">
        <v>72</v>
      </c>
      <c r="AY1302" s="244" t="s">
        <v>203</v>
      </c>
    </row>
    <row r="1303" s="14" customFormat="1">
      <c r="A1303" s="14"/>
      <c r="B1303" s="245"/>
      <c r="C1303" s="246"/>
      <c r="D1303" s="236" t="s">
        <v>215</v>
      </c>
      <c r="E1303" s="247" t="s">
        <v>19</v>
      </c>
      <c r="F1303" s="248" t="s">
        <v>1820</v>
      </c>
      <c r="G1303" s="246"/>
      <c r="H1303" s="249">
        <v>18.222999999999999</v>
      </c>
      <c r="I1303" s="250"/>
      <c r="J1303" s="246"/>
      <c r="K1303" s="246"/>
      <c r="L1303" s="251"/>
      <c r="M1303" s="252"/>
      <c r="N1303" s="253"/>
      <c r="O1303" s="253"/>
      <c r="P1303" s="253"/>
      <c r="Q1303" s="253"/>
      <c r="R1303" s="253"/>
      <c r="S1303" s="253"/>
      <c r="T1303" s="25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55" t="s">
        <v>215</v>
      </c>
      <c r="AU1303" s="255" t="s">
        <v>81</v>
      </c>
      <c r="AV1303" s="14" t="s">
        <v>81</v>
      </c>
      <c r="AW1303" s="14" t="s">
        <v>33</v>
      </c>
      <c r="AX1303" s="14" t="s">
        <v>72</v>
      </c>
      <c r="AY1303" s="255" t="s">
        <v>203</v>
      </c>
    </row>
    <row r="1304" s="13" customFormat="1">
      <c r="A1304" s="13"/>
      <c r="B1304" s="234"/>
      <c r="C1304" s="235"/>
      <c r="D1304" s="236" t="s">
        <v>215</v>
      </c>
      <c r="E1304" s="237" t="s">
        <v>19</v>
      </c>
      <c r="F1304" s="238" t="s">
        <v>1366</v>
      </c>
      <c r="G1304" s="235"/>
      <c r="H1304" s="237" t="s">
        <v>19</v>
      </c>
      <c r="I1304" s="239"/>
      <c r="J1304" s="235"/>
      <c r="K1304" s="235"/>
      <c r="L1304" s="240"/>
      <c r="M1304" s="241"/>
      <c r="N1304" s="242"/>
      <c r="O1304" s="242"/>
      <c r="P1304" s="242"/>
      <c r="Q1304" s="242"/>
      <c r="R1304" s="242"/>
      <c r="S1304" s="242"/>
      <c r="T1304" s="24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4" t="s">
        <v>215</v>
      </c>
      <c r="AU1304" s="244" t="s">
        <v>81</v>
      </c>
      <c r="AV1304" s="13" t="s">
        <v>79</v>
      </c>
      <c r="AW1304" s="13" t="s">
        <v>33</v>
      </c>
      <c r="AX1304" s="13" t="s">
        <v>72</v>
      </c>
      <c r="AY1304" s="244" t="s">
        <v>203</v>
      </c>
    </row>
    <row r="1305" s="13" customFormat="1">
      <c r="A1305" s="13"/>
      <c r="B1305" s="234"/>
      <c r="C1305" s="235"/>
      <c r="D1305" s="236" t="s">
        <v>215</v>
      </c>
      <c r="E1305" s="237" t="s">
        <v>19</v>
      </c>
      <c r="F1305" s="238" t="s">
        <v>1182</v>
      </c>
      <c r="G1305" s="235"/>
      <c r="H1305" s="237" t="s">
        <v>19</v>
      </c>
      <c r="I1305" s="239"/>
      <c r="J1305" s="235"/>
      <c r="K1305" s="235"/>
      <c r="L1305" s="240"/>
      <c r="M1305" s="241"/>
      <c r="N1305" s="242"/>
      <c r="O1305" s="242"/>
      <c r="P1305" s="242"/>
      <c r="Q1305" s="242"/>
      <c r="R1305" s="242"/>
      <c r="S1305" s="242"/>
      <c r="T1305" s="24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4" t="s">
        <v>215</v>
      </c>
      <c r="AU1305" s="244" t="s">
        <v>81</v>
      </c>
      <c r="AV1305" s="13" t="s">
        <v>79</v>
      </c>
      <c r="AW1305" s="13" t="s">
        <v>33</v>
      </c>
      <c r="AX1305" s="13" t="s">
        <v>72</v>
      </c>
      <c r="AY1305" s="244" t="s">
        <v>203</v>
      </c>
    </row>
    <row r="1306" s="13" customFormat="1">
      <c r="A1306" s="13"/>
      <c r="B1306" s="234"/>
      <c r="C1306" s="235"/>
      <c r="D1306" s="236" t="s">
        <v>215</v>
      </c>
      <c r="E1306" s="237" t="s">
        <v>19</v>
      </c>
      <c r="F1306" s="238" t="s">
        <v>1367</v>
      </c>
      <c r="G1306" s="235"/>
      <c r="H1306" s="237" t="s">
        <v>19</v>
      </c>
      <c r="I1306" s="239"/>
      <c r="J1306" s="235"/>
      <c r="K1306" s="235"/>
      <c r="L1306" s="240"/>
      <c r="M1306" s="241"/>
      <c r="N1306" s="242"/>
      <c r="O1306" s="242"/>
      <c r="P1306" s="242"/>
      <c r="Q1306" s="242"/>
      <c r="R1306" s="242"/>
      <c r="S1306" s="242"/>
      <c r="T1306" s="24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4" t="s">
        <v>215</v>
      </c>
      <c r="AU1306" s="244" t="s">
        <v>81</v>
      </c>
      <c r="AV1306" s="13" t="s">
        <v>79</v>
      </c>
      <c r="AW1306" s="13" t="s">
        <v>33</v>
      </c>
      <c r="AX1306" s="13" t="s">
        <v>72</v>
      </c>
      <c r="AY1306" s="244" t="s">
        <v>203</v>
      </c>
    </row>
    <row r="1307" s="13" customFormat="1">
      <c r="A1307" s="13"/>
      <c r="B1307" s="234"/>
      <c r="C1307" s="235"/>
      <c r="D1307" s="236" t="s">
        <v>215</v>
      </c>
      <c r="E1307" s="237" t="s">
        <v>19</v>
      </c>
      <c r="F1307" s="238" t="s">
        <v>949</v>
      </c>
      <c r="G1307" s="235"/>
      <c r="H1307" s="237" t="s">
        <v>19</v>
      </c>
      <c r="I1307" s="239"/>
      <c r="J1307" s="235"/>
      <c r="K1307" s="235"/>
      <c r="L1307" s="240"/>
      <c r="M1307" s="241"/>
      <c r="N1307" s="242"/>
      <c r="O1307" s="242"/>
      <c r="P1307" s="242"/>
      <c r="Q1307" s="242"/>
      <c r="R1307" s="242"/>
      <c r="S1307" s="242"/>
      <c r="T1307" s="24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4" t="s">
        <v>215</v>
      </c>
      <c r="AU1307" s="244" t="s">
        <v>81</v>
      </c>
      <c r="AV1307" s="13" t="s">
        <v>79</v>
      </c>
      <c r="AW1307" s="13" t="s">
        <v>33</v>
      </c>
      <c r="AX1307" s="13" t="s">
        <v>72</v>
      </c>
      <c r="AY1307" s="244" t="s">
        <v>203</v>
      </c>
    </row>
    <row r="1308" s="13" customFormat="1">
      <c r="A1308" s="13"/>
      <c r="B1308" s="234"/>
      <c r="C1308" s="235"/>
      <c r="D1308" s="236" t="s">
        <v>215</v>
      </c>
      <c r="E1308" s="237" t="s">
        <v>19</v>
      </c>
      <c r="F1308" s="238" t="s">
        <v>971</v>
      </c>
      <c r="G1308" s="235"/>
      <c r="H1308" s="237" t="s">
        <v>19</v>
      </c>
      <c r="I1308" s="239"/>
      <c r="J1308" s="235"/>
      <c r="K1308" s="235"/>
      <c r="L1308" s="240"/>
      <c r="M1308" s="241"/>
      <c r="N1308" s="242"/>
      <c r="O1308" s="242"/>
      <c r="P1308" s="242"/>
      <c r="Q1308" s="242"/>
      <c r="R1308" s="242"/>
      <c r="S1308" s="242"/>
      <c r="T1308" s="24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44" t="s">
        <v>215</v>
      </c>
      <c r="AU1308" s="244" t="s">
        <v>81</v>
      </c>
      <c r="AV1308" s="13" t="s">
        <v>79</v>
      </c>
      <c r="AW1308" s="13" t="s">
        <v>33</v>
      </c>
      <c r="AX1308" s="13" t="s">
        <v>72</v>
      </c>
      <c r="AY1308" s="244" t="s">
        <v>203</v>
      </c>
    </row>
    <row r="1309" s="14" customFormat="1">
      <c r="A1309" s="14"/>
      <c r="B1309" s="245"/>
      <c r="C1309" s="246"/>
      <c r="D1309" s="236" t="s">
        <v>215</v>
      </c>
      <c r="E1309" s="247" t="s">
        <v>19</v>
      </c>
      <c r="F1309" s="248" t="s">
        <v>1821</v>
      </c>
      <c r="G1309" s="246"/>
      <c r="H1309" s="249">
        <v>5.516</v>
      </c>
      <c r="I1309" s="250"/>
      <c r="J1309" s="246"/>
      <c r="K1309" s="246"/>
      <c r="L1309" s="251"/>
      <c r="M1309" s="252"/>
      <c r="N1309" s="253"/>
      <c r="O1309" s="253"/>
      <c r="P1309" s="253"/>
      <c r="Q1309" s="253"/>
      <c r="R1309" s="253"/>
      <c r="S1309" s="253"/>
      <c r="T1309" s="25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55" t="s">
        <v>215</v>
      </c>
      <c r="AU1309" s="255" t="s">
        <v>81</v>
      </c>
      <c r="AV1309" s="14" t="s">
        <v>81</v>
      </c>
      <c r="AW1309" s="14" t="s">
        <v>33</v>
      </c>
      <c r="AX1309" s="14" t="s">
        <v>72</v>
      </c>
      <c r="AY1309" s="255" t="s">
        <v>203</v>
      </c>
    </row>
    <row r="1310" s="13" customFormat="1">
      <c r="A1310" s="13"/>
      <c r="B1310" s="234"/>
      <c r="C1310" s="235"/>
      <c r="D1310" s="236" t="s">
        <v>215</v>
      </c>
      <c r="E1310" s="237" t="s">
        <v>19</v>
      </c>
      <c r="F1310" s="238" t="s">
        <v>1366</v>
      </c>
      <c r="G1310" s="235"/>
      <c r="H1310" s="237" t="s">
        <v>19</v>
      </c>
      <c r="I1310" s="239"/>
      <c r="J1310" s="235"/>
      <c r="K1310" s="235"/>
      <c r="L1310" s="240"/>
      <c r="M1310" s="241"/>
      <c r="N1310" s="242"/>
      <c r="O1310" s="242"/>
      <c r="P1310" s="242"/>
      <c r="Q1310" s="242"/>
      <c r="R1310" s="242"/>
      <c r="S1310" s="242"/>
      <c r="T1310" s="24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44" t="s">
        <v>215</v>
      </c>
      <c r="AU1310" s="244" t="s">
        <v>81</v>
      </c>
      <c r="AV1310" s="13" t="s">
        <v>79</v>
      </c>
      <c r="AW1310" s="13" t="s">
        <v>33</v>
      </c>
      <c r="AX1310" s="13" t="s">
        <v>72</v>
      </c>
      <c r="AY1310" s="244" t="s">
        <v>203</v>
      </c>
    </row>
    <row r="1311" s="13" customFormat="1">
      <c r="A1311" s="13"/>
      <c r="B1311" s="234"/>
      <c r="C1311" s="235"/>
      <c r="D1311" s="236" t="s">
        <v>215</v>
      </c>
      <c r="E1311" s="237" t="s">
        <v>19</v>
      </c>
      <c r="F1311" s="238" t="s">
        <v>1105</v>
      </c>
      <c r="G1311" s="235"/>
      <c r="H1311" s="237" t="s">
        <v>19</v>
      </c>
      <c r="I1311" s="239"/>
      <c r="J1311" s="235"/>
      <c r="K1311" s="235"/>
      <c r="L1311" s="240"/>
      <c r="M1311" s="241"/>
      <c r="N1311" s="242"/>
      <c r="O1311" s="242"/>
      <c r="P1311" s="242"/>
      <c r="Q1311" s="242"/>
      <c r="R1311" s="242"/>
      <c r="S1311" s="242"/>
      <c r="T1311" s="24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4" t="s">
        <v>215</v>
      </c>
      <c r="AU1311" s="244" t="s">
        <v>81</v>
      </c>
      <c r="AV1311" s="13" t="s">
        <v>79</v>
      </c>
      <c r="AW1311" s="13" t="s">
        <v>33</v>
      </c>
      <c r="AX1311" s="13" t="s">
        <v>72</v>
      </c>
      <c r="AY1311" s="244" t="s">
        <v>203</v>
      </c>
    </row>
    <row r="1312" s="13" customFormat="1">
      <c r="A1312" s="13"/>
      <c r="B1312" s="234"/>
      <c r="C1312" s="235"/>
      <c r="D1312" s="236" t="s">
        <v>215</v>
      </c>
      <c r="E1312" s="237" t="s">
        <v>19</v>
      </c>
      <c r="F1312" s="238" t="s">
        <v>456</v>
      </c>
      <c r="G1312" s="235"/>
      <c r="H1312" s="237" t="s">
        <v>19</v>
      </c>
      <c r="I1312" s="239"/>
      <c r="J1312" s="235"/>
      <c r="K1312" s="235"/>
      <c r="L1312" s="240"/>
      <c r="M1312" s="241"/>
      <c r="N1312" s="242"/>
      <c r="O1312" s="242"/>
      <c r="P1312" s="242"/>
      <c r="Q1312" s="242"/>
      <c r="R1312" s="242"/>
      <c r="S1312" s="242"/>
      <c r="T1312" s="24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4" t="s">
        <v>215</v>
      </c>
      <c r="AU1312" s="244" t="s">
        <v>81</v>
      </c>
      <c r="AV1312" s="13" t="s">
        <v>79</v>
      </c>
      <c r="AW1312" s="13" t="s">
        <v>33</v>
      </c>
      <c r="AX1312" s="13" t="s">
        <v>72</v>
      </c>
      <c r="AY1312" s="244" t="s">
        <v>203</v>
      </c>
    </row>
    <row r="1313" s="13" customFormat="1">
      <c r="A1313" s="13"/>
      <c r="B1313" s="234"/>
      <c r="C1313" s="235"/>
      <c r="D1313" s="236" t="s">
        <v>215</v>
      </c>
      <c r="E1313" s="237" t="s">
        <v>19</v>
      </c>
      <c r="F1313" s="238" t="s">
        <v>949</v>
      </c>
      <c r="G1313" s="235"/>
      <c r="H1313" s="237" t="s">
        <v>19</v>
      </c>
      <c r="I1313" s="239"/>
      <c r="J1313" s="235"/>
      <c r="K1313" s="235"/>
      <c r="L1313" s="240"/>
      <c r="M1313" s="241"/>
      <c r="N1313" s="242"/>
      <c r="O1313" s="242"/>
      <c r="P1313" s="242"/>
      <c r="Q1313" s="242"/>
      <c r="R1313" s="242"/>
      <c r="S1313" s="242"/>
      <c r="T1313" s="24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4" t="s">
        <v>215</v>
      </c>
      <c r="AU1313" s="244" t="s">
        <v>81</v>
      </c>
      <c r="AV1313" s="13" t="s">
        <v>79</v>
      </c>
      <c r="AW1313" s="13" t="s">
        <v>33</v>
      </c>
      <c r="AX1313" s="13" t="s">
        <v>72</v>
      </c>
      <c r="AY1313" s="244" t="s">
        <v>203</v>
      </c>
    </row>
    <row r="1314" s="13" customFormat="1">
      <c r="A1314" s="13"/>
      <c r="B1314" s="234"/>
      <c r="C1314" s="235"/>
      <c r="D1314" s="236" t="s">
        <v>215</v>
      </c>
      <c r="E1314" s="237" t="s">
        <v>19</v>
      </c>
      <c r="F1314" s="238" t="s">
        <v>971</v>
      </c>
      <c r="G1314" s="235"/>
      <c r="H1314" s="237" t="s">
        <v>19</v>
      </c>
      <c r="I1314" s="239"/>
      <c r="J1314" s="235"/>
      <c r="K1314" s="235"/>
      <c r="L1314" s="240"/>
      <c r="M1314" s="241"/>
      <c r="N1314" s="242"/>
      <c r="O1314" s="242"/>
      <c r="P1314" s="242"/>
      <c r="Q1314" s="242"/>
      <c r="R1314" s="242"/>
      <c r="S1314" s="242"/>
      <c r="T1314" s="24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4" t="s">
        <v>215</v>
      </c>
      <c r="AU1314" s="244" t="s">
        <v>81</v>
      </c>
      <c r="AV1314" s="13" t="s">
        <v>79</v>
      </c>
      <c r="AW1314" s="13" t="s">
        <v>33</v>
      </c>
      <c r="AX1314" s="13" t="s">
        <v>72</v>
      </c>
      <c r="AY1314" s="244" t="s">
        <v>203</v>
      </c>
    </row>
    <row r="1315" s="14" customFormat="1">
      <c r="A1315" s="14"/>
      <c r="B1315" s="245"/>
      <c r="C1315" s="246"/>
      <c r="D1315" s="236" t="s">
        <v>215</v>
      </c>
      <c r="E1315" s="247" t="s">
        <v>19</v>
      </c>
      <c r="F1315" s="248" t="s">
        <v>262</v>
      </c>
      <c r="G1315" s="246"/>
      <c r="H1315" s="249">
        <v>1.5760000000000001</v>
      </c>
      <c r="I1315" s="250"/>
      <c r="J1315" s="246"/>
      <c r="K1315" s="246"/>
      <c r="L1315" s="251"/>
      <c r="M1315" s="252"/>
      <c r="N1315" s="253"/>
      <c r="O1315" s="253"/>
      <c r="P1315" s="253"/>
      <c r="Q1315" s="253"/>
      <c r="R1315" s="253"/>
      <c r="S1315" s="253"/>
      <c r="T1315" s="25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5" t="s">
        <v>215</v>
      </c>
      <c r="AU1315" s="255" t="s">
        <v>81</v>
      </c>
      <c r="AV1315" s="14" t="s">
        <v>81</v>
      </c>
      <c r="AW1315" s="14" t="s">
        <v>33</v>
      </c>
      <c r="AX1315" s="14" t="s">
        <v>72</v>
      </c>
      <c r="AY1315" s="255" t="s">
        <v>203</v>
      </c>
    </row>
    <row r="1316" s="15" customFormat="1">
      <c r="A1316" s="15"/>
      <c r="B1316" s="256"/>
      <c r="C1316" s="257"/>
      <c r="D1316" s="236" t="s">
        <v>215</v>
      </c>
      <c r="E1316" s="258" t="s">
        <v>19</v>
      </c>
      <c r="F1316" s="259" t="s">
        <v>246</v>
      </c>
      <c r="G1316" s="257"/>
      <c r="H1316" s="260">
        <v>46.984999999999999</v>
      </c>
      <c r="I1316" s="261"/>
      <c r="J1316" s="257"/>
      <c r="K1316" s="257"/>
      <c r="L1316" s="262"/>
      <c r="M1316" s="263"/>
      <c r="N1316" s="264"/>
      <c r="O1316" s="264"/>
      <c r="P1316" s="264"/>
      <c r="Q1316" s="264"/>
      <c r="R1316" s="264"/>
      <c r="S1316" s="264"/>
      <c r="T1316" s="26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T1316" s="266" t="s">
        <v>215</v>
      </c>
      <c r="AU1316" s="266" t="s">
        <v>81</v>
      </c>
      <c r="AV1316" s="15" t="s">
        <v>211</v>
      </c>
      <c r="AW1316" s="15" t="s">
        <v>33</v>
      </c>
      <c r="AX1316" s="15" t="s">
        <v>79</v>
      </c>
      <c r="AY1316" s="266" t="s">
        <v>203</v>
      </c>
    </row>
    <row r="1317" s="14" customFormat="1">
      <c r="A1317" s="14"/>
      <c r="B1317" s="245"/>
      <c r="C1317" s="246"/>
      <c r="D1317" s="236" t="s">
        <v>215</v>
      </c>
      <c r="E1317" s="246"/>
      <c r="F1317" s="248" t="s">
        <v>1824</v>
      </c>
      <c r="G1317" s="246"/>
      <c r="H1317" s="249">
        <v>51.683999999999998</v>
      </c>
      <c r="I1317" s="250"/>
      <c r="J1317" s="246"/>
      <c r="K1317" s="246"/>
      <c r="L1317" s="251"/>
      <c r="M1317" s="252"/>
      <c r="N1317" s="253"/>
      <c r="O1317" s="253"/>
      <c r="P1317" s="253"/>
      <c r="Q1317" s="253"/>
      <c r="R1317" s="253"/>
      <c r="S1317" s="253"/>
      <c r="T1317" s="25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5" t="s">
        <v>215</v>
      </c>
      <c r="AU1317" s="255" t="s">
        <v>81</v>
      </c>
      <c r="AV1317" s="14" t="s">
        <v>81</v>
      </c>
      <c r="AW1317" s="14" t="s">
        <v>4</v>
      </c>
      <c r="AX1317" s="14" t="s">
        <v>79</v>
      </c>
      <c r="AY1317" s="255" t="s">
        <v>203</v>
      </c>
    </row>
    <row r="1318" s="2" customFormat="1" ht="16.5" customHeight="1">
      <c r="A1318" s="40"/>
      <c r="B1318" s="41"/>
      <c r="C1318" s="216" t="s">
        <v>1825</v>
      </c>
      <c r="D1318" s="216" t="s">
        <v>206</v>
      </c>
      <c r="E1318" s="217" t="s">
        <v>994</v>
      </c>
      <c r="F1318" s="218" t="s">
        <v>995</v>
      </c>
      <c r="G1318" s="219" t="s">
        <v>209</v>
      </c>
      <c r="H1318" s="220">
        <v>567.20899999999995</v>
      </c>
      <c r="I1318" s="221"/>
      <c r="J1318" s="222">
        <f>ROUND(I1318*H1318,2)</f>
        <v>0</v>
      </c>
      <c r="K1318" s="218" t="s">
        <v>210</v>
      </c>
      <c r="L1318" s="46"/>
      <c r="M1318" s="223" t="s">
        <v>19</v>
      </c>
      <c r="N1318" s="224" t="s">
        <v>43</v>
      </c>
      <c r="O1318" s="86"/>
      <c r="P1318" s="225">
        <f>O1318*H1318</f>
        <v>0</v>
      </c>
      <c r="Q1318" s="225">
        <v>0.000205</v>
      </c>
      <c r="R1318" s="225">
        <f>Q1318*H1318</f>
        <v>0.11627784499999999</v>
      </c>
      <c r="S1318" s="225">
        <v>0</v>
      </c>
      <c r="T1318" s="226">
        <f>S1318*H1318</f>
        <v>0</v>
      </c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R1318" s="227" t="s">
        <v>321</v>
      </c>
      <c r="AT1318" s="227" t="s">
        <v>206</v>
      </c>
      <c r="AU1318" s="227" t="s">
        <v>81</v>
      </c>
      <c r="AY1318" s="19" t="s">
        <v>203</v>
      </c>
      <c r="BE1318" s="228">
        <f>IF(N1318="základní",J1318,0)</f>
        <v>0</v>
      </c>
      <c r="BF1318" s="228">
        <f>IF(N1318="snížená",J1318,0)</f>
        <v>0</v>
      </c>
      <c r="BG1318" s="228">
        <f>IF(N1318="zákl. přenesená",J1318,0)</f>
        <v>0</v>
      </c>
      <c r="BH1318" s="228">
        <f>IF(N1318="sníž. přenesená",J1318,0)</f>
        <v>0</v>
      </c>
      <c r="BI1318" s="228">
        <f>IF(N1318="nulová",J1318,0)</f>
        <v>0</v>
      </c>
      <c r="BJ1318" s="19" t="s">
        <v>79</v>
      </c>
      <c r="BK1318" s="228">
        <f>ROUND(I1318*H1318,2)</f>
        <v>0</v>
      </c>
      <c r="BL1318" s="19" t="s">
        <v>321</v>
      </c>
      <c r="BM1318" s="227" t="s">
        <v>1826</v>
      </c>
    </row>
    <row r="1319" s="2" customFormat="1">
      <c r="A1319" s="40"/>
      <c r="B1319" s="41"/>
      <c r="C1319" s="42"/>
      <c r="D1319" s="229" t="s">
        <v>213</v>
      </c>
      <c r="E1319" s="42"/>
      <c r="F1319" s="230" t="s">
        <v>997</v>
      </c>
      <c r="G1319" s="42"/>
      <c r="H1319" s="42"/>
      <c r="I1319" s="231"/>
      <c r="J1319" s="42"/>
      <c r="K1319" s="42"/>
      <c r="L1319" s="46"/>
      <c r="M1319" s="232"/>
      <c r="N1319" s="233"/>
      <c r="O1319" s="86"/>
      <c r="P1319" s="86"/>
      <c r="Q1319" s="86"/>
      <c r="R1319" s="86"/>
      <c r="S1319" s="86"/>
      <c r="T1319" s="87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T1319" s="19" t="s">
        <v>213</v>
      </c>
      <c r="AU1319" s="19" t="s">
        <v>81</v>
      </c>
    </row>
    <row r="1320" s="13" customFormat="1">
      <c r="A1320" s="13"/>
      <c r="B1320" s="234"/>
      <c r="C1320" s="235"/>
      <c r="D1320" s="236" t="s">
        <v>215</v>
      </c>
      <c r="E1320" s="237" t="s">
        <v>19</v>
      </c>
      <c r="F1320" s="238" t="s">
        <v>1366</v>
      </c>
      <c r="G1320" s="235"/>
      <c r="H1320" s="237" t="s">
        <v>19</v>
      </c>
      <c r="I1320" s="239"/>
      <c r="J1320" s="235"/>
      <c r="K1320" s="235"/>
      <c r="L1320" s="240"/>
      <c r="M1320" s="241"/>
      <c r="N1320" s="242"/>
      <c r="O1320" s="242"/>
      <c r="P1320" s="242"/>
      <c r="Q1320" s="242"/>
      <c r="R1320" s="242"/>
      <c r="S1320" s="242"/>
      <c r="T1320" s="24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4" t="s">
        <v>215</v>
      </c>
      <c r="AU1320" s="244" t="s">
        <v>81</v>
      </c>
      <c r="AV1320" s="13" t="s">
        <v>79</v>
      </c>
      <c r="AW1320" s="13" t="s">
        <v>33</v>
      </c>
      <c r="AX1320" s="13" t="s">
        <v>72</v>
      </c>
      <c r="AY1320" s="244" t="s">
        <v>203</v>
      </c>
    </row>
    <row r="1321" s="13" customFormat="1">
      <c r="A1321" s="13"/>
      <c r="B1321" s="234"/>
      <c r="C1321" s="235"/>
      <c r="D1321" s="236" t="s">
        <v>215</v>
      </c>
      <c r="E1321" s="237" t="s">
        <v>19</v>
      </c>
      <c r="F1321" s="238" t="s">
        <v>1827</v>
      </c>
      <c r="G1321" s="235"/>
      <c r="H1321" s="237" t="s">
        <v>19</v>
      </c>
      <c r="I1321" s="239"/>
      <c r="J1321" s="235"/>
      <c r="K1321" s="235"/>
      <c r="L1321" s="240"/>
      <c r="M1321" s="241"/>
      <c r="N1321" s="242"/>
      <c r="O1321" s="242"/>
      <c r="P1321" s="242"/>
      <c r="Q1321" s="242"/>
      <c r="R1321" s="242"/>
      <c r="S1321" s="242"/>
      <c r="T1321" s="24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44" t="s">
        <v>215</v>
      </c>
      <c r="AU1321" s="244" t="s">
        <v>81</v>
      </c>
      <c r="AV1321" s="13" t="s">
        <v>79</v>
      </c>
      <c r="AW1321" s="13" t="s">
        <v>33</v>
      </c>
      <c r="AX1321" s="13" t="s">
        <v>72</v>
      </c>
      <c r="AY1321" s="244" t="s">
        <v>203</v>
      </c>
    </row>
    <row r="1322" s="13" customFormat="1">
      <c r="A1322" s="13"/>
      <c r="B1322" s="234"/>
      <c r="C1322" s="235"/>
      <c r="D1322" s="236" t="s">
        <v>215</v>
      </c>
      <c r="E1322" s="237" t="s">
        <v>19</v>
      </c>
      <c r="F1322" s="238" t="s">
        <v>1373</v>
      </c>
      <c r="G1322" s="235"/>
      <c r="H1322" s="237" t="s">
        <v>19</v>
      </c>
      <c r="I1322" s="239"/>
      <c r="J1322" s="235"/>
      <c r="K1322" s="235"/>
      <c r="L1322" s="240"/>
      <c r="M1322" s="241"/>
      <c r="N1322" s="242"/>
      <c r="O1322" s="242"/>
      <c r="P1322" s="242"/>
      <c r="Q1322" s="242"/>
      <c r="R1322" s="242"/>
      <c r="S1322" s="242"/>
      <c r="T1322" s="24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4" t="s">
        <v>215</v>
      </c>
      <c r="AU1322" s="244" t="s">
        <v>81</v>
      </c>
      <c r="AV1322" s="13" t="s">
        <v>79</v>
      </c>
      <c r="AW1322" s="13" t="s">
        <v>33</v>
      </c>
      <c r="AX1322" s="13" t="s">
        <v>72</v>
      </c>
      <c r="AY1322" s="244" t="s">
        <v>203</v>
      </c>
    </row>
    <row r="1323" s="13" customFormat="1">
      <c r="A1323" s="13"/>
      <c r="B1323" s="234"/>
      <c r="C1323" s="235"/>
      <c r="D1323" s="236" t="s">
        <v>215</v>
      </c>
      <c r="E1323" s="237" t="s">
        <v>19</v>
      </c>
      <c r="F1323" s="238" t="s">
        <v>999</v>
      </c>
      <c r="G1323" s="235"/>
      <c r="H1323" s="237" t="s">
        <v>19</v>
      </c>
      <c r="I1323" s="239"/>
      <c r="J1323" s="235"/>
      <c r="K1323" s="235"/>
      <c r="L1323" s="240"/>
      <c r="M1323" s="241"/>
      <c r="N1323" s="242"/>
      <c r="O1323" s="242"/>
      <c r="P1323" s="242"/>
      <c r="Q1323" s="242"/>
      <c r="R1323" s="242"/>
      <c r="S1323" s="242"/>
      <c r="T1323" s="24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4" t="s">
        <v>215</v>
      </c>
      <c r="AU1323" s="244" t="s">
        <v>81</v>
      </c>
      <c r="AV1323" s="13" t="s">
        <v>79</v>
      </c>
      <c r="AW1323" s="13" t="s">
        <v>33</v>
      </c>
      <c r="AX1323" s="13" t="s">
        <v>72</v>
      </c>
      <c r="AY1323" s="244" t="s">
        <v>203</v>
      </c>
    </row>
    <row r="1324" s="13" customFormat="1">
      <c r="A1324" s="13"/>
      <c r="B1324" s="234"/>
      <c r="C1324" s="235"/>
      <c r="D1324" s="236" t="s">
        <v>215</v>
      </c>
      <c r="E1324" s="237" t="s">
        <v>19</v>
      </c>
      <c r="F1324" s="238" t="s">
        <v>1000</v>
      </c>
      <c r="G1324" s="235"/>
      <c r="H1324" s="237" t="s">
        <v>19</v>
      </c>
      <c r="I1324" s="239"/>
      <c r="J1324" s="235"/>
      <c r="K1324" s="235"/>
      <c r="L1324" s="240"/>
      <c r="M1324" s="241"/>
      <c r="N1324" s="242"/>
      <c r="O1324" s="242"/>
      <c r="P1324" s="242"/>
      <c r="Q1324" s="242"/>
      <c r="R1324" s="242"/>
      <c r="S1324" s="242"/>
      <c r="T1324" s="24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4" t="s">
        <v>215</v>
      </c>
      <c r="AU1324" s="244" t="s">
        <v>81</v>
      </c>
      <c r="AV1324" s="13" t="s">
        <v>79</v>
      </c>
      <c r="AW1324" s="13" t="s">
        <v>33</v>
      </c>
      <c r="AX1324" s="13" t="s">
        <v>72</v>
      </c>
      <c r="AY1324" s="244" t="s">
        <v>203</v>
      </c>
    </row>
    <row r="1325" s="14" customFormat="1">
      <c r="A1325" s="14"/>
      <c r="B1325" s="245"/>
      <c r="C1325" s="246"/>
      <c r="D1325" s="236" t="s">
        <v>215</v>
      </c>
      <c r="E1325" s="247" t="s">
        <v>19</v>
      </c>
      <c r="F1325" s="248" t="s">
        <v>1374</v>
      </c>
      <c r="G1325" s="246"/>
      <c r="H1325" s="249">
        <v>16.890000000000001</v>
      </c>
      <c r="I1325" s="250"/>
      <c r="J1325" s="246"/>
      <c r="K1325" s="246"/>
      <c r="L1325" s="251"/>
      <c r="M1325" s="252"/>
      <c r="N1325" s="253"/>
      <c r="O1325" s="253"/>
      <c r="P1325" s="253"/>
      <c r="Q1325" s="253"/>
      <c r="R1325" s="253"/>
      <c r="S1325" s="253"/>
      <c r="T1325" s="25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5" t="s">
        <v>215</v>
      </c>
      <c r="AU1325" s="255" t="s">
        <v>81</v>
      </c>
      <c r="AV1325" s="14" t="s">
        <v>81</v>
      </c>
      <c r="AW1325" s="14" t="s">
        <v>33</v>
      </c>
      <c r="AX1325" s="14" t="s">
        <v>72</v>
      </c>
      <c r="AY1325" s="255" t="s">
        <v>203</v>
      </c>
    </row>
    <row r="1326" s="13" customFormat="1">
      <c r="A1326" s="13"/>
      <c r="B1326" s="234"/>
      <c r="C1326" s="235"/>
      <c r="D1326" s="236" t="s">
        <v>215</v>
      </c>
      <c r="E1326" s="237" t="s">
        <v>19</v>
      </c>
      <c r="F1326" s="238" t="s">
        <v>1366</v>
      </c>
      <c r="G1326" s="235"/>
      <c r="H1326" s="237" t="s">
        <v>19</v>
      </c>
      <c r="I1326" s="239"/>
      <c r="J1326" s="235"/>
      <c r="K1326" s="235"/>
      <c r="L1326" s="240"/>
      <c r="M1326" s="241"/>
      <c r="N1326" s="242"/>
      <c r="O1326" s="242"/>
      <c r="P1326" s="242"/>
      <c r="Q1326" s="242"/>
      <c r="R1326" s="242"/>
      <c r="S1326" s="242"/>
      <c r="T1326" s="24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4" t="s">
        <v>215</v>
      </c>
      <c r="AU1326" s="244" t="s">
        <v>81</v>
      </c>
      <c r="AV1326" s="13" t="s">
        <v>79</v>
      </c>
      <c r="AW1326" s="13" t="s">
        <v>33</v>
      </c>
      <c r="AX1326" s="13" t="s">
        <v>72</v>
      </c>
      <c r="AY1326" s="244" t="s">
        <v>203</v>
      </c>
    </row>
    <row r="1327" s="13" customFormat="1">
      <c r="A1327" s="13"/>
      <c r="B1327" s="234"/>
      <c r="C1327" s="235"/>
      <c r="D1327" s="236" t="s">
        <v>215</v>
      </c>
      <c r="E1327" s="237" t="s">
        <v>19</v>
      </c>
      <c r="F1327" s="238" t="s">
        <v>1828</v>
      </c>
      <c r="G1327" s="235"/>
      <c r="H1327" s="237" t="s">
        <v>19</v>
      </c>
      <c r="I1327" s="239"/>
      <c r="J1327" s="235"/>
      <c r="K1327" s="235"/>
      <c r="L1327" s="240"/>
      <c r="M1327" s="241"/>
      <c r="N1327" s="242"/>
      <c r="O1327" s="242"/>
      <c r="P1327" s="242"/>
      <c r="Q1327" s="242"/>
      <c r="R1327" s="242"/>
      <c r="S1327" s="242"/>
      <c r="T1327" s="24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4" t="s">
        <v>215</v>
      </c>
      <c r="AU1327" s="244" t="s">
        <v>81</v>
      </c>
      <c r="AV1327" s="13" t="s">
        <v>79</v>
      </c>
      <c r="AW1327" s="13" t="s">
        <v>33</v>
      </c>
      <c r="AX1327" s="13" t="s">
        <v>72</v>
      </c>
      <c r="AY1327" s="244" t="s">
        <v>203</v>
      </c>
    </row>
    <row r="1328" s="13" customFormat="1">
      <c r="A1328" s="13"/>
      <c r="B1328" s="234"/>
      <c r="C1328" s="235"/>
      <c r="D1328" s="236" t="s">
        <v>215</v>
      </c>
      <c r="E1328" s="237" t="s">
        <v>19</v>
      </c>
      <c r="F1328" s="238" t="s">
        <v>1373</v>
      </c>
      <c r="G1328" s="235"/>
      <c r="H1328" s="237" t="s">
        <v>19</v>
      </c>
      <c r="I1328" s="239"/>
      <c r="J1328" s="235"/>
      <c r="K1328" s="235"/>
      <c r="L1328" s="240"/>
      <c r="M1328" s="241"/>
      <c r="N1328" s="242"/>
      <c r="O1328" s="242"/>
      <c r="P1328" s="242"/>
      <c r="Q1328" s="242"/>
      <c r="R1328" s="242"/>
      <c r="S1328" s="242"/>
      <c r="T1328" s="24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44" t="s">
        <v>215</v>
      </c>
      <c r="AU1328" s="244" t="s">
        <v>81</v>
      </c>
      <c r="AV1328" s="13" t="s">
        <v>79</v>
      </c>
      <c r="AW1328" s="13" t="s">
        <v>33</v>
      </c>
      <c r="AX1328" s="13" t="s">
        <v>72</v>
      </c>
      <c r="AY1328" s="244" t="s">
        <v>203</v>
      </c>
    </row>
    <row r="1329" s="13" customFormat="1">
      <c r="A1329" s="13"/>
      <c r="B1329" s="234"/>
      <c r="C1329" s="235"/>
      <c r="D1329" s="236" t="s">
        <v>215</v>
      </c>
      <c r="E1329" s="237" t="s">
        <v>19</v>
      </c>
      <c r="F1329" s="238" t="s">
        <v>999</v>
      </c>
      <c r="G1329" s="235"/>
      <c r="H1329" s="237" t="s">
        <v>19</v>
      </c>
      <c r="I1329" s="239"/>
      <c r="J1329" s="235"/>
      <c r="K1329" s="235"/>
      <c r="L1329" s="240"/>
      <c r="M1329" s="241"/>
      <c r="N1329" s="242"/>
      <c r="O1329" s="242"/>
      <c r="P1329" s="242"/>
      <c r="Q1329" s="242"/>
      <c r="R1329" s="242"/>
      <c r="S1329" s="242"/>
      <c r="T1329" s="24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44" t="s">
        <v>215</v>
      </c>
      <c r="AU1329" s="244" t="s">
        <v>81</v>
      </c>
      <c r="AV1329" s="13" t="s">
        <v>79</v>
      </c>
      <c r="AW1329" s="13" t="s">
        <v>33</v>
      </c>
      <c r="AX1329" s="13" t="s">
        <v>72</v>
      </c>
      <c r="AY1329" s="244" t="s">
        <v>203</v>
      </c>
    </row>
    <row r="1330" s="13" customFormat="1">
      <c r="A1330" s="13"/>
      <c r="B1330" s="234"/>
      <c r="C1330" s="235"/>
      <c r="D1330" s="236" t="s">
        <v>215</v>
      </c>
      <c r="E1330" s="237" t="s">
        <v>19</v>
      </c>
      <c r="F1330" s="238" t="s">
        <v>1002</v>
      </c>
      <c r="G1330" s="235"/>
      <c r="H1330" s="237" t="s">
        <v>19</v>
      </c>
      <c r="I1330" s="239"/>
      <c r="J1330" s="235"/>
      <c r="K1330" s="235"/>
      <c r="L1330" s="240"/>
      <c r="M1330" s="241"/>
      <c r="N1330" s="242"/>
      <c r="O1330" s="242"/>
      <c r="P1330" s="242"/>
      <c r="Q1330" s="242"/>
      <c r="R1330" s="242"/>
      <c r="S1330" s="242"/>
      <c r="T1330" s="24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44" t="s">
        <v>215</v>
      </c>
      <c r="AU1330" s="244" t="s">
        <v>81</v>
      </c>
      <c r="AV1330" s="13" t="s">
        <v>79</v>
      </c>
      <c r="AW1330" s="13" t="s">
        <v>33</v>
      </c>
      <c r="AX1330" s="13" t="s">
        <v>72</v>
      </c>
      <c r="AY1330" s="244" t="s">
        <v>203</v>
      </c>
    </row>
    <row r="1331" s="14" customFormat="1">
      <c r="A1331" s="14"/>
      <c r="B1331" s="245"/>
      <c r="C1331" s="246"/>
      <c r="D1331" s="236" t="s">
        <v>215</v>
      </c>
      <c r="E1331" s="247" t="s">
        <v>19</v>
      </c>
      <c r="F1331" s="248" t="s">
        <v>1474</v>
      </c>
      <c r="G1331" s="246"/>
      <c r="H1331" s="249">
        <v>49.097000000000001</v>
      </c>
      <c r="I1331" s="250"/>
      <c r="J1331" s="246"/>
      <c r="K1331" s="246"/>
      <c r="L1331" s="251"/>
      <c r="M1331" s="252"/>
      <c r="N1331" s="253"/>
      <c r="O1331" s="253"/>
      <c r="P1331" s="253"/>
      <c r="Q1331" s="253"/>
      <c r="R1331" s="253"/>
      <c r="S1331" s="253"/>
      <c r="T1331" s="25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55" t="s">
        <v>215</v>
      </c>
      <c r="AU1331" s="255" t="s">
        <v>81</v>
      </c>
      <c r="AV1331" s="14" t="s">
        <v>81</v>
      </c>
      <c r="AW1331" s="14" t="s">
        <v>33</v>
      </c>
      <c r="AX1331" s="14" t="s">
        <v>72</v>
      </c>
      <c r="AY1331" s="255" t="s">
        <v>203</v>
      </c>
    </row>
    <row r="1332" s="13" customFormat="1">
      <c r="A1332" s="13"/>
      <c r="B1332" s="234"/>
      <c r="C1332" s="235"/>
      <c r="D1332" s="236" t="s">
        <v>215</v>
      </c>
      <c r="E1332" s="237" t="s">
        <v>19</v>
      </c>
      <c r="F1332" s="238" t="s">
        <v>1366</v>
      </c>
      <c r="G1332" s="235"/>
      <c r="H1332" s="237" t="s">
        <v>19</v>
      </c>
      <c r="I1332" s="239"/>
      <c r="J1332" s="235"/>
      <c r="K1332" s="235"/>
      <c r="L1332" s="240"/>
      <c r="M1332" s="241"/>
      <c r="N1332" s="242"/>
      <c r="O1332" s="242"/>
      <c r="P1332" s="242"/>
      <c r="Q1332" s="242"/>
      <c r="R1332" s="242"/>
      <c r="S1332" s="242"/>
      <c r="T1332" s="24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4" t="s">
        <v>215</v>
      </c>
      <c r="AU1332" s="244" t="s">
        <v>81</v>
      </c>
      <c r="AV1332" s="13" t="s">
        <v>79</v>
      </c>
      <c r="AW1332" s="13" t="s">
        <v>33</v>
      </c>
      <c r="AX1332" s="13" t="s">
        <v>72</v>
      </c>
      <c r="AY1332" s="244" t="s">
        <v>203</v>
      </c>
    </row>
    <row r="1333" s="13" customFormat="1">
      <c r="A1333" s="13"/>
      <c r="B1333" s="234"/>
      <c r="C1333" s="235"/>
      <c r="D1333" s="236" t="s">
        <v>215</v>
      </c>
      <c r="E1333" s="237" t="s">
        <v>19</v>
      </c>
      <c r="F1333" s="238" t="s">
        <v>1829</v>
      </c>
      <c r="G1333" s="235"/>
      <c r="H1333" s="237" t="s">
        <v>19</v>
      </c>
      <c r="I1333" s="239"/>
      <c r="J1333" s="235"/>
      <c r="K1333" s="235"/>
      <c r="L1333" s="240"/>
      <c r="M1333" s="241"/>
      <c r="N1333" s="242"/>
      <c r="O1333" s="242"/>
      <c r="P1333" s="242"/>
      <c r="Q1333" s="242"/>
      <c r="R1333" s="242"/>
      <c r="S1333" s="242"/>
      <c r="T1333" s="24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4" t="s">
        <v>215</v>
      </c>
      <c r="AU1333" s="244" t="s">
        <v>81</v>
      </c>
      <c r="AV1333" s="13" t="s">
        <v>79</v>
      </c>
      <c r="AW1333" s="13" t="s">
        <v>33</v>
      </c>
      <c r="AX1333" s="13" t="s">
        <v>72</v>
      </c>
      <c r="AY1333" s="244" t="s">
        <v>203</v>
      </c>
    </row>
    <row r="1334" s="13" customFormat="1">
      <c r="A1334" s="13"/>
      <c r="B1334" s="234"/>
      <c r="C1334" s="235"/>
      <c r="D1334" s="236" t="s">
        <v>215</v>
      </c>
      <c r="E1334" s="237" t="s">
        <v>19</v>
      </c>
      <c r="F1334" s="238" t="s">
        <v>1375</v>
      </c>
      <c r="G1334" s="235"/>
      <c r="H1334" s="237" t="s">
        <v>19</v>
      </c>
      <c r="I1334" s="239"/>
      <c r="J1334" s="235"/>
      <c r="K1334" s="235"/>
      <c r="L1334" s="240"/>
      <c r="M1334" s="241"/>
      <c r="N1334" s="242"/>
      <c r="O1334" s="242"/>
      <c r="P1334" s="242"/>
      <c r="Q1334" s="242"/>
      <c r="R1334" s="242"/>
      <c r="S1334" s="242"/>
      <c r="T1334" s="24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4" t="s">
        <v>215</v>
      </c>
      <c r="AU1334" s="244" t="s">
        <v>81</v>
      </c>
      <c r="AV1334" s="13" t="s">
        <v>79</v>
      </c>
      <c r="AW1334" s="13" t="s">
        <v>33</v>
      </c>
      <c r="AX1334" s="13" t="s">
        <v>72</v>
      </c>
      <c r="AY1334" s="244" t="s">
        <v>203</v>
      </c>
    </row>
    <row r="1335" s="13" customFormat="1">
      <c r="A1335" s="13"/>
      <c r="B1335" s="234"/>
      <c r="C1335" s="235"/>
      <c r="D1335" s="236" t="s">
        <v>215</v>
      </c>
      <c r="E1335" s="237" t="s">
        <v>19</v>
      </c>
      <c r="F1335" s="238" t="s">
        <v>999</v>
      </c>
      <c r="G1335" s="235"/>
      <c r="H1335" s="237" t="s">
        <v>19</v>
      </c>
      <c r="I1335" s="239"/>
      <c r="J1335" s="235"/>
      <c r="K1335" s="235"/>
      <c r="L1335" s="240"/>
      <c r="M1335" s="241"/>
      <c r="N1335" s="242"/>
      <c r="O1335" s="242"/>
      <c r="P1335" s="242"/>
      <c r="Q1335" s="242"/>
      <c r="R1335" s="242"/>
      <c r="S1335" s="242"/>
      <c r="T1335" s="24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44" t="s">
        <v>215</v>
      </c>
      <c r="AU1335" s="244" t="s">
        <v>81</v>
      </c>
      <c r="AV1335" s="13" t="s">
        <v>79</v>
      </c>
      <c r="AW1335" s="13" t="s">
        <v>33</v>
      </c>
      <c r="AX1335" s="13" t="s">
        <v>72</v>
      </c>
      <c r="AY1335" s="244" t="s">
        <v>203</v>
      </c>
    </row>
    <row r="1336" s="13" customFormat="1">
      <c r="A1336" s="13"/>
      <c r="B1336" s="234"/>
      <c r="C1336" s="235"/>
      <c r="D1336" s="236" t="s">
        <v>215</v>
      </c>
      <c r="E1336" s="237" t="s">
        <v>19</v>
      </c>
      <c r="F1336" s="238" t="s">
        <v>1000</v>
      </c>
      <c r="G1336" s="235"/>
      <c r="H1336" s="237" t="s">
        <v>19</v>
      </c>
      <c r="I1336" s="239"/>
      <c r="J1336" s="235"/>
      <c r="K1336" s="235"/>
      <c r="L1336" s="240"/>
      <c r="M1336" s="241"/>
      <c r="N1336" s="242"/>
      <c r="O1336" s="242"/>
      <c r="P1336" s="242"/>
      <c r="Q1336" s="242"/>
      <c r="R1336" s="242"/>
      <c r="S1336" s="242"/>
      <c r="T1336" s="24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44" t="s">
        <v>215</v>
      </c>
      <c r="AU1336" s="244" t="s">
        <v>81</v>
      </c>
      <c r="AV1336" s="13" t="s">
        <v>79</v>
      </c>
      <c r="AW1336" s="13" t="s">
        <v>33</v>
      </c>
      <c r="AX1336" s="13" t="s">
        <v>72</v>
      </c>
      <c r="AY1336" s="244" t="s">
        <v>203</v>
      </c>
    </row>
    <row r="1337" s="14" customFormat="1">
      <c r="A1337" s="14"/>
      <c r="B1337" s="245"/>
      <c r="C1337" s="246"/>
      <c r="D1337" s="236" t="s">
        <v>215</v>
      </c>
      <c r="E1337" s="247" t="s">
        <v>19</v>
      </c>
      <c r="F1337" s="248" t="s">
        <v>1376</v>
      </c>
      <c r="G1337" s="246"/>
      <c r="H1337" s="249">
        <v>12.23</v>
      </c>
      <c r="I1337" s="250"/>
      <c r="J1337" s="246"/>
      <c r="K1337" s="246"/>
      <c r="L1337" s="251"/>
      <c r="M1337" s="252"/>
      <c r="N1337" s="253"/>
      <c r="O1337" s="253"/>
      <c r="P1337" s="253"/>
      <c r="Q1337" s="253"/>
      <c r="R1337" s="253"/>
      <c r="S1337" s="253"/>
      <c r="T1337" s="25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55" t="s">
        <v>215</v>
      </c>
      <c r="AU1337" s="255" t="s">
        <v>81</v>
      </c>
      <c r="AV1337" s="14" t="s">
        <v>81</v>
      </c>
      <c r="AW1337" s="14" t="s">
        <v>33</v>
      </c>
      <c r="AX1337" s="14" t="s">
        <v>72</v>
      </c>
      <c r="AY1337" s="255" t="s">
        <v>203</v>
      </c>
    </row>
    <row r="1338" s="13" customFormat="1">
      <c r="A1338" s="13"/>
      <c r="B1338" s="234"/>
      <c r="C1338" s="235"/>
      <c r="D1338" s="236" t="s">
        <v>215</v>
      </c>
      <c r="E1338" s="237" t="s">
        <v>19</v>
      </c>
      <c r="F1338" s="238" t="s">
        <v>1366</v>
      </c>
      <c r="G1338" s="235"/>
      <c r="H1338" s="237" t="s">
        <v>19</v>
      </c>
      <c r="I1338" s="239"/>
      <c r="J1338" s="235"/>
      <c r="K1338" s="235"/>
      <c r="L1338" s="240"/>
      <c r="M1338" s="241"/>
      <c r="N1338" s="242"/>
      <c r="O1338" s="242"/>
      <c r="P1338" s="242"/>
      <c r="Q1338" s="242"/>
      <c r="R1338" s="242"/>
      <c r="S1338" s="242"/>
      <c r="T1338" s="24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4" t="s">
        <v>215</v>
      </c>
      <c r="AU1338" s="244" t="s">
        <v>81</v>
      </c>
      <c r="AV1338" s="13" t="s">
        <v>79</v>
      </c>
      <c r="AW1338" s="13" t="s">
        <v>33</v>
      </c>
      <c r="AX1338" s="13" t="s">
        <v>72</v>
      </c>
      <c r="AY1338" s="244" t="s">
        <v>203</v>
      </c>
    </row>
    <row r="1339" s="13" customFormat="1">
      <c r="A1339" s="13"/>
      <c r="B1339" s="234"/>
      <c r="C1339" s="235"/>
      <c r="D1339" s="236" t="s">
        <v>215</v>
      </c>
      <c r="E1339" s="237" t="s">
        <v>19</v>
      </c>
      <c r="F1339" s="238" t="s">
        <v>1830</v>
      </c>
      <c r="G1339" s="235"/>
      <c r="H1339" s="237" t="s">
        <v>19</v>
      </c>
      <c r="I1339" s="239"/>
      <c r="J1339" s="235"/>
      <c r="K1339" s="235"/>
      <c r="L1339" s="240"/>
      <c r="M1339" s="241"/>
      <c r="N1339" s="242"/>
      <c r="O1339" s="242"/>
      <c r="P1339" s="242"/>
      <c r="Q1339" s="242"/>
      <c r="R1339" s="242"/>
      <c r="S1339" s="242"/>
      <c r="T1339" s="24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4" t="s">
        <v>215</v>
      </c>
      <c r="AU1339" s="244" t="s">
        <v>81</v>
      </c>
      <c r="AV1339" s="13" t="s">
        <v>79</v>
      </c>
      <c r="AW1339" s="13" t="s">
        <v>33</v>
      </c>
      <c r="AX1339" s="13" t="s">
        <v>72</v>
      </c>
      <c r="AY1339" s="244" t="s">
        <v>203</v>
      </c>
    </row>
    <row r="1340" s="13" customFormat="1">
      <c r="A1340" s="13"/>
      <c r="B1340" s="234"/>
      <c r="C1340" s="235"/>
      <c r="D1340" s="236" t="s">
        <v>215</v>
      </c>
      <c r="E1340" s="237" t="s">
        <v>19</v>
      </c>
      <c r="F1340" s="238" t="s">
        <v>1375</v>
      </c>
      <c r="G1340" s="235"/>
      <c r="H1340" s="237" t="s">
        <v>19</v>
      </c>
      <c r="I1340" s="239"/>
      <c r="J1340" s="235"/>
      <c r="K1340" s="235"/>
      <c r="L1340" s="240"/>
      <c r="M1340" s="241"/>
      <c r="N1340" s="242"/>
      <c r="O1340" s="242"/>
      <c r="P1340" s="242"/>
      <c r="Q1340" s="242"/>
      <c r="R1340" s="242"/>
      <c r="S1340" s="242"/>
      <c r="T1340" s="24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4" t="s">
        <v>215</v>
      </c>
      <c r="AU1340" s="244" t="s">
        <v>81</v>
      </c>
      <c r="AV1340" s="13" t="s">
        <v>79</v>
      </c>
      <c r="AW1340" s="13" t="s">
        <v>33</v>
      </c>
      <c r="AX1340" s="13" t="s">
        <v>72</v>
      </c>
      <c r="AY1340" s="244" t="s">
        <v>203</v>
      </c>
    </row>
    <row r="1341" s="13" customFormat="1">
      <c r="A1341" s="13"/>
      <c r="B1341" s="234"/>
      <c r="C1341" s="235"/>
      <c r="D1341" s="236" t="s">
        <v>215</v>
      </c>
      <c r="E1341" s="237" t="s">
        <v>19</v>
      </c>
      <c r="F1341" s="238" t="s">
        <v>999</v>
      </c>
      <c r="G1341" s="235"/>
      <c r="H1341" s="237" t="s">
        <v>19</v>
      </c>
      <c r="I1341" s="239"/>
      <c r="J1341" s="235"/>
      <c r="K1341" s="235"/>
      <c r="L1341" s="240"/>
      <c r="M1341" s="241"/>
      <c r="N1341" s="242"/>
      <c r="O1341" s="242"/>
      <c r="P1341" s="242"/>
      <c r="Q1341" s="242"/>
      <c r="R1341" s="242"/>
      <c r="S1341" s="242"/>
      <c r="T1341" s="24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44" t="s">
        <v>215</v>
      </c>
      <c r="AU1341" s="244" t="s">
        <v>81</v>
      </c>
      <c r="AV1341" s="13" t="s">
        <v>79</v>
      </c>
      <c r="AW1341" s="13" t="s">
        <v>33</v>
      </c>
      <c r="AX1341" s="13" t="s">
        <v>72</v>
      </c>
      <c r="AY1341" s="244" t="s">
        <v>203</v>
      </c>
    </row>
    <row r="1342" s="13" customFormat="1">
      <c r="A1342" s="13"/>
      <c r="B1342" s="234"/>
      <c r="C1342" s="235"/>
      <c r="D1342" s="236" t="s">
        <v>215</v>
      </c>
      <c r="E1342" s="237" t="s">
        <v>19</v>
      </c>
      <c r="F1342" s="238" t="s">
        <v>1002</v>
      </c>
      <c r="G1342" s="235"/>
      <c r="H1342" s="237" t="s">
        <v>19</v>
      </c>
      <c r="I1342" s="239"/>
      <c r="J1342" s="235"/>
      <c r="K1342" s="235"/>
      <c r="L1342" s="240"/>
      <c r="M1342" s="241"/>
      <c r="N1342" s="242"/>
      <c r="O1342" s="242"/>
      <c r="P1342" s="242"/>
      <c r="Q1342" s="242"/>
      <c r="R1342" s="242"/>
      <c r="S1342" s="242"/>
      <c r="T1342" s="24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4" t="s">
        <v>215</v>
      </c>
      <c r="AU1342" s="244" t="s">
        <v>81</v>
      </c>
      <c r="AV1342" s="13" t="s">
        <v>79</v>
      </c>
      <c r="AW1342" s="13" t="s">
        <v>33</v>
      </c>
      <c r="AX1342" s="13" t="s">
        <v>72</v>
      </c>
      <c r="AY1342" s="244" t="s">
        <v>203</v>
      </c>
    </row>
    <row r="1343" s="14" customFormat="1">
      <c r="A1343" s="14"/>
      <c r="B1343" s="245"/>
      <c r="C1343" s="246"/>
      <c r="D1343" s="236" t="s">
        <v>215</v>
      </c>
      <c r="E1343" s="247" t="s">
        <v>19</v>
      </c>
      <c r="F1343" s="248" t="s">
        <v>1475</v>
      </c>
      <c r="G1343" s="246"/>
      <c r="H1343" s="249">
        <v>44.704000000000001</v>
      </c>
      <c r="I1343" s="250"/>
      <c r="J1343" s="246"/>
      <c r="K1343" s="246"/>
      <c r="L1343" s="251"/>
      <c r="M1343" s="252"/>
      <c r="N1343" s="253"/>
      <c r="O1343" s="253"/>
      <c r="P1343" s="253"/>
      <c r="Q1343" s="253"/>
      <c r="R1343" s="253"/>
      <c r="S1343" s="253"/>
      <c r="T1343" s="25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5" t="s">
        <v>215</v>
      </c>
      <c r="AU1343" s="255" t="s">
        <v>81</v>
      </c>
      <c r="AV1343" s="14" t="s">
        <v>81</v>
      </c>
      <c r="AW1343" s="14" t="s">
        <v>33</v>
      </c>
      <c r="AX1343" s="14" t="s">
        <v>72</v>
      </c>
      <c r="AY1343" s="255" t="s">
        <v>203</v>
      </c>
    </row>
    <row r="1344" s="13" customFormat="1">
      <c r="A1344" s="13"/>
      <c r="B1344" s="234"/>
      <c r="C1344" s="235"/>
      <c r="D1344" s="236" t="s">
        <v>215</v>
      </c>
      <c r="E1344" s="237" t="s">
        <v>19</v>
      </c>
      <c r="F1344" s="238" t="s">
        <v>1366</v>
      </c>
      <c r="G1344" s="235"/>
      <c r="H1344" s="237" t="s">
        <v>19</v>
      </c>
      <c r="I1344" s="239"/>
      <c r="J1344" s="235"/>
      <c r="K1344" s="235"/>
      <c r="L1344" s="240"/>
      <c r="M1344" s="241"/>
      <c r="N1344" s="242"/>
      <c r="O1344" s="242"/>
      <c r="P1344" s="242"/>
      <c r="Q1344" s="242"/>
      <c r="R1344" s="242"/>
      <c r="S1344" s="242"/>
      <c r="T1344" s="24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4" t="s">
        <v>215</v>
      </c>
      <c r="AU1344" s="244" t="s">
        <v>81</v>
      </c>
      <c r="AV1344" s="13" t="s">
        <v>79</v>
      </c>
      <c r="AW1344" s="13" t="s">
        <v>33</v>
      </c>
      <c r="AX1344" s="13" t="s">
        <v>72</v>
      </c>
      <c r="AY1344" s="244" t="s">
        <v>203</v>
      </c>
    </row>
    <row r="1345" s="13" customFormat="1">
      <c r="A1345" s="13"/>
      <c r="B1345" s="234"/>
      <c r="C1345" s="235"/>
      <c r="D1345" s="236" t="s">
        <v>215</v>
      </c>
      <c r="E1345" s="237" t="s">
        <v>19</v>
      </c>
      <c r="F1345" s="238" t="s">
        <v>1831</v>
      </c>
      <c r="G1345" s="235"/>
      <c r="H1345" s="237" t="s">
        <v>19</v>
      </c>
      <c r="I1345" s="239"/>
      <c r="J1345" s="235"/>
      <c r="K1345" s="235"/>
      <c r="L1345" s="240"/>
      <c r="M1345" s="241"/>
      <c r="N1345" s="242"/>
      <c r="O1345" s="242"/>
      <c r="P1345" s="242"/>
      <c r="Q1345" s="242"/>
      <c r="R1345" s="242"/>
      <c r="S1345" s="242"/>
      <c r="T1345" s="24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44" t="s">
        <v>215</v>
      </c>
      <c r="AU1345" s="244" t="s">
        <v>81</v>
      </c>
      <c r="AV1345" s="13" t="s">
        <v>79</v>
      </c>
      <c r="AW1345" s="13" t="s">
        <v>33</v>
      </c>
      <c r="AX1345" s="13" t="s">
        <v>72</v>
      </c>
      <c r="AY1345" s="244" t="s">
        <v>203</v>
      </c>
    </row>
    <row r="1346" s="13" customFormat="1">
      <c r="A1346" s="13"/>
      <c r="B1346" s="234"/>
      <c r="C1346" s="235"/>
      <c r="D1346" s="236" t="s">
        <v>215</v>
      </c>
      <c r="E1346" s="237" t="s">
        <v>19</v>
      </c>
      <c r="F1346" s="238" t="s">
        <v>447</v>
      </c>
      <c r="G1346" s="235"/>
      <c r="H1346" s="237" t="s">
        <v>19</v>
      </c>
      <c r="I1346" s="239"/>
      <c r="J1346" s="235"/>
      <c r="K1346" s="235"/>
      <c r="L1346" s="240"/>
      <c r="M1346" s="241"/>
      <c r="N1346" s="242"/>
      <c r="O1346" s="242"/>
      <c r="P1346" s="242"/>
      <c r="Q1346" s="242"/>
      <c r="R1346" s="242"/>
      <c r="S1346" s="242"/>
      <c r="T1346" s="24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4" t="s">
        <v>215</v>
      </c>
      <c r="AU1346" s="244" t="s">
        <v>81</v>
      </c>
      <c r="AV1346" s="13" t="s">
        <v>79</v>
      </c>
      <c r="AW1346" s="13" t="s">
        <v>33</v>
      </c>
      <c r="AX1346" s="13" t="s">
        <v>72</v>
      </c>
      <c r="AY1346" s="244" t="s">
        <v>203</v>
      </c>
    </row>
    <row r="1347" s="13" customFormat="1">
      <c r="A1347" s="13"/>
      <c r="B1347" s="234"/>
      <c r="C1347" s="235"/>
      <c r="D1347" s="236" t="s">
        <v>215</v>
      </c>
      <c r="E1347" s="237" t="s">
        <v>19</v>
      </c>
      <c r="F1347" s="238" t="s">
        <v>999</v>
      </c>
      <c r="G1347" s="235"/>
      <c r="H1347" s="237" t="s">
        <v>19</v>
      </c>
      <c r="I1347" s="239"/>
      <c r="J1347" s="235"/>
      <c r="K1347" s="235"/>
      <c r="L1347" s="240"/>
      <c r="M1347" s="241"/>
      <c r="N1347" s="242"/>
      <c r="O1347" s="242"/>
      <c r="P1347" s="242"/>
      <c r="Q1347" s="242"/>
      <c r="R1347" s="242"/>
      <c r="S1347" s="242"/>
      <c r="T1347" s="24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44" t="s">
        <v>215</v>
      </c>
      <c r="AU1347" s="244" t="s">
        <v>81</v>
      </c>
      <c r="AV1347" s="13" t="s">
        <v>79</v>
      </c>
      <c r="AW1347" s="13" t="s">
        <v>33</v>
      </c>
      <c r="AX1347" s="13" t="s">
        <v>72</v>
      </c>
      <c r="AY1347" s="244" t="s">
        <v>203</v>
      </c>
    </row>
    <row r="1348" s="13" customFormat="1">
      <c r="A1348" s="13"/>
      <c r="B1348" s="234"/>
      <c r="C1348" s="235"/>
      <c r="D1348" s="236" t="s">
        <v>215</v>
      </c>
      <c r="E1348" s="237" t="s">
        <v>19</v>
      </c>
      <c r="F1348" s="238" t="s">
        <v>1000</v>
      </c>
      <c r="G1348" s="235"/>
      <c r="H1348" s="237" t="s">
        <v>19</v>
      </c>
      <c r="I1348" s="239"/>
      <c r="J1348" s="235"/>
      <c r="K1348" s="235"/>
      <c r="L1348" s="240"/>
      <c r="M1348" s="241"/>
      <c r="N1348" s="242"/>
      <c r="O1348" s="242"/>
      <c r="P1348" s="242"/>
      <c r="Q1348" s="242"/>
      <c r="R1348" s="242"/>
      <c r="S1348" s="242"/>
      <c r="T1348" s="24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4" t="s">
        <v>215</v>
      </c>
      <c r="AU1348" s="244" t="s">
        <v>81</v>
      </c>
      <c r="AV1348" s="13" t="s">
        <v>79</v>
      </c>
      <c r="AW1348" s="13" t="s">
        <v>33</v>
      </c>
      <c r="AX1348" s="13" t="s">
        <v>72</v>
      </c>
      <c r="AY1348" s="244" t="s">
        <v>203</v>
      </c>
    </row>
    <row r="1349" s="14" customFormat="1">
      <c r="A1349" s="14"/>
      <c r="B1349" s="245"/>
      <c r="C1349" s="246"/>
      <c r="D1349" s="236" t="s">
        <v>215</v>
      </c>
      <c r="E1349" s="247" t="s">
        <v>19</v>
      </c>
      <c r="F1349" s="248" t="s">
        <v>1378</v>
      </c>
      <c r="G1349" s="246"/>
      <c r="H1349" s="249">
        <v>13.380000000000001</v>
      </c>
      <c r="I1349" s="250"/>
      <c r="J1349" s="246"/>
      <c r="K1349" s="246"/>
      <c r="L1349" s="251"/>
      <c r="M1349" s="252"/>
      <c r="N1349" s="253"/>
      <c r="O1349" s="253"/>
      <c r="P1349" s="253"/>
      <c r="Q1349" s="253"/>
      <c r="R1349" s="253"/>
      <c r="S1349" s="253"/>
      <c r="T1349" s="25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55" t="s">
        <v>215</v>
      </c>
      <c r="AU1349" s="255" t="s">
        <v>81</v>
      </c>
      <c r="AV1349" s="14" t="s">
        <v>81</v>
      </c>
      <c r="AW1349" s="14" t="s">
        <v>33</v>
      </c>
      <c r="AX1349" s="14" t="s">
        <v>72</v>
      </c>
      <c r="AY1349" s="255" t="s">
        <v>203</v>
      </c>
    </row>
    <row r="1350" s="13" customFormat="1">
      <c r="A1350" s="13"/>
      <c r="B1350" s="234"/>
      <c r="C1350" s="235"/>
      <c r="D1350" s="236" t="s">
        <v>215</v>
      </c>
      <c r="E1350" s="237" t="s">
        <v>19</v>
      </c>
      <c r="F1350" s="238" t="s">
        <v>1366</v>
      </c>
      <c r="G1350" s="235"/>
      <c r="H1350" s="237" t="s">
        <v>19</v>
      </c>
      <c r="I1350" s="239"/>
      <c r="J1350" s="235"/>
      <c r="K1350" s="235"/>
      <c r="L1350" s="240"/>
      <c r="M1350" s="241"/>
      <c r="N1350" s="242"/>
      <c r="O1350" s="242"/>
      <c r="P1350" s="242"/>
      <c r="Q1350" s="242"/>
      <c r="R1350" s="242"/>
      <c r="S1350" s="242"/>
      <c r="T1350" s="24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4" t="s">
        <v>215</v>
      </c>
      <c r="AU1350" s="244" t="s">
        <v>81</v>
      </c>
      <c r="AV1350" s="13" t="s">
        <v>79</v>
      </c>
      <c r="AW1350" s="13" t="s">
        <v>33</v>
      </c>
      <c r="AX1350" s="13" t="s">
        <v>72</v>
      </c>
      <c r="AY1350" s="244" t="s">
        <v>203</v>
      </c>
    </row>
    <row r="1351" s="13" customFormat="1">
      <c r="A1351" s="13"/>
      <c r="B1351" s="234"/>
      <c r="C1351" s="235"/>
      <c r="D1351" s="236" t="s">
        <v>215</v>
      </c>
      <c r="E1351" s="237" t="s">
        <v>19</v>
      </c>
      <c r="F1351" s="238" t="s">
        <v>1832</v>
      </c>
      <c r="G1351" s="235"/>
      <c r="H1351" s="237" t="s">
        <v>19</v>
      </c>
      <c r="I1351" s="239"/>
      <c r="J1351" s="235"/>
      <c r="K1351" s="235"/>
      <c r="L1351" s="240"/>
      <c r="M1351" s="241"/>
      <c r="N1351" s="242"/>
      <c r="O1351" s="242"/>
      <c r="P1351" s="242"/>
      <c r="Q1351" s="242"/>
      <c r="R1351" s="242"/>
      <c r="S1351" s="242"/>
      <c r="T1351" s="24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4" t="s">
        <v>215</v>
      </c>
      <c r="AU1351" s="244" t="s">
        <v>81</v>
      </c>
      <c r="AV1351" s="13" t="s">
        <v>79</v>
      </c>
      <c r="AW1351" s="13" t="s">
        <v>33</v>
      </c>
      <c r="AX1351" s="13" t="s">
        <v>72</v>
      </c>
      <c r="AY1351" s="244" t="s">
        <v>203</v>
      </c>
    </row>
    <row r="1352" s="13" customFormat="1">
      <c r="A1352" s="13"/>
      <c r="B1352" s="234"/>
      <c r="C1352" s="235"/>
      <c r="D1352" s="236" t="s">
        <v>215</v>
      </c>
      <c r="E1352" s="237" t="s">
        <v>19</v>
      </c>
      <c r="F1352" s="238" t="s">
        <v>447</v>
      </c>
      <c r="G1352" s="235"/>
      <c r="H1352" s="237" t="s">
        <v>19</v>
      </c>
      <c r="I1352" s="239"/>
      <c r="J1352" s="235"/>
      <c r="K1352" s="235"/>
      <c r="L1352" s="240"/>
      <c r="M1352" s="241"/>
      <c r="N1352" s="242"/>
      <c r="O1352" s="242"/>
      <c r="P1352" s="242"/>
      <c r="Q1352" s="242"/>
      <c r="R1352" s="242"/>
      <c r="S1352" s="242"/>
      <c r="T1352" s="24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44" t="s">
        <v>215</v>
      </c>
      <c r="AU1352" s="244" t="s">
        <v>81</v>
      </c>
      <c r="AV1352" s="13" t="s">
        <v>79</v>
      </c>
      <c r="AW1352" s="13" t="s">
        <v>33</v>
      </c>
      <c r="AX1352" s="13" t="s">
        <v>72</v>
      </c>
      <c r="AY1352" s="244" t="s">
        <v>203</v>
      </c>
    </row>
    <row r="1353" s="13" customFormat="1">
      <c r="A1353" s="13"/>
      <c r="B1353" s="234"/>
      <c r="C1353" s="235"/>
      <c r="D1353" s="236" t="s">
        <v>215</v>
      </c>
      <c r="E1353" s="237" t="s">
        <v>19</v>
      </c>
      <c r="F1353" s="238" t="s">
        <v>999</v>
      </c>
      <c r="G1353" s="235"/>
      <c r="H1353" s="237" t="s">
        <v>19</v>
      </c>
      <c r="I1353" s="239"/>
      <c r="J1353" s="235"/>
      <c r="K1353" s="235"/>
      <c r="L1353" s="240"/>
      <c r="M1353" s="241"/>
      <c r="N1353" s="242"/>
      <c r="O1353" s="242"/>
      <c r="P1353" s="242"/>
      <c r="Q1353" s="242"/>
      <c r="R1353" s="242"/>
      <c r="S1353" s="242"/>
      <c r="T1353" s="24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44" t="s">
        <v>215</v>
      </c>
      <c r="AU1353" s="244" t="s">
        <v>81</v>
      </c>
      <c r="AV1353" s="13" t="s">
        <v>79</v>
      </c>
      <c r="AW1353" s="13" t="s">
        <v>33</v>
      </c>
      <c r="AX1353" s="13" t="s">
        <v>72</v>
      </c>
      <c r="AY1353" s="244" t="s">
        <v>203</v>
      </c>
    </row>
    <row r="1354" s="13" customFormat="1">
      <c r="A1354" s="13"/>
      <c r="B1354" s="234"/>
      <c r="C1354" s="235"/>
      <c r="D1354" s="236" t="s">
        <v>215</v>
      </c>
      <c r="E1354" s="237" t="s">
        <v>19</v>
      </c>
      <c r="F1354" s="238" t="s">
        <v>1002</v>
      </c>
      <c r="G1354" s="235"/>
      <c r="H1354" s="237" t="s">
        <v>19</v>
      </c>
      <c r="I1354" s="239"/>
      <c r="J1354" s="235"/>
      <c r="K1354" s="235"/>
      <c r="L1354" s="240"/>
      <c r="M1354" s="241"/>
      <c r="N1354" s="242"/>
      <c r="O1354" s="242"/>
      <c r="P1354" s="242"/>
      <c r="Q1354" s="242"/>
      <c r="R1354" s="242"/>
      <c r="S1354" s="242"/>
      <c r="T1354" s="24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44" t="s">
        <v>215</v>
      </c>
      <c r="AU1354" s="244" t="s">
        <v>81</v>
      </c>
      <c r="AV1354" s="13" t="s">
        <v>79</v>
      </c>
      <c r="AW1354" s="13" t="s">
        <v>33</v>
      </c>
      <c r="AX1354" s="13" t="s">
        <v>72</v>
      </c>
      <c r="AY1354" s="244" t="s">
        <v>203</v>
      </c>
    </row>
    <row r="1355" s="14" customFormat="1">
      <c r="A1355" s="14"/>
      <c r="B1355" s="245"/>
      <c r="C1355" s="246"/>
      <c r="D1355" s="236" t="s">
        <v>215</v>
      </c>
      <c r="E1355" s="247" t="s">
        <v>19</v>
      </c>
      <c r="F1355" s="248" t="s">
        <v>1626</v>
      </c>
      <c r="G1355" s="246"/>
      <c r="H1355" s="249">
        <v>44.167000000000002</v>
      </c>
      <c r="I1355" s="250"/>
      <c r="J1355" s="246"/>
      <c r="K1355" s="246"/>
      <c r="L1355" s="251"/>
      <c r="M1355" s="252"/>
      <c r="N1355" s="253"/>
      <c r="O1355" s="253"/>
      <c r="P1355" s="253"/>
      <c r="Q1355" s="253"/>
      <c r="R1355" s="253"/>
      <c r="S1355" s="253"/>
      <c r="T1355" s="25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5" t="s">
        <v>215</v>
      </c>
      <c r="AU1355" s="255" t="s">
        <v>81</v>
      </c>
      <c r="AV1355" s="14" t="s">
        <v>81</v>
      </c>
      <c r="AW1355" s="14" t="s">
        <v>33</v>
      </c>
      <c r="AX1355" s="14" t="s">
        <v>72</v>
      </c>
      <c r="AY1355" s="255" t="s">
        <v>203</v>
      </c>
    </row>
    <row r="1356" s="13" customFormat="1">
      <c r="A1356" s="13"/>
      <c r="B1356" s="234"/>
      <c r="C1356" s="235"/>
      <c r="D1356" s="236" t="s">
        <v>215</v>
      </c>
      <c r="E1356" s="237" t="s">
        <v>19</v>
      </c>
      <c r="F1356" s="238" t="s">
        <v>1366</v>
      </c>
      <c r="G1356" s="235"/>
      <c r="H1356" s="237" t="s">
        <v>19</v>
      </c>
      <c r="I1356" s="239"/>
      <c r="J1356" s="235"/>
      <c r="K1356" s="235"/>
      <c r="L1356" s="240"/>
      <c r="M1356" s="241"/>
      <c r="N1356" s="242"/>
      <c r="O1356" s="242"/>
      <c r="P1356" s="242"/>
      <c r="Q1356" s="242"/>
      <c r="R1356" s="242"/>
      <c r="S1356" s="242"/>
      <c r="T1356" s="24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4" t="s">
        <v>215</v>
      </c>
      <c r="AU1356" s="244" t="s">
        <v>81</v>
      </c>
      <c r="AV1356" s="13" t="s">
        <v>79</v>
      </c>
      <c r="AW1356" s="13" t="s">
        <v>33</v>
      </c>
      <c r="AX1356" s="13" t="s">
        <v>72</v>
      </c>
      <c r="AY1356" s="244" t="s">
        <v>203</v>
      </c>
    </row>
    <row r="1357" s="13" customFormat="1">
      <c r="A1357" s="13"/>
      <c r="B1357" s="234"/>
      <c r="C1357" s="235"/>
      <c r="D1357" s="236" t="s">
        <v>215</v>
      </c>
      <c r="E1357" s="237" t="s">
        <v>19</v>
      </c>
      <c r="F1357" s="238" t="s">
        <v>1833</v>
      </c>
      <c r="G1357" s="235"/>
      <c r="H1357" s="237" t="s">
        <v>19</v>
      </c>
      <c r="I1357" s="239"/>
      <c r="J1357" s="235"/>
      <c r="K1357" s="235"/>
      <c r="L1357" s="240"/>
      <c r="M1357" s="241"/>
      <c r="N1357" s="242"/>
      <c r="O1357" s="242"/>
      <c r="P1357" s="242"/>
      <c r="Q1357" s="242"/>
      <c r="R1357" s="242"/>
      <c r="S1357" s="242"/>
      <c r="T1357" s="24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4" t="s">
        <v>215</v>
      </c>
      <c r="AU1357" s="244" t="s">
        <v>81</v>
      </c>
      <c r="AV1357" s="13" t="s">
        <v>79</v>
      </c>
      <c r="AW1357" s="13" t="s">
        <v>33</v>
      </c>
      <c r="AX1357" s="13" t="s">
        <v>72</v>
      </c>
      <c r="AY1357" s="244" t="s">
        <v>203</v>
      </c>
    </row>
    <row r="1358" s="13" customFormat="1">
      <c r="A1358" s="13"/>
      <c r="B1358" s="234"/>
      <c r="C1358" s="235"/>
      <c r="D1358" s="236" t="s">
        <v>215</v>
      </c>
      <c r="E1358" s="237" t="s">
        <v>19</v>
      </c>
      <c r="F1358" s="238" t="s">
        <v>444</v>
      </c>
      <c r="G1358" s="235"/>
      <c r="H1358" s="237" t="s">
        <v>19</v>
      </c>
      <c r="I1358" s="239"/>
      <c r="J1358" s="235"/>
      <c r="K1358" s="235"/>
      <c r="L1358" s="240"/>
      <c r="M1358" s="241"/>
      <c r="N1358" s="242"/>
      <c r="O1358" s="242"/>
      <c r="P1358" s="242"/>
      <c r="Q1358" s="242"/>
      <c r="R1358" s="242"/>
      <c r="S1358" s="242"/>
      <c r="T1358" s="24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4" t="s">
        <v>215</v>
      </c>
      <c r="AU1358" s="244" t="s">
        <v>81</v>
      </c>
      <c r="AV1358" s="13" t="s">
        <v>79</v>
      </c>
      <c r="AW1358" s="13" t="s">
        <v>33</v>
      </c>
      <c r="AX1358" s="13" t="s">
        <v>72</v>
      </c>
      <c r="AY1358" s="244" t="s">
        <v>203</v>
      </c>
    </row>
    <row r="1359" s="13" customFormat="1">
      <c r="A1359" s="13"/>
      <c r="B1359" s="234"/>
      <c r="C1359" s="235"/>
      <c r="D1359" s="236" t="s">
        <v>215</v>
      </c>
      <c r="E1359" s="237" t="s">
        <v>19</v>
      </c>
      <c r="F1359" s="238" t="s">
        <v>999</v>
      </c>
      <c r="G1359" s="235"/>
      <c r="H1359" s="237" t="s">
        <v>19</v>
      </c>
      <c r="I1359" s="239"/>
      <c r="J1359" s="235"/>
      <c r="K1359" s="235"/>
      <c r="L1359" s="240"/>
      <c r="M1359" s="241"/>
      <c r="N1359" s="242"/>
      <c r="O1359" s="242"/>
      <c r="P1359" s="242"/>
      <c r="Q1359" s="242"/>
      <c r="R1359" s="242"/>
      <c r="S1359" s="242"/>
      <c r="T1359" s="24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44" t="s">
        <v>215</v>
      </c>
      <c r="AU1359" s="244" t="s">
        <v>81</v>
      </c>
      <c r="AV1359" s="13" t="s">
        <v>79</v>
      </c>
      <c r="AW1359" s="13" t="s">
        <v>33</v>
      </c>
      <c r="AX1359" s="13" t="s">
        <v>72</v>
      </c>
      <c r="AY1359" s="244" t="s">
        <v>203</v>
      </c>
    </row>
    <row r="1360" s="13" customFormat="1">
      <c r="A1360" s="13"/>
      <c r="B1360" s="234"/>
      <c r="C1360" s="235"/>
      <c r="D1360" s="236" t="s">
        <v>215</v>
      </c>
      <c r="E1360" s="237" t="s">
        <v>19</v>
      </c>
      <c r="F1360" s="238" t="s">
        <v>1000</v>
      </c>
      <c r="G1360" s="235"/>
      <c r="H1360" s="237" t="s">
        <v>19</v>
      </c>
      <c r="I1360" s="239"/>
      <c r="J1360" s="235"/>
      <c r="K1360" s="235"/>
      <c r="L1360" s="240"/>
      <c r="M1360" s="241"/>
      <c r="N1360" s="242"/>
      <c r="O1360" s="242"/>
      <c r="P1360" s="242"/>
      <c r="Q1360" s="242"/>
      <c r="R1360" s="242"/>
      <c r="S1360" s="242"/>
      <c r="T1360" s="24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4" t="s">
        <v>215</v>
      </c>
      <c r="AU1360" s="244" t="s">
        <v>81</v>
      </c>
      <c r="AV1360" s="13" t="s">
        <v>79</v>
      </c>
      <c r="AW1360" s="13" t="s">
        <v>33</v>
      </c>
      <c r="AX1360" s="13" t="s">
        <v>72</v>
      </c>
      <c r="AY1360" s="244" t="s">
        <v>203</v>
      </c>
    </row>
    <row r="1361" s="14" customFormat="1">
      <c r="A1361" s="14"/>
      <c r="B1361" s="245"/>
      <c r="C1361" s="246"/>
      <c r="D1361" s="236" t="s">
        <v>215</v>
      </c>
      <c r="E1361" s="247" t="s">
        <v>19</v>
      </c>
      <c r="F1361" s="248" t="s">
        <v>1380</v>
      </c>
      <c r="G1361" s="246"/>
      <c r="H1361" s="249">
        <v>13.449999999999999</v>
      </c>
      <c r="I1361" s="250"/>
      <c r="J1361" s="246"/>
      <c r="K1361" s="246"/>
      <c r="L1361" s="251"/>
      <c r="M1361" s="252"/>
      <c r="N1361" s="253"/>
      <c r="O1361" s="253"/>
      <c r="P1361" s="253"/>
      <c r="Q1361" s="253"/>
      <c r="R1361" s="253"/>
      <c r="S1361" s="253"/>
      <c r="T1361" s="25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5" t="s">
        <v>215</v>
      </c>
      <c r="AU1361" s="255" t="s">
        <v>81</v>
      </c>
      <c r="AV1361" s="14" t="s">
        <v>81</v>
      </c>
      <c r="AW1361" s="14" t="s">
        <v>33</v>
      </c>
      <c r="AX1361" s="14" t="s">
        <v>72</v>
      </c>
      <c r="AY1361" s="255" t="s">
        <v>203</v>
      </c>
    </row>
    <row r="1362" s="13" customFormat="1">
      <c r="A1362" s="13"/>
      <c r="B1362" s="234"/>
      <c r="C1362" s="235"/>
      <c r="D1362" s="236" t="s">
        <v>215</v>
      </c>
      <c r="E1362" s="237" t="s">
        <v>19</v>
      </c>
      <c r="F1362" s="238" t="s">
        <v>1366</v>
      </c>
      <c r="G1362" s="235"/>
      <c r="H1362" s="237" t="s">
        <v>19</v>
      </c>
      <c r="I1362" s="239"/>
      <c r="J1362" s="235"/>
      <c r="K1362" s="235"/>
      <c r="L1362" s="240"/>
      <c r="M1362" s="241"/>
      <c r="N1362" s="242"/>
      <c r="O1362" s="242"/>
      <c r="P1362" s="242"/>
      <c r="Q1362" s="242"/>
      <c r="R1362" s="242"/>
      <c r="S1362" s="242"/>
      <c r="T1362" s="24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4" t="s">
        <v>215</v>
      </c>
      <c r="AU1362" s="244" t="s">
        <v>81</v>
      </c>
      <c r="AV1362" s="13" t="s">
        <v>79</v>
      </c>
      <c r="AW1362" s="13" t="s">
        <v>33</v>
      </c>
      <c r="AX1362" s="13" t="s">
        <v>72</v>
      </c>
      <c r="AY1362" s="244" t="s">
        <v>203</v>
      </c>
    </row>
    <row r="1363" s="13" customFormat="1">
      <c r="A1363" s="13"/>
      <c r="B1363" s="234"/>
      <c r="C1363" s="235"/>
      <c r="D1363" s="236" t="s">
        <v>215</v>
      </c>
      <c r="E1363" s="237" t="s">
        <v>19</v>
      </c>
      <c r="F1363" s="238" t="s">
        <v>1834</v>
      </c>
      <c r="G1363" s="235"/>
      <c r="H1363" s="237" t="s">
        <v>19</v>
      </c>
      <c r="I1363" s="239"/>
      <c r="J1363" s="235"/>
      <c r="K1363" s="235"/>
      <c r="L1363" s="240"/>
      <c r="M1363" s="241"/>
      <c r="N1363" s="242"/>
      <c r="O1363" s="242"/>
      <c r="P1363" s="242"/>
      <c r="Q1363" s="242"/>
      <c r="R1363" s="242"/>
      <c r="S1363" s="242"/>
      <c r="T1363" s="24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44" t="s">
        <v>215</v>
      </c>
      <c r="AU1363" s="244" t="s">
        <v>81</v>
      </c>
      <c r="AV1363" s="13" t="s">
        <v>79</v>
      </c>
      <c r="AW1363" s="13" t="s">
        <v>33</v>
      </c>
      <c r="AX1363" s="13" t="s">
        <v>72</v>
      </c>
      <c r="AY1363" s="244" t="s">
        <v>203</v>
      </c>
    </row>
    <row r="1364" s="13" customFormat="1">
      <c r="A1364" s="13"/>
      <c r="B1364" s="234"/>
      <c r="C1364" s="235"/>
      <c r="D1364" s="236" t="s">
        <v>215</v>
      </c>
      <c r="E1364" s="237" t="s">
        <v>19</v>
      </c>
      <c r="F1364" s="238" t="s">
        <v>444</v>
      </c>
      <c r="G1364" s="235"/>
      <c r="H1364" s="237" t="s">
        <v>19</v>
      </c>
      <c r="I1364" s="239"/>
      <c r="J1364" s="235"/>
      <c r="K1364" s="235"/>
      <c r="L1364" s="240"/>
      <c r="M1364" s="241"/>
      <c r="N1364" s="242"/>
      <c r="O1364" s="242"/>
      <c r="P1364" s="242"/>
      <c r="Q1364" s="242"/>
      <c r="R1364" s="242"/>
      <c r="S1364" s="242"/>
      <c r="T1364" s="24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4" t="s">
        <v>215</v>
      </c>
      <c r="AU1364" s="244" t="s">
        <v>81</v>
      </c>
      <c r="AV1364" s="13" t="s">
        <v>79</v>
      </c>
      <c r="AW1364" s="13" t="s">
        <v>33</v>
      </c>
      <c r="AX1364" s="13" t="s">
        <v>72</v>
      </c>
      <c r="AY1364" s="244" t="s">
        <v>203</v>
      </c>
    </row>
    <row r="1365" s="13" customFormat="1">
      <c r="A1365" s="13"/>
      <c r="B1365" s="234"/>
      <c r="C1365" s="235"/>
      <c r="D1365" s="236" t="s">
        <v>215</v>
      </c>
      <c r="E1365" s="237" t="s">
        <v>19</v>
      </c>
      <c r="F1365" s="238" t="s">
        <v>999</v>
      </c>
      <c r="G1365" s="235"/>
      <c r="H1365" s="237" t="s">
        <v>19</v>
      </c>
      <c r="I1365" s="239"/>
      <c r="J1365" s="235"/>
      <c r="K1365" s="235"/>
      <c r="L1365" s="240"/>
      <c r="M1365" s="241"/>
      <c r="N1365" s="242"/>
      <c r="O1365" s="242"/>
      <c r="P1365" s="242"/>
      <c r="Q1365" s="242"/>
      <c r="R1365" s="242"/>
      <c r="S1365" s="242"/>
      <c r="T1365" s="24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44" t="s">
        <v>215</v>
      </c>
      <c r="AU1365" s="244" t="s">
        <v>81</v>
      </c>
      <c r="AV1365" s="13" t="s">
        <v>79</v>
      </c>
      <c r="AW1365" s="13" t="s">
        <v>33</v>
      </c>
      <c r="AX1365" s="13" t="s">
        <v>72</v>
      </c>
      <c r="AY1365" s="244" t="s">
        <v>203</v>
      </c>
    </row>
    <row r="1366" s="13" customFormat="1">
      <c r="A1366" s="13"/>
      <c r="B1366" s="234"/>
      <c r="C1366" s="235"/>
      <c r="D1366" s="236" t="s">
        <v>215</v>
      </c>
      <c r="E1366" s="237" t="s">
        <v>19</v>
      </c>
      <c r="F1366" s="238" t="s">
        <v>1002</v>
      </c>
      <c r="G1366" s="235"/>
      <c r="H1366" s="237" t="s">
        <v>19</v>
      </c>
      <c r="I1366" s="239"/>
      <c r="J1366" s="235"/>
      <c r="K1366" s="235"/>
      <c r="L1366" s="240"/>
      <c r="M1366" s="241"/>
      <c r="N1366" s="242"/>
      <c r="O1366" s="242"/>
      <c r="P1366" s="242"/>
      <c r="Q1366" s="242"/>
      <c r="R1366" s="242"/>
      <c r="S1366" s="242"/>
      <c r="T1366" s="24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4" t="s">
        <v>215</v>
      </c>
      <c r="AU1366" s="244" t="s">
        <v>81</v>
      </c>
      <c r="AV1366" s="13" t="s">
        <v>79</v>
      </c>
      <c r="AW1366" s="13" t="s">
        <v>33</v>
      </c>
      <c r="AX1366" s="13" t="s">
        <v>72</v>
      </c>
      <c r="AY1366" s="244" t="s">
        <v>203</v>
      </c>
    </row>
    <row r="1367" s="14" customFormat="1">
      <c r="A1367" s="14"/>
      <c r="B1367" s="245"/>
      <c r="C1367" s="246"/>
      <c r="D1367" s="236" t="s">
        <v>215</v>
      </c>
      <c r="E1367" s="247" t="s">
        <v>19</v>
      </c>
      <c r="F1367" s="248" t="s">
        <v>1477</v>
      </c>
      <c r="G1367" s="246"/>
      <c r="H1367" s="249">
        <v>44.457000000000001</v>
      </c>
      <c r="I1367" s="250"/>
      <c r="J1367" s="246"/>
      <c r="K1367" s="246"/>
      <c r="L1367" s="251"/>
      <c r="M1367" s="252"/>
      <c r="N1367" s="253"/>
      <c r="O1367" s="253"/>
      <c r="P1367" s="253"/>
      <c r="Q1367" s="253"/>
      <c r="R1367" s="253"/>
      <c r="S1367" s="253"/>
      <c r="T1367" s="25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5" t="s">
        <v>215</v>
      </c>
      <c r="AU1367" s="255" t="s">
        <v>81</v>
      </c>
      <c r="AV1367" s="14" t="s">
        <v>81</v>
      </c>
      <c r="AW1367" s="14" t="s">
        <v>33</v>
      </c>
      <c r="AX1367" s="14" t="s">
        <v>72</v>
      </c>
      <c r="AY1367" s="255" t="s">
        <v>203</v>
      </c>
    </row>
    <row r="1368" s="13" customFormat="1">
      <c r="A1368" s="13"/>
      <c r="B1368" s="234"/>
      <c r="C1368" s="235"/>
      <c r="D1368" s="236" t="s">
        <v>215</v>
      </c>
      <c r="E1368" s="237" t="s">
        <v>19</v>
      </c>
      <c r="F1368" s="238" t="s">
        <v>1366</v>
      </c>
      <c r="G1368" s="235"/>
      <c r="H1368" s="237" t="s">
        <v>19</v>
      </c>
      <c r="I1368" s="239"/>
      <c r="J1368" s="235"/>
      <c r="K1368" s="235"/>
      <c r="L1368" s="240"/>
      <c r="M1368" s="241"/>
      <c r="N1368" s="242"/>
      <c r="O1368" s="242"/>
      <c r="P1368" s="242"/>
      <c r="Q1368" s="242"/>
      <c r="R1368" s="242"/>
      <c r="S1368" s="242"/>
      <c r="T1368" s="24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4" t="s">
        <v>215</v>
      </c>
      <c r="AU1368" s="244" t="s">
        <v>81</v>
      </c>
      <c r="AV1368" s="13" t="s">
        <v>79</v>
      </c>
      <c r="AW1368" s="13" t="s">
        <v>33</v>
      </c>
      <c r="AX1368" s="13" t="s">
        <v>72</v>
      </c>
      <c r="AY1368" s="244" t="s">
        <v>203</v>
      </c>
    </row>
    <row r="1369" s="13" customFormat="1">
      <c r="A1369" s="13"/>
      <c r="B1369" s="234"/>
      <c r="C1369" s="235"/>
      <c r="D1369" s="236" t="s">
        <v>215</v>
      </c>
      <c r="E1369" s="237" t="s">
        <v>19</v>
      </c>
      <c r="F1369" s="238" t="s">
        <v>1835</v>
      </c>
      <c r="G1369" s="235"/>
      <c r="H1369" s="237" t="s">
        <v>19</v>
      </c>
      <c r="I1369" s="239"/>
      <c r="J1369" s="235"/>
      <c r="K1369" s="235"/>
      <c r="L1369" s="240"/>
      <c r="M1369" s="241"/>
      <c r="N1369" s="242"/>
      <c r="O1369" s="242"/>
      <c r="P1369" s="242"/>
      <c r="Q1369" s="242"/>
      <c r="R1369" s="242"/>
      <c r="S1369" s="242"/>
      <c r="T1369" s="24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44" t="s">
        <v>215</v>
      </c>
      <c r="AU1369" s="244" t="s">
        <v>81</v>
      </c>
      <c r="AV1369" s="13" t="s">
        <v>79</v>
      </c>
      <c r="AW1369" s="13" t="s">
        <v>33</v>
      </c>
      <c r="AX1369" s="13" t="s">
        <v>72</v>
      </c>
      <c r="AY1369" s="244" t="s">
        <v>203</v>
      </c>
    </row>
    <row r="1370" s="13" customFormat="1">
      <c r="A1370" s="13"/>
      <c r="B1370" s="234"/>
      <c r="C1370" s="235"/>
      <c r="D1370" s="236" t="s">
        <v>215</v>
      </c>
      <c r="E1370" s="237" t="s">
        <v>19</v>
      </c>
      <c r="F1370" s="238" t="s">
        <v>1382</v>
      </c>
      <c r="G1370" s="235"/>
      <c r="H1370" s="237" t="s">
        <v>19</v>
      </c>
      <c r="I1370" s="239"/>
      <c r="J1370" s="235"/>
      <c r="K1370" s="235"/>
      <c r="L1370" s="240"/>
      <c r="M1370" s="241"/>
      <c r="N1370" s="242"/>
      <c r="O1370" s="242"/>
      <c r="P1370" s="242"/>
      <c r="Q1370" s="242"/>
      <c r="R1370" s="242"/>
      <c r="S1370" s="242"/>
      <c r="T1370" s="24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44" t="s">
        <v>215</v>
      </c>
      <c r="AU1370" s="244" t="s">
        <v>81</v>
      </c>
      <c r="AV1370" s="13" t="s">
        <v>79</v>
      </c>
      <c r="AW1370" s="13" t="s">
        <v>33</v>
      </c>
      <c r="AX1370" s="13" t="s">
        <v>72</v>
      </c>
      <c r="AY1370" s="244" t="s">
        <v>203</v>
      </c>
    </row>
    <row r="1371" s="13" customFormat="1">
      <c r="A1371" s="13"/>
      <c r="B1371" s="234"/>
      <c r="C1371" s="235"/>
      <c r="D1371" s="236" t="s">
        <v>215</v>
      </c>
      <c r="E1371" s="237" t="s">
        <v>19</v>
      </c>
      <c r="F1371" s="238" t="s">
        <v>999</v>
      </c>
      <c r="G1371" s="235"/>
      <c r="H1371" s="237" t="s">
        <v>19</v>
      </c>
      <c r="I1371" s="239"/>
      <c r="J1371" s="235"/>
      <c r="K1371" s="235"/>
      <c r="L1371" s="240"/>
      <c r="M1371" s="241"/>
      <c r="N1371" s="242"/>
      <c r="O1371" s="242"/>
      <c r="P1371" s="242"/>
      <c r="Q1371" s="242"/>
      <c r="R1371" s="242"/>
      <c r="S1371" s="242"/>
      <c r="T1371" s="24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4" t="s">
        <v>215</v>
      </c>
      <c r="AU1371" s="244" t="s">
        <v>81</v>
      </c>
      <c r="AV1371" s="13" t="s">
        <v>79</v>
      </c>
      <c r="AW1371" s="13" t="s">
        <v>33</v>
      </c>
      <c r="AX1371" s="13" t="s">
        <v>72</v>
      </c>
      <c r="AY1371" s="244" t="s">
        <v>203</v>
      </c>
    </row>
    <row r="1372" s="13" customFormat="1">
      <c r="A1372" s="13"/>
      <c r="B1372" s="234"/>
      <c r="C1372" s="235"/>
      <c r="D1372" s="236" t="s">
        <v>215</v>
      </c>
      <c r="E1372" s="237" t="s">
        <v>19</v>
      </c>
      <c r="F1372" s="238" t="s">
        <v>1000</v>
      </c>
      <c r="G1372" s="235"/>
      <c r="H1372" s="237" t="s">
        <v>19</v>
      </c>
      <c r="I1372" s="239"/>
      <c r="J1372" s="235"/>
      <c r="K1372" s="235"/>
      <c r="L1372" s="240"/>
      <c r="M1372" s="241"/>
      <c r="N1372" s="242"/>
      <c r="O1372" s="242"/>
      <c r="P1372" s="242"/>
      <c r="Q1372" s="242"/>
      <c r="R1372" s="242"/>
      <c r="S1372" s="242"/>
      <c r="T1372" s="24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4" t="s">
        <v>215</v>
      </c>
      <c r="AU1372" s="244" t="s">
        <v>81</v>
      </c>
      <c r="AV1372" s="13" t="s">
        <v>79</v>
      </c>
      <c r="AW1372" s="13" t="s">
        <v>33</v>
      </c>
      <c r="AX1372" s="13" t="s">
        <v>72</v>
      </c>
      <c r="AY1372" s="244" t="s">
        <v>203</v>
      </c>
    </row>
    <row r="1373" s="14" customFormat="1">
      <c r="A1373" s="14"/>
      <c r="B1373" s="245"/>
      <c r="C1373" s="246"/>
      <c r="D1373" s="236" t="s">
        <v>215</v>
      </c>
      <c r="E1373" s="247" t="s">
        <v>19</v>
      </c>
      <c r="F1373" s="248" t="s">
        <v>1383</v>
      </c>
      <c r="G1373" s="246"/>
      <c r="H1373" s="249">
        <v>13.789999999999999</v>
      </c>
      <c r="I1373" s="250"/>
      <c r="J1373" s="246"/>
      <c r="K1373" s="246"/>
      <c r="L1373" s="251"/>
      <c r="M1373" s="252"/>
      <c r="N1373" s="253"/>
      <c r="O1373" s="253"/>
      <c r="P1373" s="253"/>
      <c r="Q1373" s="253"/>
      <c r="R1373" s="253"/>
      <c r="S1373" s="253"/>
      <c r="T1373" s="25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55" t="s">
        <v>215</v>
      </c>
      <c r="AU1373" s="255" t="s">
        <v>81</v>
      </c>
      <c r="AV1373" s="14" t="s">
        <v>81</v>
      </c>
      <c r="AW1373" s="14" t="s">
        <v>33</v>
      </c>
      <c r="AX1373" s="14" t="s">
        <v>72</v>
      </c>
      <c r="AY1373" s="255" t="s">
        <v>203</v>
      </c>
    </row>
    <row r="1374" s="13" customFormat="1">
      <c r="A1374" s="13"/>
      <c r="B1374" s="234"/>
      <c r="C1374" s="235"/>
      <c r="D1374" s="236" t="s">
        <v>215</v>
      </c>
      <c r="E1374" s="237" t="s">
        <v>19</v>
      </c>
      <c r="F1374" s="238" t="s">
        <v>1366</v>
      </c>
      <c r="G1374" s="235"/>
      <c r="H1374" s="237" t="s">
        <v>19</v>
      </c>
      <c r="I1374" s="239"/>
      <c r="J1374" s="235"/>
      <c r="K1374" s="235"/>
      <c r="L1374" s="240"/>
      <c r="M1374" s="241"/>
      <c r="N1374" s="242"/>
      <c r="O1374" s="242"/>
      <c r="P1374" s="242"/>
      <c r="Q1374" s="242"/>
      <c r="R1374" s="242"/>
      <c r="S1374" s="242"/>
      <c r="T1374" s="24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4" t="s">
        <v>215</v>
      </c>
      <c r="AU1374" s="244" t="s">
        <v>81</v>
      </c>
      <c r="AV1374" s="13" t="s">
        <v>79</v>
      </c>
      <c r="AW1374" s="13" t="s">
        <v>33</v>
      </c>
      <c r="AX1374" s="13" t="s">
        <v>72</v>
      </c>
      <c r="AY1374" s="244" t="s">
        <v>203</v>
      </c>
    </row>
    <row r="1375" s="13" customFormat="1">
      <c r="A1375" s="13"/>
      <c r="B1375" s="234"/>
      <c r="C1375" s="235"/>
      <c r="D1375" s="236" t="s">
        <v>215</v>
      </c>
      <c r="E1375" s="237" t="s">
        <v>19</v>
      </c>
      <c r="F1375" s="238" t="s">
        <v>1836</v>
      </c>
      <c r="G1375" s="235"/>
      <c r="H1375" s="237" t="s">
        <v>19</v>
      </c>
      <c r="I1375" s="239"/>
      <c r="J1375" s="235"/>
      <c r="K1375" s="235"/>
      <c r="L1375" s="240"/>
      <c r="M1375" s="241"/>
      <c r="N1375" s="242"/>
      <c r="O1375" s="242"/>
      <c r="P1375" s="242"/>
      <c r="Q1375" s="242"/>
      <c r="R1375" s="242"/>
      <c r="S1375" s="242"/>
      <c r="T1375" s="24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4" t="s">
        <v>215</v>
      </c>
      <c r="AU1375" s="244" t="s">
        <v>81</v>
      </c>
      <c r="AV1375" s="13" t="s">
        <v>79</v>
      </c>
      <c r="AW1375" s="13" t="s">
        <v>33</v>
      </c>
      <c r="AX1375" s="13" t="s">
        <v>72</v>
      </c>
      <c r="AY1375" s="244" t="s">
        <v>203</v>
      </c>
    </row>
    <row r="1376" s="13" customFormat="1">
      <c r="A1376" s="13"/>
      <c r="B1376" s="234"/>
      <c r="C1376" s="235"/>
      <c r="D1376" s="236" t="s">
        <v>215</v>
      </c>
      <c r="E1376" s="237" t="s">
        <v>19</v>
      </c>
      <c r="F1376" s="238" t="s">
        <v>1382</v>
      </c>
      <c r="G1376" s="235"/>
      <c r="H1376" s="237" t="s">
        <v>19</v>
      </c>
      <c r="I1376" s="239"/>
      <c r="J1376" s="235"/>
      <c r="K1376" s="235"/>
      <c r="L1376" s="240"/>
      <c r="M1376" s="241"/>
      <c r="N1376" s="242"/>
      <c r="O1376" s="242"/>
      <c r="P1376" s="242"/>
      <c r="Q1376" s="242"/>
      <c r="R1376" s="242"/>
      <c r="S1376" s="242"/>
      <c r="T1376" s="24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4" t="s">
        <v>215</v>
      </c>
      <c r="AU1376" s="244" t="s">
        <v>81</v>
      </c>
      <c r="AV1376" s="13" t="s">
        <v>79</v>
      </c>
      <c r="AW1376" s="13" t="s">
        <v>33</v>
      </c>
      <c r="AX1376" s="13" t="s">
        <v>72</v>
      </c>
      <c r="AY1376" s="244" t="s">
        <v>203</v>
      </c>
    </row>
    <row r="1377" s="13" customFormat="1">
      <c r="A1377" s="13"/>
      <c r="B1377" s="234"/>
      <c r="C1377" s="235"/>
      <c r="D1377" s="236" t="s">
        <v>215</v>
      </c>
      <c r="E1377" s="237" t="s">
        <v>19</v>
      </c>
      <c r="F1377" s="238" t="s">
        <v>999</v>
      </c>
      <c r="G1377" s="235"/>
      <c r="H1377" s="237" t="s">
        <v>19</v>
      </c>
      <c r="I1377" s="239"/>
      <c r="J1377" s="235"/>
      <c r="K1377" s="235"/>
      <c r="L1377" s="240"/>
      <c r="M1377" s="241"/>
      <c r="N1377" s="242"/>
      <c r="O1377" s="242"/>
      <c r="P1377" s="242"/>
      <c r="Q1377" s="242"/>
      <c r="R1377" s="242"/>
      <c r="S1377" s="242"/>
      <c r="T1377" s="24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4" t="s">
        <v>215</v>
      </c>
      <c r="AU1377" s="244" t="s">
        <v>81</v>
      </c>
      <c r="AV1377" s="13" t="s">
        <v>79</v>
      </c>
      <c r="AW1377" s="13" t="s">
        <v>33</v>
      </c>
      <c r="AX1377" s="13" t="s">
        <v>72</v>
      </c>
      <c r="AY1377" s="244" t="s">
        <v>203</v>
      </c>
    </row>
    <row r="1378" s="13" customFormat="1">
      <c r="A1378" s="13"/>
      <c r="B1378" s="234"/>
      <c r="C1378" s="235"/>
      <c r="D1378" s="236" t="s">
        <v>215</v>
      </c>
      <c r="E1378" s="237" t="s">
        <v>19</v>
      </c>
      <c r="F1378" s="238" t="s">
        <v>1002</v>
      </c>
      <c r="G1378" s="235"/>
      <c r="H1378" s="237" t="s">
        <v>19</v>
      </c>
      <c r="I1378" s="239"/>
      <c r="J1378" s="235"/>
      <c r="K1378" s="235"/>
      <c r="L1378" s="240"/>
      <c r="M1378" s="241"/>
      <c r="N1378" s="242"/>
      <c r="O1378" s="242"/>
      <c r="P1378" s="242"/>
      <c r="Q1378" s="242"/>
      <c r="R1378" s="242"/>
      <c r="S1378" s="242"/>
      <c r="T1378" s="24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4" t="s">
        <v>215</v>
      </c>
      <c r="AU1378" s="244" t="s">
        <v>81</v>
      </c>
      <c r="AV1378" s="13" t="s">
        <v>79</v>
      </c>
      <c r="AW1378" s="13" t="s">
        <v>33</v>
      </c>
      <c r="AX1378" s="13" t="s">
        <v>72</v>
      </c>
      <c r="AY1378" s="244" t="s">
        <v>203</v>
      </c>
    </row>
    <row r="1379" s="14" customFormat="1">
      <c r="A1379" s="14"/>
      <c r="B1379" s="245"/>
      <c r="C1379" s="246"/>
      <c r="D1379" s="236" t="s">
        <v>215</v>
      </c>
      <c r="E1379" s="247" t="s">
        <v>19</v>
      </c>
      <c r="F1379" s="248" t="s">
        <v>1629</v>
      </c>
      <c r="G1379" s="246"/>
      <c r="H1379" s="249">
        <v>43.877000000000002</v>
      </c>
      <c r="I1379" s="250"/>
      <c r="J1379" s="246"/>
      <c r="K1379" s="246"/>
      <c r="L1379" s="251"/>
      <c r="M1379" s="252"/>
      <c r="N1379" s="253"/>
      <c r="O1379" s="253"/>
      <c r="P1379" s="253"/>
      <c r="Q1379" s="253"/>
      <c r="R1379" s="253"/>
      <c r="S1379" s="253"/>
      <c r="T1379" s="25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5" t="s">
        <v>215</v>
      </c>
      <c r="AU1379" s="255" t="s">
        <v>81</v>
      </c>
      <c r="AV1379" s="14" t="s">
        <v>81</v>
      </c>
      <c r="AW1379" s="14" t="s">
        <v>33</v>
      </c>
      <c r="AX1379" s="14" t="s">
        <v>72</v>
      </c>
      <c r="AY1379" s="255" t="s">
        <v>203</v>
      </c>
    </row>
    <row r="1380" s="13" customFormat="1">
      <c r="A1380" s="13"/>
      <c r="B1380" s="234"/>
      <c r="C1380" s="235"/>
      <c r="D1380" s="236" t="s">
        <v>215</v>
      </c>
      <c r="E1380" s="237" t="s">
        <v>19</v>
      </c>
      <c r="F1380" s="238" t="s">
        <v>1366</v>
      </c>
      <c r="G1380" s="235"/>
      <c r="H1380" s="237" t="s">
        <v>19</v>
      </c>
      <c r="I1380" s="239"/>
      <c r="J1380" s="235"/>
      <c r="K1380" s="235"/>
      <c r="L1380" s="240"/>
      <c r="M1380" s="241"/>
      <c r="N1380" s="242"/>
      <c r="O1380" s="242"/>
      <c r="P1380" s="242"/>
      <c r="Q1380" s="242"/>
      <c r="R1380" s="242"/>
      <c r="S1380" s="242"/>
      <c r="T1380" s="24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44" t="s">
        <v>215</v>
      </c>
      <c r="AU1380" s="244" t="s">
        <v>81</v>
      </c>
      <c r="AV1380" s="13" t="s">
        <v>79</v>
      </c>
      <c r="AW1380" s="13" t="s">
        <v>33</v>
      </c>
      <c r="AX1380" s="13" t="s">
        <v>72</v>
      </c>
      <c r="AY1380" s="244" t="s">
        <v>203</v>
      </c>
    </row>
    <row r="1381" s="13" customFormat="1">
      <c r="A1381" s="13"/>
      <c r="B1381" s="234"/>
      <c r="C1381" s="235"/>
      <c r="D1381" s="236" t="s">
        <v>215</v>
      </c>
      <c r="E1381" s="237" t="s">
        <v>19</v>
      </c>
      <c r="F1381" s="238" t="s">
        <v>1837</v>
      </c>
      <c r="G1381" s="235"/>
      <c r="H1381" s="237" t="s">
        <v>19</v>
      </c>
      <c r="I1381" s="239"/>
      <c r="J1381" s="235"/>
      <c r="K1381" s="235"/>
      <c r="L1381" s="240"/>
      <c r="M1381" s="241"/>
      <c r="N1381" s="242"/>
      <c r="O1381" s="242"/>
      <c r="P1381" s="242"/>
      <c r="Q1381" s="242"/>
      <c r="R1381" s="242"/>
      <c r="S1381" s="242"/>
      <c r="T1381" s="24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4" t="s">
        <v>215</v>
      </c>
      <c r="AU1381" s="244" t="s">
        <v>81</v>
      </c>
      <c r="AV1381" s="13" t="s">
        <v>79</v>
      </c>
      <c r="AW1381" s="13" t="s">
        <v>33</v>
      </c>
      <c r="AX1381" s="13" t="s">
        <v>72</v>
      </c>
      <c r="AY1381" s="244" t="s">
        <v>203</v>
      </c>
    </row>
    <row r="1382" s="13" customFormat="1">
      <c r="A1382" s="13"/>
      <c r="B1382" s="234"/>
      <c r="C1382" s="235"/>
      <c r="D1382" s="236" t="s">
        <v>215</v>
      </c>
      <c r="E1382" s="237" t="s">
        <v>19</v>
      </c>
      <c r="F1382" s="238" t="s">
        <v>1385</v>
      </c>
      <c r="G1382" s="235"/>
      <c r="H1382" s="237" t="s">
        <v>19</v>
      </c>
      <c r="I1382" s="239"/>
      <c r="J1382" s="235"/>
      <c r="K1382" s="235"/>
      <c r="L1382" s="240"/>
      <c r="M1382" s="241"/>
      <c r="N1382" s="242"/>
      <c r="O1382" s="242"/>
      <c r="P1382" s="242"/>
      <c r="Q1382" s="242"/>
      <c r="R1382" s="242"/>
      <c r="S1382" s="242"/>
      <c r="T1382" s="24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4" t="s">
        <v>215</v>
      </c>
      <c r="AU1382" s="244" t="s">
        <v>81</v>
      </c>
      <c r="AV1382" s="13" t="s">
        <v>79</v>
      </c>
      <c r="AW1382" s="13" t="s">
        <v>33</v>
      </c>
      <c r="AX1382" s="13" t="s">
        <v>72</v>
      </c>
      <c r="AY1382" s="244" t="s">
        <v>203</v>
      </c>
    </row>
    <row r="1383" s="13" customFormat="1">
      <c r="A1383" s="13"/>
      <c r="B1383" s="234"/>
      <c r="C1383" s="235"/>
      <c r="D1383" s="236" t="s">
        <v>215</v>
      </c>
      <c r="E1383" s="237" t="s">
        <v>19</v>
      </c>
      <c r="F1383" s="238" t="s">
        <v>999</v>
      </c>
      <c r="G1383" s="235"/>
      <c r="H1383" s="237" t="s">
        <v>19</v>
      </c>
      <c r="I1383" s="239"/>
      <c r="J1383" s="235"/>
      <c r="K1383" s="235"/>
      <c r="L1383" s="240"/>
      <c r="M1383" s="241"/>
      <c r="N1383" s="242"/>
      <c r="O1383" s="242"/>
      <c r="P1383" s="242"/>
      <c r="Q1383" s="242"/>
      <c r="R1383" s="242"/>
      <c r="S1383" s="242"/>
      <c r="T1383" s="24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4" t="s">
        <v>215</v>
      </c>
      <c r="AU1383" s="244" t="s">
        <v>81</v>
      </c>
      <c r="AV1383" s="13" t="s">
        <v>79</v>
      </c>
      <c r="AW1383" s="13" t="s">
        <v>33</v>
      </c>
      <c r="AX1383" s="13" t="s">
        <v>72</v>
      </c>
      <c r="AY1383" s="244" t="s">
        <v>203</v>
      </c>
    </row>
    <row r="1384" s="13" customFormat="1">
      <c r="A1384" s="13"/>
      <c r="B1384" s="234"/>
      <c r="C1384" s="235"/>
      <c r="D1384" s="236" t="s">
        <v>215</v>
      </c>
      <c r="E1384" s="237" t="s">
        <v>19</v>
      </c>
      <c r="F1384" s="238" t="s">
        <v>1000</v>
      </c>
      <c r="G1384" s="235"/>
      <c r="H1384" s="237" t="s">
        <v>19</v>
      </c>
      <c r="I1384" s="239"/>
      <c r="J1384" s="235"/>
      <c r="K1384" s="235"/>
      <c r="L1384" s="240"/>
      <c r="M1384" s="241"/>
      <c r="N1384" s="242"/>
      <c r="O1384" s="242"/>
      <c r="P1384" s="242"/>
      <c r="Q1384" s="242"/>
      <c r="R1384" s="242"/>
      <c r="S1384" s="242"/>
      <c r="T1384" s="24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4" t="s">
        <v>215</v>
      </c>
      <c r="AU1384" s="244" t="s">
        <v>81</v>
      </c>
      <c r="AV1384" s="13" t="s">
        <v>79</v>
      </c>
      <c r="AW1384" s="13" t="s">
        <v>33</v>
      </c>
      <c r="AX1384" s="13" t="s">
        <v>72</v>
      </c>
      <c r="AY1384" s="244" t="s">
        <v>203</v>
      </c>
    </row>
    <row r="1385" s="14" customFormat="1">
      <c r="A1385" s="14"/>
      <c r="B1385" s="245"/>
      <c r="C1385" s="246"/>
      <c r="D1385" s="236" t="s">
        <v>215</v>
      </c>
      <c r="E1385" s="247" t="s">
        <v>19</v>
      </c>
      <c r="F1385" s="248" t="s">
        <v>1386</v>
      </c>
      <c r="G1385" s="246"/>
      <c r="H1385" s="249">
        <v>2.7000000000000002</v>
      </c>
      <c r="I1385" s="250"/>
      <c r="J1385" s="246"/>
      <c r="K1385" s="246"/>
      <c r="L1385" s="251"/>
      <c r="M1385" s="252"/>
      <c r="N1385" s="253"/>
      <c r="O1385" s="253"/>
      <c r="P1385" s="253"/>
      <c r="Q1385" s="253"/>
      <c r="R1385" s="253"/>
      <c r="S1385" s="253"/>
      <c r="T1385" s="25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5" t="s">
        <v>215</v>
      </c>
      <c r="AU1385" s="255" t="s">
        <v>81</v>
      </c>
      <c r="AV1385" s="14" t="s">
        <v>81</v>
      </c>
      <c r="AW1385" s="14" t="s">
        <v>33</v>
      </c>
      <c r="AX1385" s="14" t="s">
        <v>72</v>
      </c>
      <c r="AY1385" s="255" t="s">
        <v>203</v>
      </c>
    </row>
    <row r="1386" s="13" customFormat="1">
      <c r="A1386" s="13"/>
      <c r="B1386" s="234"/>
      <c r="C1386" s="235"/>
      <c r="D1386" s="236" t="s">
        <v>215</v>
      </c>
      <c r="E1386" s="237" t="s">
        <v>19</v>
      </c>
      <c r="F1386" s="238" t="s">
        <v>1366</v>
      </c>
      <c r="G1386" s="235"/>
      <c r="H1386" s="237" t="s">
        <v>19</v>
      </c>
      <c r="I1386" s="239"/>
      <c r="J1386" s="235"/>
      <c r="K1386" s="235"/>
      <c r="L1386" s="240"/>
      <c r="M1386" s="241"/>
      <c r="N1386" s="242"/>
      <c r="O1386" s="242"/>
      <c r="P1386" s="242"/>
      <c r="Q1386" s="242"/>
      <c r="R1386" s="242"/>
      <c r="S1386" s="242"/>
      <c r="T1386" s="24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44" t="s">
        <v>215</v>
      </c>
      <c r="AU1386" s="244" t="s">
        <v>81</v>
      </c>
      <c r="AV1386" s="13" t="s">
        <v>79</v>
      </c>
      <c r="AW1386" s="13" t="s">
        <v>33</v>
      </c>
      <c r="AX1386" s="13" t="s">
        <v>72</v>
      </c>
      <c r="AY1386" s="244" t="s">
        <v>203</v>
      </c>
    </row>
    <row r="1387" s="13" customFormat="1">
      <c r="A1387" s="13"/>
      <c r="B1387" s="234"/>
      <c r="C1387" s="235"/>
      <c r="D1387" s="236" t="s">
        <v>215</v>
      </c>
      <c r="E1387" s="237" t="s">
        <v>19</v>
      </c>
      <c r="F1387" s="238" t="s">
        <v>1838</v>
      </c>
      <c r="G1387" s="235"/>
      <c r="H1387" s="237" t="s">
        <v>19</v>
      </c>
      <c r="I1387" s="239"/>
      <c r="J1387" s="235"/>
      <c r="K1387" s="235"/>
      <c r="L1387" s="240"/>
      <c r="M1387" s="241"/>
      <c r="N1387" s="242"/>
      <c r="O1387" s="242"/>
      <c r="P1387" s="242"/>
      <c r="Q1387" s="242"/>
      <c r="R1387" s="242"/>
      <c r="S1387" s="242"/>
      <c r="T1387" s="24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44" t="s">
        <v>215</v>
      </c>
      <c r="AU1387" s="244" t="s">
        <v>81</v>
      </c>
      <c r="AV1387" s="13" t="s">
        <v>79</v>
      </c>
      <c r="AW1387" s="13" t="s">
        <v>33</v>
      </c>
      <c r="AX1387" s="13" t="s">
        <v>72</v>
      </c>
      <c r="AY1387" s="244" t="s">
        <v>203</v>
      </c>
    </row>
    <row r="1388" s="13" customFormat="1">
      <c r="A1388" s="13"/>
      <c r="B1388" s="234"/>
      <c r="C1388" s="235"/>
      <c r="D1388" s="236" t="s">
        <v>215</v>
      </c>
      <c r="E1388" s="237" t="s">
        <v>19</v>
      </c>
      <c r="F1388" s="238" t="s">
        <v>1385</v>
      </c>
      <c r="G1388" s="235"/>
      <c r="H1388" s="237" t="s">
        <v>19</v>
      </c>
      <c r="I1388" s="239"/>
      <c r="J1388" s="235"/>
      <c r="K1388" s="235"/>
      <c r="L1388" s="240"/>
      <c r="M1388" s="241"/>
      <c r="N1388" s="242"/>
      <c r="O1388" s="242"/>
      <c r="P1388" s="242"/>
      <c r="Q1388" s="242"/>
      <c r="R1388" s="242"/>
      <c r="S1388" s="242"/>
      <c r="T1388" s="24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44" t="s">
        <v>215</v>
      </c>
      <c r="AU1388" s="244" t="s">
        <v>81</v>
      </c>
      <c r="AV1388" s="13" t="s">
        <v>79</v>
      </c>
      <c r="AW1388" s="13" t="s">
        <v>33</v>
      </c>
      <c r="AX1388" s="13" t="s">
        <v>72</v>
      </c>
      <c r="AY1388" s="244" t="s">
        <v>203</v>
      </c>
    </row>
    <row r="1389" s="13" customFormat="1">
      <c r="A1389" s="13"/>
      <c r="B1389" s="234"/>
      <c r="C1389" s="235"/>
      <c r="D1389" s="236" t="s">
        <v>215</v>
      </c>
      <c r="E1389" s="237" t="s">
        <v>19</v>
      </c>
      <c r="F1389" s="238" t="s">
        <v>999</v>
      </c>
      <c r="G1389" s="235"/>
      <c r="H1389" s="237" t="s">
        <v>19</v>
      </c>
      <c r="I1389" s="239"/>
      <c r="J1389" s="235"/>
      <c r="K1389" s="235"/>
      <c r="L1389" s="240"/>
      <c r="M1389" s="241"/>
      <c r="N1389" s="242"/>
      <c r="O1389" s="242"/>
      <c r="P1389" s="242"/>
      <c r="Q1389" s="242"/>
      <c r="R1389" s="242"/>
      <c r="S1389" s="242"/>
      <c r="T1389" s="24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4" t="s">
        <v>215</v>
      </c>
      <c r="AU1389" s="244" t="s">
        <v>81</v>
      </c>
      <c r="AV1389" s="13" t="s">
        <v>79</v>
      </c>
      <c r="AW1389" s="13" t="s">
        <v>33</v>
      </c>
      <c r="AX1389" s="13" t="s">
        <v>72</v>
      </c>
      <c r="AY1389" s="244" t="s">
        <v>203</v>
      </c>
    </row>
    <row r="1390" s="13" customFormat="1">
      <c r="A1390" s="13"/>
      <c r="B1390" s="234"/>
      <c r="C1390" s="235"/>
      <c r="D1390" s="236" t="s">
        <v>215</v>
      </c>
      <c r="E1390" s="237" t="s">
        <v>19</v>
      </c>
      <c r="F1390" s="238" t="s">
        <v>1002</v>
      </c>
      <c r="G1390" s="235"/>
      <c r="H1390" s="237" t="s">
        <v>19</v>
      </c>
      <c r="I1390" s="239"/>
      <c r="J1390" s="235"/>
      <c r="K1390" s="235"/>
      <c r="L1390" s="240"/>
      <c r="M1390" s="241"/>
      <c r="N1390" s="242"/>
      <c r="O1390" s="242"/>
      <c r="P1390" s="242"/>
      <c r="Q1390" s="242"/>
      <c r="R1390" s="242"/>
      <c r="S1390" s="242"/>
      <c r="T1390" s="24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4" t="s">
        <v>215</v>
      </c>
      <c r="AU1390" s="244" t="s">
        <v>81</v>
      </c>
      <c r="AV1390" s="13" t="s">
        <v>79</v>
      </c>
      <c r="AW1390" s="13" t="s">
        <v>33</v>
      </c>
      <c r="AX1390" s="13" t="s">
        <v>72</v>
      </c>
      <c r="AY1390" s="244" t="s">
        <v>203</v>
      </c>
    </row>
    <row r="1391" s="14" customFormat="1">
      <c r="A1391" s="14"/>
      <c r="B1391" s="245"/>
      <c r="C1391" s="246"/>
      <c r="D1391" s="236" t="s">
        <v>215</v>
      </c>
      <c r="E1391" s="247" t="s">
        <v>19</v>
      </c>
      <c r="F1391" s="248" t="s">
        <v>1631</v>
      </c>
      <c r="G1391" s="246"/>
      <c r="H1391" s="249">
        <v>16.257000000000001</v>
      </c>
      <c r="I1391" s="250"/>
      <c r="J1391" s="246"/>
      <c r="K1391" s="246"/>
      <c r="L1391" s="251"/>
      <c r="M1391" s="252"/>
      <c r="N1391" s="253"/>
      <c r="O1391" s="253"/>
      <c r="P1391" s="253"/>
      <c r="Q1391" s="253"/>
      <c r="R1391" s="253"/>
      <c r="S1391" s="253"/>
      <c r="T1391" s="25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5" t="s">
        <v>215</v>
      </c>
      <c r="AU1391" s="255" t="s">
        <v>81</v>
      </c>
      <c r="AV1391" s="14" t="s">
        <v>81</v>
      </c>
      <c r="AW1391" s="14" t="s">
        <v>33</v>
      </c>
      <c r="AX1391" s="14" t="s">
        <v>72</v>
      </c>
      <c r="AY1391" s="255" t="s">
        <v>203</v>
      </c>
    </row>
    <row r="1392" s="13" customFormat="1">
      <c r="A1392" s="13"/>
      <c r="B1392" s="234"/>
      <c r="C1392" s="235"/>
      <c r="D1392" s="236" t="s">
        <v>215</v>
      </c>
      <c r="E1392" s="237" t="s">
        <v>19</v>
      </c>
      <c r="F1392" s="238" t="s">
        <v>1366</v>
      </c>
      <c r="G1392" s="235"/>
      <c r="H1392" s="237" t="s">
        <v>19</v>
      </c>
      <c r="I1392" s="239"/>
      <c r="J1392" s="235"/>
      <c r="K1392" s="235"/>
      <c r="L1392" s="240"/>
      <c r="M1392" s="241"/>
      <c r="N1392" s="242"/>
      <c r="O1392" s="242"/>
      <c r="P1392" s="242"/>
      <c r="Q1392" s="242"/>
      <c r="R1392" s="242"/>
      <c r="S1392" s="242"/>
      <c r="T1392" s="24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4" t="s">
        <v>215</v>
      </c>
      <c r="AU1392" s="244" t="s">
        <v>81</v>
      </c>
      <c r="AV1392" s="13" t="s">
        <v>79</v>
      </c>
      <c r="AW1392" s="13" t="s">
        <v>33</v>
      </c>
      <c r="AX1392" s="13" t="s">
        <v>72</v>
      </c>
      <c r="AY1392" s="244" t="s">
        <v>203</v>
      </c>
    </row>
    <row r="1393" s="13" customFormat="1">
      <c r="A1393" s="13"/>
      <c r="B1393" s="234"/>
      <c r="C1393" s="235"/>
      <c r="D1393" s="236" t="s">
        <v>215</v>
      </c>
      <c r="E1393" s="237" t="s">
        <v>19</v>
      </c>
      <c r="F1393" s="238" t="s">
        <v>1839</v>
      </c>
      <c r="G1393" s="235"/>
      <c r="H1393" s="237" t="s">
        <v>19</v>
      </c>
      <c r="I1393" s="239"/>
      <c r="J1393" s="235"/>
      <c r="K1393" s="235"/>
      <c r="L1393" s="240"/>
      <c r="M1393" s="241"/>
      <c r="N1393" s="242"/>
      <c r="O1393" s="242"/>
      <c r="P1393" s="242"/>
      <c r="Q1393" s="242"/>
      <c r="R1393" s="242"/>
      <c r="S1393" s="242"/>
      <c r="T1393" s="24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44" t="s">
        <v>215</v>
      </c>
      <c r="AU1393" s="244" t="s">
        <v>81</v>
      </c>
      <c r="AV1393" s="13" t="s">
        <v>79</v>
      </c>
      <c r="AW1393" s="13" t="s">
        <v>33</v>
      </c>
      <c r="AX1393" s="13" t="s">
        <v>72</v>
      </c>
      <c r="AY1393" s="244" t="s">
        <v>203</v>
      </c>
    </row>
    <row r="1394" s="13" customFormat="1">
      <c r="A1394" s="13"/>
      <c r="B1394" s="234"/>
      <c r="C1394" s="235"/>
      <c r="D1394" s="236" t="s">
        <v>215</v>
      </c>
      <c r="E1394" s="237" t="s">
        <v>19</v>
      </c>
      <c r="F1394" s="238" t="s">
        <v>1618</v>
      </c>
      <c r="G1394" s="235"/>
      <c r="H1394" s="237" t="s">
        <v>19</v>
      </c>
      <c r="I1394" s="239"/>
      <c r="J1394" s="235"/>
      <c r="K1394" s="235"/>
      <c r="L1394" s="240"/>
      <c r="M1394" s="241"/>
      <c r="N1394" s="242"/>
      <c r="O1394" s="242"/>
      <c r="P1394" s="242"/>
      <c r="Q1394" s="242"/>
      <c r="R1394" s="242"/>
      <c r="S1394" s="242"/>
      <c r="T1394" s="24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4" t="s">
        <v>215</v>
      </c>
      <c r="AU1394" s="244" t="s">
        <v>81</v>
      </c>
      <c r="AV1394" s="13" t="s">
        <v>79</v>
      </c>
      <c r="AW1394" s="13" t="s">
        <v>33</v>
      </c>
      <c r="AX1394" s="13" t="s">
        <v>72</v>
      </c>
      <c r="AY1394" s="244" t="s">
        <v>203</v>
      </c>
    </row>
    <row r="1395" s="13" customFormat="1">
      <c r="A1395" s="13"/>
      <c r="B1395" s="234"/>
      <c r="C1395" s="235"/>
      <c r="D1395" s="236" t="s">
        <v>215</v>
      </c>
      <c r="E1395" s="237" t="s">
        <v>19</v>
      </c>
      <c r="F1395" s="238" t="s">
        <v>999</v>
      </c>
      <c r="G1395" s="235"/>
      <c r="H1395" s="237" t="s">
        <v>19</v>
      </c>
      <c r="I1395" s="239"/>
      <c r="J1395" s="235"/>
      <c r="K1395" s="235"/>
      <c r="L1395" s="240"/>
      <c r="M1395" s="241"/>
      <c r="N1395" s="242"/>
      <c r="O1395" s="242"/>
      <c r="P1395" s="242"/>
      <c r="Q1395" s="242"/>
      <c r="R1395" s="242"/>
      <c r="S1395" s="242"/>
      <c r="T1395" s="24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4" t="s">
        <v>215</v>
      </c>
      <c r="AU1395" s="244" t="s">
        <v>81</v>
      </c>
      <c r="AV1395" s="13" t="s">
        <v>79</v>
      </c>
      <c r="AW1395" s="13" t="s">
        <v>33</v>
      </c>
      <c r="AX1395" s="13" t="s">
        <v>72</v>
      </c>
      <c r="AY1395" s="244" t="s">
        <v>203</v>
      </c>
    </row>
    <row r="1396" s="13" customFormat="1">
      <c r="A1396" s="13"/>
      <c r="B1396" s="234"/>
      <c r="C1396" s="235"/>
      <c r="D1396" s="236" t="s">
        <v>215</v>
      </c>
      <c r="E1396" s="237" t="s">
        <v>19</v>
      </c>
      <c r="F1396" s="238" t="s">
        <v>1000</v>
      </c>
      <c r="G1396" s="235"/>
      <c r="H1396" s="237" t="s">
        <v>19</v>
      </c>
      <c r="I1396" s="239"/>
      <c r="J1396" s="235"/>
      <c r="K1396" s="235"/>
      <c r="L1396" s="240"/>
      <c r="M1396" s="241"/>
      <c r="N1396" s="242"/>
      <c r="O1396" s="242"/>
      <c r="P1396" s="242"/>
      <c r="Q1396" s="242"/>
      <c r="R1396" s="242"/>
      <c r="S1396" s="242"/>
      <c r="T1396" s="24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4" t="s">
        <v>215</v>
      </c>
      <c r="AU1396" s="244" t="s">
        <v>81</v>
      </c>
      <c r="AV1396" s="13" t="s">
        <v>79</v>
      </c>
      <c r="AW1396" s="13" t="s">
        <v>33</v>
      </c>
      <c r="AX1396" s="13" t="s">
        <v>72</v>
      </c>
      <c r="AY1396" s="244" t="s">
        <v>203</v>
      </c>
    </row>
    <row r="1397" s="14" customFormat="1">
      <c r="A1397" s="14"/>
      <c r="B1397" s="245"/>
      <c r="C1397" s="246"/>
      <c r="D1397" s="236" t="s">
        <v>215</v>
      </c>
      <c r="E1397" s="247" t="s">
        <v>19</v>
      </c>
      <c r="F1397" s="248" t="s">
        <v>1619</v>
      </c>
      <c r="G1397" s="246"/>
      <c r="H1397" s="249">
        <v>16.640000000000001</v>
      </c>
      <c r="I1397" s="250"/>
      <c r="J1397" s="246"/>
      <c r="K1397" s="246"/>
      <c r="L1397" s="251"/>
      <c r="M1397" s="252"/>
      <c r="N1397" s="253"/>
      <c r="O1397" s="253"/>
      <c r="P1397" s="253"/>
      <c r="Q1397" s="253"/>
      <c r="R1397" s="253"/>
      <c r="S1397" s="253"/>
      <c r="T1397" s="25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55" t="s">
        <v>215</v>
      </c>
      <c r="AU1397" s="255" t="s">
        <v>81</v>
      </c>
      <c r="AV1397" s="14" t="s">
        <v>81</v>
      </c>
      <c r="AW1397" s="14" t="s">
        <v>33</v>
      </c>
      <c r="AX1397" s="14" t="s">
        <v>72</v>
      </c>
      <c r="AY1397" s="255" t="s">
        <v>203</v>
      </c>
    </row>
    <row r="1398" s="13" customFormat="1">
      <c r="A1398" s="13"/>
      <c r="B1398" s="234"/>
      <c r="C1398" s="235"/>
      <c r="D1398" s="236" t="s">
        <v>215</v>
      </c>
      <c r="E1398" s="237" t="s">
        <v>19</v>
      </c>
      <c r="F1398" s="238" t="s">
        <v>1366</v>
      </c>
      <c r="G1398" s="235"/>
      <c r="H1398" s="237" t="s">
        <v>19</v>
      </c>
      <c r="I1398" s="239"/>
      <c r="J1398" s="235"/>
      <c r="K1398" s="235"/>
      <c r="L1398" s="240"/>
      <c r="M1398" s="241"/>
      <c r="N1398" s="242"/>
      <c r="O1398" s="242"/>
      <c r="P1398" s="242"/>
      <c r="Q1398" s="242"/>
      <c r="R1398" s="242"/>
      <c r="S1398" s="242"/>
      <c r="T1398" s="24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44" t="s">
        <v>215</v>
      </c>
      <c r="AU1398" s="244" t="s">
        <v>81</v>
      </c>
      <c r="AV1398" s="13" t="s">
        <v>79</v>
      </c>
      <c r="AW1398" s="13" t="s">
        <v>33</v>
      </c>
      <c r="AX1398" s="13" t="s">
        <v>72</v>
      </c>
      <c r="AY1398" s="244" t="s">
        <v>203</v>
      </c>
    </row>
    <row r="1399" s="13" customFormat="1">
      <c r="A1399" s="13"/>
      <c r="B1399" s="234"/>
      <c r="C1399" s="235"/>
      <c r="D1399" s="236" t="s">
        <v>215</v>
      </c>
      <c r="E1399" s="237" t="s">
        <v>19</v>
      </c>
      <c r="F1399" s="238" t="s">
        <v>1840</v>
      </c>
      <c r="G1399" s="235"/>
      <c r="H1399" s="237" t="s">
        <v>19</v>
      </c>
      <c r="I1399" s="239"/>
      <c r="J1399" s="235"/>
      <c r="K1399" s="235"/>
      <c r="L1399" s="240"/>
      <c r="M1399" s="241"/>
      <c r="N1399" s="242"/>
      <c r="O1399" s="242"/>
      <c r="P1399" s="242"/>
      <c r="Q1399" s="242"/>
      <c r="R1399" s="242"/>
      <c r="S1399" s="242"/>
      <c r="T1399" s="24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44" t="s">
        <v>215</v>
      </c>
      <c r="AU1399" s="244" t="s">
        <v>81</v>
      </c>
      <c r="AV1399" s="13" t="s">
        <v>79</v>
      </c>
      <c r="AW1399" s="13" t="s">
        <v>33</v>
      </c>
      <c r="AX1399" s="13" t="s">
        <v>72</v>
      </c>
      <c r="AY1399" s="244" t="s">
        <v>203</v>
      </c>
    </row>
    <row r="1400" s="13" customFormat="1">
      <c r="A1400" s="13"/>
      <c r="B1400" s="234"/>
      <c r="C1400" s="235"/>
      <c r="D1400" s="236" t="s">
        <v>215</v>
      </c>
      <c r="E1400" s="237" t="s">
        <v>19</v>
      </c>
      <c r="F1400" s="238" t="s">
        <v>1618</v>
      </c>
      <c r="G1400" s="235"/>
      <c r="H1400" s="237" t="s">
        <v>19</v>
      </c>
      <c r="I1400" s="239"/>
      <c r="J1400" s="235"/>
      <c r="K1400" s="235"/>
      <c r="L1400" s="240"/>
      <c r="M1400" s="241"/>
      <c r="N1400" s="242"/>
      <c r="O1400" s="242"/>
      <c r="P1400" s="242"/>
      <c r="Q1400" s="242"/>
      <c r="R1400" s="242"/>
      <c r="S1400" s="242"/>
      <c r="T1400" s="24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44" t="s">
        <v>215</v>
      </c>
      <c r="AU1400" s="244" t="s">
        <v>81</v>
      </c>
      <c r="AV1400" s="13" t="s">
        <v>79</v>
      </c>
      <c r="AW1400" s="13" t="s">
        <v>33</v>
      </c>
      <c r="AX1400" s="13" t="s">
        <v>72</v>
      </c>
      <c r="AY1400" s="244" t="s">
        <v>203</v>
      </c>
    </row>
    <row r="1401" s="13" customFormat="1">
      <c r="A1401" s="13"/>
      <c r="B1401" s="234"/>
      <c r="C1401" s="235"/>
      <c r="D1401" s="236" t="s">
        <v>215</v>
      </c>
      <c r="E1401" s="237" t="s">
        <v>19</v>
      </c>
      <c r="F1401" s="238" t="s">
        <v>999</v>
      </c>
      <c r="G1401" s="235"/>
      <c r="H1401" s="237" t="s">
        <v>19</v>
      </c>
      <c r="I1401" s="239"/>
      <c r="J1401" s="235"/>
      <c r="K1401" s="235"/>
      <c r="L1401" s="240"/>
      <c r="M1401" s="241"/>
      <c r="N1401" s="242"/>
      <c r="O1401" s="242"/>
      <c r="P1401" s="242"/>
      <c r="Q1401" s="242"/>
      <c r="R1401" s="242"/>
      <c r="S1401" s="242"/>
      <c r="T1401" s="24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4" t="s">
        <v>215</v>
      </c>
      <c r="AU1401" s="244" t="s">
        <v>81</v>
      </c>
      <c r="AV1401" s="13" t="s">
        <v>79</v>
      </c>
      <c r="AW1401" s="13" t="s">
        <v>33</v>
      </c>
      <c r="AX1401" s="13" t="s">
        <v>72</v>
      </c>
      <c r="AY1401" s="244" t="s">
        <v>203</v>
      </c>
    </row>
    <row r="1402" s="13" customFormat="1">
      <c r="A1402" s="13"/>
      <c r="B1402" s="234"/>
      <c r="C1402" s="235"/>
      <c r="D1402" s="236" t="s">
        <v>215</v>
      </c>
      <c r="E1402" s="237" t="s">
        <v>19</v>
      </c>
      <c r="F1402" s="238" t="s">
        <v>1002</v>
      </c>
      <c r="G1402" s="235"/>
      <c r="H1402" s="237" t="s">
        <v>19</v>
      </c>
      <c r="I1402" s="239"/>
      <c r="J1402" s="235"/>
      <c r="K1402" s="235"/>
      <c r="L1402" s="240"/>
      <c r="M1402" s="241"/>
      <c r="N1402" s="242"/>
      <c r="O1402" s="242"/>
      <c r="P1402" s="242"/>
      <c r="Q1402" s="242"/>
      <c r="R1402" s="242"/>
      <c r="S1402" s="242"/>
      <c r="T1402" s="24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4" t="s">
        <v>215</v>
      </c>
      <c r="AU1402" s="244" t="s">
        <v>81</v>
      </c>
      <c r="AV1402" s="13" t="s">
        <v>79</v>
      </c>
      <c r="AW1402" s="13" t="s">
        <v>33</v>
      </c>
      <c r="AX1402" s="13" t="s">
        <v>72</v>
      </c>
      <c r="AY1402" s="244" t="s">
        <v>203</v>
      </c>
    </row>
    <row r="1403" s="14" customFormat="1">
      <c r="A1403" s="14"/>
      <c r="B1403" s="245"/>
      <c r="C1403" s="246"/>
      <c r="D1403" s="236" t="s">
        <v>215</v>
      </c>
      <c r="E1403" s="247" t="s">
        <v>19</v>
      </c>
      <c r="F1403" s="248" t="s">
        <v>1633</v>
      </c>
      <c r="G1403" s="246"/>
      <c r="H1403" s="249">
        <v>46.457999999999998</v>
      </c>
      <c r="I1403" s="250"/>
      <c r="J1403" s="246"/>
      <c r="K1403" s="246"/>
      <c r="L1403" s="251"/>
      <c r="M1403" s="252"/>
      <c r="N1403" s="253"/>
      <c r="O1403" s="253"/>
      <c r="P1403" s="253"/>
      <c r="Q1403" s="253"/>
      <c r="R1403" s="253"/>
      <c r="S1403" s="253"/>
      <c r="T1403" s="25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5" t="s">
        <v>215</v>
      </c>
      <c r="AU1403" s="255" t="s">
        <v>81</v>
      </c>
      <c r="AV1403" s="14" t="s">
        <v>81</v>
      </c>
      <c r="AW1403" s="14" t="s">
        <v>33</v>
      </c>
      <c r="AX1403" s="14" t="s">
        <v>72</v>
      </c>
      <c r="AY1403" s="255" t="s">
        <v>203</v>
      </c>
    </row>
    <row r="1404" s="13" customFormat="1">
      <c r="A1404" s="13"/>
      <c r="B1404" s="234"/>
      <c r="C1404" s="235"/>
      <c r="D1404" s="236" t="s">
        <v>215</v>
      </c>
      <c r="E1404" s="237" t="s">
        <v>19</v>
      </c>
      <c r="F1404" s="238" t="s">
        <v>1366</v>
      </c>
      <c r="G1404" s="235"/>
      <c r="H1404" s="237" t="s">
        <v>19</v>
      </c>
      <c r="I1404" s="239"/>
      <c r="J1404" s="235"/>
      <c r="K1404" s="235"/>
      <c r="L1404" s="240"/>
      <c r="M1404" s="241"/>
      <c r="N1404" s="242"/>
      <c r="O1404" s="242"/>
      <c r="P1404" s="242"/>
      <c r="Q1404" s="242"/>
      <c r="R1404" s="242"/>
      <c r="S1404" s="242"/>
      <c r="T1404" s="24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44" t="s">
        <v>215</v>
      </c>
      <c r="AU1404" s="244" t="s">
        <v>81</v>
      </c>
      <c r="AV1404" s="13" t="s">
        <v>79</v>
      </c>
      <c r="AW1404" s="13" t="s">
        <v>33</v>
      </c>
      <c r="AX1404" s="13" t="s">
        <v>72</v>
      </c>
      <c r="AY1404" s="244" t="s">
        <v>203</v>
      </c>
    </row>
    <row r="1405" s="13" customFormat="1">
      <c r="A1405" s="13"/>
      <c r="B1405" s="234"/>
      <c r="C1405" s="235"/>
      <c r="D1405" s="236" t="s">
        <v>215</v>
      </c>
      <c r="E1405" s="237" t="s">
        <v>19</v>
      </c>
      <c r="F1405" s="238" t="s">
        <v>1841</v>
      </c>
      <c r="G1405" s="235"/>
      <c r="H1405" s="237" t="s">
        <v>19</v>
      </c>
      <c r="I1405" s="239"/>
      <c r="J1405" s="235"/>
      <c r="K1405" s="235"/>
      <c r="L1405" s="240"/>
      <c r="M1405" s="241"/>
      <c r="N1405" s="242"/>
      <c r="O1405" s="242"/>
      <c r="P1405" s="242"/>
      <c r="Q1405" s="242"/>
      <c r="R1405" s="242"/>
      <c r="S1405" s="242"/>
      <c r="T1405" s="24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44" t="s">
        <v>215</v>
      </c>
      <c r="AU1405" s="244" t="s">
        <v>81</v>
      </c>
      <c r="AV1405" s="13" t="s">
        <v>79</v>
      </c>
      <c r="AW1405" s="13" t="s">
        <v>33</v>
      </c>
      <c r="AX1405" s="13" t="s">
        <v>72</v>
      </c>
      <c r="AY1405" s="244" t="s">
        <v>203</v>
      </c>
    </row>
    <row r="1406" s="13" customFormat="1">
      <c r="A1406" s="13"/>
      <c r="B1406" s="234"/>
      <c r="C1406" s="235"/>
      <c r="D1406" s="236" t="s">
        <v>215</v>
      </c>
      <c r="E1406" s="237" t="s">
        <v>19</v>
      </c>
      <c r="F1406" s="238" t="s">
        <v>1369</v>
      </c>
      <c r="G1406" s="235"/>
      <c r="H1406" s="237" t="s">
        <v>19</v>
      </c>
      <c r="I1406" s="239"/>
      <c r="J1406" s="235"/>
      <c r="K1406" s="235"/>
      <c r="L1406" s="240"/>
      <c r="M1406" s="241"/>
      <c r="N1406" s="242"/>
      <c r="O1406" s="242"/>
      <c r="P1406" s="242"/>
      <c r="Q1406" s="242"/>
      <c r="R1406" s="242"/>
      <c r="S1406" s="242"/>
      <c r="T1406" s="24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44" t="s">
        <v>215</v>
      </c>
      <c r="AU1406" s="244" t="s">
        <v>81</v>
      </c>
      <c r="AV1406" s="13" t="s">
        <v>79</v>
      </c>
      <c r="AW1406" s="13" t="s">
        <v>33</v>
      </c>
      <c r="AX1406" s="13" t="s">
        <v>72</v>
      </c>
      <c r="AY1406" s="244" t="s">
        <v>203</v>
      </c>
    </row>
    <row r="1407" s="13" customFormat="1">
      <c r="A1407" s="13"/>
      <c r="B1407" s="234"/>
      <c r="C1407" s="235"/>
      <c r="D1407" s="236" t="s">
        <v>215</v>
      </c>
      <c r="E1407" s="237" t="s">
        <v>19</v>
      </c>
      <c r="F1407" s="238" t="s">
        <v>999</v>
      </c>
      <c r="G1407" s="235"/>
      <c r="H1407" s="237" t="s">
        <v>19</v>
      </c>
      <c r="I1407" s="239"/>
      <c r="J1407" s="235"/>
      <c r="K1407" s="235"/>
      <c r="L1407" s="240"/>
      <c r="M1407" s="241"/>
      <c r="N1407" s="242"/>
      <c r="O1407" s="242"/>
      <c r="P1407" s="242"/>
      <c r="Q1407" s="242"/>
      <c r="R1407" s="242"/>
      <c r="S1407" s="242"/>
      <c r="T1407" s="24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4" t="s">
        <v>215</v>
      </c>
      <c r="AU1407" s="244" t="s">
        <v>81</v>
      </c>
      <c r="AV1407" s="13" t="s">
        <v>79</v>
      </c>
      <c r="AW1407" s="13" t="s">
        <v>33</v>
      </c>
      <c r="AX1407" s="13" t="s">
        <v>72</v>
      </c>
      <c r="AY1407" s="244" t="s">
        <v>203</v>
      </c>
    </row>
    <row r="1408" s="13" customFormat="1">
      <c r="A1408" s="13"/>
      <c r="B1408" s="234"/>
      <c r="C1408" s="235"/>
      <c r="D1408" s="236" t="s">
        <v>215</v>
      </c>
      <c r="E1408" s="237" t="s">
        <v>19</v>
      </c>
      <c r="F1408" s="238" t="s">
        <v>1000</v>
      </c>
      <c r="G1408" s="235"/>
      <c r="H1408" s="237" t="s">
        <v>19</v>
      </c>
      <c r="I1408" s="239"/>
      <c r="J1408" s="235"/>
      <c r="K1408" s="235"/>
      <c r="L1408" s="240"/>
      <c r="M1408" s="241"/>
      <c r="N1408" s="242"/>
      <c r="O1408" s="242"/>
      <c r="P1408" s="242"/>
      <c r="Q1408" s="242"/>
      <c r="R1408" s="242"/>
      <c r="S1408" s="242"/>
      <c r="T1408" s="24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44" t="s">
        <v>215</v>
      </c>
      <c r="AU1408" s="244" t="s">
        <v>81</v>
      </c>
      <c r="AV1408" s="13" t="s">
        <v>79</v>
      </c>
      <c r="AW1408" s="13" t="s">
        <v>33</v>
      </c>
      <c r="AX1408" s="13" t="s">
        <v>72</v>
      </c>
      <c r="AY1408" s="244" t="s">
        <v>203</v>
      </c>
    </row>
    <row r="1409" s="14" customFormat="1">
      <c r="A1409" s="14"/>
      <c r="B1409" s="245"/>
      <c r="C1409" s="246"/>
      <c r="D1409" s="236" t="s">
        <v>215</v>
      </c>
      <c r="E1409" s="247" t="s">
        <v>19</v>
      </c>
      <c r="F1409" s="248" t="s">
        <v>1370</v>
      </c>
      <c r="G1409" s="246"/>
      <c r="H1409" s="249">
        <v>4.7400000000000002</v>
      </c>
      <c r="I1409" s="250"/>
      <c r="J1409" s="246"/>
      <c r="K1409" s="246"/>
      <c r="L1409" s="251"/>
      <c r="M1409" s="252"/>
      <c r="N1409" s="253"/>
      <c r="O1409" s="253"/>
      <c r="P1409" s="253"/>
      <c r="Q1409" s="253"/>
      <c r="R1409" s="253"/>
      <c r="S1409" s="253"/>
      <c r="T1409" s="25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55" t="s">
        <v>215</v>
      </c>
      <c r="AU1409" s="255" t="s">
        <v>81</v>
      </c>
      <c r="AV1409" s="14" t="s">
        <v>81</v>
      </c>
      <c r="AW1409" s="14" t="s">
        <v>33</v>
      </c>
      <c r="AX1409" s="14" t="s">
        <v>72</v>
      </c>
      <c r="AY1409" s="255" t="s">
        <v>203</v>
      </c>
    </row>
    <row r="1410" s="13" customFormat="1">
      <c r="A1410" s="13"/>
      <c r="B1410" s="234"/>
      <c r="C1410" s="235"/>
      <c r="D1410" s="236" t="s">
        <v>215</v>
      </c>
      <c r="E1410" s="237" t="s">
        <v>19</v>
      </c>
      <c r="F1410" s="238" t="s">
        <v>1366</v>
      </c>
      <c r="G1410" s="235"/>
      <c r="H1410" s="237" t="s">
        <v>19</v>
      </c>
      <c r="I1410" s="239"/>
      <c r="J1410" s="235"/>
      <c r="K1410" s="235"/>
      <c r="L1410" s="240"/>
      <c r="M1410" s="241"/>
      <c r="N1410" s="242"/>
      <c r="O1410" s="242"/>
      <c r="P1410" s="242"/>
      <c r="Q1410" s="242"/>
      <c r="R1410" s="242"/>
      <c r="S1410" s="242"/>
      <c r="T1410" s="24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4" t="s">
        <v>215</v>
      </c>
      <c r="AU1410" s="244" t="s">
        <v>81</v>
      </c>
      <c r="AV1410" s="13" t="s">
        <v>79</v>
      </c>
      <c r="AW1410" s="13" t="s">
        <v>33</v>
      </c>
      <c r="AX1410" s="13" t="s">
        <v>72</v>
      </c>
      <c r="AY1410" s="244" t="s">
        <v>203</v>
      </c>
    </row>
    <row r="1411" s="13" customFormat="1">
      <c r="A1411" s="13"/>
      <c r="B1411" s="234"/>
      <c r="C1411" s="235"/>
      <c r="D1411" s="236" t="s">
        <v>215</v>
      </c>
      <c r="E1411" s="237" t="s">
        <v>19</v>
      </c>
      <c r="F1411" s="238" t="s">
        <v>1842</v>
      </c>
      <c r="G1411" s="235"/>
      <c r="H1411" s="237" t="s">
        <v>19</v>
      </c>
      <c r="I1411" s="239"/>
      <c r="J1411" s="235"/>
      <c r="K1411" s="235"/>
      <c r="L1411" s="240"/>
      <c r="M1411" s="241"/>
      <c r="N1411" s="242"/>
      <c r="O1411" s="242"/>
      <c r="P1411" s="242"/>
      <c r="Q1411" s="242"/>
      <c r="R1411" s="242"/>
      <c r="S1411" s="242"/>
      <c r="T1411" s="24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4" t="s">
        <v>215</v>
      </c>
      <c r="AU1411" s="244" t="s">
        <v>81</v>
      </c>
      <c r="AV1411" s="13" t="s">
        <v>79</v>
      </c>
      <c r="AW1411" s="13" t="s">
        <v>33</v>
      </c>
      <c r="AX1411" s="13" t="s">
        <v>72</v>
      </c>
      <c r="AY1411" s="244" t="s">
        <v>203</v>
      </c>
    </row>
    <row r="1412" s="13" customFormat="1">
      <c r="A1412" s="13"/>
      <c r="B1412" s="234"/>
      <c r="C1412" s="235"/>
      <c r="D1412" s="236" t="s">
        <v>215</v>
      </c>
      <c r="E1412" s="237" t="s">
        <v>19</v>
      </c>
      <c r="F1412" s="238" t="s">
        <v>1369</v>
      </c>
      <c r="G1412" s="235"/>
      <c r="H1412" s="237" t="s">
        <v>19</v>
      </c>
      <c r="I1412" s="239"/>
      <c r="J1412" s="235"/>
      <c r="K1412" s="235"/>
      <c r="L1412" s="240"/>
      <c r="M1412" s="241"/>
      <c r="N1412" s="242"/>
      <c r="O1412" s="242"/>
      <c r="P1412" s="242"/>
      <c r="Q1412" s="242"/>
      <c r="R1412" s="242"/>
      <c r="S1412" s="242"/>
      <c r="T1412" s="24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44" t="s">
        <v>215</v>
      </c>
      <c r="AU1412" s="244" t="s">
        <v>81</v>
      </c>
      <c r="AV1412" s="13" t="s">
        <v>79</v>
      </c>
      <c r="AW1412" s="13" t="s">
        <v>33</v>
      </c>
      <c r="AX1412" s="13" t="s">
        <v>72</v>
      </c>
      <c r="AY1412" s="244" t="s">
        <v>203</v>
      </c>
    </row>
    <row r="1413" s="13" customFormat="1">
      <c r="A1413" s="13"/>
      <c r="B1413" s="234"/>
      <c r="C1413" s="235"/>
      <c r="D1413" s="236" t="s">
        <v>215</v>
      </c>
      <c r="E1413" s="237" t="s">
        <v>19</v>
      </c>
      <c r="F1413" s="238" t="s">
        <v>999</v>
      </c>
      <c r="G1413" s="235"/>
      <c r="H1413" s="237" t="s">
        <v>19</v>
      </c>
      <c r="I1413" s="239"/>
      <c r="J1413" s="235"/>
      <c r="K1413" s="235"/>
      <c r="L1413" s="240"/>
      <c r="M1413" s="241"/>
      <c r="N1413" s="242"/>
      <c r="O1413" s="242"/>
      <c r="P1413" s="242"/>
      <c r="Q1413" s="242"/>
      <c r="R1413" s="242"/>
      <c r="S1413" s="242"/>
      <c r="T1413" s="24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44" t="s">
        <v>215</v>
      </c>
      <c r="AU1413" s="244" t="s">
        <v>81</v>
      </c>
      <c r="AV1413" s="13" t="s">
        <v>79</v>
      </c>
      <c r="AW1413" s="13" t="s">
        <v>33</v>
      </c>
      <c r="AX1413" s="13" t="s">
        <v>72</v>
      </c>
      <c r="AY1413" s="244" t="s">
        <v>203</v>
      </c>
    </row>
    <row r="1414" s="13" customFormat="1">
      <c r="A1414" s="13"/>
      <c r="B1414" s="234"/>
      <c r="C1414" s="235"/>
      <c r="D1414" s="236" t="s">
        <v>215</v>
      </c>
      <c r="E1414" s="237" t="s">
        <v>19</v>
      </c>
      <c r="F1414" s="238" t="s">
        <v>1002</v>
      </c>
      <c r="G1414" s="235"/>
      <c r="H1414" s="237" t="s">
        <v>19</v>
      </c>
      <c r="I1414" s="239"/>
      <c r="J1414" s="235"/>
      <c r="K1414" s="235"/>
      <c r="L1414" s="240"/>
      <c r="M1414" s="241"/>
      <c r="N1414" s="242"/>
      <c r="O1414" s="242"/>
      <c r="P1414" s="242"/>
      <c r="Q1414" s="242"/>
      <c r="R1414" s="242"/>
      <c r="S1414" s="242"/>
      <c r="T1414" s="24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44" t="s">
        <v>215</v>
      </c>
      <c r="AU1414" s="244" t="s">
        <v>81</v>
      </c>
      <c r="AV1414" s="13" t="s">
        <v>79</v>
      </c>
      <c r="AW1414" s="13" t="s">
        <v>33</v>
      </c>
      <c r="AX1414" s="13" t="s">
        <v>72</v>
      </c>
      <c r="AY1414" s="244" t="s">
        <v>203</v>
      </c>
    </row>
    <row r="1415" s="14" customFormat="1">
      <c r="A1415" s="14"/>
      <c r="B1415" s="245"/>
      <c r="C1415" s="246"/>
      <c r="D1415" s="236" t="s">
        <v>215</v>
      </c>
      <c r="E1415" s="247" t="s">
        <v>19</v>
      </c>
      <c r="F1415" s="248" t="s">
        <v>1472</v>
      </c>
      <c r="G1415" s="246"/>
      <c r="H1415" s="249">
        <v>26.853999999999999</v>
      </c>
      <c r="I1415" s="250"/>
      <c r="J1415" s="246"/>
      <c r="K1415" s="246"/>
      <c r="L1415" s="251"/>
      <c r="M1415" s="252"/>
      <c r="N1415" s="253"/>
      <c r="O1415" s="253"/>
      <c r="P1415" s="253"/>
      <c r="Q1415" s="253"/>
      <c r="R1415" s="253"/>
      <c r="S1415" s="253"/>
      <c r="T1415" s="25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55" t="s">
        <v>215</v>
      </c>
      <c r="AU1415" s="255" t="s">
        <v>81</v>
      </c>
      <c r="AV1415" s="14" t="s">
        <v>81</v>
      </c>
      <c r="AW1415" s="14" t="s">
        <v>33</v>
      </c>
      <c r="AX1415" s="14" t="s">
        <v>72</v>
      </c>
      <c r="AY1415" s="255" t="s">
        <v>203</v>
      </c>
    </row>
    <row r="1416" s="13" customFormat="1">
      <c r="A1416" s="13"/>
      <c r="B1416" s="234"/>
      <c r="C1416" s="235"/>
      <c r="D1416" s="236" t="s">
        <v>215</v>
      </c>
      <c r="E1416" s="237" t="s">
        <v>19</v>
      </c>
      <c r="F1416" s="238" t="s">
        <v>1366</v>
      </c>
      <c r="G1416" s="235"/>
      <c r="H1416" s="237" t="s">
        <v>19</v>
      </c>
      <c r="I1416" s="239"/>
      <c r="J1416" s="235"/>
      <c r="K1416" s="235"/>
      <c r="L1416" s="240"/>
      <c r="M1416" s="241"/>
      <c r="N1416" s="242"/>
      <c r="O1416" s="242"/>
      <c r="P1416" s="242"/>
      <c r="Q1416" s="242"/>
      <c r="R1416" s="242"/>
      <c r="S1416" s="242"/>
      <c r="T1416" s="24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44" t="s">
        <v>215</v>
      </c>
      <c r="AU1416" s="244" t="s">
        <v>81</v>
      </c>
      <c r="AV1416" s="13" t="s">
        <v>79</v>
      </c>
      <c r="AW1416" s="13" t="s">
        <v>33</v>
      </c>
      <c r="AX1416" s="13" t="s">
        <v>72</v>
      </c>
      <c r="AY1416" s="244" t="s">
        <v>203</v>
      </c>
    </row>
    <row r="1417" s="13" customFormat="1">
      <c r="A1417" s="13"/>
      <c r="B1417" s="234"/>
      <c r="C1417" s="235"/>
      <c r="D1417" s="236" t="s">
        <v>215</v>
      </c>
      <c r="E1417" s="237" t="s">
        <v>19</v>
      </c>
      <c r="F1417" s="238" t="s">
        <v>1139</v>
      </c>
      <c r="G1417" s="235"/>
      <c r="H1417" s="237" t="s">
        <v>19</v>
      </c>
      <c r="I1417" s="239"/>
      <c r="J1417" s="235"/>
      <c r="K1417" s="235"/>
      <c r="L1417" s="240"/>
      <c r="M1417" s="241"/>
      <c r="N1417" s="242"/>
      <c r="O1417" s="242"/>
      <c r="P1417" s="242"/>
      <c r="Q1417" s="242"/>
      <c r="R1417" s="242"/>
      <c r="S1417" s="242"/>
      <c r="T1417" s="24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4" t="s">
        <v>215</v>
      </c>
      <c r="AU1417" s="244" t="s">
        <v>81</v>
      </c>
      <c r="AV1417" s="13" t="s">
        <v>79</v>
      </c>
      <c r="AW1417" s="13" t="s">
        <v>33</v>
      </c>
      <c r="AX1417" s="13" t="s">
        <v>72</v>
      </c>
      <c r="AY1417" s="244" t="s">
        <v>203</v>
      </c>
    </row>
    <row r="1418" s="13" customFormat="1">
      <c r="A1418" s="13"/>
      <c r="B1418" s="234"/>
      <c r="C1418" s="235"/>
      <c r="D1418" s="236" t="s">
        <v>215</v>
      </c>
      <c r="E1418" s="237" t="s">
        <v>19</v>
      </c>
      <c r="F1418" s="238" t="s">
        <v>1371</v>
      </c>
      <c r="G1418" s="235"/>
      <c r="H1418" s="237" t="s">
        <v>19</v>
      </c>
      <c r="I1418" s="239"/>
      <c r="J1418" s="235"/>
      <c r="K1418" s="235"/>
      <c r="L1418" s="240"/>
      <c r="M1418" s="241"/>
      <c r="N1418" s="242"/>
      <c r="O1418" s="242"/>
      <c r="P1418" s="242"/>
      <c r="Q1418" s="242"/>
      <c r="R1418" s="242"/>
      <c r="S1418" s="242"/>
      <c r="T1418" s="24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4" t="s">
        <v>215</v>
      </c>
      <c r="AU1418" s="244" t="s">
        <v>81</v>
      </c>
      <c r="AV1418" s="13" t="s">
        <v>79</v>
      </c>
      <c r="AW1418" s="13" t="s">
        <v>33</v>
      </c>
      <c r="AX1418" s="13" t="s">
        <v>72</v>
      </c>
      <c r="AY1418" s="244" t="s">
        <v>203</v>
      </c>
    </row>
    <row r="1419" s="13" customFormat="1">
      <c r="A1419" s="13"/>
      <c r="B1419" s="234"/>
      <c r="C1419" s="235"/>
      <c r="D1419" s="236" t="s">
        <v>215</v>
      </c>
      <c r="E1419" s="237" t="s">
        <v>19</v>
      </c>
      <c r="F1419" s="238" t="s">
        <v>999</v>
      </c>
      <c r="G1419" s="235"/>
      <c r="H1419" s="237" t="s">
        <v>19</v>
      </c>
      <c r="I1419" s="239"/>
      <c r="J1419" s="235"/>
      <c r="K1419" s="235"/>
      <c r="L1419" s="240"/>
      <c r="M1419" s="241"/>
      <c r="N1419" s="242"/>
      <c r="O1419" s="242"/>
      <c r="P1419" s="242"/>
      <c r="Q1419" s="242"/>
      <c r="R1419" s="242"/>
      <c r="S1419" s="242"/>
      <c r="T1419" s="24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4" t="s">
        <v>215</v>
      </c>
      <c r="AU1419" s="244" t="s">
        <v>81</v>
      </c>
      <c r="AV1419" s="13" t="s">
        <v>79</v>
      </c>
      <c r="AW1419" s="13" t="s">
        <v>33</v>
      </c>
      <c r="AX1419" s="13" t="s">
        <v>72</v>
      </c>
      <c r="AY1419" s="244" t="s">
        <v>203</v>
      </c>
    </row>
    <row r="1420" s="13" customFormat="1">
      <c r="A1420" s="13"/>
      <c r="B1420" s="234"/>
      <c r="C1420" s="235"/>
      <c r="D1420" s="236" t="s">
        <v>215</v>
      </c>
      <c r="E1420" s="237" t="s">
        <v>19</v>
      </c>
      <c r="F1420" s="238" t="s">
        <v>1000</v>
      </c>
      <c r="G1420" s="235"/>
      <c r="H1420" s="237" t="s">
        <v>19</v>
      </c>
      <c r="I1420" s="239"/>
      <c r="J1420" s="235"/>
      <c r="K1420" s="235"/>
      <c r="L1420" s="240"/>
      <c r="M1420" s="241"/>
      <c r="N1420" s="242"/>
      <c r="O1420" s="242"/>
      <c r="P1420" s="242"/>
      <c r="Q1420" s="242"/>
      <c r="R1420" s="242"/>
      <c r="S1420" s="242"/>
      <c r="T1420" s="24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4" t="s">
        <v>215</v>
      </c>
      <c r="AU1420" s="244" t="s">
        <v>81</v>
      </c>
      <c r="AV1420" s="13" t="s">
        <v>79</v>
      </c>
      <c r="AW1420" s="13" t="s">
        <v>33</v>
      </c>
      <c r="AX1420" s="13" t="s">
        <v>72</v>
      </c>
      <c r="AY1420" s="244" t="s">
        <v>203</v>
      </c>
    </row>
    <row r="1421" s="14" customFormat="1">
      <c r="A1421" s="14"/>
      <c r="B1421" s="245"/>
      <c r="C1421" s="246"/>
      <c r="D1421" s="236" t="s">
        <v>215</v>
      </c>
      <c r="E1421" s="247" t="s">
        <v>19</v>
      </c>
      <c r="F1421" s="248" t="s">
        <v>1372</v>
      </c>
      <c r="G1421" s="246"/>
      <c r="H1421" s="249">
        <v>32.100000000000001</v>
      </c>
      <c r="I1421" s="250"/>
      <c r="J1421" s="246"/>
      <c r="K1421" s="246"/>
      <c r="L1421" s="251"/>
      <c r="M1421" s="252"/>
      <c r="N1421" s="253"/>
      <c r="O1421" s="253"/>
      <c r="P1421" s="253"/>
      <c r="Q1421" s="253"/>
      <c r="R1421" s="253"/>
      <c r="S1421" s="253"/>
      <c r="T1421" s="25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5" t="s">
        <v>215</v>
      </c>
      <c r="AU1421" s="255" t="s">
        <v>81</v>
      </c>
      <c r="AV1421" s="14" t="s">
        <v>81</v>
      </c>
      <c r="AW1421" s="14" t="s">
        <v>33</v>
      </c>
      <c r="AX1421" s="14" t="s">
        <v>72</v>
      </c>
      <c r="AY1421" s="255" t="s">
        <v>203</v>
      </c>
    </row>
    <row r="1422" s="13" customFormat="1">
      <c r="A1422" s="13"/>
      <c r="B1422" s="234"/>
      <c r="C1422" s="235"/>
      <c r="D1422" s="236" t="s">
        <v>215</v>
      </c>
      <c r="E1422" s="237" t="s">
        <v>19</v>
      </c>
      <c r="F1422" s="238" t="s">
        <v>1366</v>
      </c>
      <c r="G1422" s="235"/>
      <c r="H1422" s="237" t="s">
        <v>19</v>
      </c>
      <c r="I1422" s="239"/>
      <c r="J1422" s="235"/>
      <c r="K1422" s="235"/>
      <c r="L1422" s="240"/>
      <c r="M1422" s="241"/>
      <c r="N1422" s="242"/>
      <c r="O1422" s="242"/>
      <c r="P1422" s="242"/>
      <c r="Q1422" s="242"/>
      <c r="R1422" s="242"/>
      <c r="S1422" s="242"/>
      <c r="T1422" s="24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4" t="s">
        <v>215</v>
      </c>
      <c r="AU1422" s="244" t="s">
        <v>81</v>
      </c>
      <c r="AV1422" s="13" t="s">
        <v>79</v>
      </c>
      <c r="AW1422" s="13" t="s">
        <v>33</v>
      </c>
      <c r="AX1422" s="13" t="s">
        <v>72</v>
      </c>
      <c r="AY1422" s="244" t="s">
        <v>203</v>
      </c>
    </row>
    <row r="1423" s="13" customFormat="1">
      <c r="A1423" s="13"/>
      <c r="B1423" s="234"/>
      <c r="C1423" s="235"/>
      <c r="D1423" s="236" t="s">
        <v>215</v>
      </c>
      <c r="E1423" s="237" t="s">
        <v>19</v>
      </c>
      <c r="F1423" s="238" t="s">
        <v>1152</v>
      </c>
      <c r="G1423" s="235"/>
      <c r="H1423" s="237" t="s">
        <v>19</v>
      </c>
      <c r="I1423" s="239"/>
      <c r="J1423" s="235"/>
      <c r="K1423" s="235"/>
      <c r="L1423" s="240"/>
      <c r="M1423" s="241"/>
      <c r="N1423" s="242"/>
      <c r="O1423" s="242"/>
      <c r="P1423" s="242"/>
      <c r="Q1423" s="242"/>
      <c r="R1423" s="242"/>
      <c r="S1423" s="242"/>
      <c r="T1423" s="24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44" t="s">
        <v>215</v>
      </c>
      <c r="AU1423" s="244" t="s">
        <v>81</v>
      </c>
      <c r="AV1423" s="13" t="s">
        <v>79</v>
      </c>
      <c r="AW1423" s="13" t="s">
        <v>33</v>
      </c>
      <c r="AX1423" s="13" t="s">
        <v>72</v>
      </c>
      <c r="AY1423" s="244" t="s">
        <v>203</v>
      </c>
    </row>
    <row r="1424" s="13" customFormat="1">
      <c r="A1424" s="13"/>
      <c r="B1424" s="234"/>
      <c r="C1424" s="235"/>
      <c r="D1424" s="236" t="s">
        <v>215</v>
      </c>
      <c r="E1424" s="237" t="s">
        <v>19</v>
      </c>
      <c r="F1424" s="238" t="s">
        <v>1371</v>
      </c>
      <c r="G1424" s="235"/>
      <c r="H1424" s="237" t="s">
        <v>19</v>
      </c>
      <c r="I1424" s="239"/>
      <c r="J1424" s="235"/>
      <c r="K1424" s="235"/>
      <c r="L1424" s="240"/>
      <c r="M1424" s="241"/>
      <c r="N1424" s="242"/>
      <c r="O1424" s="242"/>
      <c r="P1424" s="242"/>
      <c r="Q1424" s="242"/>
      <c r="R1424" s="242"/>
      <c r="S1424" s="242"/>
      <c r="T1424" s="24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44" t="s">
        <v>215</v>
      </c>
      <c r="AU1424" s="244" t="s">
        <v>81</v>
      </c>
      <c r="AV1424" s="13" t="s">
        <v>79</v>
      </c>
      <c r="AW1424" s="13" t="s">
        <v>33</v>
      </c>
      <c r="AX1424" s="13" t="s">
        <v>72</v>
      </c>
      <c r="AY1424" s="244" t="s">
        <v>203</v>
      </c>
    </row>
    <row r="1425" s="13" customFormat="1">
      <c r="A1425" s="13"/>
      <c r="B1425" s="234"/>
      <c r="C1425" s="235"/>
      <c r="D1425" s="236" t="s">
        <v>215</v>
      </c>
      <c r="E1425" s="237" t="s">
        <v>19</v>
      </c>
      <c r="F1425" s="238" t="s">
        <v>999</v>
      </c>
      <c r="G1425" s="235"/>
      <c r="H1425" s="237" t="s">
        <v>19</v>
      </c>
      <c r="I1425" s="239"/>
      <c r="J1425" s="235"/>
      <c r="K1425" s="235"/>
      <c r="L1425" s="240"/>
      <c r="M1425" s="241"/>
      <c r="N1425" s="242"/>
      <c r="O1425" s="242"/>
      <c r="P1425" s="242"/>
      <c r="Q1425" s="242"/>
      <c r="R1425" s="242"/>
      <c r="S1425" s="242"/>
      <c r="T1425" s="24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44" t="s">
        <v>215</v>
      </c>
      <c r="AU1425" s="244" t="s">
        <v>81</v>
      </c>
      <c r="AV1425" s="13" t="s">
        <v>79</v>
      </c>
      <c r="AW1425" s="13" t="s">
        <v>33</v>
      </c>
      <c r="AX1425" s="13" t="s">
        <v>72</v>
      </c>
      <c r="AY1425" s="244" t="s">
        <v>203</v>
      </c>
    </row>
    <row r="1426" s="13" customFormat="1">
      <c r="A1426" s="13"/>
      <c r="B1426" s="234"/>
      <c r="C1426" s="235"/>
      <c r="D1426" s="236" t="s">
        <v>215</v>
      </c>
      <c r="E1426" s="237" t="s">
        <v>19</v>
      </c>
      <c r="F1426" s="238" t="s">
        <v>1002</v>
      </c>
      <c r="G1426" s="235"/>
      <c r="H1426" s="237" t="s">
        <v>19</v>
      </c>
      <c r="I1426" s="239"/>
      <c r="J1426" s="235"/>
      <c r="K1426" s="235"/>
      <c r="L1426" s="240"/>
      <c r="M1426" s="241"/>
      <c r="N1426" s="242"/>
      <c r="O1426" s="242"/>
      <c r="P1426" s="242"/>
      <c r="Q1426" s="242"/>
      <c r="R1426" s="242"/>
      <c r="S1426" s="242"/>
      <c r="T1426" s="24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4" t="s">
        <v>215</v>
      </c>
      <c r="AU1426" s="244" t="s">
        <v>81</v>
      </c>
      <c r="AV1426" s="13" t="s">
        <v>79</v>
      </c>
      <c r="AW1426" s="13" t="s">
        <v>33</v>
      </c>
      <c r="AX1426" s="13" t="s">
        <v>72</v>
      </c>
      <c r="AY1426" s="244" t="s">
        <v>203</v>
      </c>
    </row>
    <row r="1427" s="14" customFormat="1">
      <c r="A1427" s="14"/>
      <c r="B1427" s="245"/>
      <c r="C1427" s="246"/>
      <c r="D1427" s="236" t="s">
        <v>215</v>
      </c>
      <c r="E1427" s="247" t="s">
        <v>19</v>
      </c>
      <c r="F1427" s="248" t="s">
        <v>1843</v>
      </c>
      <c r="G1427" s="246"/>
      <c r="H1427" s="249">
        <v>46.368000000000002</v>
      </c>
      <c r="I1427" s="250"/>
      <c r="J1427" s="246"/>
      <c r="K1427" s="246"/>
      <c r="L1427" s="251"/>
      <c r="M1427" s="252"/>
      <c r="N1427" s="253"/>
      <c r="O1427" s="253"/>
      <c r="P1427" s="253"/>
      <c r="Q1427" s="253"/>
      <c r="R1427" s="253"/>
      <c r="S1427" s="253"/>
      <c r="T1427" s="25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5" t="s">
        <v>215</v>
      </c>
      <c r="AU1427" s="255" t="s">
        <v>81</v>
      </c>
      <c r="AV1427" s="14" t="s">
        <v>81</v>
      </c>
      <c r="AW1427" s="14" t="s">
        <v>33</v>
      </c>
      <c r="AX1427" s="14" t="s">
        <v>72</v>
      </c>
      <c r="AY1427" s="255" t="s">
        <v>203</v>
      </c>
    </row>
    <row r="1428" s="13" customFormat="1">
      <c r="A1428" s="13"/>
      <c r="B1428" s="234"/>
      <c r="C1428" s="235"/>
      <c r="D1428" s="236" t="s">
        <v>215</v>
      </c>
      <c r="E1428" s="237" t="s">
        <v>19</v>
      </c>
      <c r="F1428" s="238" t="s">
        <v>1366</v>
      </c>
      <c r="G1428" s="235"/>
      <c r="H1428" s="237" t="s">
        <v>19</v>
      </c>
      <c r="I1428" s="239"/>
      <c r="J1428" s="235"/>
      <c r="K1428" s="235"/>
      <c r="L1428" s="240"/>
      <c r="M1428" s="241"/>
      <c r="N1428" s="242"/>
      <c r="O1428" s="242"/>
      <c r="P1428" s="242"/>
      <c r="Q1428" s="242"/>
      <c r="R1428" s="242"/>
      <c r="S1428" s="242"/>
      <c r="T1428" s="24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4" t="s">
        <v>215</v>
      </c>
      <c r="AU1428" s="244" t="s">
        <v>81</v>
      </c>
      <c r="AV1428" s="13" t="s">
        <v>79</v>
      </c>
      <c r="AW1428" s="13" t="s">
        <v>33</v>
      </c>
      <c r="AX1428" s="13" t="s">
        <v>72</v>
      </c>
      <c r="AY1428" s="244" t="s">
        <v>203</v>
      </c>
    </row>
    <row r="1429" s="13" customFormat="1">
      <c r="A1429" s="13"/>
      <c r="B1429" s="234"/>
      <c r="C1429" s="235"/>
      <c r="D1429" s="236" t="s">
        <v>215</v>
      </c>
      <c r="E1429" s="237" t="s">
        <v>19</v>
      </c>
      <c r="F1429" s="238" t="s">
        <v>1153</v>
      </c>
      <c r="G1429" s="235"/>
      <c r="H1429" s="237" t="s">
        <v>19</v>
      </c>
      <c r="I1429" s="239"/>
      <c r="J1429" s="235"/>
      <c r="K1429" s="235"/>
      <c r="L1429" s="240"/>
      <c r="M1429" s="241"/>
      <c r="N1429" s="242"/>
      <c r="O1429" s="242"/>
      <c r="P1429" s="242"/>
      <c r="Q1429" s="242"/>
      <c r="R1429" s="242"/>
      <c r="S1429" s="242"/>
      <c r="T1429" s="24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44" t="s">
        <v>215</v>
      </c>
      <c r="AU1429" s="244" t="s">
        <v>81</v>
      </c>
      <c r="AV1429" s="13" t="s">
        <v>79</v>
      </c>
      <c r="AW1429" s="13" t="s">
        <v>33</v>
      </c>
      <c r="AX1429" s="13" t="s">
        <v>72</v>
      </c>
      <c r="AY1429" s="244" t="s">
        <v>203</v>
      </c>
    </row>
    <row r="1430" s="13" customFormat="1">
      <c r="A1430" s="13"/>
      <c r="B1430" s="234"/>
      <c r="C1430" s="235"/>
      <c r="D1430" s="236" t="s">
        <v>215</v>
      </c>
      <c r="E1430" s="237" t="s">
        <v>19</v>
      </c>
      <c r="F1430" s="238" t="s">
        <v>1367</v>
      </c>
      <c r="G1430" s="235"/>
      <c r="H1430" s="237" t="s">
        <v>19</v>
      </c>
      <c r="I1430" s="239"/>
      <c r="J1430" s="235"/>
      <c r="K1430" s="235"/>
      <c r="L1430" s="240"/>
      <c r="M1430" s="241"/>
      <c r="N1430" s="242"/>
      <c r="O1430" s="242"/>
      <c r="P1430" s="242"/>
      <c r="Q1430" s="242"/>
      <c r="R1430" s="242"/>
      <c r="S1430" s="242"/>
      <c r="T1430" s="24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4" t="s">
        <v>215</v>
      </c>
      <c r="AU1430" s="244" t="s">
        <v>81</v>
      </c>
      <c r="AV1430" s="13" t="s">
        <v>79</v>
      </c>
      <c r="AW1430" s="13" t="s">
        <v>33</v>
      </c>
      <c r="AX1430" s="13" t="s">
        <v>72</v>
      </c>
      <c r="AY1430" s="244" t="s">
        <v>203</v>
      </c>
    </row>
    <row r="1431" s="13" customFormat="1">
      <c r="A1431" s="13"/>
      <c r="B1431" s="234"/>
      <c r="C1431" s="235"/>
      <c r="D1431" s="236" t="s">
        <v>215</v>
      </c>
      <c r="E1431" s="237" t="s">
        <v>19</v>
      </c>
      <c r="F1431" s="238" t="s">
        <v>999</v>
      </c>
      <c r="G1431" s="235"/>
      <c r="H1431" s="237" t="s">
        <v>19</v>
      </c>
      <c r="I1431" s="239"/>
      <c r="J1431" s="235"/>
      <c r="K1431" s="235"/>
      <c r="L1431" s="240"/>
      <c r="M1431" s="241"/>
      <c r="N1431" s="242"/>
      <c r="O1431" s="242"/>
      <c r="P1431" s="242"/>
      <c r="Q1431" s="242"/>
      <c r="R1431" s="242"/>
      <c r="S1431" s="242"/>
      <c r="T1431" s="24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4" t="s">
        <v>215</v>
      </c>
      <c r="AU1431" s="244" t="s">
        <v>81</v>
      </c>
      <c r="AV1431" s="13" t="s">
        <v>79</v>
      </c>
      <c r="AW1431" s="13" t="s">
        <v>33</v>
      </c>
      <c r="AX1431" s="13" t="s">
        <v>72</v>
      </c>
      <c r="AY1431" s="244" t="s">
        <v>203</v>
      </c>
    </row>
    <row r="1432" s="13" customFormat="1">
      <c r="A1432" s="13"/>
      <c r="B1432" s="234"/>
      <c r="C1432" s="235"/>
      <c r="D1432" s="236" t="s">
        <v>215</v>
      </c>
      <c r="E1432" s="237" t="s">
        <v>19</v>
      </c>
      <c r="F1432" s="238" t="s">
        <v>1000</v>
      </c>
      <c r="G1432" s="235"/>
      <c r="H1432" s="237" t="s">
        <v>19</v>
      </c>
      <c r="I1432" s="239"/>
      <c r="J1432" s="235"/>
      <c r="K1432" s="235"/>
      <c r="L1432" s="240"/>
      <c r="M1432" s="241"/>
      <c r="N1432" s="242"/>
      <c r="O1432" s="242"/>
      <c r="P1432" s="242"/>
      <c r="Q1432" s="242"/>
      <c r="R1432" s="242"/>
      <c r="S1432" s="242"/>
      <c r="T1432" s="24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44" t="s">
        <v>215</v>
      </c>
      <c r="AU1432" s="244" t="s">
        <v>81</v>
      </c>
      <c r="AV1432" s="13" t="s">
        <v>79</v>
      </c>
      <c r="AW1432" s="13" t="s">
        <v>33</v>
      </c>
      <c r="AX1432" s="13" t="s">
        <v>72</v>
      </c>
      <c r="AY1432" s="244" t="s">
        <v>203</v>
      </c>
    </row>
    <row r="1433" s="14" customFormat="1">
      <c r="A1433" s="14"/>
      <c r="B1433" s="245"/>
      <c r="C1433" s="246"/>
      <c r="D1433" s="236" t="s">
        <v>215</v>
      </c>
      <c r="E1433" s="247" t="s">
        <v>19</v>
      </c>
      <c r="F1433" s="248" t="s">
        <v>1368</v>
      </c>
      <c r="G1433" s="246"/>
      <c r="H1433" s="249">
        <v>15.550000000000001</v>
      </c>
      <c r="I1433" s="250"/>
      <c r="J1433" s="246"/>
      <c r="K1433" s="246"/>
      <c r="L1433" s="251"/>
      <c r="M1433" s="252"/>
      <c r="N1433" s="253"/>
      <c r="O1433" s="253"/>
      <c r="P1433" s="253"/>
      <c r="Q1433" s="253"/>
      <c r="R1433" s="253"/>
      <c r="S1433" s="253"/>
      <c r="T1433" s="25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5" t="s">
        <v>215</v>
      </c>
      <c r="AU1433" s="255" t="s">
        <v>81</v>
      </c>
      <c r="AV1433" s="14" t="s">
        <v>81</v>
      </c>
      <c r="AW1433" s="14" t="s">
        <v>33</v>
      </c>
      <c r="AX1433" s="14" t="s">
        <v>72</v>
      </c>
      <c r="AY1433" s="255" t="s">
        <v>203</v>
      </c>
    </row>
    <row r="1434" s="13" customFormat="1">
      <c r="A1434" s="13"/>
      <c r="B1434" s="234"/>
      <c r="C1434" s="235"/>
      <c r="D1434" s="236" t="s">
        <v>215</v>
      </c>
      <c r="E1434" s="237" t="s">
        <v>19</v>
      </c>
      <c r="F1434" s="238" t="s">
        <v>1366</v>
      </c>
      <c r="G1434" s="235"/>
      <c r="H1434" s="237" t="s">
        <v>19</v>
      </c>
      <c r="I1434" s="239"/>
      <c r="J1434" s="235"/>
      <c r="K1434" s="235"/>
      <c r="L1434" s="240"/>
      <c r="M1434" s="241"/>
      <c r="N1434" s="242"/>
      <c r="O1434" s="242"/>
      <c r="P1434" s="242"/>
      <c r="Q1434" s="242"/>
      <c r="R1434" s="242"/>
      <c r="S1434" s="242"/>
      <c r="T1434" s="24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4" t="s">
        <v>215</v>
      </c>
      <c r="AU1434" s="244" t="s">
        <v>81</v>
      </c>
      <c r="AV1434" s="13" t="s">
        <v>79</v>
      </c>
      <c r="AW1434" s="13" t="s">
        <v>33</v>
      </c>
      <c r="AX1434" s="13" t="s">
        <v>72</v>
      </c>
      <c r="AY1434" s="244" t="s">
        <v>203</v>
      </c>
    </row>
    <row r="1435" s="13" customFormat="1">
      <c r="A1435" s="13"/>
      <c r="B1435" s="234"/>
      <c r="C1435" s="235"/>
      <c r="D1435" s="236" t="s">
        <v>215</v>
      </c>
      <c r="E1435" s="237" t="s">
        <v>19</v>
      </c>
      <c r="F1435" s="238" t="s">
        <v>1165</v>
      </c>
      <c r="G1435" s="235"/>
      <c r="H1435" s="237" t="s">
        <v>19</v>
      </c>
      <c r="I1435" s="239"/>
      <c r="J1435" s="235"/>
      <c r="K1435" s="235"/>
      <c r="L1435" s="240"/>
      <c r="M1435" s="241"/>
      <c r="N1435" s="242"/>
      <c r="O1435" s="242"/>
      <c r="P1435" s="242"/>
      <c r="Q1435" s="242"/>
      <c r="R1435" s="242"/>
      <c r="S1435" s="242"/>
      <c r="T1435" s="24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T1435" s="244" t="s">
        <v>215</v>
      </c>
      <c r="AU1435" s="244" t="s">
        <v>81</v>
      </c>
      <c r="AV1435" s="13" t="s">
        <v>79</v>
      </c>
      <c r="AW1435" s="13" t="s">
        <v>33</v>
      </c>
      <c r="AX1435" s="13" t="s">
        <v>72</v>
      </c>
      <c r="AY1435" s="244" t="s">
        <v>203</v>
      </c>
    </row>
    <row r="1436" s="13" customFormat="1">
      <c r="A1436" s="13"/>
      <c r="B1436" s="234"/>
      <c r="C1436" s="235"/>
      <c r="D1436" s="236" t="s">
        <v>215</v>
      </c>
      <c r="E1436" s="237" t="s">
        <v>19</v>
      </c>
      <c r="F1436" s="238" t="s">
        <v>1367</v>
      </c>
      <c r="G1436" s="235"/>
      <c r="H1436" s="237" t="s">
        <v>19</v>
      </c>
      <c r="I1436" s="239"/>
      <c r="J1436" s="235"/>
      <c r="K1436" s="235"/>
      <c r="L1436" s="240"/>
      <c r="M1436" s="241"/>
      <c r="N1436" s="242"/>
      <c r="O1436" s="242"/>
      <c r="P1436" s="242"/>
      <c r="Q1436" s="242"/>
      <c r="R1436" s="242"/>
      <c r="S1436" s="242"/>
      <c r="T1436" s="24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4" t="s">
        <v>215</v>
      </c>
      <c r="AU1436" s="244" t="s">
        <v>81</v>
      </c>
      <c r="AV1436" s="13" t="s">
        <v>79</v>
      </c>
      <c r="AW1436" s="13" t="s">
        <v>33</v>
      </c>
      <c r="AX1436" s="13" t="s">
        <v>72</v>
      </c>
      <c r="AY1436" s="244" t="s">
        <v>203</v>
      </c>
    </row>
    <row r="1437" s="13" customFormat="1">
      <c r="A1437" s="13"/>
      <c r="B1437" s="234"/>
      <c r="C1437" s="235"/>
      <c r="D1437" s="236" t="s">
        <v>215</v>
      </c>
      <c r="E1437" s="237" t="s">
        <v>19</v>
      </c>
      <c r="F1437" s="238" t="s">
        <v>999</v>
      </c>
      <c r="G1437" s="235"/>
      <c r="H1437" s="237" t="s">
        <v>19</v>
      </c>
      <c r="I1437" s="239"/>
      <c r="J1437" s="235"/>
      <c r="K1437" s="235"/>
      <c r="L1437" s="240"/>
      <c r="M1437" s="241"/>
      <c r="N1437" s="242"/>
      <c r="O1437" s="242"/>
      <c r="P1437" s="242"/>
      <c r="Q1437" s="242"/>
      <c r="R1437" s="242"/>
      <c r="S1437" s="242"/>
      <c r="T1437" s="24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4" t="s">
        <v>215</v>
      </c>
      <c r="AU1437" s="244" t="s">
        <v>81</v>
      </c>
      <c r="AV1437" s="13" t="s">
        <v>79</v>
      </c>
      <c r="AW1437" s="13" t="s">
        <v>33</v>
      </c>
      <c r="AX1437" s="13" t="s">
        <v>72</v>
      </c>
      <c r="AY1437" s="244" t="s">
        <v>203</v>
      </c>
    </row>
    <row r="1438" s="13" customFormat="1">
      <c r="A1438" s="13"/>
      <c r="B1438" s="234"/>
      <c r="C1438" s="235"/>
      <c r="D1438" s="236" t="s">
        <v>215</v>
      </c>
      <c r="E1438" s="237" t="s">
        <v>19</v>
      </c>
      <c r="F1438" s="238" t="s">
        <v>1002</v>
      </c>
      <c r="G1438" s="235"/>
      <c r="H1438" s="237" t="s">
        <v>19</v>
      </c>
      <c r="I1438" s="239"/>
      <c r="J1438" s="235"/>
      <c r="K1438" s="235"/>
      <c r="L1438" s="240"/>
      <c r="M1438" s="241"/>
      <c r="N1438" s="242"/>
      <c r="O1438" s="242"/>
      <c r="P1438" s="242"/>
      <c r="Q1438" s="242"/>
      <c r="R1438" s="242"/>
      <c r="S1438" s="242"/>
      <c r="T1438" s="24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4" t="s">
        <v>215</v>
      </c>
      <c r="AU1438" s="244" t="s">
        <v>81</v>
      </c>
      <c r="AV1438" s="13" t="s">
        <v>79</v>
      </c>
      <c r="AW1438" s="13" t="s">
        <v>33</v>
      </c>
      <c r="AX1438" s="13" t="s">
        <v>72</v>
      </c>
      <c r="AY1438" s="244" t="s">
        <v>203</v>
      </c>
    </row>
    <row r="1439" s="14" customFormat="1">
      <c r="A1439" s="14"/>
      <c r="B1439" s="245"/>
      <c r="C1439" s="246"/>
      <c r="D1439" s="236" t="s">
        <v>215</v>
      </c>
      <c r="E1439" s="247" t="s">
        <v>19</v>
      </c>
      <c r="F1439" s="248" t="s">
        <v>1844</v>
      </c>
      <c r="G1439" s="246"/>
      <c r="H1439" s="249">
        <v>24.800000000000001</v>
      </c>
      <c r="I1439" s="250"/>
      <c r="J1439" s="246"/>
      <c r="K1439" s="246"/>
      <c r="L1439" s="251"/>
      <c r="M1439" s="252"/>
      <c r="N1439" s="253"/>
      <c r="O1439" s="253"/>
      <c r="P1439" s="253"/>
      <c r="Q1439" s="253"/>
      <c r="R1439" s="253"/>
      <c r="S1439" s="253"/>
      <c r="T1439" s="25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5" t="s">
        <v>215</v>
      </c>
      <c r="AU1439" s="255" t="s">
        <v>81</v>
      </c>
      <c r="AV1439" s="14" t="s">
        <v>81</v>
      </c>
      <c r="AW1439" s="14" t="s">
        <v>33</v>
      </c>
      <c r="AX1439" s="14" t="s">
        <v>72</v>
      </c>
      <c r="AY1439" s="255" t="s">
        <v>203</v>
      </c>
    </row>
    <row r="1440" s="13" customFormat="1">
      <c r="A1440" s="13"/>
      <c r="B1440" s="234"/>
      <c r="C1440" s="235"/>
      <c r="D1440" s="236" t="s">
        <v>215</v>
      </c>
      <c r="E1440" s="237" t="s">
        <v>19</v>
      </c>
      <c r="F1440" s="238" t="s">
        <v>1366</v>
      </c>
      <c r="G1440" s="235"/>
      <c r="H1440" s="237" t="s">
        <v>19</v>
      </c>
      <c r="I1440" s="239"/>
      <c r="J1440" s="235"/>
      <c r="K1440" s="235"/>
      <c r="L1440" s="240"/>
      <c r="M1440" s="241"/>
      <c r="N1440" s="242"/>
      <c r="O1440" s="242"/>
      <c r="P1440" s="242"/>
      <c r="Q1440" s="242"/>
      <c r="R1440" s="242"/>
      <c r="S1440" s="242"/>
      <c r="T1440" s="24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4" t="s">
        <v>215</v>
      </c>
      <c r="AU1440" s="244" t="s">
        <v>81</v>
      </c>
      <c r="AV1440" s="13" t="s">
        <v>79</v>
      </c>
      <c r="AW1440" s="13" t="s">
        <v>33</v>
      </c>
      <c r="AX1440" s="13" t="s">
        <v>72</v>
      </c>
      <c r="AY1440" s="244" t="s">
        <v>203</v>
      </c>
    </row>
    <row r="1441" s="13" customFormat="1">
      <c r="A1441" s="13"/>
      <c r="B1441" s="234"/>
      <c r="C1441" s="235"/>
      <c r="D1441" s="236" t="s">
        <v>215</v>
      </c>
      <c r="E1441" s="237" t="s">
        <v>19</v>
      </c>
      <c r="F1441" s="238" t="s">
        <v>1059</v>
      </c>
      <c r="G1441" s="235"/>
      <c r="H1441" s="237" t="s">
        <v>19</v>
      </c>
      <c r="I1441" s="239"/>
      <c r="J1441" s="235"/>
      <c r="K1441" s="235"/>
      <c r="L1441" s="240"/>
      <c r="M1441" s="241"/>
      <c r="N1441" s="242"/>
      <c r="O1441" s="242"/>
      <c r="P1441" s="242"/>
      <c r="Q1441" s="242"/>
      <c r="R1441" s="242"/>
      <c r="S1441" s="242"/>
      <c r="T1441" s="24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4" t="s">
        <v>215</v>
      </c>
      <c r="AU1441" s="244" t="s">
        <v>81</v>
      </c>
      <c r="AV1441" s="13" t="s">
        <v>79</v>
      </c>
      <c r="AW1441" s="13" t="s">
        <v>33</v>
      </c>
      <c r="AX1441" s="13" t="s">
        <v>72</v>
      </c>
      <c r="AY1441" s="244" t="s">
        <v>203</v>
      </c>
    </row>
    <row r="1442" s="13" customFormat="1">
      <c r="A1442" s="13"/>
      <c r="B1442" s="234"/>
      <c r="C1442" s="235"/>
      <c r="D1442" s="236" t="s">
        <v>215</v>
      </c>
      <c r="E1442" s="237" t="s">
        <v>19</v>
      </c>
      <c r="F1442" s="238" t="s">
        <v>456</v>
      </c>
      <c r="G1442" s="235"/>
      <c r="H1442" s="237" t="s">
        <v>19</v>
      </c>
      <c r="I1442" s="239"/>
      <c r="J1442" s="235"/>
      <c r="K1442" s="235"/>
      <c r="L1442" s="240"/>
      <c r="M1442" s="241"/>
      <c r="N1442" s="242"/>
      <c r="O1442" s="242"/>
      <c r="P1442" s="242"/>
      <c r="Q1442" s="242"/>
      <c r="R1442" s="242"/>
      <c r="S1442" s="242"/>
      <c r="T1442" s="24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4" t="s">
        <v>215</v>
      </c>
      <c r="AU1442" s="244" t="s">
        <v>81</v>
      </c>
      <c r="AV1442" s="13" t="s">
        <v>79</v>
      </c>
      <c r="AW1442" s="13" t="s">
        <v>33</v>
      </c>
      <c r="AX1442" s="13" t="s">
        <v>72</v>
      </c>
      <c r="AY1442" s="244" t="s">
        <v>203</v>
      </c>
    </row>
    <row r="1443" s="13" customFormat="1">
      <c r="A1443" s="13"/>
      <c r="B1443" s="234"/>
      <c r="C1443" s="235"/>
      <c r="D1443" s="236" t="s">
        <v>215</v>
      </c>
      <c r="E1443" s="237" t="s">
        <v>19</v>
      </c>
      <c r="F1443" s="238" t="s">
        <v>999</v>
      </c>
      <c r="G1443" s="235"/>
      <c r="H1443" s="237" t="s">
        <v>19</v>
      </c>
      <c r="I1443" s="239"/>
      <c r="J1443" s="235"/>
      <c r="K1443" s="235"/>
      <c r="L1443" s="240"/>
      <c r="M1443" s="241"/>
      <c r="N1443" s="242"/>
      <c r="O1443" s="242"/>
      <c r="P1443" s="242"/>
      <c r="Q1443" s="242"/>
      <c r="R1443" s="242"/>
      <c r="S1443" s="242"/>
      <c r="T1443" s="24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244" t="s">
        <v>215</v>
      </c>
      <c r="AU1443" s="244" t="s">
        <v>81</v>
      </c>
      <c r="AV1443" s="13" t="s">
        <v>79</v>
      </c>
      <c r="AW1443" s="13" t="s">
        <v>33</v>
      </c>
      <c r="AX1443" s="13" t="s">
        <v>72</v>
      </c>
      <c r="AY1443" s="244" t="s">
        <v>203</v>
      </c>
    </row>
    <row r="1444" s="13" customFormat="1">
      <c r="A1444" s="13"/>
      <c r="B1444" s="234"/>
      <c r="C1444" s="235"/>
      <c r="D1444" s="236" t="s">
        <v>215</v>
      </c>
      <c r="E1444" s="237" t="s">
        <v>19</v>
      </c>
      <c r="F1444" s="238" t="s">
        <v>1000</v>
      </c>
      <c r="G1444" s="235"/>
      <c r="H1444" s="237" t="s">
        <v>19</v>
      </c>
      <c r="I1444" s="239"/>
      <c r="J1444" s="235"/>
      <c r="K1444" s="235"/>
      <c r="L1444" s="240"/>
      <c r="M1444" s="241"/>
      <c r="N1444" s="242"/>
      <c r="O1444" s="242"/>
      <c r="P1444" s="242"/>
      <c r="Q1444" s="242"/>
      <c r="R1444" s="242"/>
      <c r="S1444" s="242"/>
      <c r="T1444" s="24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44" t="s">
        <v>215</v>
      </c>
      <c r="AU1444" s="244" t="s">
        <v>81</v>
      </c>
      <c r="AV1444" s="13" t="s">
        <v>79</v>
      </c>
      <c r="AW1444" s="13" t="s">
        <v>33</v>
      </c>
      <c r="AX1444" s="13" t="s">
        <v>72</v>
      </c>
      <c r="AY1444" s="244" t="s">
        <v>203</v>
      </c>
    </row>
    <row r="1445" s="14" customFormat="1">
      <c r="A1445" s="14"/>
      <c r="B1445" s="245"/>
      <c r="C1445" s="246"/>
      <c r="D1445" s="236" t="s">
        <v>215</v>
      </c>
      <c r="E1445" s="247" t="s">
        <v>19</v>
      </c>
      <c r="F1445" s="248" t="s">
        <v>1398</v>
      </c>
      <c r="G1445" s="246"/>
      <c r="H1445" s="249">
        <v>5.6399999999999997</v>
      </c>
      <c r="I1445" s="250"/>
      <c r="J1445" s="246"/>
      <c r="K1445" s="246"/>
      <c r="L1445" s="251"/>
      <c r="M1445" s="252"/>
      <c r="N1445" s="253"/>
      <c r="O1445" s="253"/>
      <c r="P1445" s="253"/>
      <c r="Q1445" s="253"/>
      <c r="R1445" s="253"/>
      <c r="S1445" s="253"/>
      <c r="T1445" s="25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5" t="s">
        <v>215</v>
      </c>
      <c r="AU1445" s="255" t="s">
        <v>81</v>
      </c>
      <c r="AV1445" s="14" t="s">
        <v>81</v>
      </c>
      <c r="AW1445" s="14" t="s">
        <v>33</v>
      </c>
      <c r="AX1445" s="14" t="s">
        <v>72</v>
      </c>
      <c r="AY1445" s="255" t="s">
        <v>203</v>
      </c>
    </row>
    <row r="1446" s="13" customFormat="1">
      <c r="A1446" s="13"/>
      <c r="B1446" s="234"/>
      <c r="C1446" s="235"/>
      <c r="D1446" s="236" t="s">
        <v>215</v>
      </c>
      <c r="E1446" s="237" t="s">
        <v>19</v>
      </c>
      <c r="F1446" s="238" t="s">
        <v>1366</v>
      </c>
      <c r="G1446" s="235"/>
      <c r="H1446" s="237" t="s">
        <v>19</v>
      </c>
      <c r="I1446" s="239"/>
      <c r="J1446" s="235"/>
      <c r="K1446" s="235"/>
      <c r="L1446" s="240"/>
      <c r="M1446" s="241"/>
      <c r="N1446" s="242"/>
      <c r="O1446" s="242"/>
      <c r="P1446" s="242"/>
      <c r="Q1446" s="242"/>
      <c r="R1446" s="242"/>
      <c r="S1446" s="242"/>
      <c r="T1446" s="24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44" t="s">
        <v>215</v>
      </c>
      <c r="AU1446" s="244" t="s">
        <v>81</v>
      </c>
      <c r="AV1446" s="13" t="s">
        <v>79</v>
      </c>
      <c r="AW1446" s="13" t="s">
        <v>33</v>
      </c>
      <c r="AX1446" s="13" t="s">
        <v>72</v>
      </c>
      <c r="AY1446" s="244" t="s">
        <v>203</v>
      </c>
    </row>
    <row r="1447" s="13" customFormat="1">
      <c r="A1447" s="13"/>
      <c r="B1447" s="234"/>
      <c r="C1447" s="235"/>
      <c r="D1447" s="236" t="s">
        <v>215</v>
      </c>
      <c r="E1447" s="237" t="s">
        <v>19</v>
      </c>
      <c r="F1447" s="238" t="s">
        <v>1185</v>
      </c>
      <c r="G1447" s="235"/>
      <c r="H1447" s="237" t="s">
        <v>19</v>
      </c>
      <c r="I1447" s="239"/>
      <c r="J1447" s="235"/>
      <c r="K1447" s="235"/>
      <c r="L1447" s="240"/>
      <c r="M1447" s="241"/>
      <c r="N1447" s="242"/>
      <c r="O1447" s="242"/>
      <c r="P1447" s="242"/>
      <c r="Q1447" s="242"/>
      <c r="R1447" s="242"/>
      <c r="S1447" s="242"/>
      <c r="T1447" s="24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4" t="s">
        <v>215</v>
      </c>
      <c r="AU1447" s="244" t="s">
        <v>81</v>
      </c>
      <c r="AV1447" s="13" t="s">
        <v>79</v>
      </c>
      <c r="AW1447" s="13" t="s">
        <v>33</v>
      </c>
      <c r="AX1447" s="13" t="s">
        <v>72</v>
      </c>
      <c r="AY1447" s="244" t="s">
        <v>203</v>
      </c>
    </row>
    <row r="1448" s="13" customFormat="1">
      <c r="A1448" s="13"/>
      <c r="B1448" s="234"/>
      <c r="C1448" s="235"/>
      <c r="D1448" s="236" t="s">
        <v>215</v>
      </c>
      <c r="E1448" s="237" t="s">
        <v>19</v>
      </c>
      <c r="F1448" s="238" t="s">
        <v>456</v>
      </c>
      <c r="G1448" s="235"/>
      <c r="H1448" s="237" t="s">
        <v>19</v>
      </c>
      <c r="I1448" s="239"/>
      <c r="J1448" s="235"/>
      <c r="K1448" s="235"/>
      <c r="L1448" s="240"/>
      <c r="M1448" s="241"/>
      <c r="N1448" s="242"/>
      <c r="O1448" s="242"/>
      <c r="P1448" s="242"/>
      <c r="Q1448" s="242"/>
      <c r="R1448" s="242"/>
      <c r="S1448" s="242"/>
      <c r="T1448" s="24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44" t="s">
        <v>215</v>
      </c>
      <c r="AU1448" s="244" t="s">
        <v>81</v>
      </c>
      <c r="AV1448" s="13" t="s">
        <v>79</v>
      </c>
      <c r="AW1448" s="13" t="s">
        <v>33</v>
      </c>
      <c r="AX1448" s="13" t="s">
        <v>72</v>
      </c>
      <c r="AY1448" s="244" t="s">
        <v>203</v>
      </c>
    </row>
    <row r="1449" s="13" customFormat="1">
      <c r="A1449" s="13"/>
      <c r="B1449" s="234"/>
      <c r="C1449" s="235"/>
      <c r="D1449" s="236" t="s">
        <v>215</v>
      </c>
      <c r="E1449" s="237" t="s">
        <v>19</v>
      </c>
      <c r="F1449" s="238" t="s">
        <v>999</v>
      </c>
      <c r="G1449" s="235"/>
      <c r="H1449" s="237" t="s">
        <v>19</v>
      </c>
      <c r="I1449" s="239"/>
      <c r="J1449" s="235"/>
      <c r="K1449" s="235"/>
      <c r="L1449" s="240"/>
      <c r="M1449" s="241"/>
      <c r="N1449" s="242"/>
      <c r="O1449" s="242"/>
      <c r="P1449" s="242"/>
      <c r="Q1449" s="242"/>
      <c r="R1449" s="242"/>
      <c r="S1449" s="242"/>
      <c r="T1449" s="24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44" t="s">
        <v>215</v>
      </c>
      <c r="AU1449" s="244" t="s">
        <v>81</v>
      </c>
      <c r="AV1449" s="13" t="s">
        <v>79</v>
      </c>
      <c r="AW1449" s="13" t="s">
        <v>33</v>
      </c>
      <c r="AX1449" s="13" t="s">
        <v>72</v>
      </c>
      <c r="AY1449" s="244" t="s">
        <v>203</v>
      </c>
    </row>
    <row r="1450" s="13" customFormat="1">
      <c r="A1450" s="13"/>
      <c r="B1450" s="234"/>
      <c r="C1450" s="235"/>
      <c r="D1450" s="236" t="s">
        <v>215</v>
      </c>
      <c r="E1450" s="237" t="s">
        <v>19</v>
      </c>
      <c r="F1450" s="238" t="s">
        <v>1002</v>
      </c>
      <c r="G1450" s="235"/>
      <c r="H1450" s="237" t="s">
        <v>19</v>
      </c>
      <c r="I1450" s="239"/>
      <c r="J1450" s="235"/>
      <c r="K1450" s="235"/>
      <c r="L1450" s="240"/>
      <c r="M1450" s="241"/>
      <c r="N1450" s="242"/>
      <c r="O1450" s="242"/>
      <c r="P1450" s="242"/>
      <c r="Q1450" s="242"/>
      <c r="R1450" s="242"/>
      <c r="S1450" s="242"/>
      <c r="T1450" s="24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44" t="s">
        <v>215</v>
      </c>
      <c r="AU1450" s="244" t="s">
        <v>81</v>
      </c>
      <c r="AV1450" s="13" t="s">
        <v>79</v>
      </c>
      <c r="AW1450" s="13" t="s">
        <v>33</v>
      </c>
      <c r="AX1450" s="13" t="s">
        <v>72</v>
      </c>
      <c r="AY1450" s="244" t="s">
        <v>203</v>
      </c>
    </row>
    <row r="1451" s="14" customFormat="1">
      <c r="A1451" s="14"/>
      <c r="B1451" s="245"/>
      <c r="C1451" s="246"/>
      <c r="D1451" s="236" t="s">
        <v>215</v>
      </c>
      <c r="E1451" s="247" t="s">
        <v>19</v>
      </c>
      <c r="F1451" s="248" t="s">
        <v>1636</v>
      </c>
      <c r="G1451" s="246"/>
      <c r="H1451" s="249">
        <v>33.060000000000002</v>
      </c>
      <c r="I1451" s="250"/>
      <c r="J1451" s="246"/>
      <c r="K1451" s="246"/>
      <c r="L1451" s="251"/>
      <c r="M1451" s="252"/>
      <c r="N1451" s="253"/>
      <c r="O1451" s="253"/>
      <c r="P1451" s="253"/>
      <c r="Q1451" s="253"/>
      <c r="R1451" s="253"/>
      <c r="S1451" s="253"/>
      <c r="T1451" s="25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55" t="s">
        <v>215</v>
      </c>
      <c r="AU1451" s="255" t="s">
        <v>81</v>
      </c>
      <c r="AV1451" s="14" t="s">
        <v>81</v>
      </c>
      <c r="AW1451" s="14" t="s">
        <v>33</v>
      </c>
      <c r="AX1451" s="14" t="s">
        <v>72</v>
      </c>
      <c r="AY1451" s="255" t="s">
        <v>203</v>
      </c>
    </row>
    <row r="1452" s="15" customFormat="1">
      <c r="A1452" s="15"/>
      <c r="B1452" s="256"/>
      <c r="C1452" s="257"/>
      <c r="D1452" s="236" t="s">
        <v>215</v>
      </c>
      <c r="E1452" s="258" t="s">
        <v>19</v>
      </c>
      <c r="F1452" s="259" t="s">
        <v>246</v>
      </c>
      <c r="G1452" s="257"/>
      <c r="H1452" s="260">
        <v>567.20900000000006</v>
      </c>
      <c r="I1452" s="261"/>
      <c r="J1452" s="257"/>
      <c r="K1452" s="257"/>
      <c r="L1452" s="262"/>
      <c r="M1452" s="263"/>
      <c r="N1452" s="264"/>
      <c r="O1452" s="264"/>
      <c r="P1452" s="264"/>
      <c r="Q1452" s="264"/>
      <c r="R1452" s="264"/>
      <c r="S1452" s="264"/>
      <c r="T1452" s="26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T1452" s="266" t="s">
        <v>215</v>
      </c>
      <c r="AU1452" s="266" t="s">
        <v>81</v>
      </c>
      <c r="AV1452" s="15" t="s">
        <v>211</v>
      </c>
      <c r="AW1452" s="15" t="s">
        <v>33</v>
      </c>
      <c r="AX1452" s="15" t="s">
        <v>79</v>
      </c>
      <c r="AY1452" s="266" t="s">
        <v>203</v>
      </c>
    </row>
    <row r="1453" s="2" customFormat="1" ht="16.5" customHeight="1">
      <c r="A1453" s="40"/>
      <c r="B1453" s="41"/>
      <c r="C1453" s="216" t="s">
        <v>1845</v>
      </c>
      <c r="D1453" s="216" t="s">
        <v>206</v>
      </c>
      <c r="E1453" s="217" t="s">
        <v>1021</v>
      </c>
      <c r="F1453" s="218" t="s">
        <v>1022</v>
      </c>
      <c r="G1453" s="219" t="s">
        <v>209</v>
      </c>
      <c r="H1453" s="220">
        <v>46.984999999999999</v>
      </c>
      <c r="I1453" s="221"/>
      <c r="J1453" s="222">
        <f>ROUND(I1453*H1453,2)</f>
        <v>0</v>
      </c>
      <c r="K1453" s="218" t="s">
        <v>210</v>
      </c>
      <c r="L1453" s="46"/>
      <c r="M1453" s="223" t="s">
        <v>19</v>
      </c>
      <c r="N1453" s="224" t="s">
        <v>43</v>
      </c>
      <c r="O1453" s="86"/>
      <c r="P1453" s="225">
        <f>O1453*H1453</f>
        <v>0</v>
      </c>
      <c r="Q1453" s="225">
        <v>7.1500000000000002E-06</v>
      </c>
      <c r="R1453" s="225">
        <f>Q1453*H1453</f>
        <v>0.00033594275000000003</v>
      </c>
      <c r="S1453" s="225">
        <v>0</v>
      </c>
      <c r="T1453" s="226">
        <f>S1453*H1453</f>
        <v>0</v>
      </c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R1453" s="227" t="s">
        <v>321</v>
      </c>
      <c r="AT1453" s="227" t="s">
        <v>206</v>
      </c>
      <c r="AU1453" s="227" t="s">
        <v>81</v>
      </c>
      <c r="AY1453" s="19" t="s">
        <v>203</v>
      </c>
      <c r="BE1453" s="228">
        <f>IF(N1453="základní",J1453,0)</f>
        <v>0</v>
      </c>
      <c r="BF1453" s="228">
        <f>IF(N1453="snížená",J1453,0)</f>
        <v>0</v>
      </c>
      <c r="BG1453" s="228">
        <f>IF(N1453="zákl. přenesená",J1453,0)</f>
        <v>0</v>
      </c>
      <c r="BH1453" s="228">
        <f>IF(N1453="sníž. přenesená",J1453,0)</f>
        <v>0</v>
      </c>
      <c r="BI1453" s="228">
        <f>IF(N1453="nulová",J1453,0)</f>
        <v>0</v>
      </c>
      <c r="BJ1453" s="19" t="s">
        <v>79</v>
      </c>
      <c r="BK1453" s="228">
        <f>ROUND(I1453*H1453,2)</f>
        <v>0</v>
      </c>
      <c r="BL1453" s="19" t="s">
        <v>321</v>
      </c>
      <c r="BM1453" s="227" t="s">
        <v>1846</v>
      </c>
    </row>
    <row r="1454" s="2" customFormat="1">
      <c r="A1454" s="40"/>
      <c r="B1454" s="41"/>
      <c r="C1454" s="42"/>
      <c r="D1454" s="229" t="s">
        <v>213</v>
      </c>
      <c r="E1454" s="42"/>
      <c r="F1454" s="230" t="s">
        <v>1024</v>
      </c>
      <c r="G1454" s="42"/>
      <c r="H1454" s="42"/>
      <c r="I1454" s="231"/>
      <c r="J1454" s="42"/>
      <c r="K1454" s="42"/>
      <c r="L1454" s="46"/>
      <c r="M1454" s="232"/>
      <c r="N1454" s="233"/>
      <c r="O1454" s="86"/>
      <c r="P1454" s="86"/>
      <c r="Q1454" s="86"/>
      <c r="R1454" s="86"/>
      <c r="S1454" s="86"/>
      <c r="T1454" s="87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T1454" s="19" t="s">
        <v>213</v>
      </c>
      <c r="AU1454" s="19" t="s">
        <v>81</v>
      </c>
    </row>
    <row r="1455" s="13" customFormat="1">
      <c r="A1455" s="13"/>
      <c r="B1455" s="234"/>
      <c r="C1455" s="235"/>
      <c r="D1455" s="236" t="s">
        <v>215</v>
      </c>
      <c r="E1455" s="237" t="s">
        <v>19</v>
      </c>
      <c r="F1455" s="238" t="s">
        <v>1366</v>
      </c>
      <c r="G1455" s="235"/>
      <c r="H1455" s="237" t="s">
        <v>19</v>
      </c>
      <c r="I1455" s="239"/>
      <c r="J1455" s="235"/>
      <c r="K1455" s="235"/>
      <c r="L1455" s="240"/>
      <c r="M1455" s="241"/>
      <c r="N1455" s="242"/>
      <c r="O1455" s="242"/>
      <c r="P1455" s="242"/>
      <c r="Q1455" s="242"/>
      <c r="R1455" s="242"/>
      <c r="S1455" s="242"/>
      <c r="T1455" s="24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4" t="s">
        <v>215</v>
      </c>
      <c r="AU1455" s="244" t="s">
        <v>81</v>
      </c>
      <c r="AV1455" s="13" t="s">
        <v>79</v>
      </c>
      <c r="AW1455" s="13" t="s">
        <v>33</v>
      </c>
      <c r="AX1455" s="13" t="s">
        <v>72</v>
      </c>
      <c r="AY1455" s="244" t="s">
        <v>203</v>
      </c>
    </row>
    <row r="1456" s="13" customFormat="1">
      <c r="A1456" s="13"/>
      <c r="B1456" s="234"/>
      <c r="C1456" s="235"/>
      <c r="D1456" s="236" t="s">
        <v>215</v>
      </c>
      <c r="E1456" s="237" t="s">
        <v>19</v>
      </c>
      <c r="F1456" s="238" t="s">
        <v>1810</v>
      </c>
      <c r="G1456" s="235"/>
      <c r="H1456" s="237" t="s">
        <v>19</v>
      </c>
      <c r="I1456" s="239"/>
      <c r="J1456" s="235"/>
      <c r="K1456" s="235"/>
      <c r="L1456" s="240"/>
      <c r="M1456" s="241"/>
      <c r="N1456" s="242"/>
      <c r="O1456" s="242"/>
      <c r="P1456" s="242"/>
      <c r="Q1456" s="242"/>
      <c r="R1456" s="242"/>
      <c r="S1456" s="242"/>
      <c r="T1456" s="24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44" t="s">
        <v>215</v>
      </c>
      <c r="AU1456" s="244" t="s">
        <v>81</v>
      </c>
      <c r="AV1456" s="13" t="s">
        <v>79</v>
      </c>
      <c r="AW1456" s="13" t="s">
        <v>33</v>
      </c>
      <c r="AX1456" s="13" t="s">
        <v>72</v>
      </c>
      <c r="AY1456" s="244" t="s">
        <v>203</v>
      </c>
    </row>
    <row r="1457" s="13" customFormat="1">
      <c r="A1457" s="13"/>
      <c r="B1457" s="234"/>
      <c r="C1457" s="235"/>
      <c r="D1457" s="236" t="s">
        <v>215</v>
      </c>
      <c r="E1457" s="237" t="s">
        <v>19</v>
      </c>
      <c r="F1457" s="238" t="s">
        <v>1373</v>
      </c>
      <c r="G1457" s="235"/>
      <c r="H1457" s="237" t="s">
        <v>19</v>
      </c>
      <c r="I1457" s="239"/>
      <c r="J1457" s="235"/>
      <c r="K1457" s="235"/>
      <c r="L1457" s="240"/>
      <c r="M1457" s="241"/>
      <c r="N1457" s="242"/>
      <c r="O1457" s="242"/>
      <c r="P1457" s="242"/>
      <c r="Q1457" s="242"/>
      <c r="R1457" s="242"/>
      <c r="S1457" s="242"/>
      <c r="T1457" s="24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4" t="s">
        <v>215</v>
      </c>
      <c r="AU1457" s="244" t="s">
        <v>81</v>
      </c>
      <c r="AV1457" s="13" t="s">
        <v>79</v>
      </c>
      <c r="AW1457" s="13" t="s">
        <v>33</v>
      </c>
      <c r="AX1457" s="13" t="s">
        <v>72</v>
      </c>
      <c r="AY1457" s="244" t="s">
        <v>203</v>
      </c>
    </row>
    <row r="1458" s="13" customFormat="1">
      <c r="A1458" s="13"/>
      <c r="B1458" s="234"/>
      <c r="C1458" s="235"/>
      <c r="D1458" s="236" t="s">
        <v>215</v>
      </c>
      <c r="E1458" s="237" t="s">
        <v>19</v>
      </c>
      <c r="F1458" s="238" t="s">
        <v>949</v>
      </c>
      <c r="G1458" s="235"/>
      <c r="H1458" s="237" t="s">
        <v>19</v>
      </c>
      <c r="I1458" s="239"/>
      <c r="J1458" s="235"/>
      <c r="K1458" s="235"/>
      <c r="L1458" s="240"/>
      <c r="M1458" s="241"/>
      <c r="N1458" s="242"/>
      <c r="O1458" s="242"/>
      <c r="P1458" s="242"/>
      <c r="Q1458" s="242"/>
      <c r="R1458" s="242"/>
      <c r="S1458" s="242"/>
      <c r="T1458" s="24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4" t="s">
        <v>215</v>
      </c>
      <c r="AU1458" s="244" t="s">
        <v>81</v>
      </c>
      <c r="AV1458" s="13" t="s">
        <v>79</v>
      </c>
      <c r="AW1458" s="13" t="s">
        <v>33</v>
      </c>
      <c r="AX1458" s="13" t="s">
        <v>72</v>
      </c>
      <c r="AY1458" s="244" t="s">
        <v>203</v>
      </c>
    </row>
    <row r="1459" s="13" customFormat="1">
      <c r="A1459" s="13"/>
      <c r="B1459" s="234"/>
      <c r="C1459" s="235"/>
      <c r="D1459" s="236" t="s">
        <v>215</v>
      </c>
      <c r="E1459" s="237" t="s">
        <v>19</v>
      </c>
      <c r="F1459" s="238" t="s">
        <v>971</v>
      </c>
      <c r="G1459" s="235"/>
      <c r="H1459" s="237" t="s">
        <v>19</v>
      </c>
      <c r="I1459" s="239"/>
      <c r="J1459" s="235"/>
      <c r="K1459" s="235"/>
      <c r="L1459" s="240"/>
      <c r="M1459" s="241"/>
      <c r="N1459" s="242"/>
      <c r="O1459" s="242"/>
      <c r="P1459" s="242"/>
      <c r="Q1459" s="242"/>
      <c r="R1459" s="242"/>
      <c r="S1459" s="242"/>
      <c r="T1459" s="24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4" t="s">
        <v>215</v>
      </c>
      <c r="AU1459" s="244" t="s">
        <v>81</v>
      </c>
      <c r="AV1459" s="13" t="s">
        <v>79</v>
      </c>
      <c r="AW1459" s="13" t="s">
        <v>33</v>
      </c>
      <c r="AX1459" s="13" t="s">
        <v>72</v>
      </c>
      <c r="AY1459" s="244" t="s">
        <v>203</v>
      </c>
    </row>
    <row r="1460" s="14" customFormat="1">
      <c r="A1460" s="14"/>
      <c r="B1460" s="245"/>
      <c r="C1460" s="246"/>
      <c r="D1460" s="236" t="s">
        <v>215</v>
      </c>
      <c r="E1460" s="247" t="s">
        <v>19</v>
      </c>
      <c r="F1460" s="248" t="s">
        <v>274</v>
      </c>
      <c r="G1460" s="246"/>
      <c r="H1460" s="249">
        <v>2.1669999999999998</v>
      </c>
      <c r="I1460" s="250"/>
      <c r="J1460" s="246"/>
      <c r="K1460" s="246"/>
      <c r="L1460" s="251"/>
      <c r="M1460" s="252"/>
      <c r="N1460" s="253"/>
      <c r="O1460" s="253"/>
      <c r="P1460" s="253"/>
      <c r="Q1460" s="253"/>
      <c r="R1460" s="253"/>
      <c r="S1460" s="253"/>
      <c r="T1460" s="25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5" t="s">
        <v>215</v>
      </c>
      <c r="AU1460" s="255" t="s">
        <v>81</v>
      </c>
      <c r="AV1460" s="14" t="s">
        <v>81</v>
      </c>
      <c r="AW1460" s="14" t="s">
        <v>33</v>
      </c>
      <c r="AX1460" s="14" t="s">
        <v>72</v>
      </c>
      <c r="AY1460" s="255" t="s">
        <v>203</v>
      </c>
    </row>
    <row r="1461" s="13" customFormat="1">
      <c r="A1461" s="13"/>
      <c r="B1461" s="234"/>
      <c r="C1461" s="235"/>
      <c r="D1461" s="236" t="s">
        <v>215</v>
      </c>
      <c r="E1461" s="237" t="s">
        <v>19</v>
      </c>
      <c r="F1461" s="238" t="s">
        <v>1366</v>
      </c>
      <c r="G1461" s="235"/>
      <c r="H1461" s="237" t="s">
        <v>19</v>
      </c>
      <c r="I1461" s="239"/>
      <c r="J1461" s="235"/>
      <c r="K1461" s="235"/>
      <c r="L1461" s="240"/>
      <c r="M1461" s="241"/>
      <c r="N1461" s="242"/>
      <c r="O1461" s="242"/>
      <c r="P1461" s="242"/>
      <c r="Q1461" s="242"/>
      <c r="R1461" s="242"/>
      <c r="S1461" s="242"/>
      <c r="T1461" s="24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4" t="s">
        <v>215</v>
      </c>
      <c r="AU1461" s="244" t="s">
        <v>81</v>
      </c>
      <c r="AV1461" s="13" t="s">
        <v>79</v>
      </c>
      <c r="AW1461" s="13" t="s">
        <v>33</v>
      </c>
      <c r="AX1461" s="13" t="s">
        <v>72</v>
      </c>
      <c r="AY1461" s="244" t="s">
        <v>203</v>
      </c>
    </row>
    <row r="1462" s="13" customFormat="1">
      <c r="A1462" s="13"/>
      <c r="B1462" s="234"/>
      <c r="C1462" s="235"/>
      <c r="D1462" s="236" t="s">
        <v>215</v>
      </c>
      <c r="E1462" s="237" t="s">
        <v>19</v>
      </c>
      <c r="F1462" s="238" t="s">
        <v>1811</v>
      </c>
      <c r="G1462" s="235"/>
      <c r="H1462" s="237" t="s">
        <v>19</v>
      </c>
      <c r="I1462" s="239"/>
      <c r="J1462" s="235"/>
      <c r="K1462" s="235"/>
      <c r="L1462" s="240"/>
      <c r="M1462" s="241"/>
      <c r="N1462" s="242"/>
      <c r="O1462" s="242"/>
      <c r="P1462" s="242"/>
      <c r="Q1462" s="242"/>
      <c r="R1462" s="242"/>
      <c r="S1462" s="242"/>
      <c r="T1462" s="24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44" t="s">
        <v>215</v>
      </c>
      <c r="AU1462" s="244" t="s">
        <v>81</v>
      </c>
      <c r="AV1462" s="13" t="s">
        <v>79</v>
      </c>
      <c r="AW1462" s="13" t="s">
        <v>33</v>
      </c>
      <c r="AX1462" s="13" t="s">
        <v>72</v>
      </c>
      <c r="AY1462" s="244" t="s">
        <v>203</v>
      </c>
    </row>
    <row r="1463" s="13" customFormat="1">
      <c r="A1463" s="13"/>
      <c r="B1463" s="234"/>
      <c r="C1463" s="235"/>
      <c r="D1463" s="236" t="s">
        <v>215</v>
      </c>
      <c r="E1463" s="237" t="s">
        <v>19</v>
      </c>
      <c r="F1463" s="238" t="s">
        <v>1375</v>
      </c>
      <c r="G1463" s="235"/>
      <c r="H1463" s="237" t="s">
        <v>19</v>
      </c>
      <c r="I1463" s="239"/>
      <c r="J1463" s="235"/>
      <c r="K1463" s="235"/>
      <c r="L1463" s="240"/>
      <c r="M1463" s="241"/>
      <c r="N1463" s="242"/>
      <c r="O1463" s="242"/>
      <c r="P1463" s="242"/>
      <c r="Q1463" s="242"/>
      <c r="R1463" s="242"/>
      <c r="S1463" s="242"/>
      <c r="T1463" s="24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4" t="s">
        <v>215</v>
      </c>
      <c r="AU1463" s="244" t="s">
        <v>81</v>
      </c>
      <c r="AV1463" s="13" t="s">
        <v>79</v>
      </c>
      <c r="AW1463" s="13" t="s">
        <v>33</v>
      </c>
      <c r="AX1463" s="13" t="s">
        <v>72</v>
      </c>
      <c r="AY1463" s="244" t="s">
        <v>203</v>
      </c>
    </row>
    <row r="1464" s="13" customFormat="1">
      <c r="A1464" s="13"/>
      <c r="B1464" s="234"/>
      <c r="C1464" s="235"/>
      <c r="D1464" s="236" t="s">
        <v>215</v>
      </c>
      <c r="E1464" s="237" t="s">
        <v>19</v>
      </c>
      <c r="F1464" s="238" t="s">
        <v>949</v>
      </c>
      <c r="G1464" s="235"/>
      <c r="H1464" s="237" t="s">
        <v>19</v>
      </c>
      <c r="I1464" s="239"/>
      <c r="J1464" s="235"/>
      <c r="K1464" s="235"/>
      <c r="L1464" s="240"/>
      <c r="M1464" s="241"/>
      <c r="N1464" s="242"/>
      <c r="O1464" s="242"/>
      <c r="P1464" s="242"/>
      <c r="Q1464" s="242"/>
      <c r="R1464" s="242"/>
      <c r="S1464" s="242"/>
      <c r="T1464" s="24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4" t="s">
        <v>215</v>
      </c>
      <c r="AU1464" s="244" t="s">
        <v>81</v>
      </c>
      <c r="AV1464" s="13" t="s">
        <v>79</v>
      </c>
      <c r="AW1464" s="13" t="s">
        <v>33</v>
      </c>
      <c r="AX1464" s="13" t="s">
        <v>72</v>
      </c>
      <c r="AY1464" s="244" t="s">
        <v>203</v>
      </c>
    </row>
    <row r="1465" s="13" customFormat="1">
      <c r="A1465" s="13"/>
      <c r="B1465" s="234"/>
      <c r="C1465" s="235"/>
      <c r="D1465" s="236" t="s">
        <v>215</v>
      </c>
      <c r="E1465" s="237" t="s">
        <v>19</v>
      </c>
      <c r="F1465" s="238" t="s">
        <v>971</v>
      </c>
      <c r="G1465" s="235"/>
      <c r="H1465" s="237" t="s">
        <v>19</v>
      </c>
      <c r="I1465" s="239"/>
      <c r="J1465" s="235"/>
      <c r="K1465" s="235"/>
      <c r="L1465" s="240"/>
      <c r="M1465" s="241"/>
      <c r="N1465" s="242"/>
      <c r="O1465" s="242"/>
      <c r="P1465" s="242"/>
      <c r="Q1465" s="242"/>
      <c r="R1465" s="242"/>
      <c r="S1465" s="242"/>
      <c r="T1465" s="24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44" t="s">
        <v>215</v>
      </c>
      <c r="AU1465" s="244" t="s">
        <v>81</v>
      </c>
      <c r="AV1465" s="13" t="s">
        <v>79</v>
      </c>
      <c r="AW1465" s="13" t="s">
        <v>33</v>
      </c>
      <c r="AX1465" s="13" t="s">
        <v>72</v>
      </c>
      <c r="AY1465" s="244" t="s">
        <v>203</v>
      </c>
    </row>
    <row r="1466" s="14" customFormat="1">
      <c r="A1466" s="14"/>
      <c r="B1466" s="245"/>
      <c r="C1466" s="246"/>
      <c r="D1466" s="236" t="s">
        <v>215</v>
      </c>
      <c r="E1466" s="247" t="s">
        <v>19</v>
      </c>
      <c r="F1466" s="248" t="s">
        <v>274</v>
      </c>
      <c r="G1466" s="246"/>
      <c r="H1466" s="249">
        <v>2.1669999999999998</v>
      </c>
      <c r="I1466" s="250"/>
      <c r="J1466" s="246"/>
      <c r="K1466" s="246"/>
      <c r="L1466" s="251"/>
      <c r="M1466" s="252"/>
      <c r="N1466" s="253"/>
      <c r="O1466" s="253"/>
      <c r="P1466" s="253"/>
      <c r="Q1466" s="253"/>
      <c r="R1466" s="253"/>
      <c r="S1466" s="253"/>
      <c r="T1466" s="25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5" t="s">
        <v>215</v>
      </c>
      <c r="AU1466" s="255" t="s">
        <v>81</v>
      </c>
      <c r="AV1466" s="14" t="s">
        <v>81</v>
      </c>
      <c r="AW1466" s="14" t="s">
        <v>33</v>
      </c>
      <c r="AX1466" s="14" t="s">
        <v>72</v>
      </c>
      <c r="AY1466" s="255" t="s">
        <v>203</v>
      </c>
    </row>
    <row r="1467" s="13" customFormat="1">
      <c r="A1467" s="13"/>
      <c r="B1467" s="234"/>
      <c r="C1467" s="235"/>
      <c r="D1467" s="236" t="s">
        <v>215</v>
      </c>
      <c r="E1467" s="237" t="s">
        <v>19</v>
      </c>
      <c r="F1467" s="238" t="s">
        <v>1366</v>
      </c>
      <c r="G1467" s="235"/>
      <c r="H1467" s="237" t="s">
        <v>19</v>
      </c>
      <c r="I1467" s="239"/>
      <c r="J1467" s="235"/>
      <c r="K1467" s="235"/>
      <c r="L1467" s="240"/>
      <c r="M1467" s="241"/>
      <c r="N1467" s="242"/>
      <c r="O1467" s="242"/>
      <c r="P1467" s="242"/>
      <c r="Q1467" s="242"/>
      <c r="R1467" s="242"/>
      <c r="S1467" s="242"/>
      <c r="T1467" s="24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4" t="s">
        <v>215</v>
      </c>
      <c r="AU1467" s="244" t="s">
        <v>81</v>
      </c>
      <c r="AV1467" s="13" t="s">
        <v>79</v>
      </c>
      <c r="AW1467" s="13" t="s">
        <v>33</v>
      </c>
      <c r="AX1467" s="13" t="s">
        <v>72</v>
      </c>
      <c r="AY1467" s="244" t="s">
        <v>203</v>
      </c>
    </row>
    <row r="1468" s="13" customFormat="1">
      <c r="A1468" s="13"/>
      <c r="B1468" s="234"/>
      <c r="C1468" s="235"/>
      <c r="D1468" s="236" t="s">
        <v>215</v>
      </c>
      <c r="E1468" s="237" t="s">
        <v>19</v>
      </c>
      <c r="F1468" s="238" t="s">
        <v>1812</v>
      </c>
      <c r="G1468" s="235"/>
      <c r="H1468" s="237" t="s">
        <v>19</v>
      </c>
      <c r="I1468" s="239"/>
      <c r="J1468" s="235"/>
      <c r="K1468" s="235"/>
      <c r="L1468" s="240"/>
      <c r="M1468" s="241"/>
      <c r="N1468" s="242"/>
      <c r="O1468" s="242"/>
      <c r="P1468" s="242"/>
      <c r="Q1468" s="242"/>
      <c r="R1468" s="242"/>
      <c r="S1468" s="242"/>
      <c r="T1468" s="24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44" t="s">
        <v>215</v>
      </c>
      <c r="AU1468" s="244" t="s">
        <v>81</v>
      </c>
      <c r="AV1468" s="13" t="s">
        <v>79</v>
      </c>
      <c r="AW1468" s="13" t="s">
        <v>33</v>
      </c>
      <c r="AX1468" s="13" t="s">
        <v>72</v>
      </c>
      <c r="AY1468" s="244" t="s">
        <v>203</v>
      </c>
    </row>
    <row r="1469" s="13" customFormat="1">
      <c r="A1469" s="13"/>
      <c r="B1469" s="234"/>
      <c r="C1469" s="235"/>
      <c r="D1469" s="236" t="s">
        <v>215</v>
      </c>
      <c r="E1469" s="237" t="s">
        <v>19</v>
      </c>
      <c r="F1469" s="238" t="s">
        <v>447</v>
      </c>
      <c r="G1469" s="235"/>
      <c r="H1469" s="237" t="s">
        <v>19</v>
      </c>
      <c r="I1469" s="239"/>
      <c r="J1469" s="235"/>
      <c r="K1469" s="235"/>
      <c r="L1469" s="240"/>
      <c r="M1469" s="241"/>
      <c r="N1469" s="242"/>
      <c r="O1469" s="242"/>
      <c r="P1469" s="242"/>
      <c r="Q1469" s="242"/>
      <c r="R1469" s="242"/>
      <c r="S1469" s="242"/>
      <c r="T1469" s="24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4" t="s">
        <v>215</v>
      </c>
      <c r="AU1469" s="244" t="s">
        <v>81</v>
      </c>
      <c r="AV1469" s="13" t="s">
        <v>79</v>
      </c>
      <c r="AW1469" s="13" t="s">
        <v>33</v>
      </c>
      <c r="AX1469" s="13" t="s">
        <v>72</v>
      </c>
      <c r="AY1469" s="244" t="s">
        <v>203</v>
      </c>
    </row>
    <row r="1470" s="13" customFormat="1">
      <c r="A1470" s="13"/>
      <c r="B1470" s="234"/>
      <c r="C1470" s="235"/>
      <c r="D1470" s="236" t="s">
        <v>215</v>
      </c>
      <c r="E1470" s="237" t="s">
        <v>19</v>
      </c>
      <c r="F1470" s="238" t="s">
        <v>949</v>
      </c>
      <c r="G1470" s="235"/>
      <c r="H1470" s="237" t="s">
        <v>19</v>
      </c>
      <c r="I1470" s="239"/>
      <c r="J1470" s="235"/>
      <c r="K1470" s="235"/>
      <c r="L1470" s="240"/>
      <c r="M1470" s="241"/>
      <c r="N1470" s="242"/>
      <c r="O1470" s="242"/>
      <c r="P1470" s="242"/>
      <c r="Q1470" s="242"/>
      <c r="R1470" s="242"/>
      <c r="S1470" s="242"/>
      <c r="T1470" s="24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44" t="s">
        <v>215</v>
      </c>
      <c r="AU1470" s="244" t="s">
        <v>81</v>
      </c>
      <c r="AV1470" s="13" t="s">
        <v>79</v>
      </c>
      <c r="AW1470" s="13" t="s">
        <v>33</v>
      </c>
      <c r="AX1470" s="13" t="s">
        <v>72</v>
      </c>
      <c r="AY1470" s="244" t="s">
        <v>203</v>
      </c>
    </row>
    <row r="1471" s="13" customFormat="1">
      <c r="A1471" s="13"/>
      <c r="B1471" s="234"/>
      <c r="C1471" s="235"/>
      <c r="D1471" s="236" t="s">
        <v>215</v>
      </c>
      <c r="E1471" s="237" t="s">
        <v>19</v>
      </c>
      <c r="F1471" s="238" t="s">
        <v>971</v>
      </c>
      <c r="G1471" s="235"/>
      <c r="H1471" s="237" t="s">
        <v>19</v>
      </c>
      <c r="I1471" s="239"/>
      <c r="J1471" s="235"/>
      <c r="K1471" s="235"/>
      <c r="L1471" s="240"/>
      <c r="M1471" s="241"/>
      <c r="N1471" s="242"/>
      <c r="O1471" s="242"/>
      <c r="P1471" s="242"/>
      <c r="Q1471" s="242"/>
      <c r="R1471" s="242"/>
      <c r="S1471" s="242"/>
      <c r="T1471" s="24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44" t="s">
        <v>215</v>
      </c>
      <c r="AU1471" s="244" t="s">
        <v>81</v>
      </c>
      <c r="AV1471" s="13" t="s">
        <v>79</v>
      </c>
      <c r="AW1471" s="13" t="s">
        <v>33</v>
      </c>
      <c r="AX1471" s="13" t="s">
        <v>72</v>
      </c>
      <c r="AY1471" s="244" t="s">
        <v>203</v>
      </c>
    </row>
    <row r="1472" s="14" customFormat="1">
      <c r="A1472" s="14"/>
      <c r="B1472" s="245"/>
      <c r="C1472" s="246"/>
      <c r="D1472" s="236" t="s">
        <v>215</v>
      </c>
      <c r="E1472" s="247" t="s">
        <v>19</v>
      </c>
      <c r="F1472" s="248" t="s">
        <v>274</v>
      </c>
      <c r="G1472" s="246"/>
      <c r="H1472" s="249">
        <v>2.1669999999999998</v>
      </c>
      <c r="I1472" s="250"/>
      <c r="J1472" s="246"/>
      <c r="K1472" s="246"/>
      <c r="L1472" s="251"/>
      <c r="M1472" s="252"/>
      <c r="N1472" s="253"/>
      <c r="O1472" s="253"/>
      <c r="P1472" s="253"/>
      <c r="Q1472" s="253"/>
      <c r="R1472" s="253"/>
      <c r="S1472" s="253"/>
      <c r="T1472" s="25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5" t="s">
        <v>215</v>
      </c>
      <c r="AU1472" s="255" t="s">
        <v>81</v>
      </c>
      <c r="AV1472" s="14" t="s">
        <v>81</v>
      </c>
      <c r="AW1472" s="14" t="s">
        <v>33</v>
      </c>
      <c r="AX1472" s="14" t="s">
        <v>72</v>
      </c>
      <c r="AY1472" s="255" t="s">
        <v>203</v>
      </c>
    </row>
    <row r="1473" s="13" customFormat="1">
      <c r="A1473" s="13"/>
      <c r="B1473" s="234"/>
      <c r="C1473" s="235"/>
      <c r="D1473" s="236" t="s">
        <v>215</v>
      </c>
      <c r="E1473" s="237" t="s">
        <v>19</v>
      </c>
      <c r="F1473" s="238" t="s">
        <v>1366</v>
      </c>
      <c r="G1473" s="235"/>
      <c r="H1473" s="237" t="s">
        <v>19</v>
      </c>
      <c r="I1473" s="239"/>
      <c r="J1473" s="235"/>
      <c r="K1473" s="235"/>
      <c r="L1473" s="240"/>
      <c r="M1473" s="241"/>
      <c r="N1473" s="242"/>
      <c r="O1473" s="242"/>
      <c r="P1473" s="242"/>
      <c r="Q1473" s="242"/>
      <c r="R1473" s="242"/>
      <c r="S1473" s="242"/>
      <c r="T1473" s="24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4" t="s">
        <v>215</v>
      </c>
      <c r="AU1473" s="244" t="s">
        <v>81</v>
      </c>
      <c r="AV1473" s="13" t="s">
        <v>79</v>
      </c>
      <c r="AW1473" s="13" t="s">
        <v>33</v>
      </c>
      <c r="AX1473" s="13" t="s">
        <v>72</v>
      </c>
      <c r="AY1473" s="244" t="s">
        <v>203</v>
      </c>
    </row>
    <row r="1474" s="13" customFormat="1">
      <c r="A1474" s="13"/>
      <c r="B1474" s="234"/>
      <c r="C1474" s="235"/>
      <c r="D1474" s="236" t="s">
        <v>215</v>
      </c>
      <c r="E1474" s="237" t="s">
        <v>19</v>
      </c>
      <c r="F1474" s="238" t="s">
        <v>1813</v>
      </c>
      <c r="G1474" s="235"/>
      <c r="H1474" s="237" t="s">
        <v>19</v>
      </c>
      <c r="I1474" s="239"/>
      <c r="J1474" s="235"/>
      <c r="K1474" s="235"/>
      <c r="L1474" s="240"/>
      <c r="M1474" s="241"/>
      <c r="N1474" s="242"/>
      <c r="O1474" s="242"/>
      <c r="P1474" s="242"/>
      <c r="Q1474" s="242"/>
      <c r="R1474" s="242"/>
      <c r="S1474" s="242"/>
      <c r="T1474" s="24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44" t="s">
        <v>215</v>
      </c>
      <c r="AU1474" s="244" t="s">
        <v>81</v>
      </c>
      <c r="AV1474" s="13" t="s">
        <v>79</v>
      </c>
      <c r="AW1474" s="13" t="s">
        <v>33</v>
      </c>
      <c r="AX1474" s="13" t="s">
        <v>72</v>
      </c>
      <c r="AY1474" s="244" t="s">
        <v>203</v>
      </c>
    </row>
    <row r="1475" s="13" customFormat="1">
      <c r="A1475" s="13"/>
      <c r="B1475" s="234"/>
      <c r="C1475" s="235"/>
      <c r="D1475" s="236" t="s">
        <v>215</v>
      </c>
      <c r="E1475" s="237" t="s">
        <v>19</v>
      </c>
      <c r="F1475" s="238" t="s">
        <v>444</v>
      </c>
      <c r="G1475" s="235"/>
      <c r="H1475" s="237" t="s">
        <v>19</v>
      </c>
      <c r="I1475" s="239"/>
      <c r="J1475" s="235"/>
      <c r="K1475" s="235"/>
      <c r="L1475" s="240"/>
      <c r="M1475" s="241"/>
      <c r="N1475" s="242"/>
      <c r="O1475" s="242"/>
      <c r="P1475" s="242"/>
      <c r="Q1475" s="242"/>
      <c r="R1475" s="242"/>
      <c r="S1475" s="242"/>
      <c r="T1475" s="24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44" t="s">
        <v>215</v>
      </c>
      <c r="AU1475" s="244" t="s">
        <v>81</v>
      </c>
      <c r="AV1475" s="13" t="s">
        <v>79</v>
      </c>
      <c r="AW1475" s="13" t="s">
        <v>33</v>
      </c>
      <c r="AX1475" s="13" t="s">
        <v>72</v>
      </c>
      <c r="AY1475" s="244" t="s">
        <v>203</v>
      </c>
    </row>
    <row r="1476" s="13" customFormat="1">
      <c r="A1476" s="13"/>
      <c r="B1476" s="234"/>
      <c r="C1476" s="235"/>
      <c r="D1476" s="236" t="s">
        <v>215</v>
      </c>
      <c r="E1476" s="237" t="s">
        <v>19</v>
      </c>
      <c r="F1476" s="238" t="s">
        <v>949</v>
      </c>
      <c r="G1476" s="235"/>
      <c r="H1476" s="237" t="s">
        <v>19</v>
      </c>
      <c r="I1476" s="239"/>
      <c r="J1476" s="235"/>
      <c r="K1476" s="235"/>
      <c r="L1476" s="240"/>
      <c r="M1476" s="241"/>
      <c r="N1476" s="242"/>
      <c r="O1476" s="242"/>
      <c r="P1476" s="242"/>
      <c r="Q1476" s="242"/>
      <c r="R1476" s="242"/>
      <c r="S1476" s="242"/>
      <c r="T1476" s="24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4" t="s">
        <v>215</v>
      </c>
      <c r="AU1476" s="244" t="s">
        <v>81</v>
      </c>
      <c r="AV1476" s="13" t="s">
        <v>79</v>
      </c>
      <c r="AW1476" s="13" t="s">
        <v>33</v>
      </c>
      <c r="AX1476" s="13" t="s">
        <v>72</v>
      </c>
      <c r="AY1476" s="244" t="s">
        <v>203</v>
      </c>
    </row>
    <row r="1477" s="13" customFormat="1">
      <c r="A1477" s="13"/>
      <c r="B1477" s="234"/>
      <c r="C1477" s="235"/>
      <c r="D1477" s="236" t="s">
        <v>215</v>
      </c>
      <c r="E1477" s="237" t="s">
        <v>19</v>
      </c>
      <c r="F1477" s="238" t="s">
        <v>971</v>
      </c>
      <c r="G1477" s="235"/>
      <c r="H1477" s="237" t="s">
        <v>19</v>
      </c>
      <c r="I1477" s="239"/>
      <c r="J1477" s="235"/>
      <c r="K1477" s="235"/>
      <c r="L1477" s="240"/>
      <c r="M1477" s="241"/>
      <c r="N1477" s="242"/>
      <c r="O1477" s="242"/>
      <c r="P1477" s="242"/>
      <c r="Q1477" s="242"/>
      <c r="R1477" s="242"/>
      <c r="S1477" s="242"/>
      <c r="T1477" s="24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4" t="s">
        <v>215</v>
      </c>
      <c r="AU1477" s="244" t="s">
        <v>81</v>
      </c>
      <c r="AV1477" s="13" t="s">
        <v>79</v>
      </c>
      <c r="AW1477" s="13" t="s">
        <v>33</v>
      </c>
      <c r="AX1477" s="13" t="s">
        <v>72</v>
      </c>
      <c r="AY1477" s="244" t="s">
        <v>203</v>
      </c>
    </row>
    <row r="1478" s="14" customFormat="1">
      <c r="A1478" s="14"/>
      <c r="B1478" s="245"/>
      <c r="C1478" s="246"/>
      <c r="D1478" s="236" t="s">
        <v>215</v>
      </c>
      <c r="E1478" s="247" t="s">
        <v>19</v>
      </c>
      <c r="F1478" s="248" t="s">
        <v>274</v>
      </c>
      <c r="G1478" s="246"/>
      <c r="H1478" s="249">
        <v>2.1669999999999998</v>
      </c>
      <c r="I1478" s="250"/>
      <c r="J1478" s="246"/>
      <c r="K1478" s="246"/>
      <c r="L1478" s="251"/>
      <c r="M1478" s="252"/>
      <c r="N1478" s="253"/>
      <c r="O1478" s="253"/>
      <c r="P1478" s="253"/>
      <c r="Q1478" s="253"/>
      <c r="R1478" s="253"/>
      <c r="S1478" s="253"/>
      <c r="T1478" s="25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55" t="s">
        <v>215</v>
      </c>
      <c r="AU1478" s="255" t="s">
        <v>81</v>
      </c>
      <c r="AV1478" s="14" t="s">
        <v>81</v>
      </c>
      <c r="AW1478" s="14" t="s">
        <v>33</v>
      </c>
      <c r="AX1478" s="14" t="s">
        <v>72</v>
      </c>
      <c r="AY1478" s="255" t="s">
        <v>203</v>
      </c>
    </row>
    <row r="1479" s="13" customFormat="1">
      <c r="A1479" s="13"/>
      <c r="B1479" s="234"/>
      <c r="C1479" s="235"/>
      <c r="D1479" s="236" t="s">
        <v>215</v>
      </c>
      <c r="E1479" s="237" t="s">
        <v>19</v>
      </c>
      <c r="F1479" s="238" t="s">
        <v>1366</v>
      </c>
      <c r="G1479" s="235"/>
      <c r="H1479" s="237" t="s">
        <v>19</v>
      </c>
      <c r="I1479" s="239"/>
      <c r="J1479" s="235"/>
      <c r="K1479" s="235"/>
      <c r="L1479" s="240"/>
      <c r="M1479" s="241"/>
      <c r="N1479" s="242"/>
      <c r="O1479" s="242"/>
      <c r="P1479" s="242"/>
      <c r="Q1479" s="242"/>
      <c r="R1479" s="242"/>
      <c r="S1479" s="242"/>
      <c r="T1479" s="24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4" t="s">
        <v>215</v>
      </c>
      <c r="AU1479" s="244" t="s">
        <v>81</v>
      </c>
      <c r="AV1479" s="13" t="s">
        <v>79</v>
      </c>
      <c r="AW1479" s="13" t="s">
        <v>33</v>
      </c>
      <c r="AX1479" s="13" t="s">
        <v>72</v>
      </c>
      <c r="AY1479" s="244" t="s">
        <v>203</v>
      </c>
    </row>
    <row r="1480" s="13" customFormat="1">
      <c r="A1480" s="13"/>
      <c r="B1480" s="234"/>
      <c r="C1480" s="235"/>
      <c r="D1480" s="236" t="s">
        <v>215</v>
      </c>
      <c r="E1480" s="237" t="s">
        <v>19</v>
      </c>
      <c r="F1480" s="238" t="s">
        <v>1814</v>
      </c>
      <c r="G1480" s="235"/>
      <c r="H1480" s="237" t="s">
        <v>19</v>
      </c>
      <c r="I1480" s="239"/>
      <c r="J1480" s="235"/>
      <c r="K1480" s="235"/>
      <c r="L1480" s="240"/>
      <c r="M1480" s="241"/>
      <c r="N1480" s="242"/>
      <c r="O1480" s="242"/>
      <c r="P1480" s="242"/>
      <c r="Q1480" s="242"/>
      <c r="R1480" s="242"/>
      <c r="S1480" s="242"/>
      <c r="T1480" s="24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44" t="s">
        <v>215</v>
      </c>
      <c r="AU1480" s="244" t="s">
        <v>81</v>
      </c>
      <c r="AV1480" s="13" t="s">
        <v>79</v>
      </c>
      <c r="AW1480" s="13" t="s">
        <v>33</v>
      </c>
      <c r="AX1480" s="13" t="s">
        <v>72</v>
      </c>
      <c r="AY1480" s="244" t="s">
        <v>203</v>
      </c>
    </row>
    <row r="1481" s="13" customFormat="1">
      <c r="A1481" s="13"/>
      <c r="B1481" s="234"/>
      <c r="C1481" s="235"/>
      <c r="D1481" s="236" t="s">
        <v>215</v>
      </c>
      <c r="E1481" s="237" t="s">
        <v>19</v>
      </c>
      <c r="F1481" s="238" t="s">
        <v>1382</v>
      </c>
      <c r="G1481" s="235"/>
      <c r="H1481" s="237" t="s">
        <v>19</v>
      </c>
      <c r="I1481" s="239"/>
      <c r="J1481" s="235"/>
      <c r="K1481" s="235"/>
      <c r="L1481" s="240"/>
      <c r="M1481" s="241"/>
      <c r="N1481" s="242"/>
      <c r="O1481" s="242"/>
      <c r="P1481" s="242"/>
      <c r="Q1481" s="242"/>
      <c r="R1481" s="242"/>
      <c r="S1481" s="242"/>
      <c r="T1481" s="24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4" t="s">
        <v>215</v>
      </c>
      <c r="AU1481" s="244" t="s">
        <v>81</v>
      </c>
      <c r="AV1481" s="13" t="s">
        <v>79</v>
      </c>
      <c r="AW1481" s="13" t="s">
        <v>33</v>
      </c>
      <c r="AX1481" s="13" t="s">
        <v>72</v>
      </c>
      <c r="AY1481" s="244" t="s">
        <v>203</v>
      </c>
    </row>
    <row r="1482" s="13" customFormat="1">
      <c r="A1482" s="13"/>
      <c r="B1482" s="234"/>
      <c r="C1482" s="235"/>
      <c r="D1482" s="236" t="s">
        <v>215</v>
      </c>
      <c r="E1482" s="237" t="s">
        <v>19</v>
      </c>
      <c r="F1482" s="238" t="s">
        <v>949</v>
      </c>
      <c r="G1482" s="235"/>
      <c r="H1482" s="237" t="s">
        <v>19</v>
      </c>
      <c r="I1482" s="239"/>
      <c r="J1482" s="235"/>
      <c r="K1482" s="235"/>
      <c r="L1482" s="240"/>
      <c r="M1482" s="241"/>
      <c r="N1482" s="242"/>
      <c r="O1482" s="242"/>
      <c r="P1482" s="242"/>
      <c r="Q1482" s="242"/>
      <c r="R1482" s="242"/>
      <c r="S1482" s="242"/>
      <c r="T1482" s="24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4" t="s">
        <v>215</v>
      </c>
      <c r="AU1482" s="244" t="s">
        <v>81</v>
      </c>
      <c r="AV1482" s="13" t="s">
        <v>79</v>
      </c>
      <c r="AW1482" s="13" t="s">
        <v>33</v>
      </c>
      <c r="AX1482" s="13" t="s">
        <v>72</v>
      </c>
      <c r="AY1482" s="244" t="s">
        <v>203</v>
      </c>
    </row>
    <row r="1483" s="13" customFormat="1">
      <c r="A1483" s="13"/>
      <c r="B1483" s="234"/>
      <c r="C1483" s="235"/>
      <c r="D1483" s="236" t="s">
        <v>215</v>
      </c>
      <c r="E1483" s="237" t="s">
        <v>19</v>
      </c>
      <c r="F1483" s="238" t="s">
        <v>971</v>
      </c>
      <c r="G1483" s="235"/>
      <c r="H1483" s="237" t="s">
        <v>19</v>
      </c>
      <c r="I1483" s="239"/>
      <c r="J1483" s="235"/>
      <c r="K1483" s="235"/>
      <c r="L1483" s="240"/>
      <c r="M1483" s="241"/>
      <c r="N1483" s="242"/>
      <c r="O1483" s="242"/>
      <c r="P1483" s="242"/>
      <c r="Q1483" s="242"/>
      <c r="R1483" s="242"/>
      <c r="S1483" s="242"/>
      <c r="T1483" s="24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44" t="s">
        <v>215</v>
      </c>
      <c r="AU1483" s="244" t="s">
        <v>81</v>
      </c>
      <c r="AV1483" s="13" t="s">
        <v>79</v>
      </c>
      <c r="AW1483" s="13" t="s">
        <v>33</v>
      </c>
      <c r="AX1483" s="13" t="s">
        <v>72</v>
      </c>
      <c r="AY1483" s="244" t="s">
        <v>203</v>
      </c>
    </row>
    <row r="1484" s="14" customFormat="1">
      <c r="A1484" s="14"/>
      <c r="B1484" s="245"/>
      <c r="C1484" s="246"/>
      <c r="D1484" s="236" t="s">
        <v>215</v>
      </c>
      <c r="E1484" s="247" t="s">
        <v>19</v>
      </c>
      <c r="F1484" s="248" t="s">
        <v>274</v>
      </c>
      <c r="G1484" s="246"/>
      <c r="H1484" s="249">
        <v>2.1669999999999998</v>
      </c>
      <c r="I1484" s="250"/>
      <c r="J1484" s="246"/>
      <c r="K1484" s="246"/>
      <c r="L1484" s="251"/>
      <c r="M1484" s="252"/>
      <c r="N1484" s="253"/>
      <c r="O1484" s="253"/>
      <c r="P1484" s="253"/>
      <c r="Q1484" s="253"/>
      <c r="R1484" s="253"/>
      <c r="S1484" s="253"/>
      <c r="T1484" s="25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5" t="s">
        <v>215</v>
      </c>
      <c r="AU1484" s="255" t="s">
        <v>81</v>
      </c>
      <c r="AV1484" s="14" t="s">
        <v>81</v>
      </c>
      <c r="AW1484" s="14" t="s">
        <v>33</v>
      </c>
      <c r="AX1484" s="14" t="s">
        <v>72</v>
      </c>
      <c r="AY1484" s="255" t="s">
        <v>203</v>
      </c>
    </row>
    <row r="1485" s="13" customFormat="1">
      <c r="A1485" s="13"/>
      <c r="B1485" s="234"/>
      <c r="C1485" s="235"/>
      <c r="D1485" s="236" t="s">
        <v>215</v>
      </c>
      <c r="E1485" s="237" t="s">
        <v>19</v>
      </c>
      <c r="F1485" s="238" t="s">
        <v>1366</v>
      </c>
      <c r="G1485" s="235"/>
      <c r="H1485" s="237" t="s">
        <v>19</v>
      </c>
      <c r="I1485" s="239"/>
      <c r="J1485" s="235"/>
      <c r="K1485" s="235"/>
      <c r="L1485" s="240"/>
      <c r="M1485" s="241"/>
      <c r="N1485" s="242"/>
      <c r="O1485" s="242"/>
      <c r="P1485" s="242"/>
      <c r="Q1485" s="242"/>
      <c r="R1485" s="242"/>
      <c r="S1485" s="242"/>
      <c r="T1485" s="24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4" t="s">
        <v>215</v>
      </c>
      <c r="AU1485" s="244" t="s">
        <v>81</v>
      </c>
      <c r="AV1485" s="13" t="s">
        <v>79</v>
      </c>
      <c r="AW1485" s="13" t="s">
        <v>33</v>
      </c>
      <c r="AX1485" s="13" t="s">
        <v>72</v>
      </c>
      <c r="AY1485" s="244" t="s">
        <v>203</v>
      </c>
    </row>
    <row r="1486" s="13" customFormat="1">
      <c r="A1486" s="13"/>
      <c r="B1486" s="234"/>
      <c r="C1486" s="235"/>
      <c r="D1486" s="236" t="s">
        <v>215</v>
      </c>
      <c r="E1486" s="237" t="s">
        <v>19</v>
      </c>
      <c r="F1486" s="238" t="s">
        <v>1815</v>
      </c>
      <c r="G1486" s="235"/>
      <c r="H1486" s="237" t="s">
        <v>19</v>
      </c>
      <c r="I1486" s="239"/>
      <c r="J1486" s="235"/>
      <c r="K1486" s="235"/>
      <c r="L1486" s="240"/>
      <c r="M1486" s="241"/>
      <c r="N1486" s="242"/>
      <c r="O1486" s="242"/>
      <c r="P1486" s="242"/>
      <c r="Q1486" s="242"/>
      <c r="R1486" s="242"/>
      <c r="S1486" s="242"/>
      <c r="T1486" s="24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4" t="s">
        <v>215</v>
      </c>
      <c r="AU1486" s="244" t="s">
        <v>81</v>
      </c>
      <c r="AV1486" s="13" t="s">
        <v>79</v>
      </c>
      <c r="AW1486" s="13" t="s">
        <v>33</v>
      </c>
      <c r="AX1486" s="13" t="s">
        <v>72</v>
      </c>
      <c r="AY1486" s="244" t="s">
        <v>203</v>
      </c>
    </row>
    <row r="1487" s="13" customFormat="1">
      <c r="A1487" s="13"/>
      <c r="B1487" s="234"/>
      <c r="C1487" s="235"/>
      <c r="D1487" s="236" t="s">
        <v>215</v>
      </c>
      <c r="E1487" s="237" t="s">
        <v>19</v>
      </c>
      <c r="F1487" s="238" t="s">
        <v>1385</v>
      </c>
      <c r="G1487" s="235"/>
      <c r="H1487" s="237" t="s">
        <v>19</v>
      </c>
      <c r="I1487" s="239"/>
      <c r="J1487" s="235"/>
      <c r="K1487" s="235"/>
      <c r="L1487" s="240"/>
      <c r="M1487" s="241"/>
      <c r="N1487" s="242"/>
      <c r="O1487" s="242"/>
      <c r="P1487" s="242"/>
      <c r="Q1487" s="242"/>
      <c r="R1487" s="242"/>
      <c r="S1487" s="242"/>
      <c r="T1487" s="24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44" t="s">
        <v>215</v>
      </c>
      <c r="AU1487" s="244" t="s">
        <v>81</v>
      </c>
      <c r="AV1487" s="13" t="s">
        <v>79</v>
      </c>
      <c r="AW1487" s="13" t="s">
        <v>33</v>
      </c>
      <c r="AX1487" s="13" t="s">
        <v>72</v>
      </c>
      <c r="AY1487" s="244" t="s">
        <v>203</v>
      </c>
    </row>
    <row r="1488" s="13" customFormat="1">
      <c r="A1488" s="13"/>
      <c r="B1488" s="234"/>
      <c r="C1488" s="235"/>
      <c r="D1488" s="236" t="s">
        <v>215</v>
      </c>
      <c r="E1488" s="237" t="s">
        <v>19</v>
      </c>
      <c r="F1488" s="238" t="s">
        <v>949</v>
      </c>
      <c r="G1488" s="235"/>
      <c r="H1488" s="237" t="s">
        <v>19</v>
      </c>
      <c r="I1488" s="239"/>
      <c r="J1488" s="235"/>
      <c r="K1488" s="235"/>
      <c r="L1488" s="240"/>
      <c r="M1488" s="241"/>
      <c r="N1488" s="242"/>
      <c r="O1488" s="242"/>
      <c r="P1488" s="242"/>
      <c r="Q1488" s="242"/>
      <c r="R1488" s="242"/>
      <c r="S1488" s="242"/>
      <c r="T1488" s="24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44" t="s">
        <v>215</v>
      </c>
      <c r="AU1488" s="244" t="s">
        <v>81</v>
      </c>
      <c r="AV1488" s="13" t="s">
        <v>79</v>
      </c>
      <c r="AW1488" s="13" t="s">
        <v>33</v>
      </c>
      <c r="AX1488" s="13" t="s">
        <v>72</v>
      </c>
      <c r="AY1488" s="244" t="s">
        <v>203</v>
      </c>
    </row>
    <row r="1489" s="13" customFormat="1">
      <c r="A1489" s="13"/>
      <c r="B1489" s="234"/>
      <c r="C1489" s="235"/>
      <c r="D1489" s="236" t="s">
        <v>215</v>
      </c>
      <c r="E1489" s="237" t="s">
        <v>19</v>
      </c>
      <c r="F1489" s="238" t="s">
        <v>971</v>
      </c>
      <c r="G1489" s="235"/>
      <c r="H1489" s="237" t="s">
        <v>19</v>
      </c>
      <c r="I1489" s="239"/>
      <c r="J1489" s="235"/>
      <c r="K1489" s="235"/>
      <c r="L1489" s="240"/>
      <c r="M1489" s="241"/>
      <c r="N1489" s="242"/>
      <c r="O1489" s="242"/>
      <c r="P1489" s="242"/>
      <c r="Q1489" s="242"/>
      <c r="R1489" s="242"/>
      <c r="S1489" s="242"/>
      <c r="T1489" s="24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44" t="s">
        <v>215</v>
      </c>
      <c r="AU1489" s="244" t="s">
        <v>81</v>
      </c>
      <c r="AV1489" s="13" t="s">
        <v>79</v>
      </c>
      <c r="AW1489" s="13" t="s">
        <v>33</v>
      </c>
      <c r="AX1489" s="13" t="s">
        <v>72</v>
      </c>
      <c r="AY1489" s="244" t="s">
        <v>203</v>
      </c>
    </row>
    <row r="1490" s="14" customFormat="1">
      <c r="A1490" s="14"/>
      <c r="B1490" s="245"/>
      <c r="C1490" s="246"/>
      <c r="D1490" s="236" t="s">
        <v>215</v>
      </c>
      <c r="E1490" s="247" t="s">
        <v>19</v>
      </c>
      <c r="F1490" s="248" t="s">
        <v>262</v>
      </c>
      <c r="G1490" s="246"/>
      <c r="H1490" s="249">
        <v>1.5760000000000001</v>
      </c>
      <c r="I1490" s="250"/>
      <c r="J1490" s="246"/>
      <c r="K1490" s="246"/>
      <c r="L1490" s="251"/>
      <c r="M1490" s="252"/>
      <c r="N1490" s="253"/>
      <c r="O1490" s="253"/>
      <c r="P1490" s="253"/>
      <c r="Q1490" s="253"/>
      <c r="R1490" s="253"/>
      <c r="S1490" s="253"/>
      <c r="T1490" s="25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55" t="s">
        <v>215</v>
      </c>
      <c r="AU1490" s="255" t="s">
        <v>81</v>
      </c>
      <c r="AV1490" s="14" t="s">
        <v>81</v>
      </c>
      <c r="AW1490" s="14" t="s">
        <v>33</v>
      </c>
      <c r="AX1490" s="14" t="s">
        <v>72</v>
      </c>
      <c r="AY1490" s="255" t="s">
        <v>203</v>
      </c>
    </row>
    <row r="1491" s="13" customFormat="1">
      <c r="A1491" s="13"/>
      <c r="B1491" s="234"/>
      <c r="C1491" s="235"/>
      <c r="D1491" s="236" t="s">
        <v>215</v>
      </c>
      <c r="E1491" s="237" t="s">
        <v>19</v>
      </c>
      <c r="F1491" s="238" t="s">
        <v>1366</v>
      </c>
      <c r="G1491" s="235"/>
      <c r="H1491" s="237" t="s">
        <v>19</v>
      </c>
      <c r="I1491" s="239"/>
      <c r="J1491" s="235"/>
      <c r="K1491" s="235"/>
      <c r="L1491" s="240"/>
      <c r="M1491" s="241"/>
      <c r="N1491" s="242"/>
      <c r="O1491" s="242"/>
      <c r="P1491" s="242"/>
      <c r="Q1491" s="242"/>
      <c r="R1491" s="242"/>
      <c r="S1491" s="242"/>
      <c r="T1491" s="24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4" t="s">
        <v>215</v>
      </c>
      <c r="AU1491" s="244" t="s">
        <v>81</v>
      </c>
      <c r="AV1491" s="13" t="s">
        <v>79</v>
      </c>
      <c r="AW1491" s="13" t="s">
        <v>33</v>
      </c>
      <c r="AX1491" s="13" t="s">
        <v>72</v>
      </c>
      <c r="AY1491" s="244" t="s">
        <v>203</v>
      </c>
    </row>
    <row r="1492" s="13" customFormat="1">
      <c r="A1492" s="13"/>
      <c r="B1492" s="234"/>
      <c r="C1492" s="235"/>
      <c r="D1492" s="236" t="s">
        <v>215</v>
      </c>
      <c r="E1492" s="237" t="s">
        <v>19</v>
      </c>
      <c r="F1492" s="238" t="s">
        <v>1816</v>
      </c>
      <c r="G1492" s="235"/>
      <c r="H1492" s="237" t="s">
        <v>19</v>
      </c>
      <c r="I1492" s="239"/>
      <c r="J1492" s="235"/>
      <c r="K1492" s="235"/>
      <c r="L1492" s="240"/>
      <c r="M1492" s="241"/>
      <c r="N1492" s="242"/>
      <c r="O1492" s="242"/>
      <c r="P1492" s="242"/>
      <c r="Q1492" s="242"/>
      <c r="R1492" s="242"/>
      <c r="S1492" s="242"/>
      <c r="T1492" s="24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44" t="s">
        <v>215</v>
      </c>
      <c r="AU1492" s="244" t="s">
        <v>81</v>
      </c>
      <c r="AV1492" s="13" t="s">
        <v>79</v>
      </c>
      <c r="AW1492" s="13" t="s">
        <v>33</v>
      </c>
      <c r="AX1492" s="13" t="s">
        <v>72</v>
      </c>
      <c r="AY1492" s="244" t="s">
        <v>203</v>
      </c>
    </row>
    <row r="1493" s="13" customFormat="1">
      <c r="A1493" s="13"/>
      <c r="B1493" s="234"/>
      <c r="C1493" s="235"/>
      <c r="D1493" s="236" t="s">
        <v>215</v>
      </c>
      <c r="E1493" s="237" t="s">
        <v>19</v>
      </c>
      <c r="F1493" s="238" t="s">
        <v>1618</v>
      </c>
      <c r="G1493" s="235"/>
      <c r="H1493" s="237" t="s">
        <v>19</v>
      </c>
      <c r="I1493" s="239"/>
      <c r="J1493" s="235"/>
      <c r="K1493" s="235"/>
      <c r="L1493" s="240"/>
      <c r="M1493" s="241"/>
      <c r="N1493" s="242"/>
      <c r="O1493" s="242"/>
      <c r="P1493" s="242"/>
      <c r="Q1493" s="242"/>
      <c r="R1493" s="242"/>
      <c r="S1493" s="242"/>
      <c r="T1493" s="24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4" t="s">
        <v>215</v>
      </c>
      <c r="AU1493" s="244" t="s">
        <v>81</v>
      </c>
      <c r="AV1493" s="13" t="s">
        <v>79</v>
      </c>
      <c r="AW1493" s="13" t="s">
        <v>33</v>
      </c>
      <c r="AX1493" s="13" t="s">
        <v>72</v>
      </c>
      <c r="AY1493" s="244" t="s">
        <v>203</v>
      </c>
    </row>
    <row r="1494" s="13" customFormat="1">
      <c r="A1494" s="13"/>
      <c r="B1494" s="234"/>
      <c r="C1494" s="235"/>
      <c r="D1494" s="236" t="s">
        <v>215</v>
      </c>
      <c r="E1494" s="237" t="s">
        <v>19</v>
      </c>
      <c r="F1494" s="238" t="s">
        <v>949</v>
      </c>
      <c r="G1494" s="235"/>
      <c r="H1494" s="237" t="s">
        <v>19</v>
      </c>
      <c r="I1494" s="239"/>
      <c r="J1494" s="235"/>
      <c r="K1494" s="235"/>
      <c r="L1494" s="240"/>
      <c r="M1494" s="241"/>
      <c r="N1494" s="242"/>
      <c r="O1494" s="242"/>
      <c r="P1494" s="242"/>
      <c r="Q1494" s="242"/>
      <c r="R1494" s="242"/>
      <c r="S1494" s="242"/>
      <c r="T1494" s="24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4" t="s">
        <v>215</v>
      </c>
      <c r="AU1494" s="244" t="s">
        <v>81</v>
      </c>
      <c r="AV1494" s="13" t="s">
        <v>79</v>
      </c>
      <c r="AW1494" s="13" t="s">
        <v>33</v>
      </c>
      <c r="AX1494" s="13" t="s">
        <v>72</v>
      </c>
      <c r="AY1494" s="244" t="s">
        <v>203</v>
      </c>
    </row>
    <row r="1495" s="13" customFormat="1">
      <c r="A1495" s="13"/>
      <c r="B1495" s="234"/>
      <c r="C1495" s="235"/>
      <c r="D1495" s="236" t="s">
        <v>215</v>
      </c>
      <c r="E1495" s="237" t="s">
        <v>19</v>
      </c>
      <c r="F1495" s="238" t="s">
        <v>971</v>
      </c>
      <c r="G1495" s="235"/>
      <c r="H1495" s="237" t="s">
        <v>19</v>
      </c>
      <c r="I1495" s="239"/>
      <c r="J1495" s="235"/>
      <c r="K1495" s="235"/>
      <c r="L1495" s="240"/>
      <c r="M1495" s="241"/>
      <c r="N1495" s="242"/>
      <c r="O1495" s="242"/>
      <c r="P1495" s="242"/>
      <c r="Q1495" s="242"/>
      <c r="R1495" s="242"/>
      <c r="S1495" s="242"/>
      <c r="T1495" s="24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44" t="s">
        <v>215</v>
      </c>
      <c r="AU1495" s="244" t="s">
        <v>81</v>
      </c>
      <c r="AV1495" s="13" t="s">
        <v>79</v>
      </c>
      <c r="AW1495" s="13" t="s">
        <v>33</v>
      </c>
      <c r="AX1495" s="13" t="s">
        <v>72</v>
      </c>
      <c r="AY1495" s="244" t="s">
        <v>203</v>
      </c>
    </row>
    <row r="1496" s="14" customFormat="1">
      <c r="A1496" s="14"/>
      <c r="B1496" s="245"/>
      <c r="C1496" s="246"/>
      <c r="D1496" s="236" t="s">
        <v>215</v>
      </c>
      <c r="E1496" s="247" t="s">
        <v>19</v>
      </c>
      <c r="F1496" s="248" t="s">
        <v>274</v>
      </c>
      <c r="G1496" s="246"/>
      <c r="H1496" s="249">
        <v>2.1669999999999998</v>
      </c>
      <c r="I1496" s="250"/>
      <c r="J1496" s="246"/>
      <c r="K1496" s="246"/>
      <c r="L1496" s="251"/>
      <c r="M1496" s="252"/>
      <c r="N1496" s="253"/>
      <c r="O1496" s="253"/>
      <c r="P1496" s="253"/>
      <c r="Q1496" s="253"/>
      <c r="R1496" s="253"/>
      <c r="S1496" s="253"/>
      <c r="T1496" s="25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5" t="s">
        <v>215</v>
      </c>
      <c r="AU1496" s="255" t="s">
        <v>81</v>
      </c>
      <c r="AV1496" s="14" t="s">
        <v>81</v>
      </c>
      <c r="AW1496" s="14" t="s">
        <v>33</v>
      </c>
      <c r="AX1496" s="14" t="s">
        <v>72</v>
      </c>
      <c r="AY1496" s="255" t="s">
        <v>203</v>
      </c>
    </row>
    <row r="1497" s="13" customFormat="1">
      <c r="A1497" s="13"/>
      <c r="B1497" s="234"/>
      <c r="C1497" s="235"/>
      <c r="D1497" s="236" t="s">
        <v>215</v>
      </c>
      <c r="E1497" s="237" t="s">
        <v>19</v>
      </c>
      <c r="F1497" s="238" t="s">
        <v>1366</v>
      </c>
      <c r="G1497" s="235"/>
      <c r="H1497" s="237" t="s">
        <v>19</v>
      </c>
      <c r="I1497" s="239"/>
      <c r="J1497" s="235"/>
      <c r="K1497" s="235"/>
      <c r="L1497" s="240"/>
      <c r="M1497" s="241"/>
      <c r="N1497" s="242"/>
      <c r="O1497" s="242"/>
      <c r="P1497" s="242"/>
      <c r="Q1497" s="242"/>
      <c r="R1497" s="242"/>
      <c r="S1497" s="242"/>
      <c r="T1497" s="24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4" t="s">
        <v>215</v>
      </c>
      <c r="AU1497" s="244" t="s">
        <v>81</v>
      </c>
      <c r="AV1497" s="13" t="s">
        <v>79</v>
      </c>
      <c r="AW1497" s="13" t="s">
        <v>33</v>
      </c>
      <c r="AX1497" s="13" t="s">
        <v>72</v>
      </c>
      <c r="AY1497" s="244" t="s">
        <v>203</v>
      </c>
    </row>
    <row r="1498" s="13" customFormat="1">
      <c r="A1498" s="13"/>
      <c r="B1498" s="234"/>
      <c r="C1498" s="235"/>
      <c r="D1498" s="236" t="s">
        <v>215</v>
      </c>
      <c r="E1498" s="237" t="s">
        <v>19</v>
      </c>
      <c r="F1498" s="238" t="s">
        <v>1817</v>
      </c>
      <c r="G1498" s="235"/>
      <c r="H1498" s="237" t="s">
        <v>19</v>
      </c>
      <c r="I1498" s="239"/>
      <c r="J1498" s="235"/>
      <c r="K1498" s="235"/>
      <c r="L1498" s="240"/>
      <c r="M1498" s="241"/>
      <c r="N1498" s="242"/>
      <c r="O1498" s="242"/>
      <c r="P1498" s="242"/>
      <c r="Q1498" s="242"/>
      <c r="R1498" s="242"/>
      <c r="S1498" s="242"/>
      <c r="T1498" s="24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4" t="s">
        <v>215</v>
      </c>
      <c r="AU1498" s="244" t="s">
        <v>81</v>
      </c>
      <c r="AV1498" s="13" t="s">
        <v>79</v>
      </c>
      <c r="AW1498" s="13" t="s">
        <v>33</v>
      </c>
      <c r="AX1498" s="13" t="s">
        <v>72</v>
      </c>
      <c r="AY1498" s="244" t="s">
        <v>203</v>
      </c>
    </row>
    <row r="1499" s="13" customFormat="1">
      <c r="A1499" s="13"/>
      <c r="B1499" s="234"/>
      <c r="C1499" s="235"/>
      <c r="D1499" s="236" t="s">
        <v>215</v>
      </c>
      <c r="E1499" s="237" t="s">
        <v>19</v>
      </c>
      <c r="F1499" s="238" t="s">
        <v>1369</v>
      </c>
      <c r="G1499" s="235"/>
      <c r="H1499" s="237" t="s">
        <v>19</v>
      </c>
      <c r="I1499" s="239"/>
      <c r="J1499" s="235"/>
      <c r="K1499" s="235"/>
      <c r="L1499" s="240"/>
      <c r="M1499" s="241"/>
      <c r="N1499" s="242"/>
      <c r="O1499" s="242"/>
      <c r="P1499" s="242"/>
      <c r="Q1499" s="242"/>
      <c r="R1499" s="242"/>
      <c r="S1499" s="242"/>
      <c r="T1499" s="24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44" t="s">
        <v>215</v>
      </c>
      <c r="AU1499" s="244" t="s">
        <v>81</v>
      </c>
      <c r="AV1499" s="13" t="s">
        <v>79</v>
      </c>
      <c r="AW1499" s="13" t="s">
        <v>33</v>
      </c>
      <c r="AX1499" s="13" t="s">
        <v>72</v>
      </c>
      <c r="AY1499" s="244" t="s">
        <v>203</v>
      </c>
    </row>
    <row r="1500" s="13" customFormat="1">
      <c r="A1500" s="13"/>
      <c r="B1500" s="234"/>
      <c r="C1500" s="235"/>
      <c r="D1500" s="236" t="s">
        <v>215</v>
      </c>
      <c r="E1500" s="237" t="s">
        <v>19</v>
      </c>
      <c r="F1500" s="238" t="s">
        <v>949</v>
      </c>
      <c r="G1500" s="235"/>
      <c r="H1500" s="237" t="s">
        <v>19</v>
      </c>
      <c r="I1500" s="239"/>
      <c r="J1500" s="235"/>
      <c r="K1500" s="235"/>
      <c r="L1500" s="240"/>
      <c r="M1500" s="241"/>
      <c r="N1500" s="242"/>
      <c r="O1500" s="242"/>
      <c r="P1500" s="242"/>
      <c r="Q1500" s="242"/>
      <c r="R1500" s="242"/>
      <c r="S1500" s="242"/>
      <c r="T1500" s="24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44" t="s">
        <v>215</v>
      </c>
      <c r="AU1500" s="244" t="s">
        <v>81</v>
      </c>
      <c r="AV1500" s="13" t="s">
        <v>79</v>
      </c>
      <c r="AW1500" s="13" t="s">
        <v>33</v>
      </c>
      <c r="AX1500" s="13" t="s">
        <v>72</v>
      </c>
      <c r="AY1500" s="244" t="s">
        <v>203</v>
      </c>
    </row>
    <row r="1501" s="13" customFormat="1">
      <c r="A1501" s="13"/>
      <c r="B1501" s="234"/>
      <c r="C1501" s="235"/>
      <c r="D1501" s="236" t="s">
        <v>215</v>
      </c>
      <c r="E1501" s="237" t="s">
        <v>19</v>
      </c>
      <c r="F1501" s="238" t="s">
        <v>971</v>
      </c>
      <c r="G1501" s="235"/>
      <c r="H1501" s="237" t="s">
        <v>19</v>
      </c>
      <c r="I1501" s="239"/>
      <c r="J1501" s="235"/>
      <c r="K1501" s="235"/>
      <c r="L1501" s="240"/>
      <c r="M1501" s="241"/>
      <c r="N1501" s="242"/>
      <c r="O1501" s="242"/>
      <c r="P1501" s="242"/>
      <c r="Q1501" s="242"/>
      <c r="R1501" s="242"/>
      <c r="S1501" s="242"/>
      <c r="T1501" s="24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4" t="s">
        <v>215</v>
      </c>
      <c r="AU1501" s="244" t="s">
        <v>81</v>
      </c>
      <c r="AV1501" s="13" t="s">
        <v>79</v>
      </c>
      <c r="AW1501" s="13" t="s">
        <v>33</v>
      </c>
      <c r="AX1501" s="13" t="s">
        <v>72</v>
      </c>
      <c r="AY1501" s="244" t="s">
        <v>203</v>
      </c>
    </row>
    <row r="1502" s="14" customFormat="1">
      <c r="A1502" s="14"/>
      <c r="B1502" s="245"/>
      <c r="C1502" s="246"/>
      <c r="D1502" s="236" t="s">
        <v>215</v>
      </c>
      <c r="E1502" s="247" t="s">
        <v>19</v>
      </c>
      <c r="F1502" s="248" t="s">
        <v>1818</v>
      </c>
      <c r="G1502" s="246"/>
      <c r="H1502" s="249">
        <v>7.0919999999999996</v>
      </c>
      <c r="I1502" s="250"/>
      <c r="J1502" s="246"/>
      <c r="K1502" s="246"/>
      <c r="L1502" s="251"/>
      <c r="M1502" s="252"/>
      <c r="N1502" s="253"/>
      <c r="O1502" s="253"/>
      <c r="P1502" s="253"/>
      <c r="Q1502" s="253"/>
      <c r="R1502" s="253"/>
      <c r="S1502" s="253"/>
      <c r="T1502" s="25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5" t="s">
        <v>215</v>
      </c>
      <c r="AU1502" s="255" t="s">
        <v>81</v>
      </c>
      <c r="AV1502" s="14" t="s">
        <v>81</v>
      </c>
      <c r="AW1502" s="14" t="s">
        <v>33</v>
      </c>
      <c r="AX1502" s="14" t="s">
        <v>72</v>
      </c>
      <c r="AY1502" s="255" t="s">
        <v>203</v>
      </c>
    </row>
    <row r="1503" s="13" customFormat="1">
      <c r="A1503" s="13"/>
      <c r="B1503" s="234"/>
      <c r="C1503" s="235"/>
      <c r="D1503" s="236" t="s">
        <v>215</v>
      </c>
      <c r="E1503" s="237" t="s">
        <v>19</v>
      </c>
      <c r="F1503" s="238" t="s">
        <v>1366</v>
      </c>
      <c r="G1503" s="235"/>
      <c r="H1503" s="237" t="s">
        <v>19</v>
      </c>
      <c r="I1503" s="239"/>
      <c r="J1503" s="235"/>
      <c r="K1503" s="235"/>
      <c r="L1503" s="240"/>
      <c r="M1503" s="241"/>
      <c r="N1503" s="242"/>
      <c r="O1503" s="242"/>
      <c r="P1503" s="242"/>
      <c r="Q1503" s="242"/>
      <c r="R1503" s="242"/>
      <c r="S1503" s="242"/>
      <c r="T1503" s="24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44" t="s">
        <v>215</v>
      </c>
      <c r="AU1503" s="244" t="s">
        <v>81</v>
      </c>
      <c r="AV1503" s="13" t="s">
        <v>79</v>
      </c>
      <c r="AW1503" s="13" t="s">
        <v>33</v>
      </c>
      <c r="AX1503" s="13" t="s">
        <v>72</v>
      </c>
      <c r="AY1503" s="244" t="s">
        <v>203</v>
      </c>
    </row>
    <row r="1504" s="13" customFormat="1">
      <c r="A1504" s="13"/>
      <c r="B1504" s="234"/>
      <c r="C1504" s="235"/>
      <c r="D1504" s="236" t="s">
        <v>215</v>
      </c>
      <c r="E1504" s="237" t="s">
        <v>19</v>
      </c>
      <c r="F1504" s="238" t="s">
        <v>1819</v>
      </c>
      <c r="G1504" s="235"/>
      <c r="H1504" s="237" t="s">
        <v>19</v>
      </c>
      <c r="I1504" s="239"/>
      <c r="J1504" s="235"/>
      <c r="K1504" s="235"/>
      <c r="L1504" s="240"/>
      <c r="M1504" s="241"/>
      <c r="N1504" s="242"/>
      <c r="O1504" s="242"/>
      <c r="P1504" s="242"/>
      <c r="Q1504" s="242"/>
      <c r="R1504" s="242"/>
      <c r="S1504" s="242"/>
      <c r="T1504" s="24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4" t="s">
        <v>215</v>
      </c>
      <c r="AU1504" s="244" t="s">
        <v>81</v>
      </c>
      <c r="AV1504" s="13" t="s">
        <v>79</v>
      </c>
      <c r="AW1504" s="13" t="s">
        <v>33</v>
      </c>
      <c r="AX1504" s="13" t="s">
        <v>72</v>
      </c>
      <c r="AY1504" s="244" t="s">
        <v>203</v>
      </c>
    </row>
    <row r="1505" s="13" customFormat="1">
      <c r="A1505" s="13"/>
      <c r="B1505" s="234"/>
      <c r="C1505" s="235"/>
      <c r="D1505" s="236" t="s">
        <v>215</v>
      </c>
      <c r="E1505" s="237" t="s">
        <v>19</v>
      </c>
      <c r="F1505" s="238" t="s">
        <v>1371</v>
      </c>
      <c r="G1505" s="235"/>
      <c r="H1505" s="237" t="s">
        <v>19</v>
      </c>
      <c r="I1505" s="239"/>
      <c r="J1505" s="235"/>
      <c r="K1505" s="235"/>
      <c r="L1505" s="240"/>
      <c r="M1505" s="241"/>
      <c r="N1505" s="242"/>
      <c r="O1505" s="242"/>
      <c r="P1505" s="242"/>
      <c r="Q1505" s="242"/>
      <c r="R1505" s="242"/>
      <c r="S1505" s="242"/>
      <c r="T1505" s="24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44" t="s">
        <v>215</v>
      </c>
      <c r="AU1505" s="244" t="s">
        <v>81</v>
      </c>
      <c r="AV1505" s="13" t="s">
        <v>79</v>
      </c>
      <c r="AW1505" s="13" t="s">
        <v>33</v>
      </c>
      <c r="AX1505" s="13" t="s">
        <v>72</v>
      </c>
      <c r="AY1505" s="244" t="s">
        <v>203</v>
      </c>
    </row>
    <row r="1506" s="13" customFormat="1">
      <c r="A1506" s="13"/>
      <c r="B1506" s="234"/>
      <c r="C1506" s="235"/>
      <c r="D1506" s="236" t="s">
        <v>215</v>
      </c>
      <c r="E1506" s="237" t="s">
        <v>19</v>
      </c>
      <c r="F1506" s="238" t="s">
        <v>949</v>
      </c>
      <c r="G1506" s="235"/>
      <c r="H1506" s="237" t="s">
        <v>19</v>
      </c>
      <c r="I1506" s="239"/>
      <c r="J1506" s="235"/>
      <c r="K1506" s="235"/>
      <c r="L1506" s="240"/>
      <c r="M1506" s="241"/>
      <c r="N1506" s="242"/>
      <c r="O1506" s="242"/>
      <c r="P1506" s="242"/>
      <c r="Q1506" s="242"/>
      <c r="R1506" s="242"/>
      <c r="S1506" s="242"/>
      <c r="T1506" s="24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44" t="s">
        <v>215</v>
      </c>
      <c r="AU1506" s="244" t="s">
        <v>81</v>
      </c>
      <c r="AV1506" s="13" t="s">
        <v>79</v>
      </c>
      <c r="AW1506" s="13" t="s">
        <v>33</v>
      </c>
      <c r="AX1506" s="13" t="s">
        <v>72</v>
      </c>
      <c r="AY1506" s="244" t="s">
        <v>203</v>
      </c>
    </row>
    <row r="1507" s="13" customFormat="1">
      <c r="A1507" s="13"/>
      <c r="B1507" s="234"/>
      <c r="C1507" s="235"/>
      <c r="D1507" s="236" t="s">
        <v>215</v>
      </c>
      <c r="E1507" s="237" t="s">
        <v>19</v>
      </c>
      <c r="F1507" s="238" t="s">
        <v>971</v>
      </c>
      <c r="G1507" s="235"/>
      <c r="H1507" s="237" t="s">
        <v>19</v>
      </c>
      <c r="I1507" s="239"/>
      <c r="J1507" s="235"/>
      <c r="K1507" s="235"/>
      <c r="L1507" s="240"/>
      <c r="M1507" s="241"/>
      <c r="N1507" s="242"/>
      <c r="O1507" s="242"/>
      <c r="P1507" s="242"/>
      <c r="Q1507" s="242"/>
      <c r="R1507" s="242"/>
      <c r="S1507" s="242"/>
      <c r="T1507" s="24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44" t="s">
        <v>215</v>
      </c>
      <c r="AU1507" s="244" t="s">
        <v>81</v>
      </c>
      <c r="AV1507" s="13" t="s">
        <v>79</v>
      </c>
      <c r="AW1507" s="13" t="s">
        <v>33</v>
      </c>
      <c r="AX1507" s="13" t="s">
        <v>72</v>
      </c>
      <c r="AY1507" s="244" t="s">
        <v>203</v>
      </c>
    </row>
    <row r="1508" s="14" customFormat="1">
      <c r="A1508" s="14"/>
      <c r="B1508" s="245"/>
      <c r="C1508" s="246"/>
      <c r="D1508" s="236" t="s">
        <v>215</v>
      </c>
      <c r="E1508" s="247" t="s">
        <v>19</v>
      </c>
      <c r="F1508" s="248" t="s">
        <v>1820</v>
      </c>
      <c r="G1508" s="246"/>
      <c r="H1508" s="249">
        <v>18.222999999999999</v>
      </c>
      <c r="I1508" s="250"/>
      <c r="J1508" s="246"/>
      <c r="K1508" s="246"/>
      <c r="L1508" s="251"/>
      <c r="M1508" s="252"/>
      <c r="N1508" s="253"/>
      <c r="O1508" s="253"/>
      <c r="P1508" s="253"/>
      <c r="Q1508" s="253"/>
      <c r="R1508" s="253"/>
      <c r="S1508" s="253"/>
      <c r="T1508" s="25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5" t="s">
        <v>215</v>
      </c>
      <c r="AU1508" s="255" t="s">
        <v>81</v>
      </c>
      <c r="AV1508" s="14" t="s">
        <v>81</v>
      </c>
      <c r="AW1508" s="14" t="s">
        <v>33</v>
      </c>
      <c r="AX1508" s="14" t="s">
        <v>72</v>
      </c>
      <c r="AY1508" s="255" t="s">
        <v>203</v>
      </c>
    </row>
    <row r="1509" s="13" customFormat="1">
      <c r="A1509" s="13"/>
      <c r="B1509" s="234"/>
      <c r="C1509" s="235"/>
      <c r="D1509" s="236" t="s">
        <v>215</v>
      </c>
      <c r="E1509" s="237" t="s">
        <v>19</v>
      </c>
      <c r="F1509" s="238" t="s">
        <v>1366</v>
      </c>
      <c r="G1509" s="235"/>
      <c r="H1509" s="237" t="s">
        <v>19</v>
      </c>
      <c r="I1509" s="239"/>
      <c r="J1509" s="235"/>
      <c r="K1509" s="235"/>
      <c r="L1509" s="240"/>
      <c r="M1509" s="241"/>
      <c r="N1509" s="242"/>
      <c r="O1509" s="242"/>
      <c r="P1509" s="242"/>
      <c r="Q1509" s="242"/>
      <c r="R1509" s="242"/>
      <c r="S1509" s="242"/>
      <c r="T1509" s="24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4" t="s">
        <v>215</v>
      </c>
      <c r="AU1509" s="244" t="s">
        <v>81</v>
      </c>
      <c r="AV1509" s="13" t="s">
        <v>79</v>
      </c>
      <c r="AW1509" s="13" t="s">
        <v>33</v>
      </c>
      <c r="AX1509" s="13" t="s">
        <v>72</v>
      </c>
      <c r="AY1509" s="244" t="s">
        <v>203</v>
      </c>
    </row>
    <row r="1510" s="13" customFormat="1">
      <c r="A1510" s="13"/>
      <c r="B1510" s="234"/>
      <c r="C1510" s="235"/>
      <c r="D1510" s="236" t="s">
        <v>215</v>
      </c>
      <c r="E1510" s="237" t="s">
        <v>19</v>
      </c>
      <c r="F1510" s="238" t="s">
        <v>1182</v>
      </c>
      <c r="G1510" s="235"/>
      <c r="H1510" s="237" t="s">
        <v>19</v>
      </c>
      <c r="I1510" s="239"/>
      <c r="J1510" s="235"/>
      <c r="K1510" s="235"/>
      <c r="L1510" s="240"/>
      <c r="M1510" s="241"/>
      <c r="N1510" s="242"/>
      <c r="O1510" s="242"/>
      <c r="P1510" s="242"/>
      <c r="Q1510" s="242"/>
      <c r="R1510" s="242"/>
      <c r="S1510" s="242"/>
      <c r="T1510" s="24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4" t="s">
        <v>215</v>
      </c>
      <c r="AU1510" s="244" t="s">
        <v>81</v>
      </c>
      <c r="AV1510" s="13" t="s">
        <v>79</v>
      </c>
      <c r="AW1510" s="13" t="s">
        <v>33</v>
      </c>
      <c r="AX1510" s="13" t="s">
        <v>72</v>
      </c>
      <c r="AY1510" s="244" t="s">
        <v>203</v>
      </c>
    </row>
    <row r="1511" s="13" customFormat="1">
      <c r="A1511" s="13"/>
      <c r="B1511" s="234"/>
      <c r="C1511" s="235"/>
      <c r="D1511" s="236" t="s">
        <v>215</v>
      </c>
      <c r="E1511" s="237" t="s">
        <v>19</v>
      </c>
      <c r="F1511" s="238" t="s">
        <v>1367</v>
      </c>
      <c r="G1511" s="235"/>
      <c r="H1511" s="237" t="s">
        <v>19</v>
      </c>
      <c r="I1511" s="239"/>
      <c r="J1511" s="235"/>
      <c r="K1511" s="235"/>
      <c r="L1511" s="240"/>
      <c r="M1511" s="241"/>
      <c r="N1511" s="242"/>
      <c r="O1511" s="242"/>
      <c r="P1511" s="242"/>
      <c r="Q1511" s="242"/>
      <c r="R1511" s="242"/>
      <c r="S1511" s="242"/>
      <c r="T1511" s="24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44" t="s">
        <v>215</v>
      </c>
      <c r="AU1511" s="244" t="s">
        <v>81</v>
      </c>
      <c r="AV1511" s="13" t="s">
        <v>79</v>
      </c>
      <c r="AW1511" s="13" t="s">
        <v>33</v>
      </c>
      <c r="AX1511" s="13" t="s">
        <v>72</v>
      </c>
      <c r="AY1511" s="244" t="s">
        <v>203</v>
      </c>
    </row>
    <row r="1512" s="13" customFormat="1">
      <c r="A1512" s="13"/>
      <c r="B1512" s="234"/>
      <c r="C1512" s="235"/>
      <c r="D1512" s="236" t="s">
        <v>215</v>
      </c>
      <c r="E1512" s="237" t="s">
        <v>19</v>
      </c>
      <c r="F1512" s="238" t="s">
        <v>949</v>
      </c>
      <c r="G1512" s="235"/>
      <c r="H1512" s="237" t="s">
        <v>19</v>
      </c>
      <c r="I1512" s="239"/>
      <c r="J1512" s="235"/>
      <c r="K1512" s="235"/>
      <c r="L1512" s="240"/>
      <c r="M1512" s="241"/>
      <c r="N1512" s="242"/>
      <c r="O1512" s="242"/>
      <c r="P1512" s="242"/>
      <c r="Q1512" s="242"/>
      <c r="R1512" s="242"/>
      <c r="S1512" s="242"/>
      <c r="T1512" s="24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44" t="s">
        <v>215</v>
      </c>
      <c r="AU1512" s="244" t="s">
        <v>81</v>
      </c>
      <c r="AV1512" s="13" t="s">
        <v>79</v>
      </c>
      <c r="AW1512" s="13" t="s">
        <v>33</v>
      </c>
      <c r="AX1512" s="13" t="s">
        <v>72</v>
      </c>
      <c r="AY1512" s="244" t="s">
        <v>203</v>
      </c>
    </row>
    <row r="1513" s="13" customFormat="1">
      <c r="A1513" s="13"/>
      <c r="B1513" s="234"/>
      <c r="C1513" s="235"/>
      <c r="D1513" s="236" t="s">
        <v>215</v>
      </c>
      <c r="E1513" s="237" t="s">
        <v>19</v>
      </c>
      <c r="F1513" s="238" t="s">
        <v>971</v>
      </c>
      <c r="G1513" s="235"/>
      <c r="H1513" s="237" t="s">
        <v>19</v>
      </c>
      <c r="I1513" s="239"/>
      <c r="J1513" s="235"/>
      <c r="K1513" s="235"/>
      <c r="L1513" s="240"/>
      <c r="M1513" s="241"/>
      <c r="N1513" s="242"/>
      <c r="O1513" s="242"/>
      <c r="P1513" s="242"/>
      <c r="Q1513" s="242"/>
      <c r="R1513" s="242"/>
      <c r="S1513" s="242"/>
      <c r="T1513" s="24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44" t="s">
        <v>215</v>
      </c>
      <c r="AU1513" s="244" t="s">
        <v>81</v>
      </c>
      <c r="AV1513" s="13" t="s">
        <v>79</v>
      </c>
      <c r="AW1513" s="13" t="s">
        <v>33</v>
      </c>
      <c r="AX1513" s="13" t="s">
        <v>72</v>
      </c>
      <c r="AY1513" s="244" t="s">
        <v>203</v>
      </c>
    </row>
    <row r="1514" s="14" customFormat="1">
      <c r="A1514" s="14"/>
      <c r="B1514" s="245"/>
      <c r="C1514" s="246"/>
      <c r="D1514" s="236" t="s">
        <v>215</v>
      </c>
      <c r="E1514" s="247" t="s">
        <v>19</v>
      </c>
      <c r="F1514" s="248" t="s">
        <v>1821</v>
      </c>
      <c r="G1514" s="246"/>
      <c r="H1514" s="249">
        <v>5.516</v>
      </c>
      <c r="I1514" s="250"/>
      <c r="J1514" s="246"/>
      <c r="K1514" s="246"/>
      <c r="L1514" s="251"/>
      <c r="M1514" s="252"/>
      <c r="N1514" s="253"/>
      <c r="O1514" s="253"/>
      <c r="P1514" s="253"/>
      <c r="Q1514" s="253"/>
      <c r="R1514" s="253"/>
      <c r="S1514" s="253"/>
      <c r="T1514" s="25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5" t="s">
        <v>215</v>
      </c>
      <c r="AU1514" s="255" t="s">
        <v>81</v>
      </c>
      <c r="AV1514" s="14" t="s">
        <v>81</v>
      </c>
      <c r="AW1514" s="14" t="s">
        <v>33</v>
      </c>
      <c r="AX1514" s="14" t="s">
        <v>72</v>
      </c>
      <c r="AY1514" s="255" t="s">
        <v>203</v>
      </c>
    </row>
    <row r="1515" s="13" customFormat="1">
      <c r="A1515" s="13"/>
      <c r="B1515" s="234"/>
      <c r="C1515" s="235"/>
      <c r="D1515" s="236" t="s">
        <v>215</v>
      </c>
      <c r="E1515" s="237" t="s">
        <v>19</v>
      </c>
      <c r="F1515" s="238" t="s">
        <v>1366</v>
      </c>
      <c r="G1515" s="235"/>
      <c r="H1515" s="237" t="s">
        <v>19</v>
      </c>
      <c r="I1515" s="239"/>
      <c r="J1515" s="235"/>
      <c r="K1515" s="235"/>
      <c r="L1515" s="240"/>
      <c r="M1515" s="241"/>
      <c r="N1515" s="242"/>
      <c r="O1515" s="242"/>
      <c r="P1515" s="242"/>
      <c r="Q1515" s="242"/>
      <c r="R1515" s="242"/>
      <c r="S1515" s="242"/>
      <c r="T1515" s="24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44" t="s">
        <v>215</v>
      </c>
      <c r="AU1515" s="244" t="s">
        <v>81</v>
      </c>
      <c r="AV1515" s="13" t="s">
        <v>79</v>
      </c>
      <c r="AW1515" s="13" t="s">
        <v>33</v>
      </c>
      <c r="AX1515" s="13" t="s">
        <v>72</v>
      </c>
      <c r="AY1515" s="244" t="s">
        <v>203</v>
      </c>
    </row>
    <row r="1516" s="13" customFormat="1">
      <c r="A1516" s="13"/>
      <c r="B1516" s="234"/>
      <c r="C1516" s="235"/>
      <c r="D1516" s="236" t="s">
        <v>215</v>
      </c>
      <c r="E1516" s="237" t="s">
        <v>19</v>
      </c>
      <c r="F1516" s="238" t="s">
        <v>1105</v>
      </c>
      <c r="G1516" s="235"/>
      <c r="H1516" s="237" t="s">
        <v>19</v>
      </c>
      <c r="I1516" s="239"/>
      <c r="J1516" s="235"/>
      <c r="K1516" s="235"/>
      <c r="L1516" s="240"/>
      <c r="M1516" s="241"/>
      <c r="N1516" s="242"/>
      <c r="O1516" s="242"/>
      <c r="P1516" s="242"/>
      <c r="Q1516" s="242"/>
      <c r="R1516" s="242"/>
      <c r="S1516" s="242"/>
      <c r="T1516" s="24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44" t="s">
        <v>215</v>
      </c>
      <c r="AU1516" s="244" t="s">
        <v>81</v>
      </c>
      <c r="AV1516" s="13" t="s">
        <v>79</v>
      </c>
      <c r="AW1516" s="13" t="s">
        <v>33</v>
      </c>
      <c r="AX1516" s="13" t="s">
        <v>72</v>
      </c>
      <c r="AY1516" s="244" t="s">
        <v>203</v>
      </c>
    </row>
    <row r="1517" s="13" customFormat="1">
      <c r="A1517" s="13"/>
      <c r="B1517" s="234"/>
      <c r="C1517" s="235"/>
      <c r="D1517" s="236" t="s">
        <v>215</v>
      </c>
      <c r="E1517" s="237" t="s">
        <v>19</v>
      </c>
      <c r="F1517" s="238" t="s">
        <v>456</v>
      </c>
      <c r="G1517" s="235"/>
      <c r="H1517" s="237" t="s">
        <v>19</v>
      </c>
      <c r="I1517" s="239"/>
      <c r="J1517" s="235"/>
      <c r="K1517" s="235"/>
      <c r="L1517" s="240"/>
      <c r="M1517" s="241"/>
      <c r="N1517" s="242"/>
      <c r="O1517" s="242"/>
      <c r="P1517" s="242"/>
      <c r="Q1517" s="242"/>
      <c r="R1517" s="242"/>
      <c r="S1517" s="242"/>
      <c r="T1517" s="24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44" t="s">
        <v>215</v>
      </c>
      <c r="AU1517" s="244" t="s">
        <v>81</v>
      </c>
      <c r="AV1517" s="13" t="s">
        <v>79</v>
      </c>
      <c r="AW1517" s="13" t="s">
        <v>33</v>
      </c>
      <c r="AX1517" s="13" t="s">
        <v>72</v>
      </c>
      <c r="AY1517" s="244" t="s">
        <v>203</v>
      </c>
    </row>
    <row r="1518" s="13" customFormat="1">
      <c r="A1518" s="13"/>
      <c r="B1518" s="234"/>
      <c r="C1518" s="235"/>
      <c r="D1518" s="236" t="s">
        <v>215</v>
      </c>
      <c r="E1518" s="237" t="s">
        <v>19</v>
      </c>
      <c r="F1518" s="238" t="s">
        <v>949</v>
      </c>
      <c r="G1518" s="235"/>
      <c r="H1518" s="237" t="s">
        <v>19</v>
      </c>
      <c r="I1518" s="239"/>
      <c r="J1518" s="235"/>
      <c r="K1518" s="235"/>
      <c r="L1518" s="240"/>
      <c r="M1518" s="241"/>
      <c r="N1518" s="242"/>
      <c r="O1518" s="242"/>
      <c r="P1518" s="242"/>
      <c r="Q1518" s="242"/>
      <c r="R1518" s="242"/>
      <c r="S1518" s="242"/>
      <c r="T1518" s="24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44" t="s">
        <v>215</v>
      </c>
      <c r="AU1518" s="244" t="s">
        <v>81</v>
      </c>
      <c r="AV1518" s="13" t="s">
        <v>79</v>
      </c>
      <c r="AW1518" s="13" t="s">
        <v>33</v>
      </c>
      <c r="AX1518" s="13" t="s">
        <v>72</v>
      </c>
      <c r="AY1518" s="244" t="s">
        <v>203</v>
      </c>
    </row>
    <row r="1519" s="13" customFormat="1">
      <c r="A1519" s="13"/>
      <c r="B1519" s="234"/>
      <c r="C1519" s="235"/>
      <c r="D1519" s="236" t="s">
        <v>215</v>
      </c>
      <c r="E1519" s="237" t="s">
        <v>19</v>
      </c>
      <c r="F1519" s="238" t="s">
        <v>971</v>
      </c>
      <c r="G1519" s="235"/>
      <c r="H1519" s="237" t="s">
        <v>19</v>
      </c>
      <c r="I1519" s="239"/>
      <c r="J1519" s="235"/>
      <c r="K1519" s="235"/>
      <c r="L1519" s="240"/>
      <c r="M1519" s="241"/>
      <c r="N1519" s="242"/>
      <c r="O1519" s="242"/>
      <c r="P1519" s="242"/>
      <c r="Q1519" s="242"/>
      <c r="R1519" s="242"/>
      <c r="S1519" s="242"/>
      <c r="T1519" s="24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4" t="s">
        <v>215</v>
      </c>
      <c r="AU1519" s="244" t="s">
        <v>81</v>
      </c>
      <c r="AV1519" s="13" t="s">
        <v>79</v>
      </c>
      <c r="AW1519" s="13" t="s">
        <v>33</v>
      </c>
      <c r="AX1519" s="13" t="s">
        <v>72</v>
      </c>
      <c r="AY1519" s="244" t="s">
        <v>203</v>
      </c>
    </row>
    <row r="1520" s="14" customFormat="1">
      <c r="A1520" s="14"/>
      <c r="B1520" s="245"/>
      <c r="C1520" s="246"/>
      <c r="D1520" s="236" t="s">
        <v>215</v>
      </c>
      <c r="E1520" s="247" t="s">
        <v>19</v>
      </c>
      <c r="F1520" s="248" t="s">
        <v>262</v>
      </c>
      <c r="G1520" s="246"/>
      <c r="H1520" s="249">
        <v>1.5760000000000001</v>
      </c>
      <c r="I1520" s="250"/>
      <c r="J1520" s="246"/>
      <c r="K1520" s="246"/>
      <c r="L1520" s="251"/>
      <c r="M1520" s="252"/>
      <c r="N1520" s="253"/>
      <c r="O1520" s="253"/>
      <c r="P1520" s="253"/>
      <c r="Q1520" s="253"/>
      <c r="R1520" s="253"/>
      <c r="S1520" s="253"/>
      <c r="T1520" s="25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55" t="s">
        <v>215</v>
      </c>
      <c r="AU1520" s="255" t="s">
        <v>81</v>
      </c>
      <c r="AV1520" s="14" t="s">
        <v>81</v>
      </c>
      <c r="AW1520" s="14" t="s">
        <v>33</v>
      </c>
      <c r="AX1520" s="14" t="s">
        <v>72</v>
      </c>
      <c r="AY1520" s="255" t="s">
        <v>203</v>
      </c>
    </row>
    <row r="1521" s="15" customFormat="1">
      <c r="A1521" s="15"/>
      <c r="B1521" s="256"/>
      <c r="C1521" s="257"/>
      <c r="D1521" s="236" t="s">
        <v>215</v>
      </c>
      <c r="E1521" s="258" t="s">
        <v>19</v>
      </c>
      <c r="F1521" s="259" t="s">
        <v>246</v>
      </c>
      <c r="G1521" s="257"/>
      <c r="H1521" s="260">
        <v>46.984999999999999</v>
      </c>
      <c r="I1521" s="261"/>
      <c r="J1521" s="257"/>
      <c r="K1521" s="257"/>
      <c r="L1521" s="262"/>
      <c r="M1521" s="263"/>
      <c r="N1521" s="264"/>
      <c r="O1521" s="264"/>
      <c r="P1521" s="264"/>
      <c r="Q1521" s="264"/>
      <c r="R1521" s="264"/>
      <c r="S1521" s="264"/>
      <c r="T1521" s="26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T1521" s="266" t="s">
        <v>215</v>
      </c>
      <c r="AU1521" s="266" t="s">
        <v>81</v>
      </c>
      <c r="AV1521" s="15" t="s">
        <v>211</v>
      </c>
      <c r="AW1521" s="15" t="s">
        <v>33</v>
      </c>
      <c r="AX1521" s="15" t="s">
        <v>79</v>
      </c>
      <c r="AY1521" s="266" t="s">
        <v>203</v>
      </c>
    </row>
    <row r="1522" s="2" customFormat="1" ht="16.5" customHeight="1">
      <c r="A1522" s="40"/>
      <c r="B1522" s="41"/>
      <c r="C1522" s="216" t="s">
        <v>1847</v>
      </c>
      <c r="D1522" s="216" t="s">
        <v>206</v>
      </c>
      <c r="E1522" s="217" t="s">
        <v>1026</v>
      </c>
      <c r="F1522" s="218" t="s">
        <v>1027</v>
      </c>
      <c r="G1522" s="219" t="s">
        <v>209</v>
      </c>
      <c r="H1522" s="220">
        <v>147.11000000000001</v>
      </c>
      <c r="I1522" s="221"/>
      <c r="J1522" s="222">
        <f>ROUND(I1522*H1522,2)</f>
        <v>0</v>
      </c>
      <c r="K1522" s="218" t="s">
        <v>210</v>
      </c>
      <c r="L1522" s="46"/>
      <c r="M1522" s="223" t="s">
        <v>19</v>
      </c>
      <c r="N1522" s="224" t="s">
        <v>43</v>
      </c>
      <c r="O1522" s="86"/>
      <c r="P1522" s="225">
        <f>O1522*H1522</f>
        <v>0</v>
      </c>
      <c r="Q1522" s="225">
        <v>6.2500000000000003E-06</v>
      </c>
      <c r="R1522" s="225">
        <f>Q1522*H1522</f>
        <v>0.00091943750000000012</v>
      </c>
      <c r="S1522" s="225">
        <v>0</v>
      </c>
      <c r="T1522" s="226">
        <f>S1522*H1522</f>
        <v>0</v>
      </c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R1522" s="227" t="s">
        <v>321</v>
      </c>
      <c r="AT1522" s="227" t="s">
        <v>206</v>
      </c>
      <c r="AU1522" s="227" t="s">
        <v>81</v>
      </c>
      <c r="AY1522" s="19" t="s">
        <v>203</v>
      </c>
      <c r="BE1522" s="228">
        <f>IF(N1522="základní",J1522,0)</f>
        <v>0</v>
      </c>
      <c r="BF1522" s="228">
        <f>IF(N1522="snížená",J1522,0)</f>
        <v>0</v>
      </c>
      <c r="BG1522" s="228">
        <f>IF(N1522="zákl. přenesená",J1522,0)</f>
        <v>0</v>
      </c>
      <c r="BH1522" s="228">
        <f>IF(N1522="sníž. přenesená",J1522,0)</f>
        <v>0</v>
      </c>
      <c r="BI1522" s="228">
        <f>IF(N1522="nulová",J1522,0)</f>
        <v>0</v>
      </c>
      <c r="BJ1522" s="19" t="s">
        <v>79</v>
      </c>
      <c r="BK1522" s="228">
        <f>ROUND(I1522*H1522,2)</f>
        <v>0</v>
      </c>
      <c r="BL1522" s="19" t="s">
        <v>321</v>
      </c>
      <c r="BM1522" s="227" t="s">
        <v>1848</v>
      </c>
    </row>
    <row r="1523" s="2" customFormat="1">
      <c r="A1523" s="40"/>
      <c r="B1523" s="41"/>
      <c r="C1523" s="42"/>
      <c r="D1523" s="229" t="s">
        <v>213</v>
      </c>
      <c r="E1523" s="42"/>
      <c r="F1523" s="230" t="s">
        <v>1029</v>
      </c>
      <c r="G1523" s="42"/>
      <c r="H1523" s="42"/>
      <c r="I1523" s="231"/>
      <c r="J1523" s="42"/>
      <c r="K1523" s="42"/>
      <c r="L1523" s="46"/>
      <c r="M1523" s="232"/>
      <c r="N1523" s="233"/>
      <c r="O1523" s="86"/>
      <c r="P1523" s="86"/>
      <c r="Q1523" s="86"/>
      <c r="R1523" s="86"/>
      <c r="S1523" s="86"/>
      <c r="T1523" s="87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T1523" s="19" t="s">
        <v>213</v>
      </c>
      <c r="AU1523" s="19" t="s">
        <v>81</v>
      </c>
    </row>
    <row r="1524" s="13" customFormat="1">
      <c r="A1524" s="13"/>
      <c r="B1524" s="234"/>
      <c r="C1524" s="235"/>
      <c r="D1524" s="236" t="s">
        <v>215</v>
      </c>
      <c r="E1524" s="237" t="s">
        <v>19</v>
      </c>
      <c r="F1524" s="238" t="s">
        <v>1366</v>
      </c>
      <c r="G1524" s="235"/>
      <c r="H1524" s="237" t="s">
        <v>19</v>
      </c>
      <c r="I1524" s="239"/>
      <c r="J1524" s="235"/>
      <c r="K1524" s="235"/>
      <c r="L1524" s="240"/>
      <c r="M1524" s="241"/>
      <c r="N1524" s="242"/>
      <c r="O1524" s="242"/>
      <c r="P1524" s="242"/>
      <c r="Q1524" s="242"/>
      <c r="R1524" s="242"/>
      <c r="S1524" s="242"/>
      <c r="T1524" s="24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44" t="s">
        <v>215</v>
      </c>
      <c r="AU1524" s="244" t="s">
        <v>81</v>
      </c>
      <c r="AV1524" s="13" t="s">
        <v>79</v>
      </c>
      <c r="AW1524" s="13" t="s">
        <v>33</v>
      </c>
      <c r="AX1524" s="13" t="s">
        <v>72</v>
      </c>
      <c r="AY1524" s="244" t="s">
        <v>203</v>
      </c>
    </row>
    <row r="1525" s="13" customFormat="1">
      <c r="A1525" s="13"/>
      <c r="B1525" s="234"/>
      <c r="C1525" s="235"/>
      <c r="D1525" s="236" t="s">
        <v>215</v>
      </c>
      <c r="E1525" s="237" t="s">
        <v>19</v>
      </c>
      <c r="F1525" s="238" t="s">
        <v>1798</v>
      </c>
      <c r="G1525" s="235"/>
      <c r="H1525" s="237" t="s">
        <v>19</v>
      </c>
      <c r="I1525" s="239"/>
      <c r="J1525" s="235"/>
      <c r="K1525" s="235"/>
      <c r="L1525" s="240"/>
      <c r="M1525" s="241"/>
      <c r="N1525" s="242"/>
      <c r="O1525" s="242"/>
      <c r="P1525" s="242"/>
      <c r="Q1525" s="242"/>
      <c r="R1525" s="242"/>
      <c r="S1525" s="242"/>
      <c r="T1525" s="24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44" t="s">
        <v>215</v>
      </c>
      <c r="AU1525" s="244" t="s">
        <v>81</v>
      </c>
      <c r="AV1525" s="13" t="s">
        <v>79</v>
      </c>
      <c r="AW1525" s="13" t="s">
        <v>33</v>
      </c>
      <c r="AX1525" s="13" t="s">
        <v>72</v>
      </c>
      <c r="AY1525" s="244" t="s">
        <v>203</v>
      </c>
    </row>
    <row r="1526" s="13" customFormat="1">
      <c r="A1526" s="13"/>
      <c r="B1526" s="234"/>
      <c r="C1526" s="235"/>
      <c r="D1526" s="236" t="s">
        <v>215</v>
      </c>
      <c r="E1526" s="237" t="s">
        <v>19</v>
      </c>
      <c r="F1526" s="238" t="s">
        <v>1373</v>
      </c>
      <c r="G1526" s="235"/>
      <c r="H1526" s="237" t="s">
        <v>19</v>
      </c>
      <c r="I1526" s="239"/>
      <c r="J1526" s="235"/>
      <c r="K1526" s="235"/>
      <c r="L1526" s="240"/>
      <c r="M1526" s="241"/>
      <c r="N1526" s="242"/>
      <c r="O1526" s="242"/>
      <c r="P1526" s="242"/>
      <c r="Q1526" s="242"/>
      <c r="R1526" s="242"/>
      <c r="S1526" s="242"/>
      <c r="T1526" s="24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4" t="s">
        <v>215</v>
      </c>
      <c r="AU1526" s="244" t="s">
        <v>81</v>
      </c>
      <c r="AV1526" s="13" t="s">
        <v>79</v>
      </c>
      <c r="AW1526" s="13" t="s">
        <v>33</v>
      </c>
      <c r="AX1526" s="13" t="s">
        <v>72</v>
      </c>
      <c r="AY1526" s="244" t="s">
        <v>203</v>
      </c>
    </row>
    <row r="1527" s="13" customFormat="1">
      <c r="A1527" s="13"/>
      <c r="B1527" s="234"/>
      <c r="C1527" s="235"/>
      <c r="D1527" s="236" t="s">
        <v>215</v>
      </c>
      <c r="E1527" s="237" t="s">
        <v>19</v>
      </c>
      <c r="F1527" s="238" t="s">
        <v>949</v>
      </c>
      <c r="G1527" s="235"/>
      <c r="H1527" s="237" t="s">
        <v>19</v>
      </c>
      <c r="I1527" s="239"/>
      <c r="J1527" s="235"/>
      <c r="K1527" s="235"/>
      <c r="L1527" s="240"/>
      <c r="M1527" s="241"/>
      <c r="N1527" s="242"/>
      <c r="O1527" s="242"/>
      <c r="P1527" s="242"/>
      <c r="Q1527" s="242"/>
      <c r="R1527" s="242"/>
      <c r="S1527" s="242"/>
      <c r="T1527" s="24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44" t="s">
        <v>215</v>
      </c>
      <c r="AU1527" s="244" t="s">
        <v>81</v>
      </c>
      <c r="AV1527" s="13" t="s">
        <v>79</v>
      </c>
      <c r="AW1527" s="13" t="s">
        <v>33</v>
      </c>
      <c r="AX1527" s="13" t="s">
        <v>72</v>
      </c>
      <c r="AY1527" s="244" t="s">
        <v>203</v>
      </c>
    </row>
    <row r="1528" s="13" customFormat="1">
      <c r="A1528" s="13"/>
      <c r="B1528" s="234"/>
      <c r="C1528" s="235"/>
      <c r="D1528" s="236" t="s">
        <v>215</v>
      </c>
      <c r="E1528" s="237" t="s">
        <v>19</v>
      </c>
      <c r="F1528" s="238" t="s">
        <v>950</v>
      </c>
      <c r="G1528" s="235"/>
      <c r="H1528" s="237" t="s">
        <v>19</v>
      </c>
      <c r="I1528" s="239"/>
      <c r="J1528" s="235"/>
      <c r="K1528" s="235"/>
      <c r="L1528" s="240"/>
      <c r="M1528" s="241"/>
      <c r="N1528" s="242"/>
      <c r="O1528" s="242"/>
      <c r="P1528" s="242"/>
      <c r="Q1528" s="242"/>
      <c r="R1528" s="242"/>
      <c r="S1528" s="242"/>
      <c r="T1528" s="24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44" t="s">
        <v>215</v>
      </c>
      <c r="AU1528" s="244" t="s">
        <v>81</v>
      </c>
      <c r="AV1528" s="13" t="s">
        <v>79</v>
      </c>
      <c r="AW1528" s="13" t="s">
        <v>33</v>
      </c>
      <c r="AX1528" s="13" t="s">
        <v>72</v>
      </c>
      <c r="AY1528" s="244" t="s">
        <v>203</v>
      </c>
    </row>
    <row r="1529" s="14" customFormat="1">
      <c r="A1529" s="14"/>
      <c r="B1529" s="245"/>
      <c r="C1529" s="246"/>
      <c r="D1529" s="236" t="s">
        <v>215</v>
      </c>
      <c r="E1529" s="247" t="s">
        <v>19</v>
      </c>
      <c r="F1529" s="248" t="s">
        <v>1374</v>
      </c>
      <c r="G1529" s="246"/>
      <c r="H1529" s="249">
        <v>16.890000000000001</v>
      </c>
      <c r="I1529" s="250"/>
      <c r="J1529" s="246"/>
      <c r="K1529" s="246"/>
      <c r="L1529" s="251"/>
      <c r="M1529" s="252"/>
      <c r="N1529" s="253"/>
      <c r="O1529" s="253"/>
      <c r="P1529" s="253"/>
      <c r="Q1529" s="253"/>
      <c r="R1529" s="253"/>
      <c r="S1529" s="253"/>
      <c r="T1529" s="25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5" t="s">
        <v>215</v>
      </c>
      <c r="AU1529" s="255" t="s">
        <v>81</v>
      </c>
      <c r="AV1529" s="14" t="s">
        <v>81</v>
      </c>
      <c r="AW1529" s="14" t="s">
        <v>33</v>
      </c>
      <c r="AX1529" s="14" t="s">
        <v>72</v>
      </c>
      <c r="AY1529" s="255" t="s">
        <v>203</v>
      </c>
    </row>
    <row r="1530" s="13" customFormat="1">
      <c r="A1530" s="13"/>
      <c r="B1530" s="234"/>
      <c r="C1530" s="235"/>
      <c r="D1530" s="236" t="s">
        <v>215</v>
      </c>
      <c r="E1530" s="237" t="s">
        <v>19</v>
      </c>
      <c r="F1530" s="238" t="s">
        <v>1366</v>
      </c>
      <c r="G1530" s="235"/>
      <c r="H1530" s="237" t="s">
        <v>19</v>
      </c>
      <c r="I1530" s="239"/>
      <c r="J1530" s="235"/>
      <c r="K1530" s="235"/>
      <c r="L1530" s="240"/>
      <c r="M1530" s="241"/>
      <c r="N1530" s="242"/>
      <c r="O1530" s="242"/>
      <c r="P1530" s="242"/>
      <c r="Q1530" s="242"/>
      <c r="R1530" s="242"/>
      <c r="S1530" s="242"/>
      <c r="T1530" s="24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44" t="s">
        <v>215</v>
      </c>
      <c r="AU1530" s="244" t="s">
        <v>81</v>
      </c>
      <c r="AV1530" s="13" t="s">
        <v>79</v>
      </c>
      <c r="AW1530" s="13" t="s">
        <v>33</v>
      </c>
      <c r="AX1530" s="13" t="s">
        <v>72</v>
      </c>
      <c r="AY1530" s="244" t="s">
        <v>203</v>
      </c>
    </row>
    <row r="1531" s="13" customFormat="1">
      <c r="A1531" s="13"/>
      <c r="B1531" s="234"/>
      <c r="C1531" s="235"/>
      <c r="D1531" s="236" t="s">
        <v>215</v>
      </c>
      <c r="E1531" s="237" t="s">
        <v>19</v>
      </c>
      <c r="F1531" s="238" t="s">
        <v>1799</v>
      </c>
      <c r="G1531" s="235"/>
      <c r="H1531" s="237" t="s">
        <v>19</v>
      </c>
      <c r="I1531" s="239"/>
      <c r="J1531" s="235"/>
      <c r="K1531" s="235"/>
      <c r="L1531" s="240"/>
      <c r="M1531" s="241"/>
      <c r="N1531" s="242"/>
      <c r="O1531" s="242"/>
      <c r="P1531" s="242"/>
      <c r="Q1531" s="242"/>
      <c r="R1531" s="242"/>
      <c r="S1531" s="242"/>
      <c r="T1531" s="24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44" t="s">
        <v>215</v>
      </c>
      <c r="AU1531" s="244" t="s">
        <v>81</v>
      </c>
      <c r="AV1531" s="13" t="s">
        <v>79</v>
      </c>
      <c r="AW1531" s="13" t="s">
        <v>33</v>
      </c>
      <c r="AX1531" s="13" t="s">
        <v>72</v>
      </c>
      <c r="AY1531" s="244" t="s">
        <v>203</v>
      </c>
    </row>
    <row r="1532" s="13" customFormat="1">
      <c r="A1532" s="13"/>
      <c r="B1532" s="234"/>
      <c r="C1532" s="235"/>
      <c r="D1532" s="236" t="s">
        <v>215</v>
      </c>
      <c r="E1532" s="237" t="s">
        <v>19</v>
      </c>
      <c r="F1532" s="238" t="s">
        <v>1375</v>
      </c>
      <c r="G1532" s="235"/>
      <c r="H1532" s="237" t="s">
        <v>19</v>
      </c>
      <c r="I1532" s="239"/>
      <c r="J1532" s="235"/>
      <c r="K1532" s="235"/>
      <c r="L1532" s="240"/>
      <c r="M1532" s="241"/>
      <c r="N1532" s="242"/>
      <c r="O1532" s="242"/>
      <c r="P1532" s="242"/>
      <c r="Q1532" s="242"/>
      <c r="R1532" s="242"/>
      <c r="S1532" s="242"/>
      <c r="T1532" s="24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44" t="s">
        <v>215</v>
      </c>
      <c r="AU1532" s="244" t="s">
        <v>81</v>
      </c>
      <c r="AV1532" s="13" t="s">
        <v>79</v>
      </c>
      <c r="AW1532" s="13" t="s">
        <v>33</v>
      </c>
      <c r="AX1532" s="13" t="s">
        <v>72</v>
      </c>
      <c r="AY1532" s="244" t="s">
        <v>203</v>
      </c>
    </row>
    <row r="1533" s="13" customFormat="1">
      <c r="A1533" s="13"/>
      <c r="B1533" s="234"/>
      <c r="C1533" s="235"/>
      <c r="D1533" s="236" t="s">
        <v>215</v>
      </c>
      <c r="E1533" s="237" t="s">
        <v>19</v>
      </c>
      <c r="F1533" s="238" t="s">
        <v>949</v>
      </c>
      <c r="G1533" s="235"/>
      <c r="H1533" s="237" t="s">
        <v>19</v>
      </c>
      <c r="I1533" s="239"/>
      <c r="J1533" s="235"/>
      <c r="K1533" s="235"/>
      <c r="L1533" s="240"/>
      <c r="M1533" s="241"/>
      <c r="N1533" s="242"/>
      <c r="O1533" s="242"/>
      <c r="P1533" s="242"/>
      <c r="Q1533" s="242"/>
      <c r="R1533" s="242"/>
      <c r="S1533" s="242"/>
      <c r="T1533" s="24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4" t="s">
        <v>215</v>
      </c>
      <c r="AU1533" s="244" t="s">
        <v>81</v>
      </c>
      <c r="AV1533" s="13" t="s">
        <v>79</v>
      </c>
      <c r="AW1533" s="13" t="s">
        <v>33</v>
      </c>
      <c r="AX1533" s="13" t="s">
        <v>72</v>
      </c>
      <c r="AY1533" s="244" t="s">
        <v>203</v>
      </c>
    </row>
    <row r="1534" s="13" customFormat="1">
      <c r="A1534" s="13"/>
      <c r="B1534" s="234"/>
      <c r="C1534" s="235"/>
      <c r="D1534" s="236" t="s">
        <v>215</v>
      </c>
      <c r="E1534" s="237" t="s">
        <v>19</v>
      </c>
      <c r="F1534" s="238" t="s">
        <v>950</v>
      </c>
      <c r="G1534" s="235"/>
      <c r="H1534" s="237" t="s">
        <v>19</v>
      </c>
      <c r="I1534" s="239"/>
      <c r="J1534" s="235"/>
      <c r="K1534" s="235"/>
      <c r="L1534" s="240"/>
      <c r="M1534" s="241"/>
      <c r="N1534" s="242"/>
      <c r="O1534" s="242"/>
      <c r="P1534" s="242"/>
      <c r="Q1534" s="242"/>
      <c r="R1534" s="242"/>
      <c r="S1534" s="242"/>
      <c r="T1534" s="24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4" t="s">
        <v>215</v>
      </c>
      <c r="AU1534" s="244" t="s">
        <v>81</v>
      </c>
      <c r="AV1534" s="13" t="s">
        <v>79</v>
      </c>
      <c r="AW1534" s="13" t="s">
        <v>33</v>
      </c>
      <c r="AX1534" s="13" t="s">
        <v>72</v>
      </c>
      <c r="AY1534" s="244" t="s">
        <v>203</v>
      </c>
    </row>
    <row r="1535" s="14" customFormat="1">
      <c r="A1535" s="14"/>
      <c r="B1535" s="245"/>
      <c r="C1535" s="246"/>
      <c r="D1535" s="236" t="s">
        <v>215</v>
      </c>
      <c r="E1535" s="247" t="s">
        <v>19</v>
      </c>
      <c r="F1535" s="248" t="s">
        <v>1376</v>
      </c>
      <c r="G1535" s="246"/>
      <c r="H1535" s="249">
        <v>12.23</v>
      </c>
      <c r="I1535" s="250"/>
      <c r="J1535" s="246"/>
      <c r="K1535" s="246"/>
      <c r="L1535" s="251"/>
      <c r="M1535" s="252"/>
      <c r="N1535" s="253"/>
      <c r="O1535" s="253"/>
      <c r="P1535" s="253"/>
      <c r="Q1535" s="253"/>
      <c r="R1535" s="253"/>
      <c r="S1535" s="253"/>
      <c r="T1535" s="25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5" t="s">
        <v>215</v>
      </c>
      <c r="AU1535" s="255" t="s">
        <v>81</v>
      </c>
      <c r="AV1535" s="14" t="s">
        <v>81</v>
      </c>
      <c r="AW1535" s="14" t="s">
        <v>33</v>
      </c>
      <c r="AX1535" s="14" t="s">
        <v>72</v>
      </c>
      <c r="AY1535" s="255" t="s">
        <v>203</v>
      </c>
    </row>
    <row r="1536" s="13" customFormat="1">
      <c r="A1536" s="13"/>
      <c r="B1536" s="234"/>
      <c r="C1536" s="235"/>
      <c r="D1536" s="236" t="s">
        <v>215</v>
      </c>
      <c r="E1536" s="237" t="s">
        <v>19</v>
      </c>
      <c r="F1536" s="238" t="s">
        <v>1366</v>
      </c>
      <c r="G1536" s="235"/>
      <c r="H1536" s="237" t="s">
        <v>19</v>
      </c>
      <c r="I1536" s="239"/>
      <c r="J1536" s="235"/>
      <c r="K1536" s="235"/>
      <c r="L1536" s="240"/>
      <c r="M1536" s="241"/>
      <c r="N1536" s="242"/>
      <c r="O1536" s="242"/>
      <c r="P1536" s="242"/>
      <c r="Q1536" s="242"/>
      <c r="R1536" s="242"/>
      <c r="S1536" s="242"/>
      <c r="T1536" s="24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44" t="s">
        <v>215</v>
      </c>
      <c r="AU1536" s="244" t="s">
        <v>81</v>
      </c>
      <c r="AV1536" s="13" t="s">
        <v>79</v>
      </c>
      <c r="AW1536" s="13" t="s">
        <v>33</v>
      </c>
      <c r="AX1536" s="13" t="s">
        <v>72</v>
      </c>
      <c r="AY1536" s="244" t="s">
        <v>203</v>
      </c>
    </row>
    <row r="1537" s="13" customFormat="1">
      <c r="A1537" s="13"/>
      <c r="B1537" s="234"/>
      <c r="C1537" s="235"/>
      <c r="D1537" s="236" t="s">
        <v>215</v>
      </c>
      <c r="E1537" s="237" t="s">
        <v>19</v>
      </c>
      <c r="F1537" s="238" t="s">
        <v>1800</v>
      </c>
      <c r="G1537" s="235"/>
      <c r="H1537" s="237" t="s">
        <v>19</v>
      </c>
      <c r="I1537" s="239"/>
      <c r="J1537" s="235"/>
      <c r="K1537" s="235"/>
      <c r="L1537" s="240"/>
      <c r="M1537" s="241"/>
      <c r="N1537" s="242"/>
      <c r="O1537" s="242"/>
      <c r="P1537" s="242"/>
      <c r="Q1537" s="242"/>
      <c r="R1537" s="242"/>
      <c r="S1537" s="242"/>
      <c r="T1537" s="24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44" t="s">
        <v>215</v>
      </c>
      <c r="AU1537" s="244" t="s">
        <v>81</v>
      </c>
      <c r="AV1537" s="13" t="s">
        <v>79</v>
      </c>
      <c r="AW1537" s="13" t="s">
        <v>33</v>
      </c>
      <c r="AX1537" s="13" t="s">
        <v>72</v>
      </c>
      <c r="AY1537" s="244" t="s">
        <v>203</v>
      </c>
    </row>
    <row r="1538" s="13" customFormat="1">
      <c r="A1538" s="13"/>
      <c r="B1538" s="234"/>
      <c r="C1538" s="235"/>
      <c r="D1538" s="236" t="s">
        <v>215</v>
      </c>
      <c r="E1538" s="237" t="s">
        <v>19</v>
      </c>
      <c r="F1538" s="238" t="s">
        <v>447</v>
      </c>
      <c r="G1538" s="235"/>
      <c r="H1538" s="237" t="s">
        <v>19</v>
      </c>
      <c r="I1538" s="239"/>
      <c r="J1538" s="235"/>
      <c r="K1538" s="235"/>
      <c r="L1538" s="240"/>
      <c r="M1538" s="241"/>
      <c r="N1538" s="242"/>
      <c r="O1538" s="242"/>
      <c r="P1538" s="242"/>
      <c r="Q1538" s="242"/>
      <c r="R1538" s="242"/>
      <c r="S1538" s="242"/>
      <c r="T1538" s="24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44" t="s">
        <v>215</v>
      </c>
      <c r="AU1538" s="244" t="s">
        <v>81</v>
      </c>
      <c r="AV1538" s="13" t="s">
        <v>79</v>
      </c>
      <c r="AW1538" s="13" t="s">
        <v>33</v>
      </c>
      <c r="AX1538" s="13" t="s">
        <v>72</v>
      </c>
      <c r="AY1538" s="244" t="s">
        <v>203</v>
      </c>
    </row>
    <row r="1539" s="13" customFormat="1">
      <c r="A1539" s="13"/>
      <c r="B1539" s="234"/>
      <c r="C1539" s="235"/>
      <c r="D1539" s="236" t="s">
        <v>215</v>
      </c>
      <c r="E1539" s="237" t="s">
        <v>19</v>
      </c>
      <c r="F1539" s="238" t="s">
        <v>949</v>
      </c>
      <c r="G1539" s="235"/>
      <c r="H1539" s="237" t="s">
        <v>19</v>
      </c>
      <c r="I1539" s="239"/>
      <c r="J1539" s="235"/>
      <c r="K1539" s="235"/>
      <c r="L1539" s="240"/>
      <c r="M1539" s="241"/>
      <c r="N1539" s="242"/>
      <c r="O1539" s="242"/>
      <c r="P1539" s="242"/>
      <c r="Q1539" s="242"/>
      <c r="R1539" s="242"/>
      <c r="S1539" s="242"/>
      <c r="T1539" s="24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44" t="s">
        <v>215</v>
      </c>
      <c r="AU1539" s="244" t="s">
        <v>81</v>
      </c>
      <c r="AV1539" s="13" t="s">
        <v>79</v>
      </c>
      <c r="AW1539" s="13" t="s">
        <v>33</v>
      </c>
      <c r="AX1539" s="13" t="s">
        <v>72</v>
      </c>
      <c r="AY1539" s="244" t="s">
        <v>203</v>
      </c>
    </row>
    <row r="1540" s="13" customFormat="1">
      <c r="A1540" s="13"/>
      <c r="B1540" s="234"/>
      <c r="C1540" s="235"/>
      <c r="D1540" s="236" t="s">
        <v>215</v>
      </c>
      <c r="E1540" s="237" t="s">
        <v>19</v>
      </c>
      <c r="F1540" s="238" t="s">
        <v>950</v>
      </c>
      <c r="G1540" s="235"/>
      <c r="H1540" s="237" t="s">
        <v>19</v>
      </c>
      <c r="I1540" s="239"/>
      <c r="J1540" s="235"/>
      <c r="K1540" s="235"/>
      <c r="L1540" s="240"/>
      <c r="M1540" s="241"/>
      <c r="N1540" s="242"/>
      <c r="O1540" s="242"/>
      <c r="P1540" s="242"/>
      <c r="Q1540" s="242"/>
      <c r="R1540" s="242"/>
      <c r="S1540" s="242"/>
      <c r="T1540" s="24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44" t="s">
        <v>215</v>
      </c>
      <c r="AU1540" s="244" t="s">
        <v>81</v>
      </c>
      <c r="AV1540" s="13" t="s">
        <v>79</v>
      </c>
      <c r="AW1540" s="13" t="s">
        <v>33</v>
      </c>
      <c r="AX1540" s="13" t="s">
        <v>72</v>
      </c>
      <c r="AY1540" s="244" t="s">
        <v>203</v>
      </c>
    </row>
    <row r="1541" s="14" customFormat="1">
      <c r="A1541" s="14"/>
      <c r="B1541" s="245"/>
      <c r="C1541" s="246"/>
      <c r="D1541" s="236" t="s">
        <v>215</v>
      </c>
      <c r="E1541" s="247" t="s">
        <v>19</v>
      </c>
      <c r="F1541" s="248" t="s">
        <v>1378</v>
      </c>
      <c r="G1541" s="246"/>
      <c r="H1541" s="249">
        <v>13.380000000000001</v>
      </c>
      <c r="I1541" s="250"/>
      <c r="J1541" s="246"/>
      <c r="K1541" s="246"/>
      <c r="L1541" s="251"/>
      <c r="M1541" s="252"/>
      <c r="N1541" s="253"/>
      <c r="O1541" s="253"/>
      <c r="P1541" s="253"/>
      <c r="Q1541" s="253"/>
      <c r="R1541" s="253"/>
      <c r="S1541" s="253"/>
      <c r="T1541" s="25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55" t="s">
        <v>215</v>
      </c>
      <c r="AU1541" s="255" t="s">
        <v>81</v>
      </c>
      <c r="AV1541" s="14" t="s">
        <v>81</v>
      </c>
      <c r="AW1541" s="14" t="s">
        <v>33</v>
      </c>
      <c r="AX1541" s="14" t="s">
        <v>72</v>
      </c>
      <c r="AY1541" s="255" t="s">
        <v>203</v>
      </c>
    </row>
    <row r="1542" s="13" customFormat="1">
      <c r="A1542" s="13"/>
      <c r="B1542" s="234"/>
      <c r="C1542" s="235"/>
      <c r="D1542" s="236" t="s">
        <v>215</v>
      </c>
      <c r="E1542" s="237" t="s">
        <v>19</v>
      </c>
      <c r="F1542" s="238" t="s">
        <v>1366</v>
      </c>
      <c r="G1542" s="235"/>
      <c r="H1542" s="237" t="s">
        <v>19</v>
      </c>
      <c r="I1542" s="239"/>
      <c r="J1542" s="235"/>
      <c r="K1542" s="235"/>
      <c r="L1542" s="240"/>
      <c r="M1542" s="241"/>
      <c r="N1542" s="242"/>
      <c r="O1542" s="242"/>
      <c r="P1542" s="242"/>
      <c r="Q1542" s="242"/>
      <c r="R1542" s="242"/>
      <c r="S1542" s="242"/>
      <c r="T1542" s="24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44" t="s">
        <v>215</v>
      </c>
      <c r="AU1542" s="244" t="s">
        <v>81</v>
      </c>
      <c r="AV1542" s="13" t="s">
        <v>79</v>
      </c>
      <c r="AW1542" s="13" t="s">
        <v>33</v>
      </c>
      <c r="AX1542" s="13" t="s">
        <v>72</v>
      </c>
      <c r="AY1542" s="244" t="s">
        <v>203</v>
      </c>
    </row>
    <row r="1543" s="13" customFormat="1">
      <c r="A1543" s="13"/>
      <c r="B1543" s="234"/>
      <c r="C1543" s="235"/>
      <c r="D1543" s="236" t="s">
        <v>215</v>
      </c>
      <c r="E1543" s="237" t="s">
        <v>19</v>
      </c>
      <c r="F1543" s="238" t="s">
        <v>1801</v>
      </c>
      <c r="G1543" s="235"/>
      <c r="H1543" s="237" t="s">
        <v>19</v>
      </c>
      <c r="I1543" s="239"/>
      <c r="J1543" s="235"/>
      <c r="K1543" s="235"/>
      <c r="L1543" s="240"/>
      <c r="M1543" s="241"/>
      <c r="N1543" s="242"/>
      <c r="O1543" s="242"/>
      <c r="P1543" s="242"/>
      <c r="Q1543" s="242"/>
      <c r="R1543" s="242"/>
      <c r="S1543" s="242"/>
      <c r="T1543" s="24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44" t="s">
        <v>215</v>
      </c>
      <c r="AU1543" s="244" t="s">
        <v>81</v>
      </c>
      <c r="AV1543" s="13" t="s">
        <v>79</v>
      </c>
      <c r="AW1543" s="13" t="s">
        <v>33</v>
      </c>
      <c r="AX1543" s="13" t="s">
        <v>72</v>
      </c>
      <c r="AY1543" s="244" t="s">
        <v>203</v>
      </c>
    </row>
    <row r="1544" s="13" customFormat="1">
      <c r="A1544" s="13"/>
      <c r="B1544" s="234"/>
      <c r="C1544" s="235"/>
      <c r="D1544" s="236" t="s">
        <v>215</v>
      </c>
      <c r="E1544" s="237" t="s">
        <v>19</v>
      </c>
      <c r="F1544" s="238" t="s">
        <v>444</v>
      </c>
      <c r="G1544" s="235"/>
      <c r="H1544" s="237" t="s">
        <v>19</v>
      </c>
      <c r="I1544" s="239"/>
      <c r="J1544" s="235"/>
      <c r="K1544" s="235"/>
      <c r="L1544" s="240"/>
      <c r="M1544" s="241"/>
      <c r="N1544" s="242"/>
      <c r="O1544" s="242"/>
      <c r="P1544" s="242"/>
      <c r="Q1544" s="242"/>
      <c r="R1544" s="242"/>
      <c r="S1544" s="242"/>
      <c r="T1544" s="24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44" t="s">
        <v>215</v>
      </c>
      <c r="AU1544" s="244" t="s">
        <v>81</v>
      </c>
      <c r="AV1544" s="13" t="s">
        <v>79</v>
      </c>
      <c r="AW1544" s="13" t="s">
        <v>33</v>
      </c>
      <c r="AX1544" s="13" t="s">
        <v>72</v>
      </c>
      <c r="AY1544" s="244" t="s">
        <v>203</v>
      </c>
    </row>
    <row r="1545" s="13" customFormat="1">
      <c r="A1545" s="13"/>
      <c r="B1545" s="234"/>
      <c r="C1545" s="235"/>
      <c r="D1545" s="236" t="s">
        <v>215</v>
      </c>
      <c r="E1545" s="237" t="s">
        <v>19</v>
      </c>
      <c r="F1545" s="238" t="s">
        <v>949</v>
      </c>
      <c r="G1545" s="235"/>
      <c r="H1545" s="237" t="s">
        <v>19</v>
      </c>
      <c r="I1545" s="239"/>
      <c r="J1545" s="235"/>
      <c r="K1545" s="235"/>
      <c r="L1545" s="240"/>
      <c r="M1545" s="241"/>
      <c r="N1545" s="242"/>
      <c r="O1545" s="242"/>
      <c r="P1545" s="242"/>
      <c r="Q1545" s="242"/>
      <c r="R1545" s="242"/>
      <c r="S1545" s="242"/>
      <c r="T1545" s="24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4" t="s">
        <v>215</v>
      </c>
      <c r="AU1545" s="244" t="s">
        <v>81</v>
      </c>
      <c r="AV1545" s="13" t="s">
        <v>79</v>
      </c>
      <c r="AW1545" s="13" t="s">
        <v>33</v>
      </c>
      <c r="AX1545" s="13" t="s">
        <v>72</v>
      </c>
      <c r="AY1545" s="244" t="s">
        <v>203</v>
      </c>
    </row>
    <row r="1546" s="13" customFormat="1">
      <c r="A1546" s="13"/>
      <c r="B1546" s="234"/>
      <c r="C1546" s="235"/>
      <c r="D1546" s="236" t="s">
        <v>215</v>
      </c>
      <c r="E1546" s="237" t="s">
        <v>19</v>
      </c>
      <c r="F1546" s="238" t="s">
        <v>950</v>
      </c>
      <c r="G1546" s="235"/>
      <c r="H1546" s="237" t="s">
        <v>19</v>
      </c>
      <c r="I1546" s="239"/>
      <c r="J1546" s="235"/>
      <c r="K1546" s="235"/>
      <c r="L1546" s="240"/>
      <c r="M1546" s="241"/>
      <c r="N1546" s="242"/>
      <c r="O1546" s="242"/>
      <c r="P1546" s="242"/>
      <c r="Q1546" s="242"/>
      <c r="R1546" s="242"/>
      <c r="S1546" s="242"/>
      <c r="T1546" s="24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44" t="s">
        <v>215</v>
      </c>
      <c r="AU1546" s="244" t="s">
        <v>81</v>
      </c>
      <c r="AV1546" s="13" t="s">
        <v>79</v>
      </c>
      <c r="AW1546" s="13" t="s">
        <v>33</v>
      </c>
      <c r="AX1546" s="13" t="s">
        <v>72</v>
      </c>
      <c r="AY1546" s="244" t="s">
        <v>203</v>
      </c>
    </row>
    <row r="1547" s="14" customFormat="1">
      <c r="A1547" s="14"/>
      <c r="B1547" s="245"/>
      <c r="C1547" s="246"/>
      <c r="D1547" s="236" t="s">
        <v>215</v>
      </c>
      <c r="E1547" s="247" t="s">
        <v>19</v>
      </c>
      <c r="F1547" s="248" t="s">
        <v>1380</v>
      </c>
      <c r="G1547" s="246"/>
      <c r="H1547" s="249">
        <v>13.449999999999999</v>
      </c>
      <c r="I1547" s="250"/>
      <c r="J1547" s="246"/>
      <c r="K1547" s="246"/>
      <c r="L1547" s="251"/>
      <c r="M1547" s="252"/>
      <c r="N1547" s="253"/>
      <c r="O1547" s="253"/>
      <c r="P1547" s="253"/>
      <c r="Q1547" s="253"/>
      <c r="R1547" s="253"/>
      <c r="S1547" s="253"/>
      <c r="T1547" s="25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5" t="s">
        <v>215</v>
      </c>
      <c r="AU1547" s="255" t="s">
        <v>81</v>
      </c>
      <c r="AV1547" s="14" t="s">
        <v>81</v>
      </c>
      <c r="AW1547" s="14" t="s">
        <v>33</v>
      </c>
      <c r="AX1547" s="14" t="s">
        <v>72</v>
      </c>
      <c r="AY1547" s="255" t="s">
        <v>203</v>
      </c>
    </row>
    <row r="1548" s="13" customFormat="1">
      <c r="A1548" s="13"/>
      <c r="B1548" s="234"/>
      <c r="C1548" s="235"/>
      <c r="D1548" s="236" t="s">
        <v>215</v>
      </c>
      <c r="E1548" s="237" t="s">
        <v>19</v>
      </c>
      <c r="F1548" s="238" t="s">
        <v>1366</v>
      </c>
      <c r="G1548" s="235"/>
      <c r="H1548" s="237" t="s">
        <v>19</v>
      </c>
      <c r="I1548" s="239"/>
      <c r="J1548" s="235"/>
      <c r="K1548" s="235"/>
      <c r="L1548" s="240"/>
      <c r="M1548" s="241"/>
      <c r="N1548" s="242"/>
      <c r="O1548" s="242"/>
      <c r="P1548" s="242"/>
      <c r="Q1548" s="242"/>
      <c r="R1548" s="242"/>
      <c r="S1548" s="242"/>
      <c r="T1548" s="24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44" t="s">
        <v>215</v>
      </c>
      <c r="AU1548" s="244" t="s">
        <v>81</v>
      </c>
      <c r="AV1548" s="13" t="s">
        <v>79</v>
      </c>
      <c r="AW1548" s="13" t="s">
        <v>33</v>
      </c>
      <c r="AX1548" s="13" t="s">
        <v>72</v>
      </c>
      <c r="AY1548" s="244" t="s">
        <v>203</v>
      </c>
    </row>
    <row r="1549" s="13" customFormat="1">
      <c r="A1549" s="13"/>
      <c r="B1549" s="234"/>
      <c r="C1549" s="235"/>
      <c r="D1549" s="236" t="s">
        <v>215</v>
      </c>
      <c r="E1549" s="237" t="s">
        <v>19</v>
      </c>
      <c r="F1549" s="238" t="s">
        <v>1802</v>
      </c>
      <c r="G1549" s="235"/>
      <c r="H1549" s="237" t="s">
        <v>19</v>
      </c>
      <c r="I1549" s="239"/>
      <c r="J1549" s="235"/>
      <c r="K1549" s="235"/>
      <c r="L1549" s="240"/>
      <c r="M1549" s="241"/>
      <c r="N1549" s="242"/>
      <c r="O1549" s="242"/>
      <c r="P1549" s="242"/>
      <c r="Q1549" s="242"/>
      <c r="R1549" s="242"/>
      <c r="S1549" s="242"/>
      <c r="T1549" s="24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44" t="s">
        <v>215</v>
      </c>
      <c r="AU1549" s="244" t="s">
        <v>81</v>
      </c>
      <c r="AV1549" s="13" t="s">
        <v>79</v>
      </c>
      <c r="AW1549" s="13" t="s">
        <v>33</v>
      </c>
      <c r="AX1549" s="13" t="s">
        <v>72</v>
      </c>
      <c r="AY1549" s="244" t="s">
        <v>203</v>
      </c>
    </row>
    <row r="1550" s="13" customFormat="1">
      <c r="A1550" s="13"/>
      <c r="B1550" s="234"/>
      <c r="C1550" s="235"/>
      <c r="D1550" s="236" t="s">
        <v>215</v>
      </c>
      <c r="E1550" s="237" t="s">
        <v>19</v>
      </c>
      <c r="F1550" s="238" t="s">
        <v>1382</v>
      </c>
      <c r="G1550" s="235"/>
      <c r="H1550" s="237" t="s">
        <v>19</v>
      </c>
      <c r="I1550" s="239"/>
      <c r="J1550" s="235"/>
      <c r="K1550" s="235"/>
      <c r="L1550" s="240"/>
      <c r="M1550" s="241"/>
      <c r="N1550" s="242"/>
      <c r="O1550" s="242"/>
      <c r="P1550" s="242"/>
      <c r="Q1550" s="242"/>
      <c r="R1550" s="242"/>
      <c r="S1550" s="242"/>
      <c r="T1550" s="24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4" t="s">
        <v>215</v>
      </c>
      <c r="AU1550" s="244" t="s">
        <v>81</v>
      </c>
      <c r="AV1550" s="13" t="s">
        <v>79</v>
      </c>
      <c r="AW1550" s="13" t="s">
        <v>33</v>
      </c>
      <c r="AX1550" s="13" t="s">
        <v>72</v>
      </c>
      <c r="AY1550" s="244" t="s">
        <v>203</v>
      </c>
    </row>
    <row r="1551" s="13" customFormat="1">
      <c r="A1551" s="13"/>
      <c r="B1551" s="234"/>
      <c r="C1551" s="235"/>
      <c r="D1551" s="236" t="s">
        <v>215</v>
      </c>
      <c r="E1551" s="237" t="s">
        <v>19</v>
      </c>
      <c r="F1551" s="238" t="s">
        <v>949</v>
      </c>
      <c r="G1551" s="235"/>
      <c r="H1551" s="237" t="s">
        <v>19</v>
      </c>
      <c r="I1551" s="239"/>
      <c r="J1551" s="235"/>
      <c r="K1551" s="235"/>
      <c r="L1551" s="240"/>
      <c r="M1551" s="241"/>
      <c r="N1551" s="242"/>
      <c r="O1551" s="242"/>
      <c r="P1551" s="242"/>
      <c r="Q1551" s="242"/>
      <c r="R1551" s="242"/>
      <c r="S1551" s="242"/>
      <c r="T1551" s="24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4" t="s">
        <v>215</v>
      </c>
      <c r="AU1551" s="244" t="s">
        <v>81</v>
      </c>
      <c r="AV1551" s="13" t="s">
        <v>79</v>
      </c>
      <c r="AW1551" s="13" t="s">
        <v>33</v>
      </c>
      <c r="AX1551" s="13" t="s">
        <v>72</v>
      </c>
      <c r="AY1551" s="244" t="s">
        <v>203</v>
      </c>
    </row>
    <row r="1552" s="13" customFormat="1">
      <c r="A1552" s="13"/>
      <c r="B1552" s="234"/>
      <c r="C1552" s="235"/>
      <c r="D1552" s="236" t="s">
        <v>215</v>
      </c>
      <c r="E1552" s="237" t="s">
        <v>19</v>
      </c>
      <c r="F1552" s="238" t="s">
        <v>950</v>
      </c>
      <c r="G1552" s="235"/>
      <c r="H1552" s="237" t="s">
        <v>19</v>
      </c>
      <c r="I1552" s="239"/>
      <c r="J1552" s="235"/>
      <c r="K1552" s="235"/>
      <c r="L1552" s="240"/>
      <c r="M1552" s="241"/>
      <c r="N1552" s="242"/>
      <c r="O1552" s="242"/>
      <c r="P1552" s="242"/>
      <c r="Q1552" s="242"/>
      <c r="R1552" s="242"/>
      <c r="S1552" s="242"/>
      <c r="T1552" s="24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4" t="s">
        <v>215</v>
      </c>
      <c r="AU1552" s="244" t="s">
        <v>81</v>
      </c>
      <c r="AV1552" s="13" t="s">
        <v>79</v>
      </c>
      <c r="AW1552" s="13" t="s">
        <v>33</v>
      </c>
      <c r="AX1552" s="13" t="s">
        <v>72</v>
      </c>
      <c r="AY1552" s="244" t="s">
        <v>203</v>
      </c>
    </row>
    <row r="1553" s="14" customFormat="1">
      <c r="A1553" s="14"/>
      <c r="B1553" s="245"/>
      <c r="C1553" s="246"/>
      <c r="D1553" s="236" t="s">
        <v>215</v>
      </c>
      <c r="E1553" s="247" t="s">
        <v>19</v>
      </c>
      <c r="F1553" s="248" t="s">
        <v>1383</v>
      </c>
      <c r="G1553" s="246"/>
      <c r="H1553" s="249">
        <v>13.789999999999999</v>
      </c>
      <c r="I1553" s="250"/>
      <c r="J1553" s="246"/>
      <c r="K1553" s="246"/>
      <c r="L1553" s="251"/>
      <c r="M1553" s="252"/>
      <c r="N1553" s="253"/>
      <c r="O1553" s="253"/>
      <c r="P1553" s="253"/>
      <c r="Q1553" s="253"/>
      <c r="R1553" s="253"/>
      <c r="S1553" s="253"/>
      <c r="T1553" s="25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5" t="s">
        <v>215</v>
      </c>
      <c r="AU1553" s="255" t="s">
        <v>81</v>
      </c>
      <c r="AV1553" s="14" t="s">
        <v>81</v>
      </c>
      <c r="AW1553" s="14" t="s">
        <v>33</v>
      </c>
      <c r="AX1553" s="14" t="s">
        <v>72</v>
      </c>
      <c r="AY1553" s="255" t="s">
        <v>203</v>
      </c>
    </row>
    <row r="1554" s="13" customFormat="1">
      <c r="A1554" s="13"/>
      <c r="B1554" s="234"/>
      <c r="C1554" s="235"/>
      <c r="D1554" s="236" t="s">
        <v>215</v>
      </c>
      <c r="E1554" s="237" t="s">
        <v>19</v>
      </c>
      <c r="F1554" s="238" t="s">
        <v>1366</v>
      </c>
      <c r="G1554" s="235"/>
      <c r="H1554" s="237" t="s">
        <v>19</v>
      </c>
      <c r="I1554" s="239"/>
      <c r="J1554" s="235"/>
      <c r="K1554" s="235"/>
      <c r="L1554" s="240"/>
      <c r="M1554" s="241"/>
      <c r="N1554" s="242"/>
      <c r="O1554" s="242"/>
      <c r="P1554" s="242"/>
      <c r="Q1554" s="242"/>
      <c r="R1554" s="242"/>
      <c r="S1554" s="242"/>
      <c r="T1554" s="24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4" t="s">
        <v>215</v>
      </c>
      <c r="AU1554" s="244" t="s">
        <v>81</v>
      </c>
      <c r="AV1554" s="13" t="s">
        <v>79</v>
      </c>
      <c r="AW1554" s="13" t="s">
        <v>33</v>
      </c>
      <c r="AX1554" s="13" t="s">
        <v>72</v>
      </c>
      <c r="AY1554" s="244" t="s">
        <v>203</v>
      </c>
    </row>
    <row r="1555" s="13" customFormat="1">
      <c r="A1555" s="13"/>
      <c r="B1555" s="234"/>
      <c r="C1555" s="235"/>
      <c r="D1555" s="236" t="s">
        <v>215</v>
      </c>
      <c r="E1555" s="237" t="s">
        <v>19</v>
      </c>
      <c r="F1555" s="238" t="s">
        <v>1803</v>
      </c>
      <c r="G1555" s="235"/>
      <c r="H1555" s="237" t="s">
        <v>19</v>
      </c>
      <c r="I1555" s="239"/>
      <c r="J1555" s="235"/>
      <c r="K1555" s="235"/>
      <c r="L1555" s="240"/>
      <c r="M1555" s="241"/>
      <c r="N1555" s="242"/>
      <c r="O1555" s="242"/>
      <c r="P1555" s="242"/>
      <c r="Q1555" s="242"/>
      <c r="R1555" s="242"/>
      <c r="S1555" s="242"/>
      <c r="T1555" s="24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4" t="s">
        <v>215</v>
      </c>
      <c r="AU1555" s="244" t="s">
        <v>81</v>
      </c>
      <c r="AV1555" s="13" t="s">
        <v>79</v>
      </c>
      <c r="AW1555" s="13" t="s">
        <v>33</v>
      </c>
      <c r="AX1555" s="13" t="s">
        <v>72</v>
      </c>
      <c r="AY1555" s="244" t="s">
        <v>203</v>
      </c>
    </row>
    <row r="1556" s="13" customFormat="1">
      <c r="A1556" s="13"/>
      <c r="B1556" s="234"/>
      <c r="C1556" s="235"/>
      <c r="D1556" s="236" t="s">
        <v>215</v>
      </c>
      <c r="E1556" s="237" t="s">
        <v>19</v>
      </c>
      <c r="F1556" s="238" t="s">
        <v>1385</v>
      </c>
      <c r="G1556" s="235"/>
      <c r="H1556" s="237" t="s">
        <v>19</v>
      </c>
      <c r="I1556" s="239"/>
      <c r="J1556" s="235"/>
      <c r="K1556" s="235"/>
      <c r="L1556" s="240"/>
      <c r="M1556" s="241"/>
      <c r="N1556" s="242"/>
      <c r="O1556" s="242"/>
      <c r="P1556" s="242"/>
      <c r="Q1556" s="242"/>
      <c r="R1556" s="242"/>
      <c r="S1556" s="242"/>
      <c r="T1556" s="24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44" t="s">
        <v>215</v>
      </c>
      <c r="AU1556" s="244" t="s">
        <v>81</v>
      </c>
      <c r="AV1556" s="13" t="s">
        <v>79</v>
      </c>
      <c r="AW1556" s="13" t="s">
        <v>33</v>
      </c>
      <c r="AX1556" s="13" t="s">
        <v>72</v>
      </c>
      <c r="AY1556" s="244" t="s">
        <v>203</v>
      </c>
    </row>
    <row r="1557" s="13" customFormat="1">
      <c r="A1557" s="13"/>
      <c r="B1557" s="234"/>
      <c r="C1557" s="235"/>
      <c r="D1557" s="236" t="s">
        <v>215</v>
      </c>
      <c r="E1557" s="237" t="s">
        <v>19</v>
      </c>
      <c r="F1557" s="238" t="s">
        <v>949</v>
      </c>
      <c r="G1557" s="235"/>
      <c r="H1557" s="237" t="s">
        <v>19</v>
      </c>
      <c r="I1557" s="239"/>
      <c r="J1557" s="235"/>
      <c r="K1557" s="235"/>
      <c r="L1557" s="240"/>
      <c r="M1557" s="241"/>
      <c r="N1557" s="242"/>
      <c r="O1557" s="242"/>
      <c r="P1557" s="242"/>
      <c r="Q1557" s="242"/>
      <c r="R1557" s="242"/>
      <c r="S1557" s="242"/>
      <c r="T1557" s="24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44" t="s">
        <v>215</v>
      </c>
      <c r="AU1557" s="244" t="s">
        <v>81</v>
      </c>
      <c r="AV1557" s="13" t="s">
        <v>79</v>
      </c>
      <c r="AW1557" s="13" t="s">
        <v>33</v>
      </c>
      <c r="AX1557" s="13" t="s">
        <v>72</v>
      </c>
      <c r="AY1557" s="244" t="s">
        <v>203</v>
      </c>
    </row>
    <row r="1558" s="13" customFormat="1">
      <c r="A1558" s="13"/>
      <c r="B1558" s="234"/>
      <c r="C1558" s="235"/>
      <c r="D1558" s="236" t="s">
        <v>215</v>
      </c>
      <c r="E1558" s="237" t="s">
        <v>19</v>
      </c>
      <c r="F1558" s="238" t="s">
        <v>950</v>
      </c>
      <c r="G1558" s="235"/>
      <c r="H1558" s="237" t="s">
        <v>19</v>
      </c>
      <c r="I1558" s="239"/>
      <c r="J1558" s="235"/>
      <c r="K1558" s="235"/>
      <c r="L1558" s="240"/>
      <c r="M1558" s="241"/>
      <c r="N1558" s="242"/>
      <c r="O1558" s="242"/>
      <c r="P1558" s="242"/>
      <c r="Q1558" s="242"/>
      <c r="R1558" s="242"/>
      <c r="S1558" s="242"/>
      <c r="T1558" s="24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44" t="s">
        <v>215</v>
      </c>
      <c r="AU1558" s="244" t="s">
        <v>81</v>
      </c>
      <c r="AV1558" s="13" t="s">
        <v>79</v>
      </c>
      <c r="AW1558" s="13" t="s">
        <v>33</v>
      </c>
      <c r="AX1558" s="13" t="s">
        <v>72</v>
      </c>
      <c r="AY1558" s="244" t="s">
        <v>203</v>
      </c>
    </row>
    <row r="1559" s="14" customFormat="1">
      <c r="A1559" s="14"/>
      <c r="B1559" s="245"/>
      <c r="C1559" s="246"/>
      <c r="D1559" s="236" t="s">
        <v>215</v>
      </c>
      <c r="E1559" s="247" t="s">
        <v>19</v>
      </c>
      <c r="F1559" s="248" t="s">
        <v>1386</v>
      </c>
      <c r="G1559" s="246"/>
      <c r="H1559" s="249">
        <v>2.7000000000000002</v>
      </c>
      <c r="I1559" s="250"/>
      <c r="J1559" s="246"/>
      <c r="K1559" s="246"/>
      <c r="L1559" s="251"/>
      <c r="M1559" s="252"/>
      <c r="N1559" s="253"/>
      <c r="O1559" s="253"/>
      <c r="P1559" s="253"/>
      <c r="Q1559" s="253"/>
      <c r="R1559" s="253"/>
      <c r="S1559" s="253"/>
      <c r="T1559" s="25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5" t="s">
        <v>215</v>
      </c>
      <c r="AU1559" s="255" t="s">
        <v>81</v>
      </c>
      <c r="AV1559" s="14" t="s">
        <v>81</v>
      </c>
      <c r="AW1559" s="14" t="s">
        <v>33</v>
      </c>
      <c r="AX1559" s="14" t="s">
        <v>72</v>
      </c>
      <c r="AY1559" s="255" t="s">
        <v>203</v>
      </c>
    </row>
    <row r="1560" s="13" customFormat="1">
      <c r="A1560" s="13"/>
      <c r="B1560" s="234"/>
      <c r="C1560" s="235"/>
      <c r="D1560" s="236" t="s">
        <v>215</v>
      </c>
      <c r="E1560" s="237" t="s">
        <v>19</v>
      </c>
      <c r="F1560" s="238" t="s">
        <v>1366</v>
      </c>
      <c r="G1560" s="235"/>
      <c r="H1560" s="237" t="s">
        <v>19</v>
      </c>
      <c r="I1560" s="239"/>
      <c r="J1560" s="235"/>
      <c r="K1560" s="235"/>
      <c r="L1560" s="240"/>
      <c r="M1560" s="241"/>
      <c r="N1560" s="242"/>
      <c r="O1560" s="242"/>
      <c r="P1560" s="242"/>
      <c r="Q1560" s="242"/>
      <c r="R1560" s="242"/>
      <c r="S1560" s="242"/>
      <c r="T1560" s="24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4" t="s">
        <v>215</v>
      </c>
      <c r="AU1560" s="244" t="s">
        <v>81</v>
      </c>
      <c r="AV1560" s="13" t="s">
        <v>79</v>
      </c>
      <c r="AW1560" s="13" t="s">
        <v>33</v>
      </c>
      <c r="AX1560" s="13" t="s">
        <v>72</v>
      </c>
      <c r="AY1560" s="244" t="s">
        <v>203</v>
      </c>
    </row>
    <row r="1561" s="13" customFormat="1">
      <c r="A1561" s="13"/>
      <c r="B1561" s="234"/>
      <c r="C1561" s="235"/>
      <c r="D1561" s="236" t="s">
        <v>215</v>
      </c>
      <c r="E1561" s="237" t="s">
        <v>19</v>
      </c>
      <c r="F1561" s="238" t="s">
        <v>1804</v>
      </c>
      <c r="G1561" s="235"/>
      <c r="H1561" s="237" t="s">
        <v>19</v>
      </c>
      <c r="I1561" s="239"/>
      <c r="J1561" s="235"/>
      <c r="K1561" s="235"/>
      <c r="L1561" s="240"/>
      <c r="M1561" s="241"/>
      <c r="N1561" s="242"/>
      <c r="O1561" s="242"/>
      <c r="P1561" s="242"/>
      <c r="Q1561" s="242"/>
      <c r="R1561" s="242"/>
      <c r="S1561" s="242"/>
      <c r="T1561" s="24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44" t="s">
        <v>215</v>
      </c>
      <c r="AU1561" s="244" t="s">
        <v>81</v>
      </c>
      <c r="AV1561" s="13" t="s">
        <v>79</v>
      </c>
      <c r="AW1561" s="13" t="s">
        <v>33</v>
      </c>
      <c r="AX1561" s="13" t="s">
        <v>72</v>
      </c>
      <c r="AY1561" s="244" t="s">
        <v>203</v>
      </c>
    </row>
    <row r="1562" s="13" customFormat="1">
      <c r="A1562" s="13"/>
      <c r="B1562" s="234"/>
      <c r="C1562" s="235"/>
      <c r="D1562" s="236" t="s">
        <v>215</v>
      </c>
      <c r="E1562" s="237" t="s">
        <v>19</v>
      </c>
      <c r="F1562" s="238" t="s">
        <v>1618</v>
      </c>
      <c r="G1562" s="235"/>
      <c r="H1562" s="237" t="s">
        <v>19</v>
      </c>
      <c r="I1562" s="239"/>
      <c r="J1562" s="235"/>
      <c r="K1562" s="235"/>
      <c r="L1562" s="240"/>
      <c r="M1562" s="241"/>
      <c r="N1562" s="242"/>
      <c r="O1562" s="242"/>
      <c r="P1562" s="242"/>
      <c r="Q1562" s="242"/>
      <c r="R1562" s="242"/>
      <c r="S1562" s="242"/>
      <c r="T1562" s="24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44" t="s">
        <v>215</v>
      </c>
      <c r="AU1562" s="244" t="s">
        <v>81</v>
      </c>
      <c r="AV1562" s="13" t="s">
        <v>79</v>
      </c>
      <c r="AW1562" s="13" t="s">
        <v>33</v>
      </c>
      <c r="AX1562" s="13" t="s">
        <v>72</v>
      </c>
      <c r="AY1562" s="244" t="s">
        <v>203</v>
      </c>
    </row>
    <row r="1563" s="13" customFormat="1">
      <c r="A1563" s="13"/>
      <c r="B1563" s="234"/>
      <c r="C1563" s="235"/>
      <c r="D1563" s="236" t="s">
        <v>215</v>
      </c>
      <c r="E1563" s="237" t="s">
        <v>19</v>
      </c>
      <c r="F1563" s="238" t="s">
        <v>949</v>
      </c>
      <c r="G1563" s="235"/>
      <c r="H1563" s="237" t="s">
        <v>19</v>
      </c>
      <c r="I1563" s="239"/>
      <c r="J1563" s="235"/>
      <c r="K1563" s="235"/>
      <c r="L1563" s="240"/>
      <c r="M1563" s="241"/>
      <c r="N1563" s="242"/>
      <c r="O1563" s="242"/>
      <c r="P1563" s="242"/>
      <c r="Q1563" s="242"/>
      <c r="R1563" s="242"/>
      <c r="S1563" s="242"/>
      <c r="T1563" s="24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4" t="s">
        <v>215</v>
      </c>
      <c r="AU1563" s="244" t="s">
        <v>81</v>
      </c>
      <c r="AV1563" s="13" t="s">
        <v>79</v>
      </c>
      <c r="AW1563" s="13" t="s">
        <v>33</v>
      </c>
      <c r="AX1563" s="13" t="s">
        <v>72</v>
      </c>
      <c r="AY1563" s="244" t="s">
        <v>203</v>
      </c>
    </row>
    <row r="1564" s="13" customFormat="1">
      <c r="A1564" s="13"/>
      <c r="B1564" s="234"/>
      <c r="C1564" s="235"/>
      <c r="D1564" s="236" t="s">
        <v>215</v>
      </c>
      <c r="E1564" s="237" t="s">
        <v>19</v>
      </c>
      <c r="F1564" s="238" t="s">
        <v>950</v>
      </c>
      <c r="G1564" s="235"/>
      <c r="H1564" s="237" t="s">
        <v>19</v>
      </c>
      <c r="I1564" s="239"/>
      <c r="J1564" s="235"/>
      <c r="K1564" s="235"/>
      <c r="L1564" s="240"/>
      <c r="M1564" s="241"/>
      <c r="N1564" s="242"/>
      <c r="O1564" s="242"/>
      <c r="P1564" s="242"/>
      <c r="Q1564" s="242"/>
      <c r="R1564" s="242"/>
      <c r="S1564" s="242"/>
      <c r="T1564" s="24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4" t="s">
        <v>215</v>
      </c>
      <c r="AU1564" s="244" t="s">
        <v>81</v>
      </c>
      <c r="AV1564" s="13" t="s">
        <v>79</v>
      </c>
      <c r="AW1564" s="13" t="s">
        <v>33</v>
      </c>
      <c r="AX1564" s="13" t="s">
        <v>72</v>
      </c>
      <c r="AY1564" s="244" t="s">
        <v>203</v>
      </c>
    </row>
    <row r="1565" s="14" customFormat="1">
      <c r="A1565" s="14"/>
      <c r="B1565" s="245"/>
      <c r="C1565" s="246"/>
      <c r="D1565" s="236" t="s">
        <v>215</v>
      </c>
      <c r="E1565" s="247" t="s">
        <v>19</v>
      </c>
      <c r="F1565" s="248" t="s">
        <v>1619</v>
      </c>
      <c r="G1565" s="246"/>
      <c r="H1565" s="249">
        <v>16.640000000000001</v>
      </c>
      <c r="I1565" s="250"/>
      <c r="J1565" s="246"/>
      <c r="K1565" s="246"/>
      <c r="L1565" s="251"/>
      <c r="M1565" s="252"/>
      <c r="N1565" s="253"/>
      <c r="O1565" s="253"/>
      <c r="P1565" s="253"/>
      <c r="Q1565" s="253"/>
      <c r="R1565" s="253"/>
      <c r="S1565" s="253"/>
      <c r="T1565" s="25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5" t="s">
        <v>215</v>
      </c>
      <c r="AU1565" s="255" t="s">
        <v>81</v>
      </c>
      <c r="AV1565" s="14" t="s">
        <v>81</v>
      </c>
      <c r="AW1565" s="14" t="s">
        <v>33</v>
      </c>
      <c r="AX1565" s="14" t="s">
        <v>72</v>
      </c>
      <c r="AY1565" s="255" t="s">
        <v>203</v>
      </c>
    </row>
    <row r="1566" s="13" customFormat="1">
      <c r="A1566" s="13"/>
      <c r="B1566" s="234"/>
      <c r="C1566" s="235"/>
      <c r="D1566" s="236" t="s">
        <v>215</v>
      </c>
      <c r="E1566" s="237" t="s">
        <v>19</v>
      </c>
      <c r="F1566" s="238" t="s">
        <v>1366</v>
      </c>
      <c r="G1566" s="235"/>
      <c r="H1566" s="237" t="s">
        <v>19</v>
      </c>
      <c r="I1566" s="239"/>
      <c r="J1566" s="235"/>
      <c r="K1566" s="235"/>
      <c r="L1566" s="240"/>
      <c r="M1566" s="241"/>
      <c r="N1566" s="242"/>
      <c r="O1566" s="242"/>
      <c r="P1566" s="242"/>
      <c r="Q1566" s="242"/>
      <c r="R1566" s="242"/>
      <c r="S1566" s="242"/>
      <c r="T1566" s="24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44" t="s">
        <v>215</v>
      </c>
      <c r="AU1566" s="244" t="s">
        <v>81</v>
      </c>
      <c r="AV1566" s="13" t="s">
        <v>79</v>
      </c>
      <c r="AW1566" s="13" t="s">
        <v>33</v>
      </c>
      <c r="AX1566" s="13" t="s">
        <v>72</v>
      </c>
      <c r="AY1566" s="244" t="s">
        <v>203</v>
      </c>
    </row>
    <row r="1567" s="13" customFormat="1">
      <c r="A1567" s="13"/>
      <c r="B1567" s="234"/>
      <c r="C1567" s="235"/>
      <c r="D1567" s="236" t="s">
        <v>215</v>
      </c>
      <c r="E1567" s="237" t="s">
        <v>19</v>
      </c>
      <c r="F1567" s="238" t="s">
        <v>1805</v>
      </c>
      <c r="G1567" s="235"/>
      <c r="H1567" s="237" t="s">
        <v>19</v>
      </c>
      <c r="I1567" s="239"/>
      <c r="J1567" s="235"/>
      <c r="K1567" s="235"/>
      <c r="L1567" s="240"/>
      <c r="M1567" s="241"/>
      <c r="N1567" s="242"/>
      <c r="O1567" s="242"/>
      <c r="P1567" s="242"/>
      <c r="Q1567" s="242"/>
      <c r="R1567" s="242"/>
      <c r="S1567" s="242"/>
      <c r="T1567" s="24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44" t="s">
        <v>215</v>
      </c>
      <c r="AU1567" s="244" t="s">
        <v>81</v>
      </c>
      <c r="AV1567" s="13" t="s">
        <v>79</v>
      </c>
      <c r="AW1567" s="13" t="s">
        <v>33</v>
      </c>
      <c r="AX1567" s="13" t="s">
        <v>72</v>
      </c>
      <c r="AY1567" s="244" t="s">
        <v>203</v>
      </c>
    </row>
    <row r="1568" s="13" customFormat="1">
      <c r="A1568" s="13"/>
      <c r="B1568" s="234"/>
      <c r="C1568" s="235"/>
      <c r="D1568" s="236" t="s">
        <v>215</v>
      </c>
      <c r="E1568" s="237" t="s">
        <v>19</v>
      </c>
      <c r="F1568" s="238" t="s">
        <v>1369</v>
      </c>
      <c r="G1568" s="235"/>
      <c r="H1568" s="237" t="s">
        <v>19</v>
      </c>
      <c r="I1568" s="239"/>
      <c r="J1568" s="235"/>
      <c r="K1568" s="235"/>
      <c r="L1568" s="240"/>
      <c r="M1568" s="241"/>
      <c r="N1568" s="242"/>
      <c r="O1568" s="242"/>
      <c r="P1568" s="242"/>
      <c r="Q1568" s="242"/>
      <c r="R1568" s="242"/>
      <c r="S1568" s="242"/>
      <c r="T1568" s="24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44" t="s">
        <v>215</v>
      </c>
      <c r="AU1568" s="244" t="s">
        <v>81</v>
      </c>
      <c r="AV1568" s="13" t="s">
        <v>79</v>
      </c>
      <c r="AW1568" s="13" t="s">
        <v>33</v>
      </c>
      <c r="AX1568" s="13" t="s">
        <v>72</v>
      </c>
      <c r="AY1568" s="244" t="s">
        <v>203</v>
      </c>
    </row>
    <row r="1569" s="13" customFormat="1">
      <c r="A1569" s="13"/>
      <c r="B1569" s="234"/>
      <c r="C1569" s="235"/>
      <c r="D1569" s="236" t="s">
        <v>215</v>
      </c>
      <c r="E1569" s="237" t="s">
        <v>19</v>
      </c>
      <c r="F1569" s="238" t="s">
        <v>949</v>
      </c>
      <c r="G1569" s="235"/>
      <c r="H1569" s="237" t="s">
        <v>19</v>
      </c>
      <c r="I1569" s="239"/>
      <c r="J1569" s="235"/>
      <c r="K1569" s="235"/>
      <c r="L1569" s="240"/>
      <c r="M1569" s="241"/>
      <c r="N1569" s="242"/>
      <c r="O1569" s="242"/>
      <c r="P1569" s="242"/>
      <c r="Q1569" s="242"/>
      <c r="R1569" s="242"/>
      <c r="S1569" s="242"/>
      <c r="T1569" s="24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4" t="s">
        <v>215</v>
      </c>
      <c r="AU1569" s="244" t="s">
        <v>81</v>
      </c>
      <c r="AV1569" s="13" t="s">
        <v>79</v>
      </c>
      <c r="AW1569" s="13" t="s">
        <v>33</v>
      </c>
      <c r="AX1569" s="13" t="s">
        <v>72</v>
      </c>
      <c r="AY1569" s="244" t="s">
        <v>203</v>
      </c>
    </row>
    <row r="1570" s="13" customFormat="1">
      <c r="A1570" s="13"/>
      <c r="B1570" s="234"/>
      <c r="C1570" s="235"/>
      <c r="D1570" s="236" t="s">
        <v>215</v>
      </c>
      <c r="E1570" s="237" t="s">
        <v>19</v>
      </c>
      <c r="F1570" s="238" t="s">
        <v>950</v>
      </c>
      <c r="G1570" s="235"/>
      <c r="H1570" s="237" t="s">
        <v>19</v>
      </c>
      <c r="I1570" s="239"/>
      <c r="J1570" s="235"/>
      <c r="K1570" s="235"/>
      <c r="L1570" s="240"/>
      <c r="M1570" s="241"/>
      <c r="N1570" s="242"/>
      <c r="O1570" s="242"/>
      <c r="P1570" s="242"/>
      <c r="Q1570" s="242"/>
      <c r="R1570" s="242"/>
      <c r="S1570" s="242"/>
      <c r="T1570" s="24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44" t="s">
        <v>215</v>
      </c>
      <c r="AU1570" s="244" t="s">
        <v>81</v>
      </c>
      <c r="AV1570" s="13" t="s">
        <v>79</v>
      </c>
      <c r="AW1570" s="13" t="s">
        <v>33</v>
      </c>
      <c r="AX1570" s="13" t="s">
        <v>72</v>
      </c>
      <c r="AY1570" s="244" t="s">
        <v>203</v>
      </c>
    </row>
    <row r="1571" s="14" customFormat="1">
      <c r="A1571" s="14"/>
      <c r="B1571" s="245"/>
      <c r="C1571" s="246"/>
      <c r="D1571" s="236" t="s">
        <v>215</v>
      </c>
      <c r="E1571" s="247" t="s">
        <v>19</v>
      </c>
      <c r="F1571" s="248" t="s">
        <v>1370</v>
      </c>
      <c r="G1571" s="246"/>
      <c r="H1571" s="249">
        <v>4.7400000000000002</v>
      </c>
      <c r="I1571" s="250"/>
      <c r="J1571" s="246"/>
      <c r="K1571" s="246"/>
      <c r="L1571" s="251"/>
      <c r="M1571" s="252"/>
      <c r="N1571" s="253"/>
      <c r="O1571" s="253"/>
      <c r="P1571" s="253"/>
      <c r="Q1571" s="253"/>
      <c r="R1571" s="253"/>
      <c r="S1571" s="253"/>
      <c r="T1571" s="25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5" t="s">
        <v>215</v>
      </c>
      <c r="AU1571" s="255" t="s">
        <v>81</v>
      </c>
      <c r="AV1571" s="14" t="s">
        <v>81</v>
      </c>
      <c r="AW1571" s="14" t="s">
        <v>33</v>
      </c>
      <c r="AX1571" s="14" t="s">
        <v>72</v>
      </c>
      <c r="AY1571" s="255" t="s">
        <v>203</v>
      </c>
    </row>
    <row r="1572" s="13" customFormat="1">
      <c r="A1572" s="13"/>
      <c r="B1572" s="234"/>
      <c r="C1572" s="235"/>
      <c r="D1572" s="236" t="s">
        <v>215</v>
      </c>
      <c r="E1572" s="237" t="s">
        <v>19</v>
      </c>
      <c r="F1572" s="238" t="s">
        <v>1366</v>
      </c>
      <c r="G1572" s="235"/>
      <c r="H1572" s="237" t="s">
        <v>19</v>
      </c>
      <c r="I1572" s="239"/>
      <c r="J1572" s="235"/>
      <c r="K1572" s="235"/>
      <c r="L1572" s="240"/>
      <c r="M1572" s="241"/>
      <c r="N1572" s="242"/>
      <c r="O1572" s="242"/>
      <c r="P1572" s="242"/>
      <c r="Q1572" s="242"/>
      <c r="R1572" s="242"/>
      <c r="S1572" s="242"/>
      <c r="T1572" s="24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44" t="s">
        <v>215</v>
      </c>
      <c r="AU1572" s="244" t="s">
        <v>81</v>
      </c>
      <c r="AV1572" s="13" t="s">
        <v>79</v>
      </c>
      <c r="AW1572" s="13" t="s">
        <v>33</v>
      </c>
      <c r="AX1572" s="13" t="s">
        <v>72</v>
      </c>
      <c r="AY1572" s="244" t="s">
        <v>203</v>
      </c>
    </row>
    <row r="1573" s="13" customFormat="1">
      <c r="A1573" s="13"/>
      <c r="B1573" s="234"/>
      <c r="C1573" s="235"/>
      <c r="D1573" s="236" t="s">
        <v>215</v>
      </c>
      <c r="E1573" s="237" t="s">
        <v>19</v>
      </c>
      <c r="F1573" s="238" t="s">
        <v>1806</v>
      </c>
      <c r="G1573" s="235"/>
      <c r="H1573" s="237" t="s">
        <v>19</v>
      </c>
      <c r="I1573" s="239"/>
      <c r="J1573" s="235"/>
      <c r="K1573" s="235"/>
      <c r="L1573" s="240"/>
      <c r="M1573" s="241"/>
      <c r="N1573" s="242"/>
      <c r="O1573" s="242"/>
      <c r="P1573" s="242"/>
      <c r="Q1573" s="242"/>
      <c r="R1573" s="242"/>
      <c r="S1573" s="242"/>
      <c r="T1573" s="24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4" t="s">
        <v>215</v>
      </c>
      <c r="AU1573" s="244" t="s">
        <v>81</v>
      </c>
      <c r="AV1573" s="13" t="s">
        <v>79</v>
      </c>
      <c r="AW1573" s="13" t="s">
        <v>33</v>
      </c>
      <c r="AX1573" s="13" t="s">
        <v>72</v>
      </c>
      <c r="AY1573" s="244" t="s">
        <v>203</v>
      </c>
    </row>
    <row r="1574" s="13" customFormat="1">
      <c r="A1574" s="13"/>
      <c r="B1574" s="234"/>
      <c r="C1574" s="235"/>
      <c r="D1574" s="236" t="s">
        <v>215</v>
      </c>
      <c r="E1574" s="237" t="s">
        <v>19</v>
      </c>
      <c r="F1574" s="238" t="s">
        <v>1371</v>
      </c>
      <c r="G1574" s="235"/>
      <c r="H1574" s="237" t="s">
        <v>19</v>
      </c>
      <c r="I1574" s="239"/>
      <c r="J1574" s="235"/>
      <c r="K1574" s="235"/>
      <c r="L1574" s="240"/>
      <c r="M1574" s="241"/>
      <c r="N1574" s="242"/>
      <c r="O1574" s="242"/>
      <c r="P1574" s="242"/>
      <c r="Q1574" s="242"/>
      <c r="R1574" s="242"/>
      <c r="S1574" s="242"/>
      <c r="T1574" s="24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44" t="s">
        <v>215</v>
      </c>
      <c r="AU1574" s="244" t="s">
        <v>81</v>
      </c>
      <c r="AV1574" s="13" t="s">
        <v>79</v>
      </c>
      <c r="AW1574" s="13" t="s">
        <v>33</v>
      </c>
      <c r="AX1574" s="13" t="s">
        <v>72</v>
      </c>
      <c r="AY1574" s="244" t="s">
        <v>203</v>
      </c>
    </row>
    <row r="1575" s="13" customFormat="1">
      <c r="A1575" s="13"/>
      <c r="B1575" s="234"/>
      <c r="C1575" s="235"/>
      <c r="D1575" s="236" t="s">
        <v>215</v>
      </c>
      <c r="E1575" s="237" t="s">
        <v>19</v>
      </c>
      <c r="F1575" s="238" t="s">
        <v>949</v>
      </c>
      <c r="G1575" s="235"/>
      <c r="H1575" s="237" t="s">
        <v>19</v>
      </c>
      <c r="I1575" s="239"/>
      <c r="J1575" s="235"/>
      <c r="K1575" s="235"/>
      <c r="L1575" s="240"/>
      <c r="M1575" s="241"/>
      <c r="N1575" s="242"/>
      <c r="O1575" s="242"/>
      <c r="P1575" s="242"/>
      <c r="Q1575" s="242"/>
      <c r="R1575" s="242"/>
      <c r="S1575" s="242"/>
      <c r="T1575" s="24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44" t="s">
        <v>215</v>
      </c>
      <c r="AU1575" s="244" t="s">
        <v>81</v>
      </c>
      <c r="AV1575" s="13" t="s">
        <v>79</v>
      </c>
      <c r="AW1575" s="13" t="s">
        <v>33</v>
      </c>
      <c r="AX1575" s="13" t="s">
        <v>72</v>
      </c>
      <c r="AY1575" s="244" t="s">
        <v>203</v>
      </c>
    </row>
    <row r="1576" s="13" customFormat="1">
      <c r="A1576" s="13"/>
      <c r="B1576" s="234"/>
      <c r="C1576" s="235"/>
      <c r="D1576" s="236" t="s">
        <v>215</v>
      </c>
      <c r="E1576" s="237" t="s">
        <v>19</v>
      </c>
      <c r="F1576" s="238" t="s">
        <v>950</v>
      </c>
      <c r="G1576" s="235"/>
      <c r="H1576" s="237" t="s">
        <v>19</v>
      </c>
      <c r="I1576" s="239"/>
      <c r="J1576" s="235"/>
      <c r="K1576" s="235"/>
      <c r="L1576" s="240"/>
      <c r="M1576" s="241"/>
      <c r="N1576" s="242"/>
      <c r="O1576" s="242"/>
      <c r="P1576" s="242"/>
      <c r="Q1576" s="242"/>
      <c r="R1576" s="242"/>
      <c r="S1576" s="242"/>
      <c r="T1576" s="24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44" t="s">
        <v>215</v>
      </c>
      <c r="AU1576" s="244" t="s">
        <v>81</v>
      </c>
      <c r="AV1576" s="13" t="s">
        <v>79</v>
      </c>
      <c r="AW1576" s="13" t="s">
        <v>33</v>
      </c>
      <c r="AX1576" s="13" t="s">
        <v>72</v>
      </c>
      <c r="AY1576" s="244" t="s">
        <v>203</v>
      </c>
    </row>
    <row r="1577" s="14" customFormat="1">
      <c r="A1577" s="14"/>
      <c r="B1577" s="245"/>
      <c r="C1577" s="246"/>
      <c r="D1577" s="236" t="s">
        <v>215</v>
      </c>
      <c r="E1577" s="247" t="s">
        <v>19</v>
      </c>
      <c r="F1577" s="248" t="s">
        <v>1372</v>
      </c>
      <c r="G1577" s="246"/>
      <c r="H1577" s="249">
        <v>32.100000000000001</v>
      </c>
      <c r="I1577" s="250"/>
      <c r="J1577" s="246"/>
      <c r="K1577" s="246"/>
      <c r="L1577" s="251"/>
      <c r="M1577" s="252"/>
      <c r="N1577" s="253"/>
      <c r="O1577" s="253"/>
      <c r="P1577" s="253"/>
      <c r="Q1577" s="253"/>
      <c r="R1577" s="253"/>
      <c r="S1577" s="253"/>
      <c r="T1577" s="25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55" t="s">
        <v>215</v>
      </c>
      <c r="AU1577" s="255" t="s">
        <v>81</v>
      </c>
      <c r="AV1577" s="14" t="s">
        <v>81</v>
      </c>
      <c r="AW1577" s="14" t="s">
        <v>33</v>
      </c>
      <c r="AX1577" s="14" t="s">
        <v>72</v>
      </c>
      <c r="AY1577" s="255" t="s">
        <v>203</v>
      </c>
    </row>
    <row r="1578" s="13" customFormat="1">
      <c r="A1578" s="13"/>
      <c r="B1578" s="234"/>
      <c r="C1578" s="235"/>
      <c r="D1578" s="236" t="s">
        <v>215</v>
      </c>
      <c r="E1578" s="237" t="s">
        <v>19</v>
      </c>
      <c r="F1578" s="238" t="s">
        <v>1366</v>
      </c>
      <c r="G1578" s="235"/>
      <c r="H1578" s="237" t="s">
        <v>19</v>
      </c>
      <c r="I1578" s="239"/>
      <c r="J1578" s="235"/>
      <c r="K1578" s="235"/>
      <c r="L1578" s="240"/>
      <c r="M1578" s="241"/>
      <c r="N1578" s="242"/>
      <c r="O1578" s="242"/>
      <c r="P1578" s="242"/>
      <c r="Q1578" s="242"/>
      <c r="R1578" s="242"/>
      <c r="S1578" s="242"/>
      <c r="T1578" s="24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44" t="s">
        <v>215</v>
      </c>
      <c r="AU1578" s="244" t="s">
        <v>81</v>
      </c>
      <c r="AV1578" s="13" t="s">
        <v>79</v>
      </c>
      <c r="AW1578" s="13" t="s">
        <v>33</v>
      </c>
      <c r="AX1578" s="13" t="s">
        <v>72</v>
      </c>
      <c r="AY1578" s="244" t="s">
        <v>203</v>
      </c>
    </row>
    <row r="1579" s="13" customFormat="1">
      <c r="A1579" s="13"/>
      <c r="B1579" s="234"/>
      <c r="C1579" s="235"/>
      <c r="D1579" s="236" t="s">
        <v>215</v>
      </c>
      <c r="E1579" s="237" t="s">
        <v>19</v>
      </c>
      <c r="F1579" s="238" t="s">
        <v>1080</v>
      </c>
      <c r="G1579" s="235"/>
      <c r="H1579" s="237" t="s">
        <v>19</v>
      </c>
      <c r="I1579" s="239"/>
      <c r="J1579" s="235"/>
      <c r="K1579" s="235"/>
      <c r="L1579" s="240"/>
      <c r="M1579" s="241"/>
      <c r="N1579" s="242"/>
      <c r="O1579" s="242"/>
      <c r="P1579" s="242"/>
      <c r="Q1579" s="242"/>
      <c r="R1579" s="242"/>
      <c r="S1579" s="242"/>
      <c r="T1579" s="24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44" t="s">
        <v>215</v>
      </c>
      <c r="AU1579" s="244" t="s">
        <v>81</v>
      </c>
      <c r="AV1579" s="13" t="s">
        <v>79</v>
      </c>
      <c r="AW1579" s="13" t="s">
        <v>33</v>
      </c>
      <c r="AX1579" s="13" t="s">
        <v>72</v>
      </c>
      <c r="AY1579" s="244" t="s">
        <v>203</v>
      </c>
    </row>
    <row r="1580" s="13" customFormat="1">
      <c r="A1580" s="13"/>
      <c r="B1580" s="234"/>
      <c r="C1580" s="235"/>
      <c r="D1580" s="236" t="s">
        <v>215</v>
      </c>
      <c r="E1580" s="237" t="s">
        <v>19</v>
      </c>
      <c r="F1580" s="238" t="s">
        <v>1367</v>
      </c>
      <c r="G1580" s="235"/>
      <c r="H1580" s="237" t="s">
        <v>19</v>
      </c>
      <c r="I1580" s="239"/>
      <c r="J1580" s="235"/>
      <c r="K1580" s="235"/>
      <c r="L1580" s="240"/>
      <c r="M1580" s="241"/>
      <c r="N1580" s="242"/>
      <c r="O1580" s="242"/>
      <c r="P1580" s="242"/>
      <c r="Q1580" s="242"/>
      <c r="R1580" s="242"/>
      <c r="S1580" s="242"/>
      <c r="T1580" s="24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44" t="s">
        <v>215</v>
      </c>
      <c r="AU1580" s="244" t="s">
        <v>81</v>
      </c>
      <c r="AV1580" s="13" t="s">
        <v>79</v>
      </c>
      <c r="AW1580" s="13" t="s">
        <v>33</v>
      </c>
      <c r="AX1580" s="13" t="s">
        <v>72</v>
      </c>
      <c r="AY1580" s="244" t="s">
        <v>203</v>
      </c>
    </row>
    <row r="1581" s="13" customFormat="1">
      <c r="A1581" s="13"/>
      <c r="B1581" s="234"/>
      <c r="C1581" s="235"/>
      <c r="D1581" s="236" t="s">
        <v>215</v>
      </c>
      <c r="E1581" s="237" t="s">
        <v>19</v>
      </c>
      <c r="F1581" s="238" t="s">
        <v>949</v>
      </c>
      <c r="G1581" s="235"/>
      <c r="H1581" s="237" t="s">
        <v>19</v>
      </c>
      <c r="I1581" s="239"/>
      <c r="J1581" s="235"/>
      <c r="K1581" s="235"/>
      <c r="L1581" s="240"/>
      <c r="M1581" s="241"/>
      <c r="N1581" s="242"/>
      <c r="O1581" s="242"/>
      <c r="P1581" s="242"/>
      <c r="Q1581" s="242"/>
      <c r="R1581" s="242"/>
      <c r="S1581" s="242"/>
      <c r="T1581" s="24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44" t="s">
        <v>215</v>
      </c>
      <c r="AU1581" s="244" t="s">
        <v>81</v>
      </c>
      <c r="AV1581" s="13" t="s">
        <v>79</v>
      </c>
      <c r="AW1581" s="13" t="s">
        <v>33</v>
      </c>
      <c r="AX1581" s="13" t="s">
        <v>72</v>
      </c>
      <c r="AY1581" s="244" t="s">
        <v>203</v>
      </c>
    </row>
    <row r="1582" s="13" customFormat="1">
      <c r="A1582" s="13"/>
      <c r="B1582" s="234"/>
      <c r="C1582" s="235"/>
      <c r="D1582" s="236" t="s">
        <v>215</v>
      </c>
      <c r="E1582" s="237" t="s">
        <v>19</v>
      </c>
      <c r="F1582" s="238" t="s">
        <v>950</v>
      </c>
      <c r="G1582" s="235"/>
      <c r="H1582" s="237" t="s">
        <v>19</v>
      </c>
      <c r="I1582" s="239"/>
      <c r="J1582" s="235"/>
      <c r="K1582" s="235"/>
      <c r="L1582" s="240"/>
      <c r="M1582" s="241"/>
      <c r="N1582" s="242"/>
      <c r="O1582" s="242"/>
      <c r="P1582" s="242"/>
      <c r="Q1582" s="242"/>
      <c r="R1582" s="242"/>
      <c r="S1582" s="242"/>
      <c r="T1582" s="24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4" t="s">
        <v>215</v>
      </c>
      <c r="AU1582" s="244" t="s">
        <v>81</v>
      </c>
      <c r="AV1582" s="13" t="s">
        <v>79</v>
      </c>
      <c r="AW1582" s="13" t="s">
        <v>33</v>
      </c>
      <c r="AX1582" s="13" t="s">
        <v>72</v>
      </c>
      <c r="AY1582" s="244" t="s">
        <v>203</v>
      </c>
    </row>
    <row r="1583" s="14" customFormat="1">
      <c r="A1583" s="14"/>
      <c r="B1583" s="245"/>
      <c r="C1583" s="246"/>
      <c r="D1583" s="236" t="s">
        <v>215</v>
      </c>
      <c r="E1583" s="247" t="s">
        <v>19</v>
      </c>
      <c r="F1583" s="248" t="s">
        <v>1368</v>
      </c>
      <c r="G1583" s="246"/>
      <c r="H1583" s="249">
        <v>15.550000000000001</v>
      </c>
      <c r="I1583" s="250"/>
      <c r="J1583" s="246"/>
      <c r="K1583" s="246"/>
      <c r="L1583" s="251"/>
      <c r="M1583" s="252"/>
      <c r="N1583" s="253"/>
      <c r="O1583" s="253"/>
      <c r="P1583" s="253"/>
      <c r="Q1583" s="253"/>
      <c r="R1583" s="253"/>
      <c r="S1583" s="253"/>
      <c r="T1583" s="25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5" t="s">
        <v>215</v>
      </c>
      <c r="AU1583" s="255" t="s">
        <v>81</v>
      </c>
      <c r="AV1583" s="14" t="s">
        <v>81</v>
      </c>
      <c r="AW1583" s="14" t="s">
        <v>33</v>
      </c>
      <c r="AX1583" s="14" t="s">
        <v>72</v>
      </c>
      <c r="AY1583" s="255" t="s">
        <v>203</v>
      </c>
    </row>
    <row r="1584" s="13" customFormat="1">
      <c r="A1584" s="13"/>
      <c r="B1584" s="234"/>
      <c r="C1584" s="235"/>
      <c r="D1584" s="236" t="s">
        <v>215</v>
      </c>
      <c r="E1584" s="237" t="s">
        <v>19</v>
      </c>
      <c r="F1584" s="238" t="s">
        <v>1366</v>
      </c>
      <c r="G1584" s="235"/>
      <c r="H1584" s="237" t="s">
        <v>19</v>
      </c>
      <c r="I1584" s="239"/>
      <c r="J1584" s="235"/>
      <c r="K1584" s="235"/>
      <c r="L1584" s="240"/>
      <c r="M1584" s="241"/>
      <c r="N1584" s="242"/>
      <c r="O1584" s="242"/>
      <c r="P1584" s="242"/>
      <c r="Q1584" s="242"/>
      <c r="R1584" s="242"/>
      <c r="S1584" s="242"/>
      <c r="T1584" s="24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44" t="s">
        <v>215</v>
      </c>
      <c r="AU1584" s="244" t="s">
        <v>81</v>
      </c>
      <c r="AV1584" s="13" t="s">
        <v>79</v>
      </c>
      <c r="AW1584" s="13" t="s">
        <v>33</v>
      </c>
      <c r="AX1584" s="13" t="s">
        <v>72</v>
      </c>
      <c r="AY1584" s="244" t="s">
        <v>203</v>
      </c>
    </row>
    <row r="1585" s="13" customFormat="1">
      <c r="A1585" s="13"/>
      <c r="B1585" s="234"/>
      <c r="C1585" s="235"/>
      <c r="D1585" s="236" t="s">
        <v>215</v>
      </c>
      <c r="E1585" s="237" t="s">
        <v>19</v>
      </c>
      <c r="F1585" s="238" t="s">
        <v>1081</v>
      </c>
      <c r="G1585" s="235"/>
      <c r="H1585" s="237" t="s">
        <v>19</v>
      </c>
      <c r="I1585" s="239"/>
      <c r="J1585" s="235"/>
      <c r="K1585" s="235"/>
      <c r="L1585" s="240"/>
      <c r="M1585" s="241"/>
      <c r="N1585" s="242"/>
      <c r="O1585" s="242"/>
      <c r="P1585" s="242"/>
      <c r="Q1585" s="242"/>
      <c r="R1585" s="242"/>
      <c r="S1585" s="242"/>
      <c r="T1585" s="24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44" t="s">
        <v>215</v>
      </c>
      <c r="AU1585" s="244" t="s">
        <v>81</v>
      </c>
      <c r="AV1585" s="13" t="s">
        <v>79</v>
      </c>
      <c r="AW1585" s="13" t="s">
        <v>33</v>
      </c>
      <c r="AX1585" s="13" t="s">
        <v>72</v>
      </c>
      <c r="AY1585" s="244" t="s">
        <v>203</v>
      </c>
    </row>
    <row r="1586" s="13" customFormat="1">
      <c r="A1586" s="13"/>
      <c r="B1586" s="234"/>
      <c r="C1586" s="235"/>
      <c r="D1586" s="236" t="s">
        <v>215</v>
      </c>
      <c r="E1586" s="237" t="s">
        <v>19</v>
      </c>
      <c r="F1586" s="238" t="s">
        <v>456</v>
      </c>
      <c r="G1586" s="235"/>
      <c r="H1586" s="237" t="s">
        <v>19</v>
      </c>
      <c r="I1586" s="239"/>
      <c r="J1586" s="235"/>
      <c r="K1586" s="235"/>
      <c r="L1586" s="240"/>
      <c r="M1586" s="241"/>
      <c r="N1586" s="242"/>
      <c r="O1586" s="242"/>
      <c r="P1586" s="242"/>
      <c r="Q1586" s="242"/>
      <c r="R1586" s="242"/>
      <c r="S1586" s="242"/>
      <c r="T1586" s="24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44" t="s">
        <v>215</v>
      </c>
      <c r="AU1586" s="244" t="s">
        <v>81</v>
      </c>
      <c r="AV1586" s="13" t="s">
        <v>79</v>
      </c>
      <c r="AW1586" s="13" t="s">
        <v>33</v>
      </c>
      <c r="AX1586" s="13" t="s">
        <v>72</v>
      </c>
      <c r="AY1586" s="244" t="s">
        <v>203</v>
      </c>
    </row>
    <row r="1587" s="13" customFormat="1">
      <c r="A1587" s="13"/>
      <c r="B1587" s="234"/>
      <c r="C1587" s="235"/>
      <c r="D1587" s="236" t="s">
        <v>215</v>
      </c>
      <c r="E1587" s="237" t="s">
        <v>19</v>
      </c>
      <c r="F1587" s="238" t="s">
        <v>949</v>
      </c>
      <c r="G1587" s="235"/>
      <c r="H1587" s="237" t="s">
        <v>19</v>
      </c>
      <c r="I1587" s="239"/>
      <c r="J1587" s="235"/>
      <c r="K1587" s="235"/>
      <c r="L1587" s="240"/>
      <c r="M1587" s="241"/>
      <c r="N1587" s="242"/>
      <c r="O1587" s="242"/>
      <c r="P1587" s="242"/>
      <c r="Q1587" s="242"/>
      <c r="R1587" s="242"/>
      <c r="S1587" s="242"/>
      <c r="T1587" s="24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4" t="s">
        <v>215</v>
      </c>
      <c r="AU1587" s="244" t="s">
        <v>81</v>
      </c>
      <c r="AV1587" s="13" t="s">
        <v>79</v>
      </c>
      <c r="AW1587" s="13" t="s">
        <v>33</v>
      </c>
      <c r="AX1587" s="13" t="s">
        <v>72</v>
      </c>
      <c r="AY1587" s="244" t="s">
        <v>203</v>
      </c>
    </row>
    <row r="1588" s="13" customFormat="1">
      <c r="A1588" s="13"/>
      <c r="B1588" s="234"/>
      <c r="C1588" s="235"/>
      <c r="D1588" s="236" t="s">
        <v>215</v>
      </c>
      <c r="E1588" s="237" t="s">
        <v>19</v>
      </c>
      <c r="F1588" s="238" t="s">
        <v>950</v>
      </c>
      <c r="G1588" s="235"/>
      <c r="H1588" s="237" t="s">
        <v>19</v>
      </c>
      <c r="I1588" s="239"/>
      <c r="J1588" s="235"/>
      <c r="K1588" s="235"/>
      <c r="L1588" s="240"/>
      <c r="M1588" s="241"/>
      <c r="N1588" s="242"/>
      <c r="O1588" s="242"/>
      <c r="P1588" s="242"/>
      <c r="Q1588" s="242"/>
      <c r="R1588" s="242"/>
      <c r="S1588" s="242"/>
      <c r="T1588" s="24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44" t="s">
        <v>215</v>
      </c>
      <c r="AU1588" s="244" t="s">
        <v>81</v>
      </c>
      <c r="AV1588" s="13" t="s">
        <v>79</v>
      </c>
      <c r="AW1588" s="13" t="s">
        <v>33</v>
      </c>
      <c r="AX1588" s="13" t="s">
        <v>72</v>
      </c>
      <c r="AY1588" s="244" t="s">
        <v>203</v>
      </c>
    </row>
    <row r="1589" s="14" customFormat="1">
      <c r="A1589" s="14"/>
      <c r="B1589" s="245"/>
      <c r="C1589" s="246"/>
      <c r="D1589" s="236" t="s">
        <v>215</v>
      </c>
      <c r="E1589" s="247" t="s">
        <v>19</v>
      </c>
      <c r="F1589" s="248" t="s">
        <v>1398</v>
      </c>
      <c r="G1589" s="246"/>
      <c r="H1589" s="249">
        <v>5.6399999999999997</v>
      </c>
      <c r="I1589" s="250"/>
      <c r="J1589" s="246"/>
      <c r="K1589" s="246"/>
      <c r="L1589" s="251"/>
      <c r="M1589" s="252"/>
      <c r="N1589" s="253"/>
      <c r="O1589" s="253"/>
      <c r="P1589" s="253"/>
      <c r="Q1589" s="253"/>
      <c r="R1589" s="253"/>
      <c r="S1589" s="253"/>
      <c r="T1589" s="25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5" t="s">
        <v>215</v>
      </c>
      <c r="AU1589" s="255" t="s">
        <v>81</v>
      </c>
      <c r="AV1589" s="14" t="s">
        <v>81</v>
      </c>
      <c r="AW1589" s="14" t="s">
        <v>33</v>
      </c>
      <c r="AX1589" s="14" t="s">
        <v>72</v>
      </c>
      <c r="AY1589" s="255" t="s">
        <v>203</v>
      </c>
    </row>
    <row r="1590" s="15" customFormat="1">
      <c r="A1590" s="15"/>
      <c r="B1590" s="256"/>
      <c r="C1590" s="257"/>
      <c r="D1590" s="236" t="s">
        <v>215</v>
      </c>
      <c r="E1590" s="258" t="s">
        <v>19</v>
      </c>
      <c r="F1590" s="259" t="s">
        <v>246</v>
      </c>
      <c r="G1590" s="257"/>
      <c r="H1590" s="260">
        <v>147.11000000000001</v>
      </c>
      <c r="I1590" s="261"/>
      <c r="J1590" s="257"/>
      <c r="K1590" s="257"/>
      <c r="L1590" s="262"/>
      <c r="M1590" s="263"/>
      <c r="N1590" s="264"/>
      <c r="O1590" s="264"/>
      <c r="P1590" s="264"/>
      <c r="Q1590" s="264"/>
      <c r="R1590" s="264"/>
      <c r="S1590" s="264"/>
      <c r="T1590" s="26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T1590" s="266" t="s">
        <v>215</v>
      </c>
      <c r="AU1590" s="266" t="s">
        <v>81</v>
      </c>
      <c r="AV1590" s="15" t="s">
        <v>211</v>
      </c>
      <c r="AW1590" s="15" t="s">
        <v>33</v>
      </c>
      <c r="AX1590" s="15" t="s">
        <v>79</v>
      </c>
      <c r="AY1590" s="266" t="s">
        <v>203</v>
      </c>
    </row>
    <row r="1591" s="2" customFormat="1" ht="24.15" customHeight="1">
      <c r="A1591" s="40"/>
      <c r="B1591" s="41"/>
      <c r="C1591" s="216" t="s">
        <v>1849</v>
      </c>
      <c r="D1591" s="216" t="s">
        <v>206</v>
      </c>
      <c r="E1591" s="217" t="s">
        <v>1031</v>
      </c>
      <c r="F1591" s="218" t="s">
        <v>1032</v>
      </c>
      <c r="G1591" s="219" t="s">
        <v>209</v>
      </c>
      <c r="H1591" s="220">
        <v>567.20899999999995</v>
      </c>
      <c r="I1591" s="221"/>
      <c r="J1591" s="222">
        <f>ROUND(I1591*H1591,2)</f>
        <v>0</v>
      </c>
      <c r="K1591" s="218" t="s">
        <v>210</v>
      </c>
      <c r="L1591" s="46"/>
      <c r="M1591" s="223" t="s">
        <v>19</v>
      </c>
      <c r="N1591" s="224" t="s">
        <v>43</v>
      </c>
      <c r="O1591" s="86"/>
      <c r="P1591" s="225">
        <f>O1591*H1591</f>
        <v>0</v>
      </c>
      <c r="Q1591" s="225">
        <v>0.00028499999999999999</v>
      </c>
      <c r="R1591" s="225">
        <f>Q1591*H1591</f>
        <v>0.16165456499999997</v>
      </c>
      <c r="S1591" s="225">
        <v>0</v>
      </c>
      <c r="T1591" s="226">
        <f>S1591*H1591</f>
        <v>0</v>
      </c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R1591" s="227" t="s">
        <v>321</v>
      </c>
      <c r="AT1591" s="227" t="s">
        <v>206</v>
      </c>
      <c r="AU1591" s="227" t="s">
        <v>81</v>
      </c>
      <c r="AY1591" s="19" t="s">
        <v>203</v>
      </c>
      <c r="BE1591" s="228">
        <f>IF(N1591="základní",J1591,0)</f>
        <v>0</v>
      </c>
      <c r="BF1591" s="228">
        <f>IF(N1591="snížená",J1591,0)</f>
        <v>0</v>
      </c>
      <c r="BG1591" s="228">
        <f>IF(N1591="zákl. přenesená",J1591,0)</f>
        <v>0</v>
      </c>
      <c r="BH1591" s="228">
        <f>IF(N1591="sníž. přenesená",J1591,0)</f>
        <v>0</v>
      </c>
      <c r="BI1591" s="228">
        <f>IF(N1591="nulová",J1591,0)</f>
        <v>0</v>
      </c>
      <c r="BJ1591" s="19" t="s">
        <v>79</v>
      </c>
      <c r="BK1591" s="228">
        <f>ROUND(I1591*H1591,2)</f>
        <v>0</v>
      </c>
      <c r="BL1591" s="19" t="s">
        <v>321</v>
      </c>
      <c r="BM1591" s="227" t="s">
        <v>1850</v>
      </c>
    </row>
    <row r="1592" s="2" customFormat="1">
      <c r="A1592" s="40"/>
      <c r="B1592" s="41"/>
      <c r="C1592" s="42"/>
      <c r="D1592" s="229" t="s">
        <v>213</v>
      </c>
      <c r="E1592" s="42"/>
      <c r="F1592" s="230" t="s">
        <v>1034</v>
      </c>
      <c r="G1592" s="42"/>
      <c r="H1592" s="42"/>
      <c r="I1592" s="231"/>
      <c r="J1592" s="42"/>
      <c r="K1592" s="42"/>
      <c r="L1592" s="46"/>
      <c r="M1592" s="232"/>
      <c r="N1592" s="233"/>
      <c r="O1592" s="86"/>
      <c r="P1592" s="86"/>
      <c r="Q1592" s="86"/>
      <c r="R1592" s="86"/>
      <c r="S1592" s="86"/>
      <c r="T1592" s="87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T1592" s="19" t="s">
        <v>213</v>
      </c>
      <c r="AU1592" s="19" t="s">
        <v>81</v>
      </c>
    </row>
    <row r="1593" s="13" customFormat="1">
      <c r="A1593" s="13"/>
      <c r="B1593" s="234"/>
      <c r="C1593" s="235"/>
      <c r="D1593" s="236" t="s">
        <v>215</v>
      </c>
      <c r="E1593" s="237" t="s">
        <v>19</v>
      </c>
      <c r="F1593" s="238" t="s">
        <v>1366</v>
      </c>
      <c r="G1593" s="235"/>
      <c r="H1593" s="237" t="s">
        <v>19</v>
      </c>
      <c r="I1593" s="239"/>
      <c r="J1593" s="235"/>
      <c r="K1593" s="235"/>
      <c r="L1593" s="240"/>
      <c r="M1593" s="241"/>
      <c r="N1593" s="242"/>
      <c r="O1593" s="242"/>
      <c r="P1593" s="242"/>
      <c r="Q1593" s="242"/>
      <c r="R1593" s="242"/>
      <c r="S1593" s="242"/>
      <c r="T1593" s="24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244" t="s">
        <v>215</v>
      </c>
      <c r="AU1593" s="244" t="s">
        <v>81</v>
      </c>
      <c r="AV1593" s="13" t="s">
        <v>79</v>
      </c>
      <c r="AW1593" s="13" t="s">
        <v>33</v>
      </c>
      <c r="AX1593" s="13" t="s">
        <v>72</v>
      </c>
      <c r="AY1593" s="244" t="s">
        <v>203</v>
      </c>
    </row>
    <row r="1594" s="13" customFormat="1">
      <c r="A1594" s="13"/>
      <c r="B1594" s="234"/>
      <c r="C1594" s="235"/>
      <c r="D1594" s="236" t="s">
        <v>215</v>
      </c>
      <c r="E1594" s="237" t="s">
        <v>19</v>
      </c>
      <c r="F1594" s="238" t="s">
        <v>1827</v>
      </c>
      <c r="G1594" s="235"/>
      <c r="H1594" s="237" t="s">
        <v>19</v>
      </c>
      <c r="I1594" s="239"/>
      <c r="J1594" s="235"/>
      <c r="K1594" s="235"/>
      <c r="L1594" s="240"/>
      <c r="M1594" s="241"/>
      <c r="N1594" s="242"/>
      <c r="O1594" s="242"/>
      <c r="P1594" s="242"/>
      <c r="Q1594" s="242"/>
      <c r="R1594" s="242"/>
      <c r="S1594" s="242"/>
      <c r="T1594" s="24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44" t="s">
        <v>215</v>
      </c>
      <c r="AU1594" s="244" t="s">
        <v>81</v>
      </c>
      <c r="AV1594" s="13" t="s">
        <v>79</v>
      </c>
      <c r="AW1594" s="13" t="s">
        <v>33</v>
      </c>
      <c r="AX1594" s="13" t="s">
        <v>72</v>
      </c>
      <c r="AY1594" s="244" t="s">
        <v>203</v>
      </c>
    </row>
    <row r="1595" s="13" customFormat="1">
      <c r="A1595" s="13"/>
      <c r="B1595" s="234"/>
      <c r="C1595" s="235"/>
      <c r="D1595" s="236" t="s">
        <v>215</v>
      </c>
      <c r="E1595" s="237" t="s">
        <v>19</v>
      </c>
      <c r="F1595" s="238" t="s">
        <v>1373</v>
      </c>
      <c r="G1595" s="235"/>
      <c r="H1595" s="237" t="s">
        <v>19</v>
      </c>
      <c r="I1595" s="239"/>
      <c r="J1595" s="235"/>
      <c r="K1595" s="235"/>
      <c r="L1595" s="240"/>
      <c r="M1595" s="241"/>
      <c r="N1595" s="242"/>
      <c r="O1595" s="242"/>
      <c r="P1595" s="242"/>
      <c r="Q1595" s="242"/>
      <c r="R1595" s="242"/>
      <c r="S1595" s="242"/>
      <c r="T1595" s="24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44" t="s">
        <v>215</v>
      </c>
      <c r="AU1595" s="244" t="s">
        <v>81</v>
      </c>
      <c r="AV1595" s="13" t="s">
        <v>79</v>
      </c>
      <c r="AW1595" s="13" t="s">
        <v>33</v>
      </c>
      <c r="AX1595" s="13" t="s">
        <v>72</v>
      </c>
      <c r="AY1595" s="244" t="s">
        <v>203</v>
      </c>
    </row>
    <row r="1596" s="13" customFormat="1">
      <c r="A1596" s="13"/>
      <c r="B1596" s="234"/>
      <c r="C1596" s="235"/>
      <c r="D1596" s="236" t="s">
        <v>215</v>
      </c>
      <c r="E1596" s="237" t="s">
        <v>19</v>
      </c>
      <c r="F1596" s="238" t="s">
        <v>999</v>
      </c>
      <c r="G1596" s="235"/>
      <c r="H1596" s="237" t="s">
        <v>19</v>
      </c>
      <c r="I1596" s="239"/>
      <c r="J1596" s="235"/>
      <c r="K1596" s="235"/>
      <c r="L1596" s="240"/>
      <c r="M1596" s="241"/>
      <c r="N1596" s="242"/>
      <c r="O1596" s="242"/>
      <c r="P1596" s="242"/>
      <c r="Q1596" s="242"/>
      <c r="R1596" s="242"/>
      <c r="S1596" s="242"/>
      <c r="T1596" s="24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44" t="s">
        <v>215</v>
      </c>
      <c r="AU1596" s="244" t="s">
        <v>81</v>
      </c>
      <c r="AV1596" s="13" t="s">
        <v>79</v>
      </c>
      <c r="AW1596" s="13" t="s">
        <v>33</v>
      </c>
      <c r="AX1596" s="13" t="s">
        <v>72</v>
      </c>
      <c r="AY1596" s="244" t="s">
        <v>203</v>
      </c>
    </row>
    <row r="1597" s="13" customFormat="1">
      <c r="A1597" s="13"/>
      <c r="B1597" s="234"/>
      <c r="C1597" s="235"/>
      <c r="D1597" s="236" t="s">
        <v>215</v>
      </c>
      <c r="E1597" s="237" t="s">
        <v>19</v>
      </c>
      <c r="F1597" s="238" t="s">
        <v>1000</v>
      </c>
      <c r="G1597" s="235"/>
      <c r="H1597" s="237" t="s">
        <v>19</v>
      </c>
      <c r="I1597" s="239"/>
      <c r="J1597" s="235"/>
      <c r="K1597" s="235"/>
      <c r="L1597" s="240"/>
      <c r="M1597" s="241"/>
      <c r="N1597" s="242"/>
      <c r="O1597" s="242"/>
      <c r="P1597" s="242"/>
      <c r="Q1597" s="242"/>
      <c r="R1597" s="242"/>
      <c r="S1597" s="242"/>
      <c r="T1597" s="24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44" t="s">
        <v>215</v>
      </c>
      <c r="AU1597" s="244" t="s">
        <v>81</v>
      </c>
      <c r="AV1597" s="13" t="s">
        <v>79</v>
      </c>
      <c r="AW1597" s="13" t="s">
        <v>33</v>
      </c>
      <c r="AX1597" s="13" t="s">
        <v>72</v>
      </c>
      <c r="AY1597" s="244" t="s">
        <v>203</v>
      </c>
    </row>
    <row r="1598" s="14" customFormat="1">
      <c r="A1598" s="14"/>
      <c r="B1598" s="245"/>
      <c r="C1598" s="246"/>
      <c r="D1598" s="236" t="s">
        <v>215</v>
      </c>
      <c r="E1598" s="247" t="s">
        <v>19</v>
      </c>
      <c r="F1598" s="248" t="s">
        <v>1374</v>
      </c>
      <c r="G1598" s="246"/>
      <c r="H1598" s="249">
        <v>16.890000000000001</v>
      </c>
      <c r="I1598" s="250"/>
      <c r="J1598" s="246"/>
      <c r="K1598" s="246"/>
      <c r="L1598" s="251"/>
      <c r="M1598" s="252"/>
      <c r="N1598" s="253"/>
      <c r="O1598" s="253"/>
      <c r="P1598" s="253"/>
      <c r="Q1598" s="253"/>
      <c r="R1598" s="253"/>
      <c r="S1598" s="253"/>
      <c r="T1598" s="25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5" t="s">
        <v>215</v>
      </c>
      <c r="AU1598" s="255" t="s">
        <v>81</v>
      </c>
      <c r="AV1598" s="14" t="s">
        <v>81</v>
      </c>
      <c r="AW1598" s="14" t="s">
        <v>33</v>
      </c>
      <c r="AX1598" s="14" t="s">
        <v>72</v>
      </c>
      <c r="AY1598" s="255" t="s">
        <v>203</v>
      </c>
    </row>
    <row r="1599" s="13" customFormat="1">
      <c r="A1599" s="13"/>
      <c r="B1599" s="234"/>
      <c r="C1599" s="235"/>
      <c r="D1599" s="236" t="s">
        <v>215</v>
      </c>
      <c r="E1599" s="237" t="s">
        <v>19</v>
      </c>
      <c r="F1599" s="238" t="s">
        <v>1366</v>
      </c>
      <c r="G1599" s="235"/>
      <c r="H1599" s="237" t="s">
        <v>19</v>
      </c>
      <c r="I1599" s="239"/>
      <c r="J1599" s="235"/>
      <c r="K1599" s="235"/>
      <c r="L1599" s="240"/>
      <c r="M1599" s="241"/>
      <c r="N1599" s="242"/>
      <c r="O1599" s="242"/>
      <c r="P1599" s="242"/>
      <c r="Q1599" s="242"/>
      <c r="R1599" s="242"/>
      <c r="S1599" s="242"/>
      <c r="T1599" s="24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44" t="s">
        <v>215</v>
      </c>
      <c r="AU1599" s="244" t="s">
        <v>81</v>
      </c>
      <c r="AV1599" s="13" t="s">
        <v>79</v>
      </c>
      <c r="AW1599" s="13" t="s">
        <v>33</v>
      </c>
      <c r="AX1599" s="13" t="s">
        <v>72</v>
      </c>
      <c r="AY1599" s="244" t="s">
        <v>203</v>
      </c>
    </row>
    <row r="1600" s="13" customFormat="1">
      <c r="A1600" s="13"/>
      <c r="B1600" s="234"/>
      <c r="C1600" s="235"/>
      <c r="D1600" s="236" t="s">
        <v>215</v>
      </c>
      <c r="E1600" s="237" t="s">
        <v>19</v>
      </c>
      <c r="F1600" s="238" t="s">
        <v>1828</v>
      </c>
      <c r="G1600" s="235"/>
      <c r="H1600" s="237" t="s">
        <v>19</v>
      </c>
      <c r="I1600" s="239"/>
      <c r="J1600" s="235"/>
      <c r="K1600" s="235"/>
      <c r="L1600" s="240"/>
      <c r="M1600" s="241"/>
      <c r="N1600" s="242"/>
      <c r="O1600" s="242"/>
      <c r="P1600" s="242"/>
      <c r="Q1600" s="242"/>
      <c r="R1600" s="242"/>
      <c r="S1600" s="242"/>
      <c r="T1600" s="24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44" t="s">
        <v>215</v>
      </c>
      <c r="AU1600" s="244" t="s">
        <v>81</v>
      </c>
      <c r="AV1600" s="13" t="s">
        <v>79</v>
      </c>
      <c r="AW1600" s="13" t="s">
        <v>33</v>
      </c>
      <c r="AX1600" s="13" t="s">
        <v>72</v>
      </c>
      <c r="AY1600" s="244" t="s">
        <v>203</v>
      </c>
    </row>
    <row r="1601" s="13" customFormat="1">
      <c r="A1601" s="13"/>
      <c r="B1601" s="234"/>
      <c r="C1601" s="235"/>
      <c r="D1601" s="236" t="s">
        <v>215</v>
      </c>
      <c r="E1601" s="237" t="s">
        <v>19</v>
      </c>
      <c r="F1601" s="238" t="s">
        <v>1373</v>
      </c>
      <c r="G1601" s="235"/>
      <c r="H1601" s="237" t="s">
        <v>19</v>
      </c>
      <c r="I1601" s="239"/>
      <c r="J1601" s="235"/>
      <c r="K1601" s="235"/>
      <c r="L1601" s="240"/>
      <c r="M1601" s="241"/>
      <c r="N1601" s="242"/>
      <c r="O1601" s="242"/>
      <c r="P1601" s="242"/>
      <c r="Q1601" s="242"/>
      <c r="R1601" s="242"/>
      <c r="S1601" s="242"/>
      <c r="T1601" s="24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44" t="s">
        <v>215</v>
      </c>
      <c r="AU1601" s="244" t="s">
        <v>81</v>
      </c>
      <c r="AV1601" s="13" t="s">
        <v>79</v>
      </c>
      <c r="AW1601" s="13" t="s">
        <v>33</v>
      </c>
      <c r="AX1601" s="13" t="s">
        <v>72</v>
      </c>
      <c r="AY1601" s="244" t="s">
        <v>203</v>
      </c>
    </row>
    <row r="1602" s="13" customFormat="1">
      <c r="A1602" s="13"/>
      <c r="B1602" s="234"/>
      <c r="C1602" s="235"/>
      <c r="D1602" s="236" t="s">
        <v>215</v>
      </c>
      <c r="E1602" s="237" t="s">
        <v>19</v>
      </c>
      <c r="F1602" s="238" t="s">
        <v>999</v>
      </c>
      <c r="G1602" s="235"/>
      <c r="H1602" s="237" t="s">
        <v>19</v>
      </c>
      <c r="I1602" s="239"/>
      <c r="J1602" s="235"/>
      <c r="K1602" s="235"/>
      <c r="L1602" s="240"/>
      <c r="M1602" s="241"/>
      <c r="N1602" s="242"/>
      <c r="O1602" s="242"/>
      <c r="P1602" s="242"/>
      <c r="Q1602" s="242"/>
      <c r="R1602" s="242"/>
      <c r="S1602" s="242"/>
      <c r="T1602" s="24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44" t="s">
        <v>215</v>
      </c>
      <c r="AU1602" s="244" t="s">
        <v>81</v>
      </c>
      <c r="AV1602" s="13" t="s">
        <v>79</v>
      </c>
      <c r="AW1602" s="13" t="s">
        <v>33</v>
      </c>
      <c r="AX1602" s="13" t="s">
        <v>72</v>
      </c>
      <c r="AY1602" s="244" t="s">
        <v>203</v>
      </c>
    </row>
    <row r="1603" s="13" customFormat="1">
      <c r="A1603" s="13"/>
      <c r="B1603" s="234"/>
      <c r="C1603" s="235"/>
      <c r="D1603" s="236" t="s">
        <v>215</v>
      </c>
      <c r="E1603" s="237" t="s">
        <v>19</v>
      </c>
      <c r="F1603" s="238" t="s">
        <v>1002</v>
      </c>
      <c r="G1603" s="235"/>
      <c r="H1603" s="237" t="s">
        <v>19</v>
      </c>
      <c r="I1603" s="239"/>
      <c r="J1603" s="235"/>
      <c r="K1603" s="235"/>
      <c r="L1603" s="240"/>
      <c r="M1603" s="241"/>
      <c r="N1603" s="242"/>
      <c r="O1603" s="242"/>
      <c r="P1603" s="242"/>
      <c r="Q1603" s="242"/>
      <c r="R1603" s="242"/>
      <c r="S1603" s="242"/>
      <c r="T1603" s="24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44" t="s">
        <v>215</v>
      </c>
      <c r="AU1603" s="244" t="s">
        <v>81</v>
      </c>
      <c r="AV1603" s="13" t="s">
        <v>79</v>
      </c>
      <c r="AW1603" s="13" t="s">
        <v>33</v>
      </c>
      <c r="AX1603" s="13" t="s">
        <v>72</v>
      </c>
      <c r="AY1603" s="244" t="s">
        <v>203</v>
      </c>
    </row>
    <row r="1604" s="14" customFormat="1">
      <c r="A1604" s="14"/>
      <c r="B1604" s="245"/>
      <c r="C1604" s="246"/>
      <c r="D1604" s="236" t="s">
        <v>215</v>
      </c>
      <c r="E1604" s="247" t="s">
        <v>19</v>
      </c>
      <c r="F1604" s="248" t="s">
        <v>1474</v>
      </c>
      <c r="G1604" s="246"/>
      <c r="H1604" s="249">
        <v>49.097000000000001</v>
      </c>
      <c r="I1604" s="250"/>
      <c r="J1604" s="246"/>
      <c r="K1604" s="246"/>
      <c r="L1604" s="251"/>
      <c r="M1604" s="252"/>
      <c r="N1604" s="253"/>
      <c r="O1604" s="253"/>
      <c r="P1604" s="253"/>
      <c r="Q1604" s="253"/>
      <c r="R1604" s="253"/>
      <c r="S1604" s="253"/>
      <c r="T1604" s="25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255" t="s">
        <v>215</v>
      </c>
      <c r="AU1604" s="255" t="s">
        <v>81</v>
      </c>
      <c r="AV1604" s="14" t="s">
        <v>81</v>
      </c>
      <c r="AW1604" s="14" t="s">
        <v>33</v>
      </c>
      <c r="AX1604" s="14" t="s">
        <v>72</v>
      </c>
      <c r="AY1604" s="255" t="s">
        <v>203</v>
      </c>
    </row>
    <row r="1605" s="13" customFormat="1">
      <c r="A1605" s="13"/>
      <c r="B1605" s="234"/>
      <c r="C1605" s="235"/>
      <c r="D1605" s="236" t="s">
        <v>215</v>
      </c>
      <c r="E1605" s="237" t="s">
        <v>19</v>
      </c>
      <c r="F1605" s="238" t="s">
        <v>1366</v>
      </c>
      <c r="G1605" s="235"/>
      <c r="H1605" s="237" t="s">
        <v>19</v>
      </c>
      <c r="I1605" s="239"/>
      <c r="J1605" s="235"/>
      <c r="K1605" s="235"/>
      <c r="L1605" s="240"/>
      <c r="M1605" s="241"/>
      <c r="N1605" s="242"/>
      <c r="O1605" s="242"/>
      <c r="P1605" s="242"/>
      <c r="Q1605" s="242"/>
      <c r="R1605" s="242"/>
      <c r="S1605" s="242"/>
      <c r="T1605" s="24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44" t="s">
        <v>215</v>
      </c>
      <c r="AU1605" s="244" t="s">
        <v>81</v>
      </c>
      <c r="AV1605" s="13" t="s">
        <v>79</v>
      </c>
      <c r="AW1605" s="13" t="s">
        <v>33</v>
      </c>
      <c r="AX1605" s="13" t="s">
        <v>72</v>
      </c>
      <c r="AY1605" s="244" t="s">
        <v>203</v>
      </c>
    </row>
    <row r="1606" s="13" customFormat="1">
      <c r="A1606" s="13"/>
      <c r="B1606" s="234"/>
      <c r="C1606" s="235"/>
      <c r="D1606" s="236" t="s">
        <v>215</v>
      </c>
      <c r="E1606" s="237" t="s">
        <v>19</v>
      </c>
      <c r="F1606" s="238" t="s">
        <v>1829</v>
      </c>
      <c r="G1606" s="235"/>
      <c r="H1606" s="237" t="s">
        <v>19</v>
      </c>
      <c r="I1606" s="239"/>
      <c r="J1606" s="235"/>
      <c r="K1606" s="235"/>
      <c r="L1606" s="240"/>
      <c r="M1606" s="241"/>
      <c r="N1606" s="242"/>
      <c r="O1606" s="242"/>
      <c r="P1606" s="242"/>
      <c r="Q1606" s="242"/>
      <c r="R1606" s="242"/>
      <c r="S1606" s="242"/>
      <c r="T1606" s="24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44" t="s">
        <v>215</v>
      </c>
      <c r="AU1606" s="244" t="s">
        <v>81</v>
      </c>
      <c r="AV1606" s="13" t="s">
        <v>79</v>
      </c>
      <c r="AW1606" s="13" t="s">
        <v>33</v>
      </c>
      <c r="AX1606" s="13" t="s">
        <v>72</v>
      </c>
      <c r="AY1606" s="244" t="s">
        <v>203</v>
      </c>
    </row>
    <row r="1607" s="13" customFormat="1">
      <c r="A1607" s="13"/>
      <c r="B1607" s="234"/>
      <c r="C1607" s="235"/>
      <c r="D1607" s="236" t="s">
        <v>215</v>
      </c>
      <c r="E1607" s="237" t="s">
        <v>19</v>
      </c>
      <c r="F1607" s="238" t="s">
        <v>1375</v>
      </c>
      <c r="G1607" s="235"/>
      <c r="H1607" s="237" t="s">
        <v>19</v>
      </c>
      <c r="I1607" s="239"/>
      <c r="J1607" s="235"/>
      <c r="K1607" s="235"/>
      <c r="L1607" s="240"/>
      <c r="M1607" s="241"/>
      <c r="N1607" s="242"/>
      <c r="O1607" s="242"/>
      <c r="P1607" s="242"/>
      <c r="Q1607" s="242"/>
      <c r="R1607" s="242"/>
      <c r="S1607" s="242"/>
      <c r="T1607" s="24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44" t="s">
        <v>215</v>
      </c>
      <c r="AU1607" s="244" t="s">
        <v>81</v>
      </c>
      <c r="AV1607" s="13" t="s">
        <v>79</v>
      </c>
      <c r="AW1607" s="13" t="s">
        <v>33</v>
      </c>
      <c r="AX1607" s="13" t="s">
        <v>72</v>
      </c>
      <c r="AY1607" s="244" t="s">
        <v>203</v>
      </c>
    </row>
    <row r="1608" s="13" customFormat="1">
      <c r="A1608" s="13"/>
      <c r="B1608" s="234"/>
      <c r="C1608" s="235"/>
      <c r="D1608" s="236" t="s">
        <v>215</v>
      </c>
      <c r="E1608" s="237" t="s">
        <v>19</v>
      </c>
      <c r="F1608" s="238" t="s">
        <v>999</v>
      </c>
      <c r="G1608" s="235"/>
      <c r="H1608" s="237" t="s">
        <v>19</v>
      </c>
      <c r="I1608" s="239"/>
      <c r="J1608" s="235"/>
      <c r="K1608" s="235"/>
      <c r="L1608" s="240"/>
      <c r="M1608" s="241"/>
      <c r="N1608" s="242"/>
      <c r="O1608" s="242"/>
      <c r="P1608" s="242"/>
      <c r="Q1608" s="242"/>
      <c r="R1608" s="242"/>
      <c r="S1608" s="242"/>
      <c r="T1608" s="24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44" t="s">
        <v>215</v>
      </c>
      <c r="AU1608" s="244" t="s">
        <v>81</v>
      </c>
      <c r="AV1608" s="13" t="s">
        <v>79</v>
      </c>
      <c r="AW1608" s="13" t="s">
        <v>33</v>
      </c>
      <c r="AX1608" s="13" t="s">
        <v>72</v>
      </c>
      <c r="AY1608" s="244" t="s">
        <v>203</v>
      </c>
    </row>
    <row r="1609" s="13" customFormat="1">
      <c r="A1609" s="13"/>
      <c r="B1609" s="234"/>
      <c r="C1609" s="235"/>
      <c r="D1609" s="236" t="s">
        <v>215</v>
      </c>
      <c r="E1609" s="237" t="s">
        <v>19</v>
      </c>
      <c r="F1609" s="238" t="s">
        <v>1000</v>
      </c>
      <c r="G1609" s="235"/>
      <c r="H1609" s="237" t="s">
        <v>19</v>
      </c>
      <c r="I1609" s="239"/>
      <c r="J1609" s="235"/>
      <c r="K1609" s="235"/>
      <c r="L1609" s="240"/>
      <c r="M1609" s="241"/>
      <c r="N1609" s="242"/>
      <c r="O1609" s="242"/>
      <c r="P1609" s="242"/>
      <c r="Q1609" s="242"/>
      <c r="R1609" s="242"/>
      <c r="S1609" s="242"/>
      <c r="T1609" s="24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44" t="s">
        <v>215</v>
      </c>
      <c r="AU1609" s="244" t="s">
        <v>81</v>
      </c>
      <c r="AV1609" s="13" t="s">
        <v>79</v>
      </c>
      <c r="AW1609" s="13" t="s">
        <v>33</v>
      </c>
      <c r="AX1609" s="13" t="s">
        <v>72</v>
      </c>
      <c r="AY1609" s="244" t="s">
        <v>203</v>
      </c>
    </row>
    <row r="1610" s="14" customFormat="1">
      <c r="A1610" s="14"/>
      <c r="B1610" s="245"/>
      <c r="C1610" s="246"/>
      <c r="D1610" s="236" t="s">
        <v>215</v>
      </c>
      <c r="E1610" s="247" t="s">
        <v>19</v>
      </c>
      <c r="F1610" s="248" t="s">
        <v>1376</v>
      </c>
      <c r="G1610" s="246"/>
      <c r="H1610" s="249">
        <v>12.23</v>
      </c>
      <c r="I1610" s="250"/>
      <c r="J1610" s="246"/>
      <c r="K1610" s="246"/>
      <c r="L1610" s="251"/>
      <c r="M1610" s="252"/>
      <c r="N1610" s="253"/>
      <c r="O1610" s="253"/>
      <c r="P1610" s="253"/>
      <c r="Q1610" s="253"/>
      <c r="R1610" s="253"/>
      <c r="S1610" s="253"/>
      <c r="T1610" s="25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5" t="s">
        <v>215</v>
      </c>
      <c r="AU1610" s="255" t="s">
        <v>81</v>
      </c>
      <c r="AV1610" s="14" t="s">
        <v>81</v>
      </c>
      <c r="AW1610" s="14" t="s">
        <v>33</v>
      </c>
      <c r="AX1610" s="14" t="s">
        <v>72</v>
      </c>
      <c r="AY1610" s="255" t="s">
        <v>203</v>
      </c>
    </row>
    <row r="1611" s="13" customFormat="1">
      <c r="A1611" s="13"/>
      <c r="B1611" s="234"/>
      <c r="C1611" s="235"/>
      <c r="D1611" s="236" t="s">
        <v>215</v>
      </c>
      <c r="E1611" s="237" t="s">
        <v>19</v>
      </c>
      <c r="F1611" s="238" t="s">
        <v>1366</v>
      </c>
      <c r="G1611" s="235"/>
      <c r="H1611" s="237" t="s">
        <v>19</v>
      </c>
      <c r="I1611" s="239"/>
      <c r="J1611" s="235"/>
      <c r="K1611" s="235"/>
      <c r="L1611" s="240"/>
      <c r="M1611" s="241"/>
      <c r="N1611" s="242"/>
      <c r="O1611" s="242"/>
      <c r="P1611" s="242"/>
      <c r="Q1611" s="242"/>
      <c r="R1611" s="242"/>
      <c r="S1611" s="242"/>
      <c r="T1611" s="24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4" t="s">
        <v>215</v>
      </c>
      <c r="AU1611" s="244" t="s">
        <v>81</v>
      </c>
      <c r="AV1611" s="13" t="s">
        <v>79</v>
      </c>
      <c r="AW1611" s="13" t="s">
        <v>33</v>
      </c>
      <c r="AX1611" s="13" t="s">
        <v>72</v>
      </c>
      <c r="AY1611" s="244" t="s">
        <v>203</v>
      </c>
    </row>
    <row r="1612" s="13" customFormat="1">
      <c r="A1612" s="13"/>
      <c r="B1612" s="234"/>
      <c r="C1612" s="235"/>
      <c r="D1612" s="236" t="s">
        <v>215</v>
      </c>
      <c r="E1612" s="237" t="s">
        <v>19</v>
      </c>
      <c r="F1612" s="238" t="s">
        <v>1830</v>
      </c>
      <c r="G1612" s="235"/>
      <c r="H1612" s="237" t="s">
        <v>19</v>
      </c>
      <c r="I1612" s="239"/>
      <c r="J1612" s="235"/>
      <c r="K1612" s="235"/>
      <c r="L1612" s="240"/>
      <c r="M1612" s="241"/>
      <c r="N1612" s="242"/>
      <c r="O1612" s="242"/>
      <c r="P1612" s="242"/>
      <c r="Q1612" s="242"/>
      <c r="R1612" s="242"/>
      <c r="S1612" s="242"/>
      <c r="T1612" s="24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4" t="s">
        <v>215</v>
      </c>
      <c r="AU1612" s="244" t="s">
        <v>81</v>
      </c>
      <c r="AV1612" s="13" t="s">
        <v>79</v>
      </c>
      <c r="AW1612" s="13" t="s">
        <v>33</v>
      </c>
      <c r="AX1612" s="13" t="s">
        <v>72</v>
      </c>
      <c r="AY1612" s="244" t="s">
        <v>203</v>
      </c>
    </row>
    <row r="1613" s="13" customFormat="1">
      <c r="A1613" s="13"/>
      <c r="B1613" s="234"/>
      <c r="C1613" s="235"/>
      <c r="D1613" s="236" t="s">
        <v>215</v>
      </c>
      <c r="E1613" s="237" t="s">
        <v>19</v>
      </c>
      <c r="F1613" s="238" t="s">
        <v>1375</v>
      </c>
      <c r="G1613" s="235"/>
      <c r="H1613" s="237" t="s">
        <v>19</v>
      </c>
      <c r="I1613" s="239"/>
      <c r="J1613" s="235"/>
      <c r="K1613" s="235"/>
      <c r="L1613" s="240"/>
      <c r="M1613" s="241"/>
      <c r="N1613" s="242"/>
      <c r="O1613" s="242"/>
      <c r="P1613" s="242"/>
      <c r="Q1613" s="242"/>
      <c r="R1613" s="242"/>
      <c r="S1613" s="242"/>
      <c r="T1613" s="24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44" t="s">
        <v>215</v>
      </c>
      <c r="AU1613" s="244" t="s">
        <v>81</v>
      </c>
      <c r="AV1613" s="13" t="s">
        <v>79</v>
      </c>
      <c r="AW1613" s="13" t="s">
        <v>33</v>
      </c>
      <c r="AX1613" s="13" t="s">
        <v>72</v>
      </c>
      <c r="AY1613" s="244" t="s">
        <v>203</v>
      </c>
    </row>
    <row r="1614" s="13" customFormat="1">
      <c r="A1614" s="13"/>
      <c r="B1614" s="234"/>
      <c r="C1614" s="235"/>
      <c r="D1614" s="236" t="s">
        <v>215</v>
      </c>
      <c r="E1614" s="237" t="s">
        <v>19</v>
      </c>
      <c r="F1614" s="238" t="s">
        <v>999</v>
      </c>
      <c r="G1614" s="235"/>
      <c r="H1614" s="237" t="s">
        <v>19</v>
      </c>
      <c r="I1614" s="239"/>
      <c r="J1614" s="235"/>
      <c r="K1614" s="235"/>
      <c r="L1614" s="240"/>
      <c r="M1614" s="241"/>
      <c r="N1614" s="242"/>
      <c r="O1614" s="242"/>
      <c r="P1614" s="242"/>
      <c r="Q1614" s="242"/>
      <c r="R1614" s="242"/>
      <c r="S1614" s="242"/>
      <c r="T1614" s="24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44" t="s">
        <v>215</v>
      </c>
      <c r="AU1614" s="244" t="s">
        <v>81</v>
      </c>
      <c r="AV1614" s="13" t="s">
        <v>79</v>
      </c>
      <c r="AW1614" s="13" t="s">
        <v>33</v>
      </c>
      <c r="AX1614" s="13" t="s">
        <v>72</v>
      </c>
      <c r="AY1614" s="244" t="s">
        <v>203</v>
      </c>
    </row>
    <row r="1615" s="13" customFormat="1">
      <c r="A1615" s="13"/>
      <c r="B1615" s="234"/>
      <c r="C1615" s="235"/>
      <c r="D1615" s="236" t="s">
        <v>215</v>
      </c>
      <c r="E1615" s="237" t="s">
        <v>19</v>
      </c>
      <c r="F1615" s="238" t="s">
        <v>1002</v>
      </c>
      <c r="G1615" s="235"/>
      <c r="H1615" s="237" t="s">
        <v>19</v>
      </c>
      <c r="I1615" s="239"/>
      <c r="J1615" s="235"/>
      <c r="K1615" s="235"/>
      <c r="L1615" s="240"/>
      <c r="M1615" s="241"/>
      <c r="N1615" s="242"/>
      <c r="O1615" s="242"/>
      <c r="P1615" s="242"/>
      <c r="Q1615" s="242"/>
      <c r="R1615" s="242"/>
      <c r="S1615" s="242"/>
      <c r="T1615" s="24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44" t="s">
        <v>215</v>
      </c>
      <c r="AU1615" s="244" t="s">
        <v>81</v>
      </c>
      <c r="AV1615" s="13" t="s">
        <v>79</v>
      </c>
      <c r="AW1615" s="13" t="s">
        <v>33</v>
      </c>
      <c r="AX1615" s="13" t="s">
        <v>72</v>
      </c>
      <c r="AY1615" s="244" t="s">
        <v>203</v>
      </c>
    </row>
    <row r="1616" s="14" customFormat="1">
      <c r="A1616" s="14"/>
      <c r="B1616" s="245"/>
      <c r="C1616" s="246"/>
      <c r="D1616" s="236" t="s">
        <v>215</v>
      </c>
      <c r="E1616" s="247" t="s">
        <v>19</v>
      </c>
      <c r="F1616" s="248" t="s">
        <v>1475</v>
      </c>
      <c r="G1616" s="246"/>
      <c r="H1616" s="249">
        <v>44.704000000000001</v>
      </c>
      <c r="I1616" s="250"/>
      <c r="J1616" s="246"/>
      <c r="K1616" s="246"/>
      <c r="L1616" s="251"/>
      <c r="M1616" s="252"/>
      <c r="N1616" s="253"/>
      <c r="O1616" s="253"/>
      <c r="P1616" s="253"/>
      <c r="Q1616" s="253"/>
      <c r="R1616" s="253"/>
      <c r="S1616" s="253"/>
      <c r="T1616" s="25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5" t="s">
        <v>215</v>
      </c>
      <c r="AU1616" s="255" t="s">
        <v>81</v>
      </c>
      <c r="AV1616" s="14" t="s">
        <v>81</v>
      </c>
      <c r="AW1616" s="14" t="s">
        <v>33</v>
      </c>
      <c r="AX1616" s="14" t="s">
        <v>72</v>
      </c>
      <c r="AY1616" s="255" t="s">
        <v>203</v>
      </c>
    </row>
    <row r="1617" s="13" customFormat="1">
      <c r="A1617" s="13"/>
      <c r="B1617" s="234"/>
      <c r="C1617" s="235"/>
      <c r="D1617" s="236" t="s">
        <v>215</v>
      </c>
      <c r="E1617" s="237" t="s">
        <v>19</v>
      </c>
      <c r="F1617" s="238" t="s">
        <v>1366</v>
      </c>
      <c r="G1617" s="235"/>
      <c r="H1617" s="237" t="s">
        <v>19</v>
      </c>
      <c r="I1617" s="239"/>
      <c r="J1617" s="235"/>
      <c r="K1617" s="235"/>
      <c r="L1617" s="240"/>
      <c r="M1617" s="241"/>
      <c r="N1617" s="242"/>
      <c r="O1617" s="242"/>
      <c r="P1617" s="242"/>
      <c r="Q1617" s="242"/>
      <c r="R1617" s="242"/>
      <c r="S1617" s="242"/>
      <c r="T1617" s="24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44" t="s">
        <v>215</v>
      </c>
      <c r="AU1617" s="244" t="s">
        <v>81</v>
      </c>
      <c r="AV1617" s="13" t="s">
        <v>79</v>
      </c>
      <c r="AW1617" s="13" t="s">
        <v>33</v>
      </c>
      <c r="AX1617" s="13" t="s">
        <v>72</v>
      </c>
      <c r="AY1617" s="244" t="s">
        <v>203</v>
      </c>
    </row>
    <row r="1618" s="13" customFormat="1">
      <c r="A1618" s="13"/>
      <c r="B1618" s="234"/>
      <c r="C1618" s="235"/>
      <c r="D1618" s="236" t="s">
        <v>215</v>
      </c>
      <c r="E1618" s="237" t="s">
        <v>19</v>
      </c>
      <c r="F1618" s="238" t="s">
        <v>1831</v>
      </c>
      <c r="G1618" s="235"/>
      <c r="H1618" s="237" t="s">
        <v>19</v>
      </c>
      <c r="I1618" s="239"/>
      <c r="J1618" s="235"/>
      <c r="K1618" s="235"/>
      <c r="L1618" s="240"/>
      <c r="M1618" s="241"/>
      <c r="N1618" s="242"/>
      <c r="O1618" s="242"/>
      <c r="P1618" s="242"/>
      <c r="Q1618" s="242"/>
      <c r="R1618" s="242"/>
      <c r="S1618" s="242"/>
      <c r="T1618" s="24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4" t="s">
        <v>215</v>
      </c>
      <c r="AU1618" s="244" t="s">
        <v>81</v>
      </c>
      <c r="AV1618" s="13" t="s">
        <v>79</v>
      </c>
      <c r="AW1618" s="13" t="s">
        <v>33</v>
      </c>
      <c r="AX1618" s="13" t="s">
        <v>72</v>
      </c>
      <c r="AY1618" s="244" t="s">
        <v>203</v>
      </c>
    </row>
    <row r="1619" s="13" customFormat="1">
      <c r="A1619" s="13"/>
      <c r="B1619" s="234"/>
      <c r="C1619" s="235"/>
      <c r="D1619" s="236" t="s">
        <v>215</v>
      </c>
      <c r="E1619" s="237" t="s">
        <v>19</v>
      </c>
      <c r="F1619" s="238" t="s">
        <v>447</v>
      </c>
      <c r="G1619" s="235"/>
      <c r="H1619" s="237" t="s">
        <v>19</v>
      </c>
      <c r="I1619" s="239"/>
      <c r="J1619" s="235"/>
      <c r="K1619" s="235"/>
      <c r="L1619" s="240"/>
      <c r="M1619" s="241"/>
      <c r="N1619" s="242"/>
      <c r="O1619" s="242"/>
      <c r="P1619" s="242"/>
      <c r="Q1619" s="242"/>
      <c r="R1619" s="242"/>
      <c r="S1619" s="242"/>
      <c r="T1619" s="24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44" t="s">
        <v>215</v>
      </c>
      <c r="AU1619" s="244" t="s">
        <v>81</v>
      </c>
      <c r="AV1619" s="13" t="s">
        <v>79</v>
      </c>
      <c r="AW1619" s="13" t="s">
        <v>33</v>
      </c>
      <c r="AX1619" s="13" t="s">
        <v>72</v>
      </c>
      <c r="AY1619" s="244" t="s">
        <v>203</v>
      </c>
    </row>
    <row r="1620" s="13" customFormat="1">
      <c r="A1620" s="13"/>
      <c r="B1620" s="234"/>
      <c r="C1620" s="235"/>
      <c r="D1620" s="236" t="s">
        <v>215</v>
      </c>
      <c r="E1620" s="237" t="s">
        <v>19</v>
      </c>
      <c r="F1620" s="238" t="s">
        <v>999</v>
      </c>
      <c r="G1620" s="235"/>
      <c r="H1620" s="237" t="s">
        <v>19</v>
      </c>
      <c r="I1620" s="239"/>
      <c r="J1620" s="235"/>
      <c r="K1620" s="235"/>
      <c r="L1620" s="240"/>
      <c r="M1620" s="241"/>
      <c r="N1620" s="242"/>
      <c r="O1620" s="242"/>
      <c r="P1620" s="242"/>
      <c r="Q1620" s="242"/>
      <c r="R1620" s="242"/>
      <c r="S1620" s="242"/>
      <c r="T1620" s="24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44" t="s">
        <v>215</v>
      </c>
      <c r="AU1620" s="244" t="s">
        <v>81</v>
      </c>
      <c r="AV1620" s="13" t="s">
        <v>79</v>
      </c>
      <c r="AW1620" s="13" t="s">
        <v>33</v>
      </c>
      <c r="AX1620" s="13" t="s">
        <v>72</v>
      </c>
      <c r="AY1620" s="244" t="s">
        <v>203</v>
      </c>
    </row>
    <row r="1621" s="13" customFormat="1">
      <c r="A1621" s="13"/>
      <c r="B1621" s="234"/>
      <c r="C1621" s="235"/>
      <c r="D1621" s="236" t="s">
        <v>215</v>
      </c>
      <c r="E1621" s="237" t="s">
        <v>19</v>
      </c>
      <c r="F1621" s="238" t="s">
        <v>1000</v>
      </c>
      <c r="G1621" s="235"/>
      <c r="H1621" s="237" t="s">
        <v>19</v>
      </c>
      <c r="I1621" s="239"/>
      <c r="J1621" s="235"/>
      <c r="K1621" s="235"/>
      <c r="L1621" s="240"/>
      <c r="M1621" s="241"/>
      <c r="N1621" s="242"/>
      <c r="O1621" s="242"/>
      <c r="P1621" s="242"/>
      <c r="Q1621" s="242"/>
      <c r="R1621" s="242"/>
      <c r="S1621" s="242"/>
      <c r="T1621" s="24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44" t="s">
        <v>215</v>
      </c>
      <c r="AU1621" s="244" t="s">
        <v>81</v>
      </c>
      <c r="AV1621" s="13" t="s">
        <v>79</v>
      </c>
      <c r="AW1621" s="13" t="s">
        <v>33</v>
      </c>
      <c r="AX1621" s="13" t="s">
        <v>72</v>
      </c>
      <c r="AY1621" s="244" t="s">
        <v>203</v>
      </c>
    </row>
    <row r="1622" s="14" customFormat="1">
      <c r="A1622" s="14"/>
      <c r="B1622" s="245"/>
      <c r="C1622" s="246"/>
      <c r="D1622" s="236" t="s">
        <v>215</v>
      </c>
      <c r="E1622" s="247" t="s">
        <v>19</v>
      </c>
      <c r="F1622" s="248" t="s">
        <v>1378</v>
      </c>
      <c r="G1622" s="246"/>
      <c r="H1622" s="249">
        <v>13.380000000000001</v>
      </c>
      <c r="I1622" s="250"/>
      <c r="J1622" s="246"/>
      <c r="K1622" s="246"/>
      <c r="L1622" s="251"/>
      <c r="M1622" s="252"/>
      <c r="N1622" s="253"/>
      <c r="O1622" s="253"/>
      <c r="P1622" s="253"/>
      <c r="Q1622" s="253"/>
      <c r="R1622" s="253"/>
      <c r="S1622" s="253"/>
      <c r="T1622" s="25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55" t="s">
        <v>215</v>
      </c>
      <c r="AU1622" s="255" t="s">
        <v>81</v>
      </c>
      <c r="AV1622" s="14" t="s">
        <v>81</v>
      </c>
      <c r="AW1622" s="14" t="s">
        <v>33</v>
      </c>
      <c r="AX1622" s="14" t="s">
        <v>72</v>
      </c>
      <c r="AY1622" s="255" t="s">
        <v>203</v>
      </c>
    </row>
    <row r="1623" s="13" customFormat="1">
      <c r="A1623" s="13"/>
      <c r="B1623" s="234"/>
      <c r="C1623" s="235"/>
      <c r="D1623" s="236" t="s">
        <v>215</v>
      </c>
      <c r="E1623" s="237" t="s">
        <v>19</v>
      </c>
      <c r="F1623" s="238" t="s">
        <v>1366</v>
      </c>
      <c r="G1623" s="235"/>
      <c r="H1623" s="237" t="s">
        <v>19</v>
      </c>
      <c r="I1623" s="239"/>
      <c r="J1623" s="235"/>
      <c r="K1623" s="235"/>
      <c r="L1623" s="240"/>
      <c r="M1623" s="241"/>
      <c r="N1623" s="242"/>
      <c r="O1623" s="242"/>
      <c r="P1623" s="242"/>
      <c r="Q1623" s="242"/>
      <c r="R1623" s="242"/>
      <c r="S1623" s="242"/>
      <c r="T1623" s="24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44" t="s">
        <v>215</v>
      </c>
      <c r="AU1623" s="244" t="s">
        <v>81</v>
      </c>
      <c r="AV1623" s="13" t="s">
        <v>79</v>
      </c>
      <c r="AW1623" s="13" t="s">
        <v>33</v>
      </c>
      <c r="AX1623" s="13" t="s">
        <v>72</v>
      </c>
      <c r="AY1623" s="244" t="s">
        <v>203</v>
      </c>
    </row>
    <row r="1624" s="13" customFormat="1">
      <c r="A1624" s="13"/>
      <c r="B1624" s="234"/>
      <c r="C1624" s="235"/>
      <c r="D1624" s="236" t="s">
        <v>215</v>
      </c>
      <c r="E1624" s="237" t="s">
        <v>19</v>
      </c>
      <c r="F1624" s="238" t="s">
        <v>1832</v>
      </c>
      <c r="G1624" s="235"/>
      <c r="H1624" s="237" t="s">
        <v>19</v>
      </c>
      <c r="I1624" s="239"/>
      <c r="J1624" s="235"/>
      <c r="K1624" s="235"/>
      <c r="L1624" s="240"/>
      <c r="M1624" s="241"/>
      <c r="N1624" s="242"/>
      <c r="O1624" s="242"/>
      <c r="P1624" s="242"/>
      <c r="Q1624" s="242"/>
      <c r="R1624" s="242"/>
      <c r="S1624" s="242"/>
      <c r="T1624" s="24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44" t="s">
        <v>215</v>
      </c>
      <c r="AU1624" s="244" t="s">
        <v>81</v>
      </c>
      <c r="AV1624" s="13" t="s">
        <v>79</v>
      </c>
      <c r="AW1624" s="13" t="s">
        <v>33</v>
      </c>
      <c r="AX1624" s="13" t="s">
        <v>72</v>
      </c>
      <c r="AY1624" s="244" t="s">
        <v>203</v>
      </c>
    </row>
    <row r="1625" s="13" customFormat="1">
      <c r="A1625" s="13"/>
      <c r="B1625" s="234"/>
      <c r="C1625" s="235"/>
      <c r="D1625" s="236" t="s">
        <v>215</v>
      </c>
      <c r="E1625" s="237" t="s">
        <v>19</v>
      </c>
      <c r="F1625" s="238" t="s">
        <v>447</v>
      </c>
      <c r="G1625" s="235"/>
      <c r="H1625" s="237" t="s">
        <v>19</v>
      </c>
      <c r="I1625" s="239"/>
      <c r="J1625" s="235"/>
      <c r="K1625" s="235"/>
      <c r="L1625" s="240"/>
      <c r="M1625" s="241"/>
      <c r="N1625" s="242"/>
      <c r="O1625" s="242"/>
      <c r="P1625" s="242"/>
      <c r="Q1625" s="242"/>
      <c r="R1625" s="242"/>
      <c r="S1625" s="242"/>
      <c r="T1625" s="24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4" t="s">
        <v>215</v>
      </c>
      <c r="AU1625" s="244" t="s">
        <v>81</v>
      </c>
      <c r="AV1625" s="13" t="s">
        <v>79</v>
      </c>
      <c r="AW1625" s="13" t="s">
        <v>33</v>
      </c>
      <c r="AX1625" s="13" t="s">
        <v>72</v>
      </c>
      <c r="AY1625" s="244" t="s">
        <v>203</v>
      </c>
    </row>
    <row r="1626" s="13" customFormat="1">
      <c r="A1626" s="13"/>
      <c r="B1626" s="234"/>
      <c r="C1626" s="235"/>
      <c r="D1626" s="236" t="s">
        <v>215</v>
      </c>
      <c r="E1626" s="237" t="s">
        <v>19</v>
      </c>
      <c r="F1626" s="238" t="s">
        <v>999</v>
      </c>
      <c r="G1626" s="235"/>
      <c r="H1626" s="237" t="s">
        <v>19</v>
      </c>
      <c r="I1626" s="239"/>
      <c r="J1626" s="235"/>
      <c r="K1626" s="235"/>
      <c r="L1626" s="240"/>
      <c r="M1626" s="241"/>
      <c r="N1626" s="242"/>
      <c r="O1626" s="242"/>
      <c r="P1626" s="242"/>
      <c r="Q1626" s="242"/>
      <c r="R1626" s="242"/>
      <c r="S1626" s="242"/>
      <c r="T1626" s="24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4" t="s">
        <v>215</v>
      </c>
      <c r="AU1626" s="244" t="s">
        <v>81</v>
      </c>
      <c r="AV1626" s="13" t="s">
        <v>79</v>
      </c>
      <c r="AW1626" s="13" t="s">
        <v>33</v>
      </c>
      <c r="AX1626" s="13" t="s">
        <v>72</v>
      </c>
      <c r="AY1626" s="244" t="s">
        <v>203</v>
      </c>
    </row>
    <row r="1627" s="13" customFormat="1">
      <c r="A1627" s="13"/>
      <c r="B1627" s="234"/>
      <c r="C1627" s="235"/>
      <c r="D1627" s="236" t="s">
        <v>215</v>
      </c>
      <c r="E1627" s="237" t="s">
        <v>19</v>
      </c>
      <c r="F1627" s="238" t="s">
        <v>1002</v>
      </c>
      <c r="G1627" s="235"/>
      <c r="H1627" s="237" t="s">
        <v>19</v>
      </c>
      <c r="I1627" s="239"/>
      <c r="J1627" s="235"/>
      <c r="K1627" s="235"/>
      <c r="L1627" s="240"/>
      <c r="M1627" s="241"/>
      <c r="N1627" s="242"/>
      <c r="O1627" s="242"/>
      <c r="P1627" s="242"/>
      <c r="Q1627" s="242"/>
      <c r="R1627" s="242"/>
      <c r="S1627" s="242"/>
      <c r="T1627" s="24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4" t="s">
        <v>215</v>
      </c>
      <c r="AU1627" s="244" t="s">
        <v>81</v>
      </c>
      <c r="AV1627" s="13" t="s">
        <v>79</v>
      </c>
      <c r="AW1627" s="13" t="s">
        <v>33</v>
      </c>
      <c r="AX1627" s="13" t="s">
        <v>72</v>
      </c>
      <c r="AY1627" s="244" t="s">
        <v>203</v>
      </c>
    </row>
    <row r="1628" s="14" customFormat="1">
      <c r="A1628" s="14"/>
      <c r="B1628" s="245"/>
      <c r="C1628" s="246"/>
      <c r="D1628" s="236" t="s">
        <v>215</v>
      </c>
      <c r="E1628" s="247" t="s">
        <v>19</v>
      </c>
      <c r="F1628" s="248" t="s">
        <v>1626</v>
      </c>
      <c r="G1628" s="246"/>
      <c r="H1628" s="249">
        <v>44.167000000000002</v>
      </c>
      <c r="I1628" s="250"/>
      <c r="J1628" s="246"/>
      <c r="K1628" s="246"/>
      <c r="L1628" s="251"/>
      <c r="M1628" s="252"/>
      <c r="N1628" s="253"/>
      <c r="O1628" s="253"/>
      <c r="P1628" s="253"/>
      <c r="Q1628" s="253"/>
      <c r="R1628" s="253"/>
      <c r="S1628" s="253"/>
      <c r="T1628" s="25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5" t="s">
        <v>215</v>
      </c>
      <c r="AU1628" s="255" t="s">
        <v>81</v>
      </c>
      <c r="AV1628" s="14" t="s">
        <v>81</v>
      </c>
      <c r="AW1628" s="14" t="s">
        <v>33</v>
      </c>
      <c r="AX1628" s="14" t="s">
        <v>72</v>
      </c>
      <c r="AY1628" s="255" t="s">
        <v>203</v>
      </c>
    </row>
    <row r="1629" s="13" customFormat="1">
      <c r="A1629" s="13"/>
      <c r="B1629" s="234"/>
      <c r="C1629" s="235"/>
      <c r="D1629" s="236" t="s">
        <v>215</v>
      </c>
      <c r="E1629" s="237" t="s">
        <v>19</v>
      </c>
      <c r="F1629" s="238" t="s">
        <v>1366</v>
      </c>
      <c r="G1629" s="235"/>
      <c r="H1629" s="237" t="s">
        <v>19</v>
      </c>
      <c r="I1629" s="239"/>
      <c r="J1629" s="235"/>
      <c r="K1629" s="235"/>
      <c r="L1629" s="240"/>
      <c r="M1629" s="241"/>
      <c r="N1629" s="242"/>
      <c r="O1629" s="242"/>
      <c r="P1629" s="242"/>
      <c r="Q1629" s="242"/>
      <c r="R1629" s="242"/>
      <c r="S1629" s="242"/>
      <c r="T1629" s="24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44" t="s">
        <v>215</v>
      </c>
      <c r="AU1629" s="244" t="s">
        <v>81</v>
      </c>
      <c r="AV1629" s="13" t="s">
        <v>79</v>
      </c>
      <c r="AW1629" s="13" t="s">
        <v>33</v>
      </c>
      <c r="AX1629" s="13" t="s">
        <v>72</v>
      </c>
      <c r="AY1629" s="244" t="s">
        <v>203</v>
      </c>
    </row>
    <row r="1630" s="13" customFormat="1">
      <c r="A1630" s="13"/>
      <c r="B1630" s="234"/>
      <c r="C1630" s="235"/>
      <c r="D1630" s="236" t="s">
        <v>215</v>
      </c>
      <c r="E1630" s="237" t="s">
        <v>19</v>
      </c>
      <c r="F1630" s="238" t="s">
        <v>1833</v>
      </c>
      <c r="G1630" s="235"/>
      <c r="H1630" s="237" t="s">
        <v>19</v>
      </c>
      <c r="I1630" s="239"/>
      <c r="J1630" s="235"/>
      <c r="K1630" s="235"/>
      <c r="L1630" s="240"/>
      <c r="M1630" s="241"/>
      <c r="N1630" s="242"/>
      <c r="O1630" s="242"/>
      <c r="P1630" s="242"/>
      <c r="Q1630" s="242"/>
      <c r="R1630" s="242"/>
      <c r="S1630" s="242"/>
      <c r="T1630" s="24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44" t="s">
        <v>215</v>
      </c>
      <c r="AU1630" s="244" t="s">
        <v>81</v>
      </c>
      <c r="AV1630" s="13" t="s">
        <v>79</v>
      </c>
      <c r="AW1630" s="13" t="s">
        <v>33</v>
      </c>
      <c r="AX1630" s="13" t="s">
        <v>72</v>
      </c>
      <c r="AY1630" s="244" t="s">
        <v>203</v>
      </c>
    </row>
    <row r="1631" s="13" customFormat="1">
      <c r="A1631" s="13"/>
      <c r="B1631" s="234"/>
      <c r="C1631" s="235"/>
      <c r="D1631" s="236" t="s">
        <v>215</v>
      </c>
      <c r="E1631" s="237" t="s">
        <v>19</v>
      </c>
      <c r="F1631" s="238" t="s">
        <v>444</v>
      </c>
      <c r="G1631" s="235"/>
      <c r="H1631" s="237" t="s">
        <v>19</v>
      </c>
      <c r="I1631" s="239"/>
      <c r="J1631" s="235"/>
      <c r="K1631" s="235"/>
      <c r="L1631" s="240"/>
      <c r="M1631" s="241"/>
      <c r="N1631" s="242"/>
      <c r="O1631" s="242"/>
      <c r="P1631" s="242"/>
      <c r="Q1631" s="242"/>
      <c r="R1631" s="242"/>
      <c r="S1631" s="242"/>
      <c r="T1631" s="24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44" t="s">
        <v>215</v>
      </c>
      <c r="AU1631" s="244" t="s">
        <v>81</v>
      </c>
      <c r="AV1631" s="13" t="s">
        <v>79</v>
      </c>
      <c r="AW1631" s="13" t="s">
        <v>33</v>
      </c>
      <c r="AX1631" s="13" t="s">
        <v>72</v>
      </c>
      <c r="AY1631" s="244" t="s">
        <v>203</v>
      </c>
    </row>
    <row r="1632" s="13" customFormat="1">
      <c r="A1632" s="13"/>
      <c r="B1632" s="234"/>
      <c r="C1632" s="235"/>
      <c r="D1632" s="236" t="s">
        <v>215</v>
      </c>
      <c r="E1632" s="237" t="s">
        <v>19</v>
      </c>
      <c r="F1632" s="238" t="s">
        <v>999</v>
      </c>
      <c r="G1632" s="235"/>
      <c r="H1632" s="237" t="s">
        <v>19</v>
      </c>
      <c r="I1632" s="239"/>
      <c r="J1632" s="235"/>
      <c r="K1632" s="235"/>
      <c r="L1632" s="240"/>
      <c r="M1632" s="241"/>
      <c r="N1632" s="242"/>
      <c r="O1632" s="242"/>
      <c r="P1632" s="242"/>
      <c r="Q1632" s="242"/>
      <c r="R1632" s="242"/>
      <c r="S1632" s="242"/>
      <c r="T1632" s="24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4" t="s">
        <v>215</v>
      </c>
      <c r="AU1632" s="244" t="s">
        <v>81</v>
      </c>
      <c r="AV1632" s="13" t="s">
        <v>79</v>
      </c>
      <c r="AW1632" s="13" t="s">
        <v>33</v>
      </c>
      <c r="AX1632" s="13" t="s">
        <v>72</v>
      </c>
      <c r="AY1632" s="244" t="s">
        <v>203</v>
      </c>
    </row>
    <row r="1633" s="13" customFormat="1">
      <c r="A1633" s="13"/>
      <c r="B1633" s="234"/>
      <c r="C1633" s="235"/>
      <c r="D1633" s="236" t="s">
        <v>215</v>
      </c>
      <c r="E1633" s="237" t="s">
        <v>19</v>
      </c>
      <c r="F1633" s="238" t="s">
        <v>1000</v>
      </c>
      <c r="G1633" s="235"/>
      <c r="H1633" s="237" t="s">
        <v>19</v>
      </c>
      <c r="I1633" s="239"/>
      <c r="J1633" s="235"/>
      <c r="K1633" s="235"/>
      <c r="L1633" s="240"/>
      <c r="M1633" s="241"/>
      <c r="N1633" s="242"/>
      <c r="O1633" s="242"/>
      <c r="P1633" s="242"/>
      <c r="Q1633" s="242"/>
      <c r="R1633" s="242"/>
      <c r="S1633" s="242"/>
      <c r="T1633" s="24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44" t="s">
        <v>215</v>
      </c>
      <c r="AU1633" s="244" t="s">
        <v>81</v>
      </c>
      <c r="AV1633" s="13" t="s">
        <v>79</v>
      </c>
      <c r="AW1633" s="13" t="s">
        <v>33</v>
      </c>
      <c r="AX1633" s="13" t="s">
        <v>72</v>
      </c>
      <c r="AY1633" s="244" t="s">
        <v>203</v>
      </c>
    </row>
    <row r="1634" s="14" customFormat="1">
      <c r="A1634" s="14"/>
      <c r="B1634" s="245"/>
      <c r="C1634" s="246"/>
      <c r="D1634" s="236" t="s">
        <v>215</v>
      </c>
      <c r="E1634" s="247" t="s">
        <v>19</v>
      </c>
      <c r="F1634" s="248" t="s">
        <v>1380</v>
      </c>
      <c r="G1634" s="246"/>
      <c r="H1634" s="249">
        <v>13.449999999999999</v>
      </c>
      <c r="I1634" s="250"/>
      <c r="J1634" s="246"/>
      <c r="K1634" s="246"/>
      <c r="L1634" s="251"/>
      <c r="M1634" s="252"/>
      <c r="N1634" s="253"/>
      <c r="O1634" s="253"/>
      <c r="P1634" s="253"/>
      <c r="Q1634" s="253"/>
      <c r="R1634" s="253"/>
      <c r="S1634" s="253"/>
      <c r="T1634" s="25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5" t="s">
        <v>215</v>
      </c>
      <c r="AU1634" s="255" t="s">
        <v>81</v>
      </c>
      <c r="AV1634" s="14" t="s">
        <v>81</v>
      </c>
      <c r="AW1634" s="14" t="s">
        <v>33</v>
      </c>
      <c r="AX1634" s="14" t="s">
        <v>72</v>
      </c>
      <c r="AY1634" s="255" t="s">
        <v>203</v>
      </c>
    </row>
    <row r="1635" s="13" customFormat="1">
      <c r="A1635" s="13"/>
      <c r="B1635" s="234"/>
      <c r="C1635" s="235"/>
      <c r="D1635" s="236" t="s">
        <v>215</v>
      </c>
      <c r="E1635" s="237" t="s">
        <v>19</v>
      </c>
      <c r="F1635" s="238" t="s">
        <v>1366</v>
      </c>
      <c r="G1635" s="235"/>
      <c r="H1635" s="237" t="s">
        <v>19</v>
      </c>
      <c r="I1635" s="239"/>
      <c r="J1635" s="235"/>
      <c r="K1635" s="235"/>
      <c r="L1635" s="240"/>
      <c r="M1635" s="241"/>
      <c r="N1635" s="242"/>
      <c r="O1635" s="242"/>
      <c r="P1635" s="242"/>
      <c r="Q1635" s="242"/>
      <c r="R1635" s="242"/>
      <c r="S1635" s="242"/>
      <c r="T1635" s="24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44" t="s">
        <v>215</v>
      </c>
      <c r="AU1635" s="244" t="s">
        <v>81</v>
      </c>
      <c r="AV1635" s="13" t="s">
        <v>79</v>
      </c>
      <c r="AW1635" s="13" t="s">
        <v>33</v>
      </c>
      <c r="AX1635" s="13" t="s">
        <v>72</v>
      </c>
      <c r="AY1635" s="244" t="s">
        <v>203</v>
      </c>
    </row>
    <row r="1636" s="13" customFormat="1">
      <c r="A1636" s="13"/>
      <c r="B1636" s="234"/>
      <c r="C1636" s="235"/>
      <c r="D1636" s="236" t="s">
        <v>215</v>
      </c>
      <c r="E1636" s="237" t="s">
        <v>19</v>
      </c>
      <c r="F1636" s="238" t="s">
        <v>1834</v>
      </c>
      <c r="G1636" s="235"/>
      <c r="H1636" s="237" t="s">
        <v>19</v>
      </c>
      <c r="I1636" s="239"/>
      <c r="J1636" s="235"/>
      <c r="K1636" s="235"/>
      <c r="L1636" s="240"/>
      <c r="M1636" s="241"/>
      <c r="N1636" s="242"/>
      <c r="O1636" s="242"/>
      <c r="P1636" s="242"/>
      <c r="Q1636" s="242"/>
      <c r="R1636" s="242"/>
      <c r="S1636" s="242"/>
      <c r="T1636" s="24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4" t="s">
        <v>215</v>
      </c>
      <c r="AU1636" s="244" t="s">
        <v>81</v>
      </c>
      <c r="AV1636" s="13" t="s">
        <v>79</v>
      </c>
      <c r="AW1636" s="13" t="s">
        <v>33</v>
      </c>
      <c r="AX1636" s="13" t="s">
        <v>72</v>
      </c>
      <c r="AY1636" s="244" t="s">
        <v>203</v>
      </c>
    </row>
    <row r="1637" s="13" customFormat="1">
      <c r="A1637" s="13"/>
      <c r="B1637" s="234"/>
      <c r="C1637" s="235"/>
      <c r="D1637" s="236" t="s">
        <v>215</v>
      </c>
      <c r="E1637" s="237" t="s">
        <v>19</v>
      </c>
      <c r="F1637" s="238" t="s">
        <v>444</v>
      </c>
      <c r="G1637" s="235"/>
      <c r="H1637" s="237" t="s">
        <v>19</v>
      </c>
      <c r="I1637" s="239"/>
      <c r="J1637" s="235"/>
      <c r="K1637" s="235"/>
      <c r="L1637" s="240"/>
      <c r="M1637" s="241"/>
      <c r="N1637" s="242"/>
      <c r="O1637" s="242"/>
      <c r="P1637" s="242"/>
      <c r="Q1637" s="242"/>
      <c r="R1637" s="242"/>
      <c r="S1637" s="242"/>
      <c r="T1637" s="24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4" t="s">
        <v>215</v>
      </c>
      <c r="AU1637" s="244" t="s">
        <v>81</v>
      </c>
      <c r="AV1637" s="13" t="s">
        <v>79</v>
      </c>
      <c r="AW1637" s="13" t="s">
        <v>33</v>
      </c>
      <c r="AX1637" s="13" t="s">
        <v>72</v>
      </c>
      <c r="AY1637" s="244" t="s">
        <v>203</v>
      </c>
    </row>
    <row r="1638" s="13" customFormat="1">
      <c r="A1638" s="13"/>
      <c r="B1638" s="234"/>
      <c r="C1638" s="235"/>
      <c r="D1638" s="236" t="s">
        <v>215</v>
      </c>
      <c r="E1638" s="237" t="s">
        <v>19</v>
      </c>
      <c r="F1638" s="238" t="s">
        <v>999</v>
      </c>
      <c r="G1638" s="235"/>
      <c r="H1638" s="237" t="s">
        <v>19</v>
      </c>
      <c r="I1638" s="239"/>
      <c r="J1638" s="235"/>
      <c r="K1638" s="235"/>
      <c r="L1638" s="240"/>
      <c r="M1638" s="241"/>
      <c r="N1638" s="242"/>
      <c r="O1638" s="242"/>
      <c r="P1638" s="242"/>
      <c r="Q1638" s="242"/>
      <c r="R1638" s="242"/>
      <c r="S1638" s="242"/>
      <c r="T1638" s="24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4" t="s">
        <v>215</v>
      </c>
      <c r="AU1638" s="244" t="s">
        <v>81</v>
      </c>
      <c r="AV1638" s="13" t="s">
        <v>79</v>
      </c>
      <c r="AW1638" s="13" t="s">
        <v>33</v>
      </c>
      <c r="AX1638" s="13" t="s">
        <v>72</v>
      </c>
      <c r="AY1638" s="244" t="s">
        <v>203</v>
      </c>
    </row>
    <row r="1639" s="13" customFormat="1">
      <c r="A1639" s="13"/>
      <c r="B1639" s="234"/>
      <c r="C1639" s="235"/>
      <c r="D1639" s="236" t="s">
        <v>215</v>
      </c>
      <c r="E1639" s="237" t="s">
        <v>19</v>
      </c>
      <c r="F1639" s="238" t="s">
        <v>1002</v>
      </c>
      <c r="G1639" s="235"/>
      <c r="H1639" s="237" t="s">
        <v>19</v>
      </c>
      <c r="I1639" s="239"/>
      <c r="J1639" s="235"/>
      <c r="K1639" s="235"/>
      <c r="L1639" s="240"/>
      <c r="M1639" s="241"/>
      <c r="N1639" s="242"/>
      <c r="O1639" s="242"/>
      <c r="P1639" s="242"/>
      <c r="Q1639" s="242"/>
      <c r="R1639" s="242"/>
      <c r="S1639" s="242"/>
      <c r="T1639" s="24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4" t="s">
        <v>215</v>
      </c>
      <c r="AU1639" s="244" t="s">
        <v>81</v>
      </c>
      <c r="AV1639" s="13" t="s">
        <v>79</v>
      </c>
      <c r="AW1639" s="13" t="s">
        <v>33</v>
      </c>
      <c r="AX1639" s="13" t="s">
        <v>72</v>
      </c>
      <c r="AY1639" s="244" t="s">
        <v>203</v>
      </c>
    </row>
    <row r="1640" s="14" customFormat="1">
      <c r="A1640" s="14"/>
      <c r="B1640" s="245"/>
      <c r="C1640" s="246"/>
      <c r="D1640" s="236" t="s">
        <v>215</v>
      </c>
      <c r="E1640" s="247" t="s">
        <v>19</v>
      </c>
      <c r="F1640" s="248" t="s">
        <v>1477</v>
      </c>
      <c r="G1640" s="246"/>
      <c r="H1640" s="249">
        <v>44.457000000000001</v>
      </c>
      <c r="I1640" s="250"/>
      <c r="J1640" s="246"/>
      <c r="K1640" s="246"/>
      <c r="L1640" s="251"/>
      <c r="M1640" s="252"/>
      <c r="N1640" s="253"/>
      <c r="O1640" s="253"/>
      <c r="P1640" s="253"/>
      <c r="Q1640" s="253"/>
      <c r="R1640" s="253"/>
      <c r="S1640" s="253"/>
      <c r="T1640" s="25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5" t="s">
        <v>215</v>
      </c>
      <c r="AU1640" s="255" t="s">
        <v>81</v>
      </c>
      <c r="AV1640" s="14" t="s">
        <v>81</v>
      </c>
      <c r="AW1640" s="14" t="s">
        <v>33</v>
      </c>
      <c r="AX1640" s="14" t="s">
        <v>72</v>
      </c>
      <c r="AY1640" s="255" t="s">
        <v>203</v>
      </c>
    </row>
    <row r="1641" s="13" customFormat="1">
      <c r="A1641" s="13"/>
      <c r="B1641" s="234"/>
      <c r="C1641" s="235"/>
      <c r="D1641" s="236" t="s">
        <v>215</v>
      </c>
      <c r="E1641" s="237" t="s">
        <v>19</v>
      </c>
      <c r="F1641" s="238" t="s">
        <v>1366</v>
      </c>
      <c r="G1641" s="235"/>
      <c r="H1641" s="237" t="s">
        <v>19</v>
      </c>
      <c r="I1641" s="239"/>
      <c r="J1641" s="235"/>
      <c r="K1641" s="235"/>
      <c r="L1641" s="240"/>
      <c r="M1641" s="241"/>
      <c r="N1641" s="242"/>
      <c r="O1641" s="242"/>
      <c r="P1641" s="242"/>
      <c r="Q1641" s="242"/>
      <c r="R1641" s="242"/>
      <c r="S1641" s="242"/>
      <c r="T1641" s="24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4" t="s">
        <v>215</v>
      </c>
      <c r="AU1641" s="244" t="s">
        <v>81</v>
      </c>
      <c r="AV1641" s="13" t="s">
        <v>79</v>
      </c>
      <c r="AW1641" s="13" t="s">
        <v>33</v>
      </c>
      <c r="AX1641" s="13" t="s">
        <v>72</v>
      </c>
      <c r="AY1641" s="244" t="s">
        <v>203</v>
      </c>
    </row>
    <row r="1642" s="13" customFormat="1">
      <c r="A1642" s="13"/>
      <c r="B1642" s="234"/>
      <c r="C1642" s="235"/>
      <c r="D1642" s="236" t="s">
        <v>215</v>
      </c>
      <c r="E1642" s="237" t="s">
        <v>19</v>
      </c>
      <c r="F1642" s="238" t="s">
        <v>1835</v>
      </c>
      <c r="G1642" s="235"/>
      <c r="H1642" s="237" t="s">
        <v>19</v>
      </c>
      <c r="I1642" s="239"/>
      <c r="J1642" s="235"/>
      <c r="K1642" s="235"/>
      <c r="L1642" s="240"/>
      <c r="M1642" s="241"/>
      <c r="N1642" s="242"/>
      <c r="O1642" s="242"/>
      <c r="P1642" s="242"/>
      <c r="Q1642" s="242"/>
      <c r="R1642" s="242"/>
      <c r="S1642" s="242"/>
      <c r="T1642" s="24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44" t="s">
        <v>215</v>
      </c>
      <c r="AU1642" s="244" t="s">
        <v>81</v>
      </c>
      <c r="AV1642" s="13" t="s">
        <v>79</v>
      </c>
      <c r="AW1642" s="13" t="s">
        <v>33</v>
      </c>
      <c r="AX1642" s="13" t="s">
        <v>72</v>
      </c>
      <c r="AY1642" s="244" t="s">
        <v>203</v>
      </c>
    </row>
    <row r="1643" s="13" customFormat="1">
      <c r="A1643" s="13"/>
      <c r="B1643" s="234"/>
      <c r="C1643" s="235"/>
      <c r="D1643" s="236" t="s">
        <v>215</v>
      </c>
      <c r="E1643" s="237" t="s">
        <v>19</v>
      </c>
      <c r="F1643" s="238" t="s">
        <v>1382</v>
      </c>
      <c r="G1643" s="235"/>
      <c r="H1643" s="237" t="s">
        <v>19</v>
      </c>
      <c r="I1643" s="239"/>
      <c r="J1643" s="235"/>
      <c r="K1643" s="235"/>
      <c r="L1643" s="240"/>
      <c r="M1643" s="241"/>
      <c r="N1643" s="242"/>
      <c r="O1643" s="242"/>
      <c r="P1643" s="242"/>
      <c r="Q1643" s="242"/>
      <c r="R1643" s="242"/>
      <c r="S1643" s="242"/>
      <c r="T1643" s="24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44" t="s">
        <v>215</v>
      </c>
      <c r="AU1643" s="244" t="s">
        <v>81</v>
      </c>
      <c r="AV1643" s="13" t="s">
        <v>79</v>
      </c>
      <c r="AW1643" s="13" t="s">
        <v>33</v>
      </c>
      <c r="AX1643" s="13" t="s">
        <v>72</v>
      </c>
      <c r="AY1643" s="244" t="s">
        <v>203</v>
      </c>
    </row>
    <row r="1644" s="13" customFormat="1">
      <c r="A1644" s="13"/>
      <c r="B1644" s="234"/>
      <c r="C1644" s="235"/>
      <c r="D1644" s="236" t="s">
        <v>215</v>
      </c>
      <c r="E1644" s="237" t="s">
        <v>19</v>
      </c>
      <c r="F1644" s="238" t="s">
        <v>999</v>
      </c>
      <c r="G1644" s="235"/>
      <c r="H1644" s="237" t="s">
        <v>19</v>
      </c>
      <c r="I1644" s="239"/>
      <c r="J1644" s="235"/>
      <c r="K1644" s="235"/>
      <c r="L1644" s="240"/>
      <c r="M1644" s="241"/>
      <c r="N1644" s="242"/>
      <c r="O1644" s="242"/>
      <c r="P1644" s="242"/>
      <c r="Q1644" s="242"/>
      <c r="R1644" s="242"/>
      <c r="S1644" s="242"/>
      <c r="T1644" s="24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4" t="s">
        <v>215</v>
      </c>
      <c r="AU1644" s="244" t="s">
        <v>81</v>
      </c>
      <c r="AV1644" s="13" t="s">
        <v>79</v>
      </c>
      <c r="AW1644" s="13" t="s">
        <v>33</v>
      </c>
      <c r="AX1644" s="13" t="s">
        <v>72</v>
      </c>
      <c r="AY1644" s="244" t="s">
        <v>203</v>
      </c>
    </row>
    <row r="1645" s="13" customFormat="1">
      <c r="A1645" s="13"/>
      <c r="B1645" s="234"/>
      <c r="C1645" s="235"/>
      <c r="D1645" s="236" t="s">
        <v>215</v>
      </c>
      <c r="E1645" s="237" t="s">
        <v>19</v>
      </c>
      <c r="F1645" s="238" t="s">
        <v>1000</v>
      </c>
      <c r="G1645" s="235"/>
      <c r="H1645" s="237" t="s">
        <v>19</v>
      </c>
      <c r="I1645" s="239"/>
      <c r="J1645" s="235"/>
      <c r="K1645" s="235"/>
      <c r="L1645" s="240"/>
      <c r="M1645" s="241"/>
      <c r="N1645" s="242"/>
      <c r="O1645" s="242"/>
      <c r="P1645" s="242"/>
      <c r="Q1645" s="242"/>
      <c r="R1645" s="242"/>
      <c r="S1645" s="242"/>
      <c r="T1645" s="24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44" t="s">
        <v>215</v>
      </c>
      <c r="AU1645" s="244" t="s">
        <v>81</v>
      </c>
      <c r="AV1645" s="13" t="s">
        <v>79</v>
      </c>
      <c r="AW1645" s="13" t="s">
        <v>33</v>
      </c>
      <c r="AX1645" s="13" t="s">
        <v>72</v>
      </c>
      <c r="AY1645" s="244" t="s">
        <v>203</v>
      </c>
    </row>
    <row r="1646" s="14" customFormat="1">
      <c r="A1646" s="14"/>
      <c r="B1646" s="245"/>
      <c r="C1646" s="246"/>
      <c r="D1646" s="236" t="s">
        <v>215</v>
      </c>
      <c r="E1646" s="247" t="s">
        <v>19</v>
      </c>
      <c r="F1646" s="248" t="s">
        <v>1383</v>
      </c>
      <c r="G1646" s="246"/>
      <c r="H1646" s="249">
        <v>13.789999999999999</v>
      </c>
      <c r="I1646" s="250"/>
      <c r="J1646" s="246"/>
      <c r="K1646" s="246"/>
      <c r="L1646" s="251"/>
      <c r="M1646" s="252"/>
      <c r="N1646" s="253"/>
      <c r="O1646" s="253"/>
      <c r="P1646" s="253"/>
      <c r="Q1646" s="253"/>
      <c r="R1646" s="253"/>
      <c r="S1646" s="253"/>
      <c r="T1646" s="25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55" t="s">
        <v>215</v>
      </c>
      <c r="AU1646" s="255" t="s">
        <v>81</v>
      </c>
      <c r="AV1646" s="14" t="s">
        <v>81</v>
      </c>
      <c r="AW1646" s="14" t="s">
        <v>33</v>
      </c>
      <c r="AX1646" s="14" t="s">
        <v>72</v>
      </c>
      <c r="AY1646" s="255" t="s">
        <v>203</v>
      </c>
    </row>
    <row r="1647" s="13" customFormat="1">
      <c r="A1647" s="13"/>
      <c r="B1647" s="234"/>
      <c r="C1647" s="235"/>
      <c r="D1647" s="236" t="s">
        <v>215</v>
      </c>
      <c r="E1647" s="237" t="s">
        <v>19</v>
      </c>
      <c r="F1647" s="238" t="s">
        <v>1366</v>
      </c>
      <c r="G1647" s="235"/>
      <c r="H1647" s="237" t="s">
        <v>19</v>
      </c>
      <c r="I1647" s="239"/>
      <c r="J1647" s="235"/>
      <c r="K1647" s="235"/>
      <c r="L1647" s="240"/>
      <c r="M1647" s="241"/>
      <c r="N1647" s="242"/>
      <c r="O1647" s="242"/>
      <c r="P1647" s="242"/>
      <c r="Q1647" s="242"/>
      <c r="R1647" s="242"/>
      <c r="S1647" s="242"/>
      <c r="T1647" s="24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44" t="s">
        <v>215</v>
      </c>
      <c r="AU1647" s="244" t="s">
        <v>81</v>
      </c>
      <c r="AV1647" s="13" t="s">
        <v>79</v>
      </c>
      <c r="AW1647" s="13" t="s">
        <v>33</v>
      </c>
      <c r="AX1647" s="13" t="s">
        <v>72</v>
      </c>
      <c r="AY1647" s="244" t="s">
        <v>203</v>
      </c>
    </row>
    <row r="1648" s="13" customFormat="1">
      <c r="A1648" s="13"/>
      <c r="B1648" s="234"/>
      <c r="C1648" s="235"/>
      <c r="D1648" s="236" t="s">
        <v>215</v>
      </c>
      <c r="E1648" s="237" t="s">
        <v>19</v>
      </c>
      <c r="F1648" s="238" t="s">
        <v>1836</v>
      </c>
      <c r="G1648" s="235"/>
      <c r="H1648" s="237" t="s">
        <v>19</v>
      </c>
      <c r="I1648" s="239"/>
      <c r="J1648" s="235"/>
      <c r="K1648" s="235"/>
      <c r="L1648" s="240"/>
      <c r="M1648" s="241"/>
      <c r="N1648" s="242"/>
      <c r="O1648" s="242"/>
      <c r="P1648" s="242"/>
      <c r="Q1648" s="242"/>
      <c r="R1648" s="242"/>
      <c r="S1648" s="242"/>
      <c r="T1648" s="24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4" t="s">
        <v>215</v>
      </c>
      <c r="AU1648" s="244" t="s">
        <v>81</v>
      </c>
      <c r="AV1648" s="13" t="s">
        <v>79</v>
      </c>
      <c r="AW1648" s="13" t="s">
        <v>33</v>
      </c>
      <c r="AX1648" s="13" t="s">
        <v>72</v>
      </c>
      <c r="AY1648" s="244" t="s">
        <v>203</v>
      </c>
    </row>
    <row r="1649" s="13" customFormat="1">
      <c r="A1649" s="13"/>
      <c r="B1649" s="234"/>
      <c r="C1649" s="235"/>
      <c r="D1649" s="236" t="s">
        <v>215</v>
      </c>
      <c r="E1649" s="237" t="s">
        <v>19</v>
      </c>
      <c r="F1649" s="238" t="s">
        <v>1382</v>
      </c>
      <c r="G1649" s="235"/>
      <c r="H1649" s="237" t="s">
        <v>19</v>
      </c>
      <c r="I1649" s="239"/>
      <c r="J1649" s="235"/>
      <c r="K1649" s="235"/>
      <c r="L1649" s="240"/>
      <c r="M1649" s="241"/>
      <c r="N1649" s="242"/>
      <c r="O1649" s="242"/>
      <c r="P1649" s="242"/>
      <c r="Q1649" s="242"/>
      <c r="R1649" s="242"/>
      <c r="S1649" s="242"/>
      <c r="T1649" s="24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44" t="s">
        <v>215</v>
      </c>
      <c r="AU1649" s="244" t="s">
        <v>81</v>
      </c>
      <c r="AV1649" s="13" t="s">
        <v>79</v>
      </c>
      <c r="AW1649" s="13" t="s">
        <v>33</v>
      </c>
      <c r="AX1649" s="13" t="s">
        <v>72</v>
      </c>
      <c r="AY1649" s="244" t="s">
        <v>203</v>
      </c>
    </row>
    <row r="1650" s="13" customFormat="1">
      <c r="A1650" s="13"/>
      <c r="B1650" s="234"/>
      <c r="C1650" s="235"/>
      <c r="D1650" s="236" t="s">
        <v>215</v>
      </c>
      <c r="E1650" s="237" t="s">
        <v>19</v>
      </c>
      <c r="F1650" s="238" t="s">
        <v>999</v>
      </c>
      <c r="G1650" s="235"/>
      <c r="H1650" s="237" t="s">
        <v>19</v>
      </c>
      <c r="I1650" s="239"/>
      <c r="J1650" s="235"/>
      <c r="K1650" s="235"/>
      <c r="L1650" s="240"/>
      <c r="M1650" s="241"/>
      <c r="N1650" s="242"/>
      <c r="O1650" s="242"/>
      <c r="P1650" s="242"/>
      <c r="Q1650" s="242"/>
      <c r="R1650" s="242"/>
      <c r="S1650" s="242"/>
      <c r="T1650" s="24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4" t="s">
        <v>215</v>
      </c>
      <c r="AU1650" s="244" t="s">
        <v>81</v>
      </c>
      <c r="AV1650" s="13" t="s">
        <v>79</v>
      </c>
      <c r="AW1650" s="13" t="s">
        <v>33</v>
      </c>
      <c r="AX1650" s="13" t="s">
        <v>72</v>
      </c>
      <c r="AY1650" s="244" t="s">
        <v>203</v>
      </c>
    </row>
    <row r="1651" s="13" customFormat="1">
      <c r="A1651" s="13"/>
      <c r="B1651" s="234"/>
      <c r="C1651" s="235"/>
      <c r="D1651" s="236" t="s">
        <v>215</v>
      </c>
      <c r="E1651" s="237" t="s">
        <v>19</v>
      </c>
      <c r="F1651" s="238" t="s">
        <v>1002</v>
      </c>
      <c r="G1651" s="235"/>
      <c r="H1651" s="237" t="s">
        <v>19</v>
      </c>
      <c r="I1651" s="239"/>
      <c r="J1651" s="235"/>
      <c r="K1651" s="235"/>
      <c r="L1651" s="240"/>
      <c r="M1651" s="241"/>
      <c r="N1651" s="242"/>
      <c r="O1651" s="242"/>
      <c r="P1651" s="242"/>
      <c r="Q1651" s="242"/>
      <c r="R1651" s="242"/>
      <c r="S1651" s="242"/>
      <c r="T1651" s="24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4" t="s">
        <v>215</v>
      </c>
      <c r="AU1651" s="244" t="s">
        <v>81</v>
      </c>
      <c r="AV1651" s="13" t="s">
        <v>79</v>
      </c>
      <c r="AW1651" s="13" t="s">
        <v>33</v>
      </c>
      <c r="AX1651" s="13" t="s">
        <v>72</v>
      </c>
      <c r="AY1651" s="244" t="s">
        <v>203</v>
      </c>
    </row>
    <row r="1652" s="14" customFormat="1">
      <c r="A1652" s="14"/>
      <c r="B1652" s="245"/>
      <c r="C1652" s="246"/>
      <c r="D1652" s="236" t="s">
        <v>215</v>
      </c>
      <c r="E1652" s="247" t="s">
        <v>19</v>
      </c>
      <c r="F1652" s="248" t="s">
        <v>1629</v>
      </c>
      <c r="G1652" s="246"/>
      <c r="H1652" s="249">
        <v>43.877000000000002</v>
      </c>
      <c r="I1652" s="250"/>
      <c r="J1652" s="246"/>
      <c r="K1652" s="246"/>
      <c r="L1652" s="251"/>
      <c r="M1652" s="252"/>
      <c r="N1652" s="253"/>
      <c r="O1652" s="253"/>
      <c r="P1652" s="253"/>
      <c r="Q1652" s="253"/>
      <c r="R1652" s="253"/>
      <c r="S1652" s="253"/>
      <c r="T1652" s="25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5" t="s">
        <v>215</v>
      </c>
      <c r="AU1652" s="255" t="s">
        <v>81</v>
      </c>
      <c r="AV1652" s="14" t="s">
        <v>81</v>
      </c>
      <c r="AW1652" s="14" t="s">
        <v>33</v>
      </c>
      <c r="AX1652" s="14" t="s">
        <v>72</v>
      </c>
      <c r="AY1652" s="255" t="s">
        <v>203</v>
      </c>
    </row>
    <row r="1653" s="13" customFormat="1">
      <c r="A1653" s="13"/>
      <c r="B1653" s="234"/>
      <c r="C1653" s="235"/>
      <c r="D1653" s="236" t="s">
        <v>215</v>
      </c>
      <c r="E1653" s="237" t="s">
        <v>19</v>
      </c>
      <c r="F1653" s="238" t="s">
        <v>1366</v>
      </c>
      <c r="G1653" s="235"/>
      <c r="H1653" s="237" t="s">
        <v>19</v>
      </c>
      <c r="I1653" s="239"/>
      <c r="J1653" s="235"/>
      <c r="K1653" s="235"/>
      <c r="L1653" s="240"/>
      <c r="M1653" s="241"/>
      <c r="N1653" s="242"/>
      <c r="O1653" s="242"/>
      <c r="P1653" s="242"/>
      <c r="Q1653" s="242"/>
      <c r="R1653" s="242"/>
      <c r="S1653" s="242"/>
      <c r="T1653" s="24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44" t="s">
        <v>215</v>
      </c>
      <c r="AU1653" s="244" t="s">
        <v>81</v>
      </c>
      <c r="AV1653" s="13" t="s">
        <v>79</v>
      </c>
      <c r="AW1653" s="13" t="s">
        <v>33</v>
      </c>
      <c r="AX1653" s="13" t="s">
        <v>72</v>
      </c>
      <c r="AY1653" s="244" t="s">
        <v>203</v>
      </c>
    </row>
    <row r="1654" s="13" customFormat="1">
      <c r="A1654" s="13"/>
      <c r="B1654" s="234"/>
      <c r="C1654" s="235"/>
      <c r="D1654" s="236" t="s">
        <v>215</v>
      </c>
      <c r="E1654" s="237" t="s">
        <v>19</v>
      </c>
      <c r="F1654" s="238" t="s">
        <v>1837</v>
      </c>
      <c r="G1654" s="235"/>
      <c r="H1654" s="237" t="s">
        <v>19</v>
      </c>
      <c r="I1654" s="239"/>
      <c r="J1654" s="235"/>
      <c r="K1654" s="235"/>
      <c r="L1654" s="240"/>
      <c r="M1654" s="241"/>
      <c r="N1654" s="242"/>
      <c r="O1654" s="242"/>
      <c r="P1654" s="242"/>
      <c r="Q1654" s="242"/>
      <c r="R1654" s="242"/>
      <c r="S1654" s="242"/>
      <c r="T1654" s="24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44" t="s">
        <v>215</v>
      </c>
      <c r="AU1654" s="244" t="s">
        <v>81</v>
      </c>
      <c r="AV1654" s="13" t="s">
        <v>79</v>
      </c>
      <c r="AW1654" s="13" t="s">
        <v>33</v>
      </c>
      <c r="AX1654" s="13" t="s">
        <v>72</v>
      </c>
      <c r="AY1654" s="244" t="s">
        <v>203</v>
      </c>
    </row>
    <row r="1655" s="13" customFormat="1">
      <c r="A1655" s="13"/>
      <c r="B1655" s="234"/>
      <c r="C1655" s="235"/>
      <c r="D1655" s="236" t="s">
        <v>215</v>
      </c>
      <c r="E1655" s="237" t="s">
        <v>19</v>
      </c>
      <c r="F1655" s="238" t="s">
        <v>1385</v>
      </c>
      <c r="G1655" s="235"/>
      <c r="H1655" s="237" t="s">
        <v>19</v>
      </c>
      <c r="I1655" s="239"/>
      <c r="J1655" s="235"/>
      <c r="K1655" s="235"/>
      <c r="L1655" s="240"/>
      <c r="M1655" s="241"/>
      <c r="N1655" s="242"/>
      <c r="O1655" s="242"/>
      <c r="P1655" s="242"/>
      <c r="Q1655" s="242"/>
      <c r="R1655" s="242"/>
      <c r="S1655" s="242"/>
      <c r="T1655" s="24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44" t="s">
        <v>215</v>
      </c>
      <c r="AU1655" s="244" t="s">
        <v>81</v>
      </c>
      <c r="AV1655" s="13" t="s">
        <v>79</v>
      </c>
      <c r="AW1655" s="13" t="s">
        <v>33</v>
      </c>
      <c r="AX1655" s="13" t="s">
        <v>72</v>
      </c>
      <c r="AY1655" s="244" t="s">
        <v>203</v>
      </c>
    </row>
    <row r="1656" s="13" customFormat="1">
      <c r="A1656" s="13"/>
      <c r="B1656" s="234"/>
      <c r="C1656" s="235"/>
      <c r="D1656" s="236" t="s">
        <v>215</v>
      </c>
      <c r="E1656" s="237" t="s">
        <v>19</v>
      </c>
      <c r="F1656" s="238" t="s">
        <v>999</v>
      </c>
      <c r="G1656" s="235"/>
      <c r="H1656" s="237" t="s">
        <v>19</v>
      </c>
      <c r="I1656" s="239"/>
      <c r="J1656" s="235"/>
      <c r="K1656" s="235"/>
      <c r="L1656" s="240"/>
      <c r="M1656" s="241"/>
      <c r="N1656" s="242"/>
      <c r="O1656" s="242"/>
      <c r="P1656" s="242"/>
      <c r="Q1656" s="242"/>
      <c r="R1656" s="242"/>
      <c r="S1656" s="242"/>
      <c r="T1656" s="24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4" t="s">
        <v>215</v>
      </c>
      <c r="AU1656" s="244" t="s">
        <v>81</v>
      </c>
      <c r="AV1656" s="13" t="s">
        <v>79</v>
      </c>
      <c r="AW1656" s="13" t="s">
        <v>33</v>
      </c>
      <c r="AX1656" s="13" t="s">
        <v>72</v>
      </c>
      <c r="AY1656" s="244" t="s">
        <v>203</v>
      </c>
    </row>
    <row r="1657" s="13" customFormat="1">
      <c r="A1657" s="13"/>
      <c r="B1657" s="234"/>
      <c r="C1657" s="235"/>
      <c r="D1657" s="236" t="s">
        <v>215</v>
      </c>
      <c r="E1657" s="237" t="s">
        <v>19</v>
      </c>
      <c r="F1657" s="238" t="s">
        <v>1000</v>
      </c>
      <c r="G1657" s="235"/>
      <c r="H1657" s="237" t="s">
        <v>19</v>
      </c>
      <c r="I1657" s="239"/>
      <c r="J1657" s="235"/>
      <c r="K1657" s="235"/>
      <c r="L1657" s="240"/>
      <c r="M1657" s="241"/>
      <c r="N1657" s="242"/>
      <c r="O1657" s="242"/>
      <c r="P1657" s="242"/>
      <c r="Q1657" s="242"/>
      <c r="R1657" s="242"/>
      <c r="S1657" s="242"/>
      <c r="T1657" s="24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44" t="s">
        <v>215</v>
      </c>
      <c r="AU1657" s="244" t="s">
        <v>81</v>
      </c>
      <c r="AV1657" s="13" t="s">
        <v>79</v>
      </c>
      <c r="AW1657" s="13" t="s">
        <v>33</v>
      </c>
      <c r="AX1657" s="13" t="s">
        <v>72</v>
      </c>
      <c r="AY1657" s="244" t="s">
        <v>203</v>
      </c>
    </row>
    <row r="1658" s="14" customFormat="1">
      <c r="A1658" s="14"/>
      <c r="B1658" s="245"/>
      <c r="C1658" s="246"/>
      <c r="D1658" s="236" t="s">
        <v>215</v>
      </c>
      <c r="E1658" s="247" t="s">
        <v>19</v>
      </c>
      <c r="F1658" s="248" t="s">
        <v>1386</v>
      </c>
      <c r="G1658" s="246"/>
      <c r="H1658" s="249">
        <v>2.7000000000000002</v>
      </c>
      <c r="I1658" s="250"/>
      <c r="J1658" s="246"/>
      <c r="K1658" s="246"/>
      <c r="L1658" s="251"/>
      <c r="M1658" s="252"/>
      <c r="N1658" s="253"/>
      <c r="O1658" s="253"/>
      <c r="P1658" s="253"/>
      <c r="Q1658" s="253"/>
      <c r="R1658" s="253"/>
      <c r="S1658" s="253"/>
      <c r="T1658" s="25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5" t="s">
        <v>215</v>
      </c>
      <c r="AU1658" s="255" t="s">
        <v>81</v>
      </c>
      <c r="AV1658" s="14" t="s">
        <v>81</v>
      </c>
      <c r="AW1658" s="14" t="s">
        <v>33</v>
      </c>
      <c r="AX1658" s="14" t="s">
        <v>72</v>
      </c>
      <c r="AY1658" s="255" t="s">
        <v>203</v>
      </c>
    </row>
    <row r="1659" s="13" customFormat="1">
      <c r="A1659" s="13"/>
      <c r="B1659" s="234"/>
      <c r="C1659" s="235"/>
      <c r="D1659" s="236" t="s">
        <v>215</v>
      </c>
      <c r="E1659" s="237" t="s">
        <v>19</v>
      </c>
      <c r="F1659" s="238" t="s">
        <v>1366</v>
      </c>
      <c r="G1659" s="235"/>
      <c r="H1659" s="237" t="s">
        <v>19</v>
      </c>
      <c r="I1659" s="239"/>
      <c r="J1659" s="235"/>
      <c r="K1659" s="235"/>
      <c r="L1659" s="240"/>
      <c r="M1659" s="241"/>
      <c r="N1659" s="242"/>
      <c r="O1659" s="242"/>
      <c r="P1659" s="242"/>
      <c r="Q1659" s="242"/>
      <c r="R1659" s="242"/>
      <c r="S1659" s="242"/>
      <c r="T1659" s="24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44" t="s">
        <v>215</v>
      </c>
      <c r="AU1659" s="244" t="s">
        <v>81</v>
      </c>
      <c r="AV1659" s="13" t="s">
        <v>79</v>
      </c>
      <c r="AW1659" s="13" t="s">
        <v>33</v>
      </c>
      <c r="AX1659" s="13" t="s">
        <v>72</v>
      </c>
      <c r="AY1659" s="244" t="s">
        <v>203</v>
      </c>
    </row>
    <row r="1660" s="13" customFormat="1">
      <c r="A1660" s="13"/>
      <c r="B1660" s="234"/>
      <c r="C1660" s="235"/>
      <c r="D1660" s="236" t="s">
        <v>215</v>
      </c>
      <c r="E1660" s="237" t="s">
        <v>19</v>
      </c>
      <c r="F1660" s="238" t="s">
        <v>1838</v>
      </c>
      <c r="G1660" s="235"/>
      <c r="H1660" s="237" t="s">
        <v>19</v>
      </c>
      <c r="I1660" s="239"/>
      <c r="J1660" s="235"/>
      <c r="K1660" s="235"/>
      <c r="L1660" s="240"/>
      <c r="M1660" s="241"/>
      <c r="N1660" s="242"/>
      <c r="O1660" s="242"/>
      <c r="P1660" s="242"/>
      <c r="Q1660" s="242"/>
      <c r="R1660" s="242"/>
      <c r="S1660" s="242"/>
      <c r="T1660" s="24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44" t="s">
        <v>215</v>
      </c>
      <c r="AU1660" s="244" t="s">
        <v>81</v>
      </c>
      <c r="AV1660" s="13" t="s">
        <v>79</v>
      </c>
      <c r="AW1660" s="13" t="s">
        <v>33</v>
      </c>
      <c r="AX1660" s="13" t="s">
        <v>72</v>
      </c>
      <c r="AY1660" s="244" t="s">
        <v>203</v>
      </c>
    </row>
    <row r="1661" s="13" customFormat="1">
      <c r="A1661" s="13"/>
      <c r="B1661" s="234"/>
      <c r="C1661" s="235"/>
      <c r="D1661" s="236" t="s">
        <v>215</v>
      </c>
      <c r="E1661" s="237" t="s">
        <v>19</v>
      </c>
      <c r="F1661" s="238" t="s">
        <v>1385</v>
      </c>
      <c r="G1661" s="235"/>
      <c r="H1661" s="237" t="s">
        <v>19</v>
      </c>
      <c r="I1661" s="239"/>
      <c r="J1661" s="235"/>
      <c r="K1661" s="235"/>
      <c r="L1661" s="240"/>
      <c r="M1661" s="241"/>
      <c r="N1661" s="242"/>
      <c r="O1661" s="242"/>
      <c r="P1661" s="242"/>
      <c r="Q1661" s="242"/>
      <c r="R1661" s="242"/>
      <c r="S1661" s="242"/>
      <c r="T1661" s="24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44" t="s">
        <v>215</v>
      </c>
      <c r="AU1661" s="244" t="s">
        <v>81</v>
      </c>
      <c r="AV1661" s="13" t="s">
        <v>79</v>
      </c>
      <c r="AW1661" s="13" t="s">
        <v>33</v>
      </c>
      <c r="AX1661" s="13" t="s">
        <v>72</v>
      </c>
      <c r="AY1661" s="244" t="s">
        <v>203</v>
      </c>
    </row>
    <row r="1662" s="13" customFormat="1">
      <c r="A1662" s="13"/>
      <c r="B1662" s="234"/>
      <c r="C1662" s="235"/>
      <c r="D1662" s="236" t="s">
        <v>215</v>
      </c>
      <c r="E1662" s="237" t="s">
        <v>19</v>
      </c>
      <c r="F1662" s="238" t="s">
        <v>999</v>
      </c>
      <c r="G1662" s="235"/>
      <c r="H1662" s="237" t="s">
        <v>19</v>
      </c>
      <c r="I1662" s="239"/>
      <c r="J1662" s="235"/>
      <c r="K1662" s="235"/>
      <c r="L1662" s="240"/>
      <c r="M1662" s="241"/>
      <c r="N1662" s="242"/>
      <c r="O1662" s="242"/>
      <c r="P1662" s="242"/>
      <c r="Q1662" s="242"/>
      <c r="R1662" s="242"/>
      <c r="S1662" s="242"/>
      <c r="T1662" s="24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44" t="s">
        <v>215</v>
      </c>
      <c r="AU1662" s="244" t="s">
        <v>81</v>
      </c>
      <c r="AV1662" s="13" t="s">
        <v>79</v>
      </c>
      <c r="AW1662" s="13" t="s">
        <v>33</v>
      </c>
      <c r="AX1662" s="13" t="s">
        <v>72</v>
      </c>
      <c r="AY1662" s="244" t="s">
        <v>203</v>
      </c>
    </row>
    <row r="1663" s="13" customFormat="1">
      <c r="A1663" s="13"/>
      <c r="B1663" s="234"/>
      <c r="C1663" s="235"/>
      <c r="D1663" s="236" t="s">
        <v>215</v>
      </c>
      <c r="E1663" s="237" t="s">
        <v>19</v>
      </c>
      <c r="F1663" s="238" t="s">
        <v>1002</v>
      </c>
      <c r="G1663" s="235"/>
      <c r="H1663" s="237" t="s">
        <v>19</v>
      </c>
      <c r="I1663" s="239"/>
      <c r="J1663" s="235"/>
      <c r="K1663" s="235"/>
      <c r="L1663" s="240"/>
      <c r="M1663" s="241"/>
      <c r="N1663" s="242"/>
      <c r="O1663" s="242"/>
      <c r="P1663" s="242"/>
      <c r="Q1663" s="242"/>
      <c r="R1663" s="242"/>
      <c r="S1663" s="242"/>
      <c r="T1663" s="24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44" t="s">
        <v>215</v>
      </c>
      <c r="AU1663" s="244" t="s">
        <v>81</v>
      </c>
      <c r="AV1663" s="13" t="s">
        <v>79</v>
      </c>
      <c r="AW1663" s="13" t="s">
        <v>33</v>
      </c>
      <c r="AX1663" s="13" t="s">
        <v>72</v>
      </c>
      <c r="AY1663" s="244" t="s">
        <v>203</v>
      </c>
    </row>
    <row r="1664" s="14" customFormat="1">
      <c r="A1664" s="14"/>
      <c r="B1664" s="245"/>
      <c r="C1664" s="246"/>
      <c r="D1664" s="236" t="s">
        <v>215</v>
      </c>
      <c r="E1664" s="247" t="s">
        <v>19</v>
      </c>
      <c r="F1664" s="248" t="s">
        <v>1631</v>
      </c>
      <c r="G1664" s="246"/>
      <c r="H1664" s="249">
        <v>16.257000000000001</v>
      </c>
      <c r="I1664" s="250"/>
      <c r="J1664" s="246"/>
      <c r="K1664" s="246"/>
      <c r="L1664" s="251"/>
      <c r="M1664" s="252"/>
      <c r="N1664" s="253"/>
      <c r="O1664" s="253"/>
      <c r="P1664" s="253"/>
      <c r="Q1664" s="253"/>
      <c r="R1664" s="253"/>
      <c r="S1664" s="253"/>
      <c r="T1664" s="25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55" t="s">
        <v>215</v>
      </c>
      <c r="AU1664" s="255" t="s">
        <v>81</v>
      </c>
      <c r="AV1664" s="14" t="s">
        <v>81</v>
      </c>
      <c r="AW1664" s="14" t="s">
        <v>33</v>
      </c>
      <c r="AX1664" s="14" t="s">
        <v>72</v>
      </c>
      <c r="AY1664" s="255" t="s">
        <v>203</v>
      </c>
    </row>
    <row r="1665" s="13" customFormat="1">
      <c r="A1665" s="13"/>
      <c r="B1665" s="234"/>
      <c r="C1665" s="235"/>
      <c r="D1665" s="236" t="s">
        <v>215</v>
      </c>
      <c r="E1665" s="237" t="s">
        <v>19</v>
      </c>
      <c r="F1665" s="238" t="s">
        <v>1366</v>
      </c>
      <c r="G1665" s="235"/>
      <c r="H1665" s="237" t="s">
        <v>19</v>
      </c>
      <c r="I1665" s="239"/>
      <c r="J1665" s="235"/>
      <c r="K1665" s="235"/>
      <c r="L1665" s="240"/>
      <c r="M1665" s="241"/>
      <c r="N1665" s="242"/>
      <c r="O1665" s="242"/>
      <c r="P1665" s="242"/>
      <c r="Q1665" s="242"/>
      <c r="R1665" s="242"/>
      <c r="S1665" s="242"/>
      <c r="T1665" s="24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44" t="s">
        <v>215</v>
      </c>
      <c r="AU1665" s="244" t="s">
        <v>81</v>
      </c>
      <c r="AV1665" s="13" t="s">
        <v>79</v>
      </c>
      <c r="AW1665" s="13" t="s">
        <v>33</v>
      </c>
      <c r="AX1665" s="13" t="s">
        <v>72</v>
      </c>
      <c r="AY1665" s="244" t="s">
        <v>203</v>
      </c>
    </row>
    <row r="1666" s="13" customFormat="1">
      <c r="A1666" s="13"/>
      <c r="B1666" s="234"/>
      <c r="C1666" s="235"/>
      <c r="D1666" s="236" t="s">
        <v>215</v>
      </c>
      <c r="E1666" s="237" t="s">
        <v>19</v>
      </c>
      <c r="F1666" s="238" t="s">
        <v>1839</v>
      </c>
      <c r="G1666" s="235"/>
      <c r="H1666" s="237" t="s">
        <v>19</v>
      </c>
      <c r="I1666" s="239"/>
      <c r="J1666" s="235"/>
      <c r="K1666" s="235"/>
      <c r="L1666" s="240"/>
      <c r="M1666" s="241"/>
      <c r="N1666" s="242"/>
      <c r="O1666" s="242"/>
      <c r="P1666" s="242"/>
      <c r="Q1666" s="242"/>
      <c r="R1666" s="242"/>
      <c r="S1666" s="242"/>
      <c r="T1666" s="24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44" t="s">
        <v>215</v>
      </c>
      <c r="AU1666" s="244" t="s">
        <v>81</v>
      </c>
      <c r="AV1666" s="13" t="s">
        <v>79</v>
      </c>
      <c r="AW1666" s="13" t="s">
        <v>33</v>
      </c>
      <c r="AX1666" s="13" t="s">
        <v>72</v>
      </c>
      <c r="AY1666" s="244" t="s">
        <v>203</v>
      </c>
    </row>
    <row r="1667" s="13" customFormat="1">
      <c r="A1667" s="13"/>
      <c r="B1667" s="234"/>
      <c r="C1667" s="235"/>
      <c r="D1667" s="236" t="s">
        <v>215</v>
      </c>
      <c r="E1667" s="237" t="s">
        <v>19</v>
      </c>
      <c r="F1667" s="238" t="s">
        <v>1618</v>
      </c>
      <c r="G1667" s="235"/>
      <c r="H1667" s="237" t="s">
        <v>19</v>
      </c>
      <c r="I1667" s="239"/>
      <c r="J1667" s="235"/>
      <c r="K1667" s="235"/>
      <c r="L1667" s="240"/>
      <c r="M1667" s="241"/>
      <c r="N1667" s="242"/>
      <c r="O1667" s="242"/>
      <c r="P1667" s="242"/>
      <c r="Q1667" s="242"/>
      <c r="R1667" s="242"/>
      <c r="S1667" s="242"/>
      <c r="T1667" s="24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44" t="s">
        <v>215</v>
      </c>
      <c r="AU1667" s="244" t="s">
        <v>81</v>
      </c>
      <c r="AV1667" s="13" t="s">
        <v>79</v>
      </c>
      <c r="AW1667" s="13" t="s">
        <v>33</v>
      </c>
      <c r="AX1667" s="13" t="s">
        <v>72</v>
      </c>
      <c r="AY1667" s="244" t="s">
        <v>203</v>
      </c>
    </row>
    <row r="1668" s="13" customFormat="1">
      <c r="A1668" s="13"/>
      <c r="B1668" s="234"/>
      <c r="C1668" s="235"/>
      <c r="D1668" s="236" t="s">
        <v>215</v>
      </c>
      <c r="E1668" s="237" t="s">
        <v>19</v>
      </c>
      <c r="F1668" s="238" t="s">
        <v>999</v>
      </c>
      <c r="G1668" s="235"/>
      <c r="H1668" s="237" t="s">
        <v>19</v>
      </c>
      <c r="I1668" s="239"/>
      <c r="J1668" s="235"/>
      <c r="K1668" s="235"/>
      <c r="L1668" s="240"/>
      <c r="M1668" s="241"/>
      <c r="N1668" s="242"/>
      <c r="O1668" s="242"/>
      <c r="P1668" s="242"/>
      <c r="Q1668" s="242"/>
      <c r="R1668" s="242"/>
      <c r="S1668" s="242"/>
      <c r="T1668" s="24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44" t="s">
        <v>215</v>
      </c>
      <c r="AU1668" s="244" t="s">
        <v>81</v>
      </c>
      <c r="AV1668" s="13" t="s">
        <v>79</v>
      </c>
      <c r="AW1668" s="13" t="s">
        <v>33</v>
      </c>
      <c r="AX1668" s="13" t="s">
        <v>72</v>
      </c>
      <c r="AY1668" s="244" t="s">
        <v>203</v>
      </c>
    </row>
    <row r="1669" s="13" customFormat="1">
      <c r="A1669" s="13"/>
      <c r="B1669" s="234"/>
      <c r="C1669" s="235"/>
      <c r="D1669" s="236" t="s">
        <v>215</v>
      </c>
      <c r="E1669" s="237" t="s">
        <v>19</v>
      </c>
      <c r="F1669" s="238" t="s">
        <v>1000</v>
      </c>
      <c r="G1669" s="235"/>
      <c r="H1669" s="237" t="s">
        <v>19</v>
      </c>
      <c r="I1669" s="239"/>
      <c r="J1669" s="235"/>
      <c r="K1669" s="235"/>
      <c r="L1669" s="240"/>
      <c r="M1669" s="241"/>
      <c r="N1669" s="242"/>
      <c r="O1669" s="242"/>
      <c r="P1669" s="242"/>
      <c r="Q1669" s="242"/>
      <c r="R1669" s="242"/>
      <c r="S1669" s="242"/>
      <c r="T1669" s="24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4" t="s">
        <v>215</v>
      </c>
      <c r="AU1669" s="244" t="s">
        <v>81</v>
      </c>
      <c r="AV1669" s="13" t="s">
        <v>79</v>
      </c>
      <c r="AW1669" s="13" t="s">
        <v>33</v>
      </c>
      <c r="AX1669" s="13" t="s">
        <v>72</v>
      </c>
      <c r="AY1669" s="244" t="s">
        <v>203</v>
      </c>
    </row>
    <row r="1670" s="14" customFormat="1">
      <c r="A1670" s="14"/>
      <c r="B1670" s="245"/>
      <c r="C1670" s="246"/>
      <c r="D1670" s="236" t="s">
        <v>215</v>
      </c>
      <c r="E1670" s="247" t="s">
        <v>19</v>
      </c>
      <c r="F1670" s="248" t="s">
        <v>1619</v>
      </c>
      <c r="G1670" s="246"/>
      <c r="H1670" s="249">
        <v>16.640000000000001</v>
      </c>
      <c r="I1670" s="250"/>
      <c r="J1670" s="246"/>
      <c r="K1670" s="246"/>
      <c r="L1670" s="251"/>
      <c r="M1670" s="252"/>
      <c r="N1670" s="253"/>
      <c r="O1670" s="253"/>
      <c r="P1670" s="253"/>
      <c r="Q1670" s="253"/>
      <c r="R1670" s="253"/>
      <c r="S1670" s="253"/>
      <c r="T1670" s="25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55" t="s">
        <v>215</v>
      </c>
      <c r="AU1670" s="255" t="s">
        <v>81</v>
      </c>
      <c r="AV1670" s="14" t="s">
        <v>81</v>
      </c>
      <c r="AW1670" s="14" t="s">
        <v>33</v>
      </c>
      <c r="AX1670" s="14" t="s">
        <v>72</v>
      </c>
      <c r="AY1670" s="255" t="s">
        <v>203</v>
      </c>
    </row>
    <row r="1671" s="13" customFormat="1">
      <c r="A1671" s="13"/>
      <c r="B1671" s="234"/>
      <c r="C1671" s="235"/>
      <c r="D1671" s="236" t="s">
        <v>215</v>
      </c>
      <c r="E1671" s="237" t="s">
        <v>19</v>
      </c>
      <c r="F1671" s="238" t="s">
        <v>1366</v>
      </c>
      <c r="G1671" s="235"/>
      <c r="H1671" s="237" t="s">
        <v>19</v>
      </c>
      <c r="I1671" s="239"/>
      <c r="J1671" s="235"/>
      <c r="K1671" s="235"/>
      <c r="L1671" s="240"/>
      <c r="M1671" s="241"/>
      <c r="N1671" s="242"/>
      <c r="O1671" s="242"/>
      <c r="P1671" s="242"/>
      <c r="Q1671" s="242"/>
      <c r="R1671" s="242"/>
      <c r="S1671" s="242"/>
      <c r="T1671" s="24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44" t="s">
        <v>215</v>
      </c>
      <c r="AU1671" s="244" t="s">
        <v>81</v>
      </c>
      <c r="AV1671" s="13" t="s">
        <v>79</v>
      </c>
      <c r="AW1671" s="13" t="s">
        <v>33</v>
      </c>
      <c r="AX1671" s="13" t="s">
        <v>72</v>
      </c>
      <c r="AY1671" s="244" t="s">
        <v>203</v>
      </c>
    </row>
    <row r="1672" s="13" customFormat="1">
      <c r="A1672" s="13"/>
      <c r="B1672" s="234"/>
      <c r="C1672" s="235"/>
      <c r="D1672" s="236" t="s">
        <v>215</v>
      </c>
      <c r="E1672" s="237" t="s">
        <v>19</v>
      </c>
      <c r="F1672" s="238" t="s">
        <v>1840</v>
      </c>
      <c r="G1672" s="235"/>
      <c r="H1672" s="237" t="s">
        <v>19</v>
      </c>
      <c r="I1672" s="239"/>
      <c r="J1672" s="235"/>
      <c r="K1672" s="235"/>
      <c r="L1672" s="240"/>
      <c r="M1672" s="241"/>
      <c r="N1672" s="242"/>
      <c r="O1672" s="242"/>
      <c r="P1672" s="242"/>
      <c r="Q1672" s="242"/>
      <c r="R1672" s="242"/>
      <c r="S1672" s="242"/>
      <c r="T1672" s="24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44" t="s">
        <v>215</v>
      </c>
      <c r="AU1672" s="244" t="s">
        <v>81</v>
      </c>
      <c r="AV1672" s="13" t="s">
        <v>79</v>
      </c>
      <c r="AW1672" s="13" t="s">
        <v>33</v>
      </c>
      <c r="AX1672" s="13" t="s">
        <v>72</v>
      </c>
      <c r="AY1672" s="244" t="s">
        <v>203</v>
      </c>
    </row>
    <row r="1673" s="13" customFormat="1">
      <c r="A1673" s="13"/>
      <c r="B1673" s="234"/>
      <c r="C1673" s="235"/>
      <c r="D1673" s="236" t="s">
        <v>215</v>
      </c>
      <c r="E1673" s="237" t="s">
        <v>19</v>
      </c>
      <c r="F1673" s="238" t="s">
        <v>1618</v>
      </c>
      <c r="G1673" s="235"/>
      <c r="H1673" s="237" t="s">
        <v>19</v>
      </c>
      <c r="I1673" s="239"/>
      <c r="J1673" s="235"/>
      <c r="K1673" s="235"/>
      <c r="L1673" s="240"/>
      <c r="M1673" s="241"/>
      <c r="N1673" s="242"/>
      <c r="O1673" s="242"/>
      <c r="P1673" s="242"/>
      <c r="Q1673" s="242"/>
      <c r="R1673" s="242"/>
      <c r="S1673" s="242"/>
      <c r="T1673" s="24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44" t="s">
        <v>215</v>
      </c>
      <c r="AU1673" s="244" t="s">
        <v>81</v>
      </c>
      <c r="AV1673" s="13" t="s">
        <v>79</v>
      </c>
      <c r="AW1673" s="13" t="s">
        <v>33</v>
      </c>
      <c r="AX1673" s="13" t="s">
        <v>72</v>
      </c>
      <c r="AY1673" s="244" t="s">
        <v>203</v>
      </c>
    </row>
    <row r="1674" s="13" customFormat="1">
      <c r="A1674" s="13"/>
      <c r="B1674" s="234"/>
      <c r="C1674" s="235"/>
      <c r="D1674" s="236" t="s">
        <v>215</v>
      </c>
      <c r="E1674" s="237" t="s">
        <v>19</v>
      </c>
      <c r="F1674" s="238" t="s">
        <v>999</v>
      </c>
      <c r="G1674" s="235"/>
      <c r="H1674" s="237" t="s">
        <v>19</v>
      </c>
      <c r="I1674" s="239"/>
      <c r="J1674" s="235"/>
      <c r="K1674" s="235"/>
      <c r="L1674" s="240"/>
      <c r="M1674" s="241"/>
      <c r="N1674" s="242"/>
      <c r="O1674" s="242"/>
      <c r="P1674" s="242"/>
      <c r="Q1674" s="242"/>
      <c r="R1674" s="242"/>
      <c r="S1674" s="242"/>
      <c r="T1674" s="24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4" t="s">
        <v>215</v>
      </c>
      <c r="AU1674" s="244" t="s">
        <v>81</v>
      </c>
      <c r="AV1674" s="13" t="s">
        <v>79</v>
      </c>
      <c r="AW1674" s="13" t="s">
        <v>33</v>
      </c>
      <c r="AX1674" s="13" t="s">
        <v>72</v>
      </c>
      <c r="AY1674" s="244" t="s">
        <v>203</v>
      </c>
    </row>
    <row r="1675" s="13" customFormat="1">
      <c r="A1675" s="13"/>
      <c r="B1675" s="234"/>
      <c r="C1675" s="235"/>
      <c r="D1675" s="236" t="s">
        <v>215</v>
      </c>
      <c r="E1675" s="237" t="s">
        <v>19</v>
      </c>
      <c r="F1675" s="238" t="s">
        <v>1002</v>
      </c>
      <c r="G1675" s="235"/>
      <c r="H1675" s="237" t="s">
        <v>19</v>
      </c>
      <c r="I1675" s="239"/>
      <c r="J1675" s="235"/>
      <c r="K1675" s="235"/>
      <c r="L1675" s="240"/>
      <c r="M1675" s="241"/>
      <c r="N1675" s="242"/>
      <c r="O1675" s="242"/>
      <c r="P1675" s="242"/>
      <c r="Q1675" s="242"/>
      <c r="R1675" s="242"/>
      <c r="S1675" s="242"/>
      <c r="T1675" s="24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44" t="s">
        <v>215</v>
      </c>
      <c r="AU1675" s="244" t="s">
        <v>81</v>
      </c>
      <c r="AV1675" s="13" t="s">
        <v>79</v>
      </c>
      <c r="AW1675" s="13" t="s">
        <v>33</v>
      </c>
      <c r="AX1675" s="13" t="s">
        <v>72</v>
      </c>
      <c r="AY1675" s="244" t="s">
        <v>203</v>
      </c>
    </row>
    <row r="1676" s="14" customFormat="1">
      <c r="A1676" s="14"/>
      <c r="B1676" s="245"/>
      <c r="C1676" s="246"/>
      <c r="D1676" s="236" t="s">
        <v>215</v>
      </c>
      <c r="E1676" s="247" t="s">
        <v>19</v>
      </c>
      <c r="F1676" s="248" t="s">
        <v>1633</v>
      </c>
      <c r="G1676" s="246"/>
      <c r="H1676" s="249">
        <v>46.457999999999998</v>
      </c>
      <c r="I1676" s="250"/>
      <c r="J1676" s="246"/>
      <c r="K1676" s="246"/>
      <c r="L1676" s="251"/>
      <c r="M1676" s="252"/>
      <c r="N1676" s="253"/>
      <c r="O1676" s="253"/>
      <c r="P1676" s="253"/>
      <c r="Q1676" s="253"/>
      <c r="R1676" s="253"/>
      <c r="S1676" s="253"/>
      <c r="T1676" s="25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55" t="s">
        <v>215</v>
      </c>
      <c r="AU1676" s="255" t="s">
        <v>81</v>
      </c>
      <c r="AV1676" s="14" t="s">
        <v>81</v>
      </c>
      <c r="AW1676" s="14" t="s">
        <v>33</v>
      </c>
      <c r="AX1676" s="14" t="s">
        <v>72</v>
      </c>
      <c r="AY1676" s="255" t="s">
        <v>203</v>
      </c>
    </row>
    <row r="1677" s="13" customFormat="1">
      <c r="A1677" s="13"/>
      <c r="B1677" s="234"/>
      <c r="C1677" s="235"/>
      <c r="D1677" s="236" t="s">
        <v>215</v>
      </c>
      <c r="E1677" s="237" t="s">
        <v>19</v>
      </c>
      <c r="F1677" s="238" t="s">
        <v>1366</v>
      </c>
      <c r="G1677" s="235"/>
      <c r="H1677" s="237" t="s">
        <v>19</v>
      </c>
      <c r="I1677" s="239"/>
      <c r="J1677" s="235"/>
      <c r="K1677" s="235"/>
      <c r="L1677" s="240"/>
      <c r="M1677" s="241"/>
      <c r="N1677" s="242"/>
      <c r="O1677" s="242"/>
      <c r="P1677" s="242"/>
      <c r="Q1677" s="242"/>
      <c r="R1677" s="242"/>
      <c r="S1677" s="242"/>
      <c r="T1677" s="24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44" t="s">
        <v>215</v>
      </c>
      <c r="AU1677" s="244" t="s">
        <v>81</v>
      </c>
      <c r="AV1677" s="13" t="s">
        <v>79</v>
      </c>
      <c r="AW1677" s="13" t="s">
        <v>33</v>
      </c>
      <c r="AX1677" s="13" t="s">
        <v>72</v>
      </c>
      <c r="AY1677" s="244" t="s">
        <v>203</v>
      </c>
    </row>
    <row r="1678" s="13" customFormat="1">
      <c r="A1678" s="13"/>
      <c r="B1678" s="234"/>
      <c r="C1678" s="235"/>
      <c r="D1678" s="236" t="s">
        <v>215</v>
      </c>
      <c r="E1678" s="237" t="s">
        <v>19</v>
      </c>
      <c r="F1678" s="238" t="s">
        <v>1841</v>
      </c>
      <c r="G1678" s="235"/>
      <c r="H1678" s="237" t="s">
        <v>19</v>
      </c>
      <c r="I1678" s="239"/>
      <c r="J1678" s="235"/>
      <c r="K1678" s="235"/>
      <c r="L1678" s="240"/>
      <c r="M1678" s="241"/>
      <c r="N1678" s="242"/>
      <c r="O1678" s="242"/>
      <c r="P1678" s="242"/>
      <c r="Q1678" s="242"/>
      <c r="R1678" s="242"/>
      <c r="S1678" s="242"/>
      <c r="T1678" s="24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44" t="s">
        <v>215</v>
      </c>
      <c r="AU1678" s="244" t="s">
        <v>81</v>
      </c>
      <c r="AV1678" s="13" t="s">
        <v>79</v>
      </c>
      <c r="AW1678" s="13" t="s">
        <v>33</v>
      </c>
      <c r="AX1678" s="13" t="s">
        <v>72</v>
      </c>
      <c r="AY1678" s="244" t="s">
        <v>203</v>
      </c>
    </row>
    <row r="1679" s="13" customFormat="1">
      <c r="A1679" s="13"/>
      <c r="B1679" s="234"/>
      <c r="C1679" s="235"/>
      <c r="D1679" s="236" t="s">
        <v>215</v>
      </c>
      <c r="E1679" s="237" t="s">
        <v>19</v>
      </c>
      <c r="F1679" s="238" t="s">
        <v>1369</v>
      </c>
      <c r="G1679" s="235"/>
      <c r="H1679" s="237" t="s">
        <v>19</v>
      </c>
      <c r="I1679" s="239"/>
      <c r="J1679" s="235"/>
      <c r="K1679" s="235"/>
      <c r="L1679" s="240"/>
      <c r="M1679" s="241"/>
      <c r="N1679" s="242"/>
      <c r="O1679" s="242"/>
      <c r="P1679" s="242"/>
      <c r="Q1679" s="242"/>
      <c r="R1679" s="242"/>
      <c r="S1679" s="242"/>
      <c r="T1679" s="24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4" t="s">
        <v>215</v>
      </c>
      <c r="AU1679" s="244" t="s">
        <v>81</v>
      </c>
      <c r="AV1679" s="13" t="s">
        <v>79</v>
      </c>
      <c r="AW1679" s="13" t="s">
        <v>33</v>
      </c>
      <c r="AX1679" s="13" t="s">
        <v>72</v>
      </c>
      <c r="AY1679" s="244" t="s">
        <v>203</v>
      </c>
    </row>
    <row r="1680" s="13" customFormat="1">
      <c r="A1680" s="13"/>
      <c r="B1680" s="234"/>
      <c r="C1680" s="235"/>
      <c r="D1680" s="236" t="s">
        <v>215</v>
      </c>
      <c r="E1680" s="237" t="s">
        <v>19</v>
      </c>
      <c r="F1680" s="238" t="s">
        <v>999</v>
      </c>
      <c r="G1680" s="235"/>
      <c r="H1680" s="237" t="s">
        <v>19</v>
      </c>
      <c r="I1680" s="239"/>
      <c r="J1680" s="235"/>
      <c r="K1680" s="235"/>
      <c r="L1680" s="240"/>
      <c r="M1680" s="241"/>
      <c r="N1680" s="242"/>
      <c r="O1680" s="242"/>
      <c r="P1680" s="242"/>
      <c r="Q1680" s="242"/>
      <c r="R1680" s="242"/>
      <c r="S1680" s="242"/>
      <c r="T1680" s="24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44" t="s">
        <v>215</v>
      </c>
      <c r="AU1680" s="244" t="s">
        <v>81</v>
      </c>
      <c r="AV1680" s="13" t="s">
        <v>79</v>
      </c>
      <c r="AW1680" s="13" t="s">
        <v>33</v>
      </c>
      <c r="AX1680" s="13" t="s">
        <v>72</v>
      </c>
      <c r="AY1680" s="244" t="s">
        <v>203</v>
      </c>
    </row>
    <row r="1681" s="13" customFormat="1">
      <c r="A1681" s="13"/>
      <c r="B1681" s="234"/>
      <c r="C1681" s="235"/>
      <c r="D1681" s="236" t="s">
        <v>215</v>
      </c>
      <c r="E1681" s="237" t="s">
        <v>19</v>
      </c>
      <c r="F1681" s="238" t="s">
        <v>1000</v>
      </c>
      <c r="G1681" s="235"/>
      <c r="H1681" s="237" t="s">
        <v>19</v>
      </c>
      <c r="I1681" s="239"/>
      <c r="J1681" s="235"/>
      <c r="K1681" s="235"/>
      <c r="L1681" s="240"/>
      <c r="M1681" s="241"/>
      <c r="N1681" s="242"/>
      <c r="O1681" s="242"/>
      <c r="P1681" s="242"/>
      <c r="Q1681" s="242"/>
      <c r="R1681" s="242"/>
      <c r="S1681" s="242"/>
      <c r="T1681" s="24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44" t="s">
        <v>215</v>
      </c>
      <c r="AU1681" s="244" t="s">
        <v>81</v>
      </c>
      <c r="AV1681" s="13" t="s">
        <v>79</v>
      </c>
      <c r="AW1681" s="13" t="s">
        <v>33</v>
      </c>
      <c r="AX1681" s="13" t="s">
        <v>72</v>
      </c>
      <c r="AY1681" s="244" t="s">
        <v>203</v>
      </c>
    </row>
    <row r="1682" s="14" customFormat="1">
      <c r="A1682" s="14"/>
      <c r="B1682" s="245"/>
      <c r="C1682" s="246"/>
      <c r="D1682" s="236" t="s">
        <v>215</v>
      </c>
      <c r="E1682" s="247" t="s">
        <v>19</v>
      </c>
      <c r="F1682" s="248" t="s">
        <v>1370</v>
      </c>
      <c r="G1682" s="246"/>
      <c r="H1682" s="249">
        <v>4.7400000000000002</v>
      </c>
      <c r="I1682" s="250"/>
      <c r="J1682" s="246"/>
      <c r="K1682" s="246"/>
      <c r="L1682" s="251"/>
      <c r="M1682" s="252"/>
      <c r="N1682" s="253"/>
      <c r="O1682" s="253"/>
      <c r="P1682" s="253"/>
      <c r="Q1682" s="253"/>
      <c r="R1682" s="253"/>
      <c r="S1682" s="253"/>
      <c r="T1682" s="25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55" t="s">
        <v>215</v>
      </c>
      <c r="AU1682" s="255" t="s">
        <v>81</v>
      </c>
      <c r="AV1682" s="14" t="s">
        <v>81</v>
      </c>
      <c r="AW1682" s="14" t="s">
        <v>33</v>
      </c>
      <c r="AX1682" s="14" t="s">
        <v>72</v>
      </c>
      <c r="AY1682" s="255" t="s">
        <v>203</v>
      </c>
    </row>
    <row r="1683" s="13" customFormat="1">
      <c r="A1683" s="13"/>
      <c r="B1683" s="234"/>
      <c r="C1683" s="235"/>
      <c r="D1683" s="236" t="s">
        <v>215</v>
      </c>
      <c r="E1683" s="237" t="s">
        <v>19</v>
      </c>
      <c r="F1683" s="238" t="s">
        <v>1366</v>
      </c>
      <c r="G1683" s="235"/>
      <c r="H1683" s="237" t="s">
        <v>19</v>
      </c>
      <c r="I1683" s="239"/>
      <c r="J1683" s="235"/>
      <c r="K1683" s="235"/>
      <c r="L1683" s="240"/>
      <c r="M1683" s="241"/>
      <c r="N1683" s="242"/>
      <c r="O1683" s="242"/>
      <c r="P1683" s="242"/>
      <c r="Q1683" s="242"/>
      <c r="R1683" s="242"/>
      <c r="S1683" s="242"/>
      <c r="T1683" s="24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44" t="s">
        <v>215</v>
      </c>
      <c r="AU1683" s="244" t="s">
        <v>81</v>
      </c>
      <c r="AV1683" s="13" t="s">
        <v>79</v>
      </c>
      <c r="AW1683" s="13" t="s">
        <v>33</v>
      </c>
      <c r="AX1683" s="13" t="s">
        <v>72</v>
      </c>
      <c r="AY1683" s="244" t="s">
        <v>203</v>
      </c>
    </row>
    <row r="1684" s="13" customFormat="1">
      <c r="A1684" s="13"/>
      <c r="B1684" s="234"/>
      <c r="C1684" s="235"/>
      <c r="D1684" s="236" t="s">
        <v>215</v>
      </c>
      <c r="E1684" s="237" t="s">
        <v>19</v>
      </c>
      <c r="F1684" s="238" t="s">
        <v>1842</v>
      </c>
      <c r="G1684" s="235"/>
      <c r="H1684" s="237" t="s">
        <v>19</v>
      </c>
      <c r="I1684" s="239"/>
      <c r="J1684" s="235"/>
      <c r="K1684" s="235"/>
      <c r="L1684" s="240"/>
      <c r="M1684" s="241"/>
      <c r="N1684" s="242"/>
      <c r="O1684" s="242"/>
      <c r="P1684" s="242"/>
      <c r="Q1684" s="242"/>
      <c r="R1684" s="242"/>
      <c r="S1684" s="242"/>
      <c r="T1684" s="24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4" t="s">
        <v>215</v>
      </c>
      <c r="AU1684" s="244" t="s">
        <v>81</v>
      </c>
      <c r="AV1684" s="13" t="s">
        <v>79</v>
      </c>
      <c r="AW1684" s="13" t="s">
        <v>33</v>
      </c>
      <c r="AX1684" s="13" t="s">
        <v>72</v>
      </c>
      <c r="AY1684" s="244" t="s">
        <v>203</v>
      </c>
    </row>
    <row r="1685" s="13" customFormat="1">
      <c r="A1685" s="13"/>
      <c r="B1685" s="234"/>
      <c r="C1685" s="235"/>
      <c r="D1685" s="236" t="s">
        <v>215</v>
      </c>
      <c r="E1685" s="237" t="s">
        <v>19</v>
      </c>
      <c r="F1685" s="238" t="s">
        <v>1369</v>
      </c>
      <c r="G1685" s="235"/>
      <c r="H1685" s="237" t="s">
        <v>19</v>
      </c>
      <c r="I1685" s="239"/>
      <c r="J1685" s="235"/>
      <c r="K1685" s="235"/>
      <c r="L1685" s="240"/>
      <c r="M1685" s="241"/>
      <c r="N1685" s="242"/>
      <c r="O1685" s="242"/>
      <c r="P1685" s="242"/>
      <c r="Q1685" s="242"/>
      <c r="R1685" s="242"/>
      <c r="S1685" s="242"/>
      <c r="T1685" s="24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44" t="s">
        <v>215</v>
      </c>
      <c r="AU1685" s="244" t="s">
        <v>81</v>
      </c>
      <c r="AV1685" s="13" t="s">
        <v>79</v>
      </c>
      <c r="AW1685" s="13" t="s">
        <v>33</v>
      </c>
      <c r="AX1685" s="13" t="s">
        <v>72</v>
      </c>
      <c r="AY1685" s="244" t="s">
        <v>203</v>
      </c>
    </row>
    <row r="1686" s="13" customFormat="1">
      <c r="A1686" s="13"/>
      <c r="B1686" s="234"/>
      <c r="C1686" s="235"/>
      <c r="D1686" s="236" t="s">
        <v>215</v>
      </c>
      <c r="E1686" s="237" t="s">
        <v>19</v>
      </c>
      <c r="F1686" s="238" t="s">
        <v>999</v>
      </c>
      <c r="G1686" s="235"/>
      <c r="H1686" s="237" t="s">
        <v>19</v>
      </c>
      <c r="I1686" s="239"/>
      <c r="J1686" s="235"/>
      <c r="K1686" s="235"/>
      <c r="L1686" s="240"/>
      <c r="M1686" s="241"/>
      <c r="N1686" s="242"/>
      <c r="O1686" s="242"/>
      <c r="P1686" s="242"/>
      <c r="Q1686" s="242"/>
      <c r="R1686" s="242"/>
      <c r="S1686" s="242"/>
      <c r="T1686" s="24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4" t="s">
        <v>215</v>
      </c>
      <c r="AU1686" s="244" t="s">
        <v>81</v>
      </c>
      <c r="AV1686" s="13" t="s">
        <v>79</v>
      </c>
      <c r="AW1686" s="13" t="s">
        <v>33</v>
      </c>
      <c r="AX1686" s="13" t="s">
        <v>72</v>
      </c>
      <c r="AY1686" s="244" t="s">
        <v>203</v>
      </c>
    </row>
    <row r="1687" s="13" customFormat="1">
      <c r="A1687" s="13"/>
      <c r="B1687" s="234"/>
      <c r="C1687" s="235"/>
      <c r="D1687" s="236" t="s">
        <v>215</v>
      </c>
      <c r="E1687" s="237" t="s">
        <v>19</v>
      </c>
      <c r="F1687" s="238" t="s">
        <v>1002</v>
      </c>
      <c r="G1687" s="235"/>
      <c r="H1687" s="237" t="s">
        <v>19</v>
      </c>
      <c r="I1687" s="239"/>
      <c r="J1687" s="235"/>
      <c r="K1687" s="235"/>
      <c r="L1687" s="240"/>
      <c r="M1687" s="241"/>
      <c r="N1687" s="242"/>
      <c r="O1687" s="242"/>
      <c r="P1687" s="242"/>
      <c r="Q1687" s="242"/>
      <c r="R1687" s="242"/>
      <c r="S1687" s="242"/>
      <c r="T1687" s="24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44" t="s">
        <v>215</v>
      </c>
      <c r="AU1687" s="244" t="s">
        <v>81</v>
      </c>
      <c r="AV1687" s="13" t="s">
        <v>79</v>
      </c>
      <c r="AW1687" s="13" t="s">
        <v>33</v>
      </c>
      <c r="AX1687" s="13" t="s">
        <v>72</v>
      </c>
      <c r="AY1687" s="244" t="s">
        <v>203</v>
      </c>
    </row>
    <row r="1688" s="14" customFormat="1">
      <c r="A1688" s="14"/>
      <c r="B1688" s="245"/>
      <c r="C1688" s="246"/>
      <c r="D1688" s="236" t="s">
        <v>215</v>
      </c>
      <c r="E1688" s="247" t="s">
        <v>19</v>
      </c>
      <c r="F1688" s="248" t="s">
        <v>1472</v>
      </c>
      <c r="G1688" s="246"/>
      <c r="H1688" s="249">
        <v>26.853999999999999</v>
      </c>
      <c r="I1688" s="250"/>
      <c r="J1688" s="246"/>
      <c r="K1688" s="246"/>
      <c r="L1688" s="251"/>
      <c r="M1688" s="252"/>
      <c r="N1688" s="253"/>
      <c r="O1688" s="253"/>
      <c r="P1688" s="253"/>
      <c r="Q1688" s="253"/>
      <c r="R1688" s="253"/>
      <c r="S1688" s="253"/>
      <c r="T1688" s="25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55" t="s">
        <v>215</v>
      </c>
      <c r="AU1688" s="255" t="s">
        <v>81</v>
      </c>
      <c r="AV1688" s="14" t="s">
        <v>81</v>
      </c>
      <c r="AW1688" s="14" t="s">
        <v>33</v>
      </c>
      <c r="AX1688" s="14" t="s">
        <v>72</v>
      </c>
      <c r="AY1688" s="255" t="s">
        <v>203</v>
      </c>
    </row>
    <row r="1689" s="13" customFormat="1">
      <c r="A1689" s="13"/>
      <c r="B1689" s="234"/>
      <c r="C1689" s="235"/>
      <c r="D1689" s="236" t="s">
        <v>215</v>
      </c>
      <c r="E1689" s="237" t="s">
        <v>19</v>
      </c>
      <c r="F1689" s="238" t="s">
        <v>1366</v>
      </c>
      <c r="G1689" s="235"/>
      <c r="H1689" s="237" t="s">
        <v>19</v>
      </c>
      <c r="I1689" s="239"/>
      <c r="J1689" s="235"/>
      <c r="K1689" s="235"/>
      <c r="L1689" s="240"/>
      <c r="M1689" s="241"/>
      <c r="N1689" s="242"/>
      <c r="O1689" s="242"/>
      <c r="P1689" s="242"/>
      <c r="Q1689" s="242"/>
      <c r="R1689" s="242"/>
      <c r="S1689" s="242"/>
      <c r="T1689" s="24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44" t="s">
        <v>215</v>
      </c>
      <c r="AU1689" s="244" t="s">
        <v>81</v>
      </c>
      <c r="AV1689" s="13" t="s">
        <v>79</v>
      </c>
      <c r="AW1689" s="13" t="s">
        <v>33</v>
      </c>
      <c r="AX1689" s="13" t="s">
        <v>72</v>
      </c>
      <c r="AY1689" s="244" t="s">
        <v>203</v>
      </c>
    </row>
    <row r="1690" s="13" customFormat="1">
      <c r="A1690" s="13"/>
      <c r="B1690" s="234"/>
      <c r="C1690" s="235"/>
      <c r="D1690" s="236" t="s">
        <v>215</v>
      </c>
      <c r="E1690" s="237" t="s">
        <v>19</v>
      </c>
      <c r="F1690" s="238" t="s">
        <v>1139</v>
      </c>
      <c r="G1690" s="235"/>
      <c r="H1690" s="237" t="s">
        <v>19</v>
      </c>
      <c r="I1690" s="239"/>
      <c r="J1690" s="235"/>
      <c r="K1690" s="235"/>
      <c r="L1690" s="240"/>
      <c r="M1690" s="241"/>
      <c r="N1690" s="242"/>
      <c r="O1690" s="242"/>
      <c r="P1690" s="242"/>
      <c r="Q1690" s="242"/>
      <c r="R1690" s="242"/>
      <c r="S1690" s="242"/>
      <c r="T1690" s="24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44" t="s">
        <v>215</v>
      </c>
      <c r="AU1690" s="244" t="s">
        <v>81</v>
      </c>
      <c r="AV1690" s="13" t="s">
        <v>79</v>
      </c>
      <c r="AW1690" s="13" t="s">
        <v>33</v>
      </c>
      <c r="AX1690" s="13" t="s">
        <v>72</v>
      </c>
      <c r="AY1690" s="244" t="s">
        <v>203</v>
      </c>
    </row>
    <row r="1691" s="13" customFormat="1">
      <c r="A1691" s="13"/>
      <c r="B1691" s="234"/>
      <c r="C1691" s="235"/>
      <c r="D1691" s="236" t="s">
        <v>215</v>
      </c>
      <c r="E1691" s="237" t="s">
        <v>19</v>
      </c>
      <c r="F1691" s="238" t="s">
        <v>1371</v>
      </c>
      <c r="G1691" s="235"/>
      <c r="H1691" s="237" t="s">
        <v>19</v>
      </c>
      <c r="I1691" s="239"/>
      <c r="J1691" s="235"/>
      <c r="K1691" s="235"/>
      <c r="L1691" s="240"/>
      <c r="M1691" s="241"/>
      <c r="N1691" s="242"/>
      <c r="O1691" s="242"/>
      <c r="P1691" s="242"/>
      <c r="Q1691" s="242"/>
      <c r="R1691" s="242"/>
      <c r="S1691" s="242"/>
      <c r="T1691" s="24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4" t="s">
        <v>215</v>
      </c>
      <c r="AU1691" s="244" t="s">
        <v>81</v>
      </c>
      <c r="AV1691" s="13" t="s">
        <v>79</v>
      </c>
      <c r="AW1691" s="13" t="s">
        <v>33</v>
      </c>
      <c r="AX1691" s="13" t="s">
        <v>72</v>
      </c>
      <c r="AY1691" s="244" t="s">
        <v>203</v>
      </c>
    </row>
    <row r="1692" s="13" customFormat="1">
      <c r="A1692" s="13"/>
      <c r="B1692" s="234"/>
      <c r="C1692" s="235"/>
      <c r="D1692" s="236" t="s">
        <v>215</v>
      </c>
      <c r="E1692" s="237" t="s">
        <v>19</v>
      </c>
      <c r="F1692" s="238" t="s">
        <v>999</v>
      </c>
      <c r="G1692" s="235"/>
      <c r="H1692" s="237" t="s">
        <v>19</v>
      </c>
      <c r="I1692" s="239"/>
      <c r="J1692" s="235"/>
      <c r="K1692" s="235"/>
      <c r="L1692" s="240"/>
      <c r="M1692" s="241"/>
      <c r="N1692" s="242"/>
      <c r="O1692" s="242"/>
      <c r="P1692" s="242"/>
      <c r="Q1692" s="242"/>
      <c r="R1692" s="242"/>
      <c r="S1692" s="242"/>
      <c r="T1692" s="24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44" t="s">
        <v>215</v>
      </c>
      <c r="AU1692" s="244" t="s">
        <v>81</v>
      </c>
      <c r="AV1692" s="13" t="s">
        <v>79</v>
      </c>
      <c r="AW1692" s="13" t="s">
        <v>33</v>
      </c>
      <c r="AX1692" s="13" t="s">
        <v>72</v>
      </c>
      <c r="AY1692" s="244" t="s">
        <v>203</v>
      </c>
    </row>
    <row r="1693" s="13" customFormat="1">
      <c r="A1693" s="13"/>
      <c r="B1693" s="234"/>
      <c r="C1693" s="235"/>
      <c r="D1693" s="236" t="s">
        <v>215</v>
      </c>
      <c r="E1693" s="237" t="s">
        <v>19</v>
      </c>
      <c r="F1693" s="238" t="s">
        <v>1000</v>
      </c>
      <c r="G1693" s="235"/>
      <c r="H1693" s="237" t="s">
        <v>19</v>
      </c>
      <c r="I1693" s="239"/>
      <c r="J1693" s="235"/>
      <c r="K1693" s="235"/>
      <c r="L1693" s="240"/>
      <c r="M1693" s="241"/>
      <c r="N1693" s="242"/>
      <c r="O1693" s="242"/>
      <c r="P1693" s="242"/>
      <c r="Q1693" s="242"/>
      <c r="R1693" s="242"/>
      <c r="S1693" s="242"/>
      <c r="T1693" s="24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44" t="s">
        <v>215</v>
      </c>
      <c r="AU1693" s="244" t="s">
        <v>81</v>
      </c>
      <c r="AV1693" s="13" t="s">
        <v>79</v>
      </c>
      <c r="AW1693" s="13" t="s">
        <v>33</v>
      </c>
      <c r="AX1693" s="13" t="s">
        <v>72</v>
      </c>
      <c r="AY1693" s="244" t="s">
        <v>203</v>
      </c>
    </row>
    <row r="1694" s="14" customFormat="1">
      <c r="A1694" s="14"/>
      <c r="B1694" s="245"/>
      <c r="C1694" s="246"/>
      <c r="D1694" s="236" t="s">
        <v>215</v>
      </c>
      <c r="E1694" s="247" t="s">
        <v>19</v>
      </c>
      <c r="F1694" s="248" t="s">
        <v>1372</v>
      </c>
      <c r="G1694" s="246"/>
      <c r="H1694" s="249">
        <v>32.100000000000001</v>
      </c>
      <c r="I1694" s="250"/>
      <c r="J1694" s="246"/>
      <c r="K1694" s="246"/>
      <c r="L1694" s="251"/>
      <c r="M1694" s="252"/>
      <c r="N1694" s="253"/>
      <c r="O1694" s="253"/>
      <c r="P1694" s="253"/>
      <c r="Q1694" s="253"/>
      <c r="R1694" s="253"/>
      <c r="S1694" s="253"/>
      <c r="T1694" s="25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5" t="s">
        <v>215</v>
      </c>
      <c r="AU1694" s="255" t="s">
        <v>81</v>
      </c>
      <c r="AV1694" s="14" t="s">
        <v>81</v>
      </c>
      <c r="AW1694" s="14" t="s">
        <v>33</v>
      </c>
      <c r="AX1694" s="14" t="s">
        <v>72</v>
      </c>
      <c r="AY1694" s="255" t="s">
        <v>203</v>
      </c>
    </row>
    <row r="1695" s="13" customFormat="1">
      <c r="A1695" s="13"/>
      <c r="B1695" s="234"/>
      <c r="C1695" s="235"/>
      <c r="D1695" s="236" t="s">
        <v>215</v>
      </c>
      <c r="E1695" s="237" t="s">
        <v>19</v>
      </c>
      <c r="F1695" s="238" t="s">
        <v>1366</v>
      </c>
      <c r="G1695" s="235"/>
      <c r="H1695" s="237" t="s">
        <v>19</v>
      </c>
      <c r="I1695" s="239"/>
      <c r="J1695" s="235"/>
      <c r="K1695" s="235"/>
      <c r="L1695" s="240"/>
      <c r="M1695" s="241"/>
      <c r="N1695" s="242"/>
      <c r="O1695" s="242"/>
      <c r="P1695" s="242"/>
      <c r="Q1695" s="242"/>
      <c r="R1695" s="242"/>
      <c r="S1695" s="242"/>
      <c r="T1695" s="24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4" t="s">
        <v>215</v>
      </c>
      <c r="AU1695" s="244" t="s">
        <v>81</v>
      </c>
      <c r="AV1695" s="13" t="s">
        <v>79</v>
      </c>
      <c r="AW1695" s="13" t="s">
        <v>33</v>
      </c>
      <c r="AX1695" s="13" t="s">
        <v>72</v>
      </c>
      <c r="AY1695" s="244" t="s">
        <v>203</v>
      </c>
    </row>
    <row r="1696" s="13" customFormat="1">
      <c r="A1696" s="13"/>
      <c r="B1696" s="234"/>
      <c r="C1696" s="235"/>
      <c r="D1696" s="236" t="s">
        <v>215</v>
      </c>
      <c r="E1696" s="237" t="s">
        <v>19</v>
      </c>
      <c r="F1696" s="238" t="s">
        <v>1152</v>
      </c>
      <c r="G1696" s="235"/>
      <c r="H1696" s="237" t="s">
        <v>19</v>
      </c>
      <c r="I1696" s="239"/>
      <c r="J1696" s="235"/>
      <c r="K1696" s="235"/>
      <c r="L1696" s="240"/>
      <c r="M1696" s="241"/>
      <c r="N1696" s="242"/>
      <c r="O1696" s="242"/>
      <c r="P1696" s="242"/>
      <c r="Q1696" s="242"/>
      <c r="R1696" s="242"/>
      <c r="S1696" s="242"/>
      <c r="T1696" s="24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44" t="s">
        <v>215</v>
      </c>
      <c r="AU1696" s="244" t="s">
        <v>81</v>
      </c>
      <c r="AV1696" s="13" t="s">
        <v>79</v>
      </c>
      <c r="AW1696" s="13" t="s">
        <v>33</v>
      </c>
      <c r="AX1696" s="13" t="s">
        <v>72</v>
      </c>
      <c r="AY1696" s="244" t="s">
        <v>203</v>
      </c>
    </row>
    <row r="1697" s="13" customFormat="1">
      <c r="A1697" s="13"/>
      <c r="B1697" s="234"/>
      <c r="C1697" s="235"/>
      <c r="D1697" s="236" t="s">
        <v>215</v>
      </c>
      <c r="E1697" s="237" t="s">
        <v>19</v>
      </c>
      <c r="F1697" s="238" t="s">
        <v>1371</v>
      </c>
      <c r="G1697" s="235"/>
      <c r="H1697" s="237" t="s">
        <v>19</v>
      </c>
      <c r="I1697" s="239"/>
      <c r="J1697" s="235"/>
      <c r="K1697" s="235"/>
      <c r="L1697" s="240"/>
      <c r="M1697" s="241"/>
      <c r="N1697" s="242"/>
      <c r="O1697" s="242"/>
      <c r="P1697" s="242"/>
      <c r="Q1697" s="242"/>
      <c r="R1697" s="242"/>
      <c r="S1697" s="242"/>
      <c r="T1697" s="24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4" t="s">
        <v>215</v>
      </c>
      <c r="AU1697" s="244" t="s">
        <v>81</v>
      </c>
      <c r="AV1697" s="13" t="s">
        <v>79</v>
      </c>
      <c r="AW1697" s="13" t="s">
        <v>33</v>
      </c>
      <c r="AX1697" s="13" t="s">
        <v>72</v>
      </c>
      <c r="AY1697" s="244" t="s">
        <v>203</v>
      </c>
    </row>
    <row r="1698" s="13" customFormat="1">
      <c r="A1698" s="13"/>
      <c r="B1698" s="234"/>
      <c r="C1698" s="235"/>
      <c r="D1698" s="236" t="s">
        <v>215</v>
      </c>
      <c r="E1698" s="237" t="s">
        <v>19</v>
      </c>
      <c r="F1698" s="238" t="s">
        <v>999</v>
      </c>
      <c r="G1698" s="235"/>
      <c r="H1698" s="237" t="s">
        <v>19</v>
      </c>
      <c r="I1698" s="239"/>
      <c r="J1698" s="235"/>
      <c r="K1698" s="235"/>
      <c r="L1698" s="240"/>
      <c r="M1698" s="241"/>
      <c r="N1698" s="242"/>
      <c r="O1698" s="242"/>
      <c r="P1698" s="242"/>
      <c r="Q1698" s="242"/>
      <c r="R1698" s="242"/>
      <c r="S1698" s="242"/>
      <c r="T1698" s="24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44" t="s">
        <v>215</v>
      </c>
      <c r="AU1698" s="244" t="s">
        <v>81</v>
      </c>
      <c r="AV1698" s="13" t="s">
        <v>79</v>
      </c>
      <c r="AW1698" s="13" t="s">
        <v>33</v>
      </c>
      <c r="AX1698" s="13" t="s">
        <v>72</v>
      </c>
      <c r="AY1698" s="244" t="s">
        <v>203</v>
      </c>
    </row>
    <row r="1699" s="13" customFormat="1">
      <c r="A1699" s="13"/>
      <c r="B1699" s="234"/>
      <c r="C1699" s="235"/>
      <c r="D1699" s="236" t="s">
        <v>215</v>
      </c>
      <c r="E1699" s="237" t="s">
        <v>19</v>
      </c>
      <c r="F1699" s="238" t="s">
        <v>1002</v>
      </c>
      <c r="G1699" s="235"/>
      <c r="H1699" s="237" t="s">
        <v>19</v>
      </c>
      <c r="I1699" s="239"/>
      <c r="J1699" s="235"/>
      <c r="K1699" s="235"/>
      <c r="L1699" s="240"/>
      <c r="M1699" s="241"/>
      <c r="N1699" s="242"/>
      <c r="O1699" s="242"/>
      <c r="P1699" s="242"/>
      <c r="Q1699" s="242"/>
      <c r="R1699" s="242"/>
      <c r="S1699" s="242"/>
      <c r="T1699" s="24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44" t="s">
        <v>215</v>
      </c>
      <c r="AU1699" s="244" t="s">
        <v>81</v>
      </c>
      <c r="AV1699" s="13" t="s">
        <v>79</v>
      </c>
      <c r="AW1699" s="13" t="s">
        <v>33</v>
      </c>
      <c r="AX1699" s="13" t="s">
        <v>72</v>
      </c>
      <c r="AY1699" s="244" t="s">
        <v>203</v>
      </c>
    </row>
    <row r="1700" s="14" customFormat="1">
      <c r="A1700" s="14"/>
      <c r="B1700" s="245"/>
      <c r="C1700" s="246"/>
      <c r="D1700" s="236" t="s">
        <v>215</v>
      </c>
      <c r="E1700" s="247" t="s">
        <v>19</v>
      </c>
      <c r="F1700" s="248" t="s">
        <v>1843</v>
      </c>
      <c r="G1700" s="246"/>
      <c r="H1700" s="249">
        <v>46.368000000000002</v>
      </c>
      <c r="I1700" s="250"/>
      <c r="J1700" s="246"/>
      <c r="K1700" s="246"/>
      <c r="L1700" s="251"/>
      <c r="M1700" s="252"/>
      <c r="N1700" s="253"/>
      <c r="O1700" s="253"/>
      <c r="P1700" s="253"/>
      <c r="Q1700" s="253"/>
      <c r="R1700" s="253"/>
      <c r="S1700" s="253"/>
      <c r="T1700" s="25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55" t="s">
        <v>215</v>
      </c>
      <c r="AU1700" s="255" t="s">
        <v>81</v>
      </c>
      <c r="AV1700" s="14" t="s">
        <v>81</v>
      </c>
      <c r="AW1700" s="14" t="s">
        <v>33</v>
      </c>
      <c r="AX1700" s="14" t="s">
        <v>72</v>
      </c>
      <c r="AY1700" s="255" t="s">
        <v>203</v>
      </c>
    </row>
    <row r="1701" s="13" customFormat="1">
      <c r="A1701" s="13"/>
      <c r="B1701" s="234"/>
      <c r="C1701" s="235"/>
      <c r="D1701" s="236" t="s">
        <v>215</v>
      </c>
      <c r="E1701" s="237" t="s">
        <v>19</v>
      </c>
      <c r="F1701" s="238" t="s">
        <v>1366</v>
      </c>
      <c r="G1701" s="235"/>
      <c r="H1701" s="237" t="s">
        <v>19</v>
      </c>
      <c r="I1701" s="239"/>
      <c r="J1701" s="235"/>
      <c r="K1701" s="235"/>
      <c r="L1701" s="240"/>
      <c r="M1701" s="241"/>
      <c r="N1701" s="242"/>
      <c r="O1701" s="242"/>
      <c r="P1701" s="242"/>
      <c r="Q1701" s="242"/>
      <c r="R1701" s="242"/>
      <c r="S1701" s="242"/>
      <c r="T1701" s="24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44" t="s">
        <v>215</v>
      </c>
      <c r="AU1701" s="244" t="s">
        <v>81</v>
      </c>
      <c r="AV1701" s="13" t="s">
        <v>79</v>
      </c>
      <c r="AW1701" s="13" t="s">
        <v>33</v>
      </c>
      <c r="AX1701" s="13" t="s">
        <v>72</v>
      </c>
      <c r="AY1701" s="244" t="s">
        <v>203</v>
      </c>
    </row>
    <row r="1702" s="13" customFormat="1">
      <c r="A1702" s="13"/>
      <c r="B1702" s="234"/>
      <c r="C1702" s="235"/>
      <c r="D1702" s="236" t="s">
        <v>215</v>
      </c>
      <c r="E1702" s="237" t="s">
        <v>19</v>
      </c>
      <c r="F1702" s="238" t="s">
        <v>1153</v>
      </c>
      <c r="G1702" s="235"/>
      <c r="H1702" s="237" t="s">
        <v>19</v>
      </c>
      <c r="I1702" s="239"/>
      <c r="J1702" s="235"/>
      <c r="K1702" s="235"/>
      <c r="L1702" s="240"/>
      <c r="M1702" s="241"/>
      <c r="N1702" s="242"/>
      <c r="O1702" s="242"/>
      <c r="P1702" s="242"/>
      <c r="Q1702" s="242"/>
      <c r="R1702" s="242"/>
      <c r="S1702" s="242"/>
      <c r="T1702" s="24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4" t="s">
        <v>215</v>
      </c>
      <c r="AU1702" s="244" t="s">
        <v>81</v>
      </c>
      <c r="AV1702" s="13" t="s">
        <v>79</v>
      </c>
      <c r="AW1702" s="13" t="s">
        <v>33</v>
      </c>
      <c r="AX1702" s="13" t="s">
        <v>72</v>
      </c>
      <c r="AY1702" s="244" t="s">
        <v>203</v>
      </c>
    </row>
    <row r="1703" s="13" customFormat="1">
      <c r="A1703" s="13"/>
      <c r="B1703" s="234"/>
      <c r="C1703" s="235"/>
      <c r="D1703" s="236" t="s">
        <v>215</v>
      </c>
      <c r="E1703" s="237" t="s">
        <v>19</v>
      </c>
      <c r="F1703" s="238" t="s">
        <v>1367</v>
      </c>
      <c r="G1703" s="235"/>
      <c r="H1703" s="237" t="s">
        <v>19</v>
      </c>
      <c r="I1703" s="239"/>
      <c r="J1703" s="235"/>
      <c r="K1703" s="235"/>
      <c r="L1703" s="240"/>
      <c r="M1703" s="241"/>
      <c r="N1703" s="242"/>
      <c r="O1703" s="242"/>
      <c r="P1703" s="242"/>
      <c r="Q1703" s="242"/>
      <c r="R1703" s="242"/>
      <c r="S1703" s="242"/>
      <c r="T1703" s="24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44" t="s">
        <v>215</v>
      </c>
      <c r="AU1703" s="244" t="s">
        <v>81</v>
      </c>
      <c r="AV1703" s="13" t="s">
        <v>79</v>
      </c>
      <c r="AW1703" s="13" t="s">
        <v>33</v>
      </c>
      <c r="AX1703" s="13" t="s">
        <v>72</v>
      </c>
      <c r="AY1703" s="244" t="s">
        <v>203</v>
      </c>
    </row>
    <row r="1704" s="13" customFormat="1">
      <c r="A1704" s="13"/>
      <c r="B1704" s="234"/>
      <c r="C1704" s="235"/>
      <c r="D1704" s="236" t="s">
        <v>215</v>
      </c>
      <c r="E1704" s="237" t="s">
        <v>19</v>
      </c>
      <c r="F1704" s="238" t="s">
        <v>999</v>
      </c>
      <c r="G1704" s="235"/>
      <c r="H1704" s="237" t="s">
        <v>19</v>
      </c>
      <c r="I1704" s="239"/>
      <c r="J1704" s="235"/>
      <c r="K1704" s="235"/>
      <c r="L1704" s="240"/>
      <c r="M1704" s="241"/>
      <c r="N1704" s="242"/>
      <c r="O1704" s="242"/>
      <c r="P1704" s="242"/>
      <c r="Q1704" s="242"/>
      <c r="R1704" s="242"/>
      <c r="S1704" s="242"/>
      <c r="T1704" s="24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44" t="s">
        <v>215</v>
      </c>
      <c r="AU1704" s="244" t="s">
        <v>81</v>
      </c>
      <c r="AV1704" s="13" t="s">
        <v>79</v>
      </c>
      <c r="AW1704" s="13" t="s">
        <v>33</v>
      </c>
      <c r="AX1704" s="13" t="s">
        <v>72</v>
      </c>
      <c r="AY1704" s="244" t="s">
        <v>203</v>
      </c>
    </row>
    <row r="1705" s="13" customFormat="1">
      <c r="A1705" s="13"/>
      <c r="B1705" s="234"/>
      <c r="C1705" s="235"/>
      <c r="D1705" s="236" t="s">
        <v>215</v>
      </c>
      <c r="E1705" s="237" t="s">
        <v>19</v>
      </c>
      <c r="F1705" s="238" t="s">
        <v>1000</v>
      </c>
      <c r="G1705" s="235"/>
      <c r="H1705" s="237" t="s">
        <v>19</v>
      </c>
      <c r="I1705" s="239"/>
      <c r="J1705" s="235"/>
      <c r="K1705" s="235"/>
      <c r="L1705" s="240"/>
      <c r="M1705" s="241"/>
      <c r="N1705" s="242"/>
      <c r="O1705" s="242"/>
      <c r="P1705" s="242"/>
      <c r="Q1705" s="242"/>
      <c r="R1705" s="242"/>
      <c r="S1705" s="242"/>
      <c r="T1705" s="24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44" t="s">
        <v>215</v>
      </c>
      <c r="AU1705" s="244" t="s">
        <v>81</v>
      </c>
      <c r="AV1705" s="13" t="s">
        <v>79</v>
      </c>
      <c r="AW1705" s="13" t="s">
        <v>33</v>
      </c>
      <c r="AX1705" s="13" t="s">
        <v>72</v>
      </c>
      <c r="AY1705" s="244" t="s">
        <v>203</v>
      </c>
    </row>
    <row r="1706" s="14" customFormat="1">
      <c r="A1706" s="14"/>
      <c r="B1706" s="245"/>
      <c r="C1706" s="246"/>
      <c r="D1706" s="236" t="s">
        <v>215</v>
      </c>
      <c r="E1706" s="247" t="s">
        <v>19</v>
      </c>
      <c r="F1706" s="248" t="s">
        <v>1368</v>
      </c>
      <c r="G1706" s="246"/>
      <c r="H1706" s="249">
        <v>15.550000000000001</v>
      </c>
      <c r="I1706" s="250"/>
      <c r="J1706" s="246"/>
      <c r="K1706" s="246"/>
      <c r="L1706" s="251"/>
      <c r="M1706" s="252"/>
      <c r="N1706" s="253"/>
      <c r="O1706" s="253"/>
      <c r="P1706" s="253"/>
      <c r="Q1706" s="253"/>
      <c r="R1706" s="253"/>
      <c r="S1706" s="253"/>
      <c r="T1706" s="25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5" t="s">
        <v>215</v>
      </c>
      <c r="AU1706" s="255" t="s">
        <v>81</v>
      </c>
      <c r="AV1706" s="14" t="s">
        <v>81</v>
      </c>
      <c r="AW1706" s="14" t="s">
        <v>33</v>
      </c>
      <c r="AX1706" s="14" t="s">
        <v>72</v>
      </c>
      <c r="AY1706" s="255" t="s">
        <v>203</v>
      </c>
    </row>
    <row r="1707" s="13" customFormat="1">
      <c r="A1707" s="13"/>
      <c r="B1707" s="234"/>
      <c r="C1707" s="235"/>
      <c r="D1707" s="236" t="s">
        <v>215</v>
      </c>
      <c r="E1707" s="237" t="s">
        <v>19</v>
      </c>
      <c r="F1707" s="238" t="s">
        <v>1366</v>
      </c>
      <c r="G1707" s="235"/>
      <c r="H1707" s="237" t="s">
        <v>19</v>
      </c>
      <c r="I1707" s="239"/>
      <c r="J1707" s="235"/>
      <c r="K1707" s="235"/>
      <c r="L1707" s="240"/>
      <c r="M1707" s="241"/>
      <c r="N1707" s="242"/>
      <c r="O1707" s="242"/>
      <c r="P1707" s="242"/>
      <c r="Q1707" s="242"/>
      <c r="R1707" s="242"/>
      <c r="S1707" s="242"/>
      <c r="T1707" s="24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4" t="s">
        <v>215</v>
      </c>
      <c r="AU1707" s="244" t="s">
        <v>81</v>
      </c>
      <c r="AV1707" s="13" t="s">
        <v>79</v>
      </c>
      <c r="AW1707" s="13" t="s">
        <v>33</v>
      </c>
      <c r="AX1707" s="13" t="s">
        <v>72</v>
      </c>
      <c r="AY1707" s="244" t="s">
        <v>203</v>
      </c>
    </row>
    <row r="1708" s="13" customFormat="1">
      <c r="A1708" s="13"/>
      <c r="B1708" s="234"/>
      <c r="C1708" s="235"/>
      <c r="D1708" s="236" t="s">
        <v>215</v>
      </c>
      <c r="E1708" s="237" t="s">
        <v>19</v>
      </c>
      <c r="F1708" s="238" t="s">
        <v>1165</v>
      </c>
      <c r="G1708" s="235"/>
      <c r="H1708" s="237" t="s">
        <v>19</v>
      </c>
      <c r="I1708" s="239"/>
      <c r="J1708" s="235"/>
      <c r="K1708" s="235"/>
      <c r="L1708" s="240"/>
      <c r="M1708" s="241"/>
      <c r="N1708" s="242"/>
      <c r="O1708" s="242"/>
      <c r="P1708" s="242"/>
      <c r="Q1708" s="242"/>
      <c r="R1708" s="242"/>
      <c r="S1708" s="242"/>
      <c r="T1708" s="24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44" t="s">
        <v>215</v>
      </c>
      <c r="AU1708" s="244" t="s">
        <v>81</v>
      </c>
      <c r="AV1708" s="13" t="s">
        <v>79</v>
      </c>
      <c r="AW1708" s="13" t="s">
        <v>33</v>
      </c>
      <c r="AX1708" s="13" t="s">
        <v>72</v>
      </c>
      <c r="AY1708" s="244" t="s">
        <v>203</v>
      </c>
    </row>
    <row r="1709" s="13" customFormat="1">
      <c r="A1709" s="13"/>
      <c r="B1709" s="234"/>
      <c r="C1709" s="235"/>
      <c r="D1709" s="236" t="s">
        <v>215</v>
      </c>
      <c r="E1709" s="237" t="s">
        <v>19</v>
      </c>
      <c r="F1709" s="238" t="s">
        <v>1367</v>
      </c>
      <c r="G1709" s="235"/>
      <c r="H1709" s="237" t="s">
        <v>19</v>
      </c>
      <c r="I1709" s="239"/>
      <c r="J1709" s="235"/>
      <c r="K1709" s="235"/>
      <c r="L1709" s="240"/>
      <c r="M1709" s="241"/>
      <c r="N1709" s="242"/>
      <c r="O1709" s="242"/>
      <c r="P1709" s="242"/>
      <c r="Q1709" s="242"/>
      <c r="R1709" s="242"/>
      <c r="S1709" s="242"/>
      <c r="T1709" s="24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44" t="s">
        <v>215</v>
      </c>
      <c r="AU1709" s="244" t="s">
        <v>81</v>
      </c>
      <c r="AV1709" s="13" t="s">
        <v>79</v>
      </c>
      <c r="AW1709" s="13" t="s">
        <v>33</v>
      </c>
      <c r="AX1709" s="13" t="s">
        <v>72</v>
      </c>
      <c r="AY1709" s="244" t="s">
        <v>203</v>
      </c>
    </row>
    <row r="1710" s="13" customFormat="1">
      <c r="A1710" s="13"/>
      <c r="B1710" s="234"/>
      <c r="C1710" s="235"/>
      <c r="D1710" s="236" t="s">
        <v>215</v>
      </c>
      <c r="E1710" s="237" t="s">
        <v>19</v>
      </c>
      <c r="F1710" s="238" t="s">
        <v>999</v>
      </c>
      <c r="G1710" s="235"/>
      <c r="H1710" s="237" t="s">
        <v>19</v>
      </c>
      <c r="I1710" s="239"/>
      <c r="J1710" s="235"/>
      <c r="K1710" s="235"/>
      <c r="L1710" s="240"/>
      <c r="M1710" s="241"/>
      <c r="N1710" s="242"/>
      <c r="O1710" s="242"/>
      <c r="P1710" s="242"/>
      <c r="Q1710" s="242"/>
      <c r="R1710" s="242"/>
      <c r="S1710" s="242"/>
      <c r="T1710" s="24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44" t="s">
        <v>215</v>
      </c>
      <c r="AU1710" s="244" t="s">
        <v>81</v>
      </c>
      <c r="AV1710" s="13" t="s">
        <v>79</v>
      </c>
      <c r="AW1710" s="13" t="s">
        <v>33</v>
      </c>
      <c r="AX1710" s="13" t="s">
        <v>72</v>
      </c>
      <c r="AY1710" s="244" t="s">
        <v>203</v>
      </c>
    </row>
    <row r="1711" s="13" customFormat="1">
      <c r="A1711" s="13"/>
      <c r="B1711" s="234"/>
      <c r="C1711" s="235"/>
      <c r="D1711" s="236" t="s">
        <v>215</v>
      </c>
      <c r="E1711" s="237" t="s">
        <v>19</v>
      </c>
      <c r="F1711" s="238" t="s">
        <v>1002</v>
      </c>
      <c r="G1711" s="235"/>
      <c r="H1711" s="237" t="s">
        <v>19</v>
      </c>
      <c r="I1711" s="239"/>
      <c r="J1711" s="235"/>
      <c r="K1711" s="235"/>
      <c r="L1711" s="240"/>
      <c r="M1711" s="241"/>
      <c r="N1711" s="242"/>
      <c r="O1711" s="242"/>
      <c r="P1711" s="242"/>
      <c r="Q1711" s="242"/>
      <c r="R1711" s="242"/>
      <c r="S1711" s="242"/>
      <c r="T1711" s="24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4" t="s">
        <v>215</v>
      </c>
      <c r="AU1711" s="244" t="s">
        <v>81</v>
      </c>
      <c r="AV1711" s="13" t="s">
        <v>79</v>
      </c>
      <c r="AW1711" s="13" t="s">
        <v>33</v>
      </c>
      <c r="AX1711" s="13" t="s">
        <v>72</v>
      </c>
      <c r="AY1711" s="244" t="s">
        <v>203</v>
      </c>
    </row>
    <row r="1712" s="14" customFormat="1">
      <c r="A1712" s="14"/>
      <c r="B1712" s="245"/>
      <c r="C1712" s="246"/>
      <c r="D1712" s="236" t="s">
        <v>215</v>
      </c>
      <c r="E1712" s="247" t="s">
        <v>19</v>
      </c>
      <c r="F1712" s="248" t="s">
        <v>1844</v>
      </c>
      <c r="G1712" s="246"/>
      <c r="H1712" s="249">
        <v>24.800000000000001</v>
      </c>
      <c r="I1712" s="250"/>
      <c r="J1712" s="246"/>
      <c r="K1712" s="246"/>
      <c r="L1712" s="251"/>
      <c r="M1712" s="252"/>
      <c r="N1712" s="253"/>
      <c r="O1712" s="253"/>
      <c r="P1712" s="253"/>
      <c r="Q1712" s="253"/>
      <c r="R1712" s="253"/>
      <c r="S1712" s="253"/>
      <c r="T1712" s="25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5" t="s">
        <v>215</v>
      </c>
      <c r="AU1712" s="255" t="s">
        <v>81</v>
      </c>
      <c r="AV1712" s="14" t="s">
        <v>81</v>
      </c>
      <c r="AW1712" s="14" t="s">
        <v>33</v>
      </c>
      <c r="AX1712" s="14" t="s">
        <v>72</v>
      </c>
      <c r="AY1712" s="255" t="s">
        <v>203</v>
      </c>
    </row>
    <row r="1713" s="13" customFormat="1">
      <c r="A1713" s="13"/>
      <c r="B1713" s="234"/>
      <c r="C1713" s="235"/>
      <c r="D1713" s="236" t="s">
        <v>215</v>
      </c>
      <c r="E1713" s="237" t="s">
        <v>19</v>
      </c>
      <c r="F1713" s="238" t="s">
        <v>1366</v>
      </c>
      <c r="G1713" s="235"/>
      <c r="H1713" s="237" t="s">
        <v>19</v>
      </c>
      <c r="I1713" s="239"/>
      <c r="J1713" s="235"/>
      <c r="K1713" s="235"/>
      <c r="L1713" s="240"/>
      <c r="M1713" s="241"/>
      <c r="N1713" s="242"/>
      <c r="O1713" s="242"/>
      <c r="P1713" s="242"/>
      <c r="Q1713" s="242"/>
      <c r="R1713" s="242"/>
      <c r="S1713" s="242"/>
      <c r="T1713" s="24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44" t="s">
        <v>215</v>
      </c>
      <c r="AU1713" s="244" t="s">
        <v>81</v>
      </c>
      <c r="AV1713" s="13" t="s">
        <v>79</v>
      </c>
      <c r="AW1713" s="13" t="s">
        <v>33</v>
      </c>
      <c r="AX1713" s="13" t="s">
        <v>72</v>
      </c>
      <c r="AY1713" s="244" t="s">
        <v>203</v>
      </c>
    </row>
    <row r="1714" s="13" customFormat="1">
      <c r="A1714" s="13"/>
      <c r="B1714" s="234"/>
      <c r="C1714" s="235"/>
      <c r="D1714" s="236" t="s">
        <v>215</v>
      </c>
      <c r="E1714" s="237" t="s">
        <v>19</v>
      </c>
      <c r="F1714" s="238" t="s">
        <v>1059</v>
      </c>
      <c r="G1714" s="235"/>
      <c r="H1714" s="237" t="s">
        <v>19</v>
      </c>
      <c r="I1714" s="239"/>
      <c r="J1714" s="235"/>
      <c r="K1714" s="235"/>
      <c r="L1714" s="240"/>
      <c r="M1714" s="241"/>
      <c r="N1714" s="242"/>
      <c r="O1714" s="242"/>
      <c r="P1714" s="242"/>
      <c r="Q1714" s="242"/>
      <c r="R1714" s="242"/>
      <c r="S1714" s="242"/>
      <c r="T1714" s="24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4" t="s">
        <v>215</v>
      </c>
      <c r="AU1714" s="244" t="s">
        <v>81</v>
      </c>
      <c r="AV1714" s="13" t="s">
        <v>79</v>
      </c>
      <c r="AW1714" s="13" t="s">
        <v>33</v>
      </c>
      <c r="AX1714" s="13" t="s">
        <v>72</v>
      </c>
      <c r="AY1714" s="244" t="s">
        <v>203</v>
      </c>
    </row>
    <row r="1715" s="13" customFormat="1">
      <c r="A1715" s="13"/>
      <c r="B1715" s="234"/>
      <c r="C1715" s="235"/>
      <c r="D1715" s="236" t="s">
        <v>215</v>
      </c>
      <c r="E1715" s="237" t="s">
        <v>19</v>
      </c>
      <c r="F1715" s="238" t="s">
        <v>456</v>
      </c>
      <c r="G1715" s="235"/>
      <c r="H1715" s="237" t="s">
        <v>19</v>
      </c>
      <c r="I1715" s="239"/>
      <c r="J1715" s="235"/>
      <c r="K1715" s="235"/>
      <c r="L1715" s="240"/>
      <c r="M1715" s="241"/>
      <c r="N1715" s="242"/>
      <c r="O1715" s="242"/>
      <c r="P1715" s="242"/>
      <c r="Q1715" s="242"/>
      <c r="R1715" s="242"/>
      <c r="S1715" s="242"/>
      <c r="T1715" s="24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44" t="s">
        <v>215</v>
      </c>
      <c r="AU1715" s="244" t="s">
        <v>81</v>
      </c>
      <c r="AV1715" s="13" t="s">
        <v>79</v>
      </c>
      <c r="AW1715" s="13" t="s">
        <v>33</v>
      </c>
      <c r="AX1715" s="13" t="s">
        <v>72</v>
      </c>
      <c r="AY1715" s="244" t="s">
        <v>203</v>
      </c>
    </row>
    <row r="1716" s="13" customFormat="1">
      <c r="A1716" s="13"/>
      <c r="B1716" s="234"/>
      <c r="C1716" s="235"/>
      <c r="D1716" s="236" t="s">
        <v>215</v>
      </c>
      <c r="E1716" s="237" t="s">
        <v>19</v>
      </c>
      <c r="F1716" s="238" t="s">
        <v>999</v>
      </c>
      <c r="G1716" s="235"/>
      <c r="H1716" s="237" t="s">
        <v>19</v>
      </c>
      <c r="I1716" s="239"/>
      <c r="J1716" s="235"/>
      <c r="K1716" s="235"/>
      <c r="L1716" s="240"/>
      <c r="M1716" s="241"/>
      <c r="N1716" s="242"/>
      <c r="O1716" s="242"/>
      <c r="P1716" s="242"/>
      <c r="Q1716" s="242"/>
      <c r="R1716" s="242"/>
      <c r="S1716" s="242"/>
      <c r="T1716" s="24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44" t="s">
        <v>215</v>
      </c>
      <c r="AU1716" s="244" t="s">
        <v>81</v>
      </c>
      <c r="AV1716" s="13" t="s">
        <v>79</v>
      </c>
      <c r="AW1716" s="13" t="s">
        <v>33</v>
      </c>
      <c r="AX1716" s="13" t="s">
        <v>72</v>
      </c>
      <c r="AY1716" s="244" t="s">
        <v>203</v>
      </c>
    </row>
    <row r="1717" s="13" customFormat="1">
      <c r="A1717" s="13"/>
      <c r="B1717" s="234"/>
      <c r="C1717" s="235"/>
      <c r="D1717" s="236" t="s">
        <v>215</v>
      </c>
      <c r="E1717" s="237" t="s">
        <v>19</v>
      </c>
      <c r="F1717" s="238" t="s">
        <v>1000</v>
      </c>
      <c r="G1717" s="235"/>
      <c r="H1717" s="237" t="s">
        <v>19</v>
      </c>
      <c r="I1717" s="239"/>
      <c r="J1717" s="235"/>
      <c r="K1717" s="235"/>
      <c r="L1717" s="240"/>
      <c r="M1717" s="241"/>
      <c r="N1717" s="242"/>
      <c r="O1717" s="242"/>
      <c r="P1717" s="242"/>
      <c r="Q1717" s="242"/>
      <c r="R1717" s="242"/>
      <c r="S1717" s="242"/>
      <c r="T1717" s="24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44" t="s">
        <v>215</v>
      </c>
      <c r="AU1717" s="244" t="s">
        <v>81</v>
      </c>
      <c r="AV1717" s="13" t="s">
        <v>79</v>
      </c>
      <c r="AW1717" s="13" t="s">
        <v>33</v>
      </c>
      <c r="AX1717" s="13" t="s">
        <v>72</v>
      </c>
      <c r="AY1717" s="244" t="s">
        <v>203</v>
      </c>
    </row>
    <row r="1718" s="14" customFormat="1">
      <c r="A1718" s="14"/>
      <c r="B1718" s="245"/>
      <c r="C1718" s="246"/>
      <c r="D1718" s="236" t="s">
        <v>215</v>
      </c>
      <c r="E1718" s="247" t="s">
        <v>19</v>
      </c>
      <c r="F1718" s="248" t="s">
        <v>1398</v>
      </c>
      <c r="G1718" s="246"/>
      <c r="H1718" s="249">
        <v>5.6399999999999997</v>
      </c>
      <c r="I1718" s="250"/>
      <c r="J1718" s="246"/>
      <c r="K1718" s="246"/>
      <c r="L1718" s="251"/>
      <c r="M1718" s="252"/>
      <c r="N1718" s="253"/>
      <c r="O1718" s="253"/>
      <c r="P1718" s="253"/>
      <c r="Q1718" s="253"/>
      <c r="R1718" s="253"/>
      <c r="S1718" s="253"/>
      <c r="T1718" s="25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5" t="s">
        <v>215</v>
      </c>
      <c r="AU1718" s="255" t="s">
        <v>81</v>
      </c>
      <c r="AV1718" s="14" t="s">
        <v>81</v>
      </c>
      <c r="AW1718" s="14" t="s">
        <v>33</v>
      </c>
      <c r="AX1718" s="14" t="s">
        <v>72</v>
      </c>
      <c r="AY1718" s="255" t="s">
        <v>203</v>
      </c>
    </row>
    <row r="1719" s="13" customFormat="1">
      <c r="A1719" s="13"/>
      <c r="B1719" s="234"/>
      <c r="C1719" s="235"/>
      <c r="D1719" s="236" t="s">
        <v>215</v>
      </c>
      <c r="E1719" s="237" t="s">
        <v>19</v>
      </c>
      <c r="F1719" s="238" t="s">
        <v>1366</v>
      </c>
      <c r="G1719" s="235"/>
      <c r="H1719" s="237" t="s">
        <v>19</v>
      </c>
      <c r="I1719" s="239"/>
      <c r="J1719" s="235"/>
      <c r="K1719" s="235"/>
      <c r="L1719" s="240"/>
      <c r="M1719" s="241"/>
      <c r="N1719" s="242"/>
      <c r="O1719" s="242"/>
      <c r="P1719" s="242"/>
      <c r="Q1719" s="242"/>
      <c r="R1719" s="242"/>
      <c r="S1719" s="242"/>
      <c r="T1719" s="24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44" t="s">
        <v>215</v>
      </c>
      <c r="AU1719" s="244" t="s">
        <v>81</v>
      </c>
      <c r="AV1719" s="13" t="s">
        <v>79</v>
      </c>
      <c r="AW1719" s="13" t="s">
        <v>33</v>
      </c>
      <c r="AX1719" s="13" t="s">
        <v>72</v>
      </c>
      <c r="AY1719" s="244" t="s">
        <v>203</v>
      </c>
    </row>
    <row r="1720" s="13" customFormat="1">
      <c r="A1720" s="13"/>
      <c r="B1720" s="234"/>
      <c r="C1720" s="235"/>
      <c r="D1720" s="236" t="s">
        <v>215</v>
      </c>
      <c r="E1720" s="237" t="s">
        <v>19</v>
      </c>
      <c r="F1720" s="238" t="s">
        <v>1185</v>
      </c>
      <c r="G1720" s="235"/>
      <c r="H1720" s="237" t="s">
        <v>19</v>
      </c>
      <c r="I1720" s="239"/>
      <c r="J1720" s="235"/>
      <c r="K1720" s="235"/>
      <c r="L1720" s="240"/>
      <c r="M1720" s="241"/>
      <c r="N1720" s="242"/>
      <c r="O1720" s="242"/>
      <c r="P1720" s="242"/>
      <c r="Q1720" s="242"/>
      <c r="R1720" s="242"/>
      <c r="S1720" s="242"/>
      <c r="T1720" s="24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4" t="s">
        <v>215</v>
      </c>
      <c r="AU1720" s="244" t="s">
        <v>81</v>
      </c>
      <c r="AV1720" s="13" t="s">
        <v>79</v>
      </c>
      <c r="AW1720" s="13" t="s">
        <v>33</v>
      </c>
      <c r="AX1720" s="13" t="s">
        <v>72</v>
      </c>
      <c r="AY1720" s="244" t="s">
        <v>203</v>
      </c>
    </row>
    <row r="1721" s="13" customFormat="1">
      <c r="A1721" s="13"/>
      <c r="B1721" s="234"/>
      <c r="C1721" s="235"/>
      <c r="D1721" s="236" t="s">
        <v>215</v>
      </c>
      <c r="E1721" s="237" t="s">
        <v>19</v>
      </c>
      <c r="F1721" s="238" t="s">
        <v>456</v>
      </c>
      <c r="G1721" s="235"/>
      <c r="H1721" s="237" t="s">
        <v>19</v>
      </c>
      <c r="I1721" s="239"/>
      <c r="J1721" s="235"/>
      <c r="K1721" s="235"/>
      <c r="L1721" s="240"/>
      <c r="M1721" s="241"/>
      <c r="N1721" s="242"/>
      <c r="O1721" s="242"/>
      <c r="P1721" s="242"/>
      <c r="Q1721" s="242"/>
      <c r="R1721" s="242"/>
      <c r="S1721" s="242"/>
      <c r="T1721" s="24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44" t="s">
        <v>215</v>
      </c>
      <c r="AU1721" s="244" t="s">
        <v>81</v>
      </c>
      <c r="AV1721" s="13" t="s">
        <v>79</v>
      </c>
      <c r="AW1721" s="13" t="s">
        <v>33</v>
      </c>
      <c r="AX1721" s="13" t="s">
        <v>72</v>
      </c>
      <c r="AY1721" s="244" t="s">
        <v>203</v>
      </c>
    </row>
    <row r="1722" s="13" customFormat="1">
      <c r="A1722" s="13"/>
      <c r="B1722" s="234"/>
      <c r="C1722" s="235"/>
      <c r="D1722" s="236" t="s">
        <v>215</v>
      </c>
      <c r="E1722" s="237" t="s">
        <v>19</v>
      </c>
      <c r="F1722" s="238" t="s">
        <v>999</v>
      </c>
      <c r="G1722" s="235"/>
      <c r="H1722" s="237" t="s">
        <v>19</v>
      </c>
      <c r="I1722" s="239"/>
      <c r="J1722" s="235"/>
      <c r="K1722" s="235"/>
      <c r="L1722" s="240"/>
      <c r="M1722" s="241"/>
      <c r="N1722" s="242"/>
      <c r="O1722" s="242"/>
      <c r="P1722" s="242"/>
      <c r="Q1722" s="242"/>
      <c r="R1722" s="242"/>
      <c r="S1722" s="242"/>
      <c r="T1722" s="24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44" t="s">
        <v>215</v>
      </c>
      <c r="AU1722" s="244" t="s">
        <v>81</v>
      </c>
      <c r="AV1722" s="13" t="s">
        <v>79</v>
      </c>
      <c r="AW1722" s="13" t="s">
        <v>33</v>
      </c>
      <c r="AX1722" s="13" t="s">
        <v>72</v>
      </c>
      <c r="AY1722" s="244" t="s">
        <v>203</v>
      </c>
    </row>
    <row r="1723" s="13" customFormat="1">
      <c r="A1723" s="13"/>
      <c r="B1723" s="234"/>
      <c r="C1723" s="235"/>
      <c r="D1723" s="236" t="s">
        <v>215</v>
      </c>
      <c r="E1723" s="237" t="s">
        <v>19</v>
      </c>
      <c r="F1723" s="238" t="s">
        <v>1002</v>
      </c>
      <c r="G1723" s="235"/>
      <c r="H1723" s="237" t="s">
        <v>19</v>
      </c>
      <c r="I1723" s="239"/>
      <c r="J1723" s="235"/>
      <c r="K1723" s="235"/>
      <c r="L1723" s="240"/>
      <c r="M1723" s="241"/>
      <c r="N1723" s="242"/>
      <c r="O1723" s="242"/>
      <c r="P1723" s="242"/>
      <c r="Q1723" s="242"/>
      <c r="R1723" s="242"/>
      <c r="S1723" s="242"/>
      <c r="T1723" s="24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44" t="s">
        <v>215</v>
      </c>
      <c r="AU1723" s="244" t="s">
        <v>81</v>
      </c>
      <c r="AV1723" s="13" t="s">
        <v>79</v>
      </c>
      <c r="AW1723" s="13" t="s">
        <v>33</v>
      </c>
      <c r="AX1723" s="13" t="s">
        <v>72</v>
      </c>
      <c r="AY1723" s="244" t="s">
        <v>203</v>
      </c>
    </row>
    <row r="1724" s="14" customFormat="1">
      <c r="A1724" s="14"/>
      <c r="B1724" s="245"/>
      <c r="C1724" s="246"/>
      <c r="D1724" s="236" t="s">
        <v>215</v>
      </c>
      <c r="E1724" s="247" t="s">
        <v>19</v>
      </c>
      <c r="F1724" s="248" t="s">
        <v>1636</v>
      </c>
      <c r="G1724" s="246"/>
      <c r="H1724" s="249">
        <v>33.060000000000002</v>
      </c>
      <c r="I1724" s="250"/>
      <c r="J1724" s="246"/>
      <c r="K1724" s="246"/>
      <c r="L1724" s="251"/>
      <c r="M1724" s="252"/>
      <c r="N1724" s="253"/>
      <c r="O1724" s="253"/>
      <c r="P1724" s="253"/>
      <c r="Q1724" s="253"/>
      <c r="R1724" s="253"/>
      <c r="S1724" s="253"/>
      <c r="T1724" s="25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T1724" s="255" t="s">
        <v>215</v>
      </c>
      <c r="AU1724" s="255" t="s">
        <v>81</v>
      </c>
      <c r="AV1724" s="14" t="s">
        <v>81</v>
      </c>
      <c r="AW1724" s="14" t="s">
        <v>33</v>
      </c>
      <c r="AX1724" s="14" t="s">
        <v>72</v>
      </c>
      <c r="AY1724" s="255" t="s">
        <v>203</v>
      </c>
    </row>
    <row r="1725" s="15" customFormat="1">
      <c r="A1725" s="15"/>
      <c r="B1725" s="256"/>
      <c r="C1725" s="257"/>
      <c r="D1725" s="236" t="s">
        <v>215</v>
      </c>
      <c r="E1725" s="258" t="s">
        <v>19</v>
      </c>
      <c r="F1725" s="259" t="s">
        <v>246</v>
      </c>
      <c r="G1725" s="257"/>
      <c r="H1725" s="260">
        <v>567.20900000000006</v>
      </c>
      <c r="I1725" s="261"/>
      <c r="J1725" s="257"/>
      <c r="K1725" s="257"/>
      <c r="L1725" s="262"/>
      <c r="M1725" s="267"/>
      <c r="N1725" s="268"/>
      <c r="O1725" s="268"/>
      <c r="P1725" s="268"/>
      <c r="Q1725" s="268"/>
      <c r="R1725" s="268"/>
      <c r="S1725" s="268"/>
      <c r="T1725" s="269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T1725" s="266" t="s">
        <v>215</v>
      </c>
      <c r="AU1725" s="266" t="s">
        <v>81</v>
      </c>
      <c r="AV1725" s="15" t="s">
        <v>211</v>
      </c>
      <c r="AW1725" s="15" t="s">
        <v>33</v>
      </c>
      <c r="AX1725" s="15" t="s">
        <v>79</v>
      </c>
      <c r="AY1725" s="266" t="s">
        <v>203</v>
      </c>
    </row>
    <row r="1726" s="2" customFormat="1" ht="6.96" customHeight="1">
      <c r="A1726" s="40"/>
      <c r="B1726" s="61"/>
      <c r="C1726" s="62"/>
      <c r="D1726" s="62"/>
      <c r="E1726" s="62"/>
      <c r="F1726" s="62"/>
      <c r="G1726" s="62"/>
      <c r="H1726" s="62"/>
      <c r="I1726" s="62"/>
      <c r="J1726" s="62"/>
      <c r="K1726" s="62"/>
      <c r="L1726" s="46"/>
      <c r="M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</row>
  </sheetData>
  <sheetProtection sheet="1" autoFilter="0" formatColumns="0" formatRows="0" objects="1" scenarios="1" spinCount="100000" saltValue="TrQ3edP8gdRtD6eUHcvehhm9evzEBNXW7YDx1araaJ5Peo1F+go7hncXgp0VDkeMBEW8qJj06uvx32lPa6Ediw==" hashValue="KIPJFRud+PhxoBU5FDMw6JW9aaSQjEtGKt1AkGP1NCz5XEFdrc8Xny5EuAT+46vLLnba009v8xW5AkRImX6WVg==" algorithmName="SHA-512" password="CC35"/>
  <autoFilter ref="C102:K172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hyperlinks>
    <hyperlink ref="F107" r:id="rId1" display="https://podminky.urs.cz/item/CS_URS_2025_01/317234410"/>
    <hyperlink ref="F134" r:id="rId2" display="https://podminky.urs.cz/item/CS_URS_2025_01/317944323"/>
    <hyperlink ref="F162" r:id="rId3" display="https://podminky.urs.cz/item/CS_URS_2025_01/413232221"/>
    <hyperlink ref="F190" r:id="rId4" display="https://podminky.urs.cz/item/CS_URS_2025_01/611325422"/>
    <hyperlink ref="F259" r:id="rId5" display="https://podminky.urs.cz/item/CS_URS_2025_01/612325422"/>
    <hyperlink ref="F328" r:id="rId6" display="https://podminky.urs.cz/item/CS_URS_2025_01/619995001"/>
    <hyperlink ref="F386" r:id="rId7" display="https://podminky.urs.cz/item/CS_URS_2025_01/642942611"/>
    <hyperlink ref="F405" r:id="rId8" display="https://podminky.urs.cz/item/CS_URS_2025_01/642945111"/>
    <hyperlink ref="F518" r:id="rId9" display="https://podminky.urs.cz/item/CS_URS_2025_01/952901111"/>
    <hyperlink ref="F588" r:id="rId10" display="https://podminky.urs.cz/item/CS_URS_2025_01/998018001"/>
    <hyperlink ref="F592" r:id="rId11" display="https://podminky.urs.cz/item/CS_URS_2025_01/766660001"/>
    <hyperlink ref="F609" r:id="rId12" display="https://podminky.urs.cz/item/CS_URS_2025_01/766660021"/>
    <hyperlink ref="F626" r:id="rId13" display="https://podminky.urs.cz/item/CS_URS_2025_01/766660022"/>
    <hyperlink ref="F717" r:id="rId14" display="https://podminky.urs.cz/item/CS_URS_2025_01/766660734"/>
    <hyperlink ref="F758" r:id="rId15" display="https://podminky.urs.cz/item/CS_URS_2025_01/998766121"/>
    <hyperlink ref="F761" r:id="rId16" display="https://podminky.urs.cz/item/CS_URS_2025_01/776111131"/>
    <hyperlink ref="F782" r:id="rId17" display="https://podminky.urs.cz/item/CS_URS_2025_01/776111331"/>
    <hyperlink ref="F803" r:id="rId18" display="https://podminky.urs.cz/item/CS_URS_2025_01/776121114"/>
    <hyperlink ref="F824" r:id="rId19" display="https://podminky.urs.cz/item/CS_URS_2025_01/776521111"/>
    <hyperlink ref="F866" r:id="rId20" display="https://podminky.urs.cz/item/CS_URS_2025_01/998776121"/>
    <hyperlink ref="F869" r:id="rId21" display="https://podminky.urs.cz/item/CS_URS_2025_01/776111115"/>
    <hyperlink ref="F890" r:id="rId22" display="https://podminky.urs.cz/item/CS_URS_2025_01/776111117"/>
    <hyperlink ref="F912" r:id="rId23" display="https://podminky.urs.cz/item/CS_URS_2025_01/776111311"/>
    <hyperlink ref="F934" r:id="rId24" display="https://podminky.urs.cz/item/CS_URS_2025_01/776121112"/>
    <hyperlink ref="F955" r:id="rId25" display="https://podminky.urs.cz/item/CS_URS_2025_01/776141114"/>
    <hyperlink ref="F976" r:id="rId26" display="https://podminky.urs.cz/item/CS_URS_2025_01/776221111"/>
    <hyperlink ref="F1018" r:id="rId27" display="https://podminky.urs.cz/item/CS_URS_2025_01/776991121"/>
    <hyperlink ref="F1039" r:id="rId28" display="https://podminky.urs.cz/item/CS_URS_2025_01/998776121"/>
    <hyperlink ref="F1043" r:id="rId29" display="https://podminky.urs.cz/item/CS_URS_2025_01/784171101"/>
    <hyperlink ref="F1181" r:id="rId30" display="https://podminky.urs.cz/item/CS_URS_2025_01/784171111"/>
    <hyperlink ref="F1319" r:id="rId31" display="https://podminky.urs.cz/item/CS_URS_2025_01/784181111"/>
    <hyperlink ref="F1454" r:id="rId32" display="https://podminky.urs.cz/item/CS_URS_2025_01/784191005"/>
    <hyperlink ref="F1523" r:id="rId33" display="https://podminky.urs.cz/item/CS_URS_2025_01/784191007"/>
    <hyperlink ref="F1592" r:id="rId34" display="https://podminky.urs.cz/item/CS_URS_2025_01/7842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5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1362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1568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1851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ROUND(J99,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ROUND((SUM(BE99:BE1128)),  2)</f>
        <v>0</v>
      </c>
      <c r="G37" s="40"/>
      <c r="H37" s="40"/>
      <c r="I37" s="160">
        <v>0.20999999999999999</v>
      </c>
      <c r="J37" s="159">
        <f>ROUND(((SUM(BE99:BE1128))*I37),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ROUND((SUM(BF99:BF1128)),  2)</f>
        <v>0</v>
      </c>
      <c r="G38" s="40"/>
      <c r="H38" s="40"/>
      <c r="I38" s="160">
        <v>0.12</v>
      </c>
      <c r="J38" s="159">
        <f>ROUND(((SUM(BF99:BF1128))*I38),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ROUND((SUM(BG99:BG1128)),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ROUND((SUM(BH99:BH1128)),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ROUND((SUM(BI99:BI1128)),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1362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1568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2025-074-2-02-02 - Budova 9- nové kce- 2.NP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J99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663</v>
      </c>
      <c r="E69" s="186"/>
      <c r="F69" s="186"/>
      <c r="G69" s="186"/>
      <c r="H69" s="186"/>
      <c r="I69" s="186"/>
      <c r="J69" s="187">
        <f>J101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664</v>
      </c>
      <c r="E70" s="186"/>
      <c r="F70" s="186"/>
      <c r="G70" s="186"/>
      <c r="H70" s="186"/>
      <c r="I70" s="186"/>
      <c r="J70" s="187">
        <f>J267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665</v>
      </c>
      <c r="E71" s="186"/>
      <c r="F71" s="186"/>
      <c r="G71" s="186"/>
      <c r="H71" s="186"/>
      <c r="I71" s="186"/>
      <c r="J71" s="187">
        <f>J389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666</v>
      </c>
      <c r="E72" s="186"/>
      <c r="F72" s="186"/>
      <c r="G72" s="186"/>
      <c r="H72" s="186"/>
      <c r="I72" s="186"/>
      <c r="J72" s="187">
        <f>J447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185</v>
      </c>
      <c r="E73" s="181"/>
      <c r="F73" s="181"/>
      <c r="G73" s="181"/>
      <c r="H73" s="181"/>
      <c r="I73" s="181"/>
      <c r="J73" s="182">
        <f>J450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6"/>
      <c r="D74" s="185" t="s">
        <v>667</v>
      </c>
      <c r="E74" s="186"/>
      <c r="F74" s="186"/>
      <c r="G74" s="186"/>
      <c r="H74" s="186"/>
      <c r="I74" s="186"/>
      <c r="J74" s="187">
        <f>J451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670</v>
      </c>
      <c r="E75" s="186"/>
      <c r="F75" s="186"/>
      <c r="G75" s="186"/>
      <c r="H75" s="186"/>
      <c r="I75" s="186"/>
      <c r="J75" s="187">
        <f>J564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188</v>
      </c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72" t="str">
        <f>E7</f>
        <v>Domov seniorů Vojkov</v>
      </c>
      <c r="F85" s="34"/>
      <c r="G85" s="34"/>
      <c r="H85" s="34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170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1" customFormat="1" ht="16.5" customHeight="1">
      <c r="B87" s="23"/>
      <c r="C87" s="24"/>
      <c r="D87" s="24"/>
      <c r="E87" s="172" t="s">
        <v>1362</v>
      </c>
      <c r="F87" s="24"/>
      <c r="G87" s="24"/>
      <c r="H87" s="24"/>
      <c r="I87" s="24"/>
      <c r="J87" s="24"/>
      <c r="K87" s="24"/>
      <c r="L87" s="22"/>
    </row>
    <row r="88" s="1" customFormat="1" ht="12" customHeight="1">
      <c r="B88" s="23"/>
      <c r="C88" s="34" t="s">
        <v>172</v>
      </c>
      <c r="D88" s="24"/>
      <c r="E88" s="24"/>
      <c r="F88" s="24"/>
      <c r="G88" s="24"/>
      <c r="H88" s="24"/>
      <c r="I88" s="24"/>
      <c r="J88" s="24"/>
      <c r="K88" s="24"/>
      <c r="L88" s="22"/>
    </row>
    <row r="89" s="2" customFormat="1" ht="16.5" customHeight="1">
      <c r="A89" s="40"/>
      <c r="B89" s="41"/>
      <c r="C89" s="42"/>
      <c r="D89" s="42"/>
      <c r="E89" s="173" t="s">
        <v>1568</v>
      </c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174</v>
      </c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71" t="str">
        <f>E13</f>
        <v>2025-074-2-02-02 - Budova 9- nové kce- 2.NP</v>
      </c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21</v>
      </c>
      <c r="D93" s="42"/>
      <c r="E93" s="42"/>
      <c r="F93" s="29" t="str">
        <f>F16</f>
        <v>Vojkov 1, Vrchotovy Janovice</v>
      </c>
      <c r="G93" s="42"/>
      <c r="H93" s="42"/>
      <c r="I93" s="34" t="s">
        <v>23</v>
      </c>
      <c r="J93" s="74" t="str">
        <f>IF(J16="","",J16)</f>
        <v>12. 5. 2025</v>
      </c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40.05" customHeight="1">
      <c r="A95" s="40"/>
      <c r="B95" s="41"/>
      <c r="C95" s="34" t="s">
        <v>25</v>
      </c>
      <c r="D95" s="42"/>
      <c r="E95" s="42"/>
      <c r="F95" s="29" t="str">
        <f>E19</f>
        <v>Domov seniorů Vojkov 1, Vrchotovy Janovice</v>
      </c>
      <c r="G95" s="42"/>
      <c r="H95" s="42"/>
      <c r="I95" s="34" t="s">
        <v>31</v>
      </c>
      <c r="J95" s="38" t="str">
        <f>E25</f>
        <v>ČOS exim,s.r.o. Alešova 26, České Budějovice</v>
      </c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4" t="s">
        <v>29</v>
      </c>
      <c r="D96" s="42"/>
      <c r="E96" s="42"/>
      <c r="F96" s="29" t="str">
        <f>IF(E22="","",E22)</f>
        <v>Vyplň údaj</v>
      </c>
      <c r="G96" s="42"/>
      <c r="H96" s="42"/>
      <c r="I96" s="34" t="s">
        <v>34</v>
      </c>
      <c r="J96" s="38" t="str">
        <f>E28</f>
        <v>Ing. Dana Mlejnková</v>
      </c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11" customFormat="1" ht="29.28" customHeight="1">
      <c r="A98" s="189"/>
      <c r="B98" s="190"/>
      <c r="C98" s="191" t="s">
        <v>189</v>
      </c>
      <c r="D98" s="192" t="s">
        <v>57</v>
      </c>
      <c r="E98" s="192" t="s">
        <v>53</v>
      </c>
      <c r="F98" s="192" t="s">
        <v>54</v>
      </c>
      <c r="G98" s="192" t="s">
        <v>190</v>
      </c>
      <c r="H98" s="192" t="s">
        <v>191</v>
      </c>
      <c r="I98" s="192" t="s">
        <v>192</v>
      </c>
      <c r="J98" s="192" t="s">
        <v>179</v>
      </c>
      <c r="K98" s="193" t="s">
        <v>193</v>
      </c>
      <c r="L98" s="194"/>
      <c r="M98" s="94" t="s">
        <v>19</v>
      </c>
      <c r="N98" s="95" t="s">
        <v>42</v>
      </c>
      <c r="O98" s="95" t="s">
        <v>194</v>
      </c>
      <c r="P98" s="95" t="s">
        <v>195</v>
      </c>
      <c r="Q98" s="95" t="s">
        <v>196</v>
      </c>
      <c r="R98" s="95" t="s">
        <v>197</v>
      </c>
      <c r="S98" s="95" t="s">
        <v>198</v>
      </c>
      <c r="T98" s="96" t="s">
        <v>199</v>
      </c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</row>
    <row r="99" s="2" customFormat="1" ht="22.8" customHeight="1">
      <c r="A99" s="40"/>
      <c r="B99" s="41"/>
      <c r="C99" s="101" t="s">
        <v>200</v>
      </c>
      <c r="D99" s="42"/>
      <c r="E99" s="42"/>
      <c r="F99" s="42"/>
      <c r="G99" s="42"/>
      <c r="H99" s="42"/>
      <c r="I99" s="42"/>
      <c r="J99" s="195">
        <f>BK99</f>
        <v>0</v>
      </c>
      <c r="K99" s="42"/>
      <c r="L99" s="46"/>
      <c r="M99" s="97"/>
      <c r="N99" s="196"/>
      <c r="O99" s="98"/>
      <c r="P99" s="197">
        <f>P100+P450</f>
        <v>0</v>
      </c>
      <c r="Q99" s="98"/>
      <c r="R99" s="197">
        <f>R100+R450</f>
        <v>11.945860419250002</v>
      </c>
      <c r="S99" s="98"/>
      <c r="T99" s="198">
        <f>T100+T450</f>
        <v>0.0030916499999999996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71</v>
      </c>
      <c r="AU99" s="19" t="s">
        <v>180</v>
      </c>
      <c r="BK99" s="199">
        <f>BK100+BK450</f>
        <v>0</v>
      </c>
    </row>
    <row r="100" s="12" customFormat="1" ht="25.92" customHeight="1">
      <c r="A100" s="12"/>
      <c r="B100" s="200"/>
      <c r="C100" s="201"/>
      <c r="D100" s="202" t="s">
        <v>71</v>
      </c>
      <c r="E100" s="203" t="s">
        <v>201</v>
      </c>
      <c r="F100" s="203" t="s">
        <v>202</v>
      </c>
      <c r="G100" s="201"/>
      <c r="H100" s="201"/>
      <c r="I100" s="204"/>
      <c r="J100" s="205">
        <f>BK100</f>
        <v>0</v>
      </c>
      <c r="K100" s="201"/>
      <c r="L100" s="206"/>
      <c r="M100" s="207"/>
      <c r="N100" s="208"/>
      <c r="O100" s="208"/>
      <c r="P100" s="209">
        <f>P101+P267+P389+P447</f>
        <v>0</v>
      </c>
      <c r="Q100" s="208"/>
      <c r="R100" s="209">
        <f>R101+R267+R389+R447</f>
        <v>11.544830000000001</v>
      </c>
      <c r="S100" s="208"/>
      <c r="T100" s="210">
        <f>T101+T267+T389+T447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79</v>
      </c>
      <c r="AT100" s="212" t="s">
        <v>71</v>
      </c>
      <c r="AU100" s="212" t="s">
        <v>72</v>
      </c>
      <c r="AY100" s="211" t="s">
        <v>203</v>
      </c>
      <c r="BK100" s="213">
        <f>BK101+BK267+BK389+BK447</f>
        <v>0</v>
      </c>
    </row>
    <row r="101" s="12" customFormat="1" ht="22.8" customHeight="1">
      <c r="A101" s="12"/>
      <c r="B101" s="200"/>
      <c r="C101" s="201"/>
      <c r="D101" s="202" t="s">
        <v>71</v>
      </c>
      <c r="E101" s="214" t="s">
        <v>671</v>
      </c>
      <c r="F101" s="214" t="s">
        <v>672</v>
      </c>
      <c r="G101" s="201"/>
      <c r="H101" s="201"/>
      <c r="I101" s="204"/>
      <c r="J101" s="215">
        <f>BK101</f>
        <v>0</v>
      </c>
      <c r="K101" s="201"/>
      <c r="L101" s="206"/>
      <c r="M101" s="207"/>
      <c r="N101" s="208"/>
      <c r="O101" s="208"/>
      <c r="P101" s="209">
        <f>SUM(P102:P266)</f>
        <v>0</v>
      </c>
      <c r="Q101" s="208"/>
      <c r="R101" s="209">
        <f>SUM(R102:R266)</f>
        <v>8.0606116000000014</v>
      </c>
      <c r="S101" s="208"/>
      <c r="T101" s="210">
        <f>SUM(T102:T266)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79</v>
      </c>
      <c r="AT101" s="212" t="s">
        <v>71</v>
      </c>
      <c r="AU101" s="212" t="s">
        <v>79</v>
      </c>
      <c r="AY101" s="211" t="s">
        <v>203</v>
      </c>
      <c r="BK101" s="213">
        <f>SUM(BK102:BK266)</f>
        <v>0</v>
      </c>
    </row>
    <row r="102" s="2" customFormat="1" ht="24.15" customHeight="1">
      <c r="A102" s="40"/>
      <c r="B102" s="41"/>
      <c r="C102" s="216" t="s">
        <v>79</v>
      </c>
      <c r="D102" s="216" t="s">
        <v>206</v>
      </c>
      <c r="E102" s="217" t="s">
        <v>688</v>
      </c>
      <c r="F102" s="218" t="s">
        <v>689</v>
      </c>
      <c r="G102" s="219" t="s">
        <v>209</v>
      </c>
      <c r="H102" s="220">
        <v>82.959999999999994</v>
      </c>
      <c r="I102" s="221"/>
      <c r="J102" s="222">
        <f>ROUND(I102*H102,2)</f>
        <v>0</v>
      </c>
      <c r="K102" s="218" t="s">
        <v>210</v>
      </c>
      <c r="L102" s="46"/>
      <c r="M102" s="223" t="s">
        <v>19</v>
      </c>
      <c r="N102" s="224" t="s">
        <v>43</v>
      </c>
      <c r="O102" s="86"/>
      <c r="P102" s="225">
        <f>O102*H102</f>
        <v>0</v>
      </c>
      <c r="Q102" s="225">
        <v>0.017600000000000001</v>
      </c>
      <c r="R102" s="225">
        <f>Q102*H102</f>
        <v>1.4600960000000001</v>
      </c>
      <c r="S102" s="225">
        <v>0</v>
      </c>
      <c r="T102" s="22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7" t="s">
        <v>211</v>
      </c>
      <c r="AT102" s="227" t="s">
        <v>206</v>
      </c>
      <c r="AU102" s="227" t="s">
        <v>81</v>
      </c>
      <c r="AY102" s="19" t="s">
        <v>203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19" t="s">
        <v>79</v>
      </c>
      <c r="BK102" s="228">
        <f>ROUND(I102*H102,2)</f>
        <v>0</v>
      </c>
      <c r="BL102" s="19" t="s">
        <v>211</v>
      </c>
      <c r="BM102" s="227" t="s">
        <v>1852</v>
      </c>
    </row>
    <row r="103" s="2" customFormat="1">
      <c r="A103" s="40"/>
      <c r="B103" s="41"/>
      <c r="C103" s="42"/>
      <c r="D103" s="229" t="s">
        <v>213</v>
      </c>
      <c r="E103" s="42"/>
      <c r="F103" s="230" t="s">
        <v>691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213</v>
      </c>
      <c r="AU103" s="19" t="s">
        <v>81</v>
      </c>
    </row>
    <row r="104" s="13" customFormat="1">
      <c r="A104" s="13"/>
      <c r="B104" s="234"/>
      <c r="C104" s="235"/>
      <c r="D104" s="236" t="s">
        <v>215</v>
      </c>
      <c r="E104" s="237" t="s">
        <v>19</v>
      </c>
      <c r="F104" s="238" t="s">
        <v>1366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215</v>
      </c>
      <c r="AU104" s="244" t="s">
        <v>81</v>
      </c>
      <c r="AV104" s="13" t="s">
        <v>79</v>
      </c>
      <c r="AW104" s="13" t="s">
        <v>33</v>
      </c>
      <c r="AX104" s="13" t="s">
        <v>72</v>
      </c>
      <c r="AY104" s="244" t="s">
        <v>203</v>
      </c>
    </row>
    <row r="105" s="13" customFormat="1">
      <c r="A105" s="13"/>
      <c r="B105" s="234"/>
      <c r="C105" s="235"/>
      <c r="D105" s="236" t="s">
        <v>215</v>
      </c>
      <c r="E105" s="237" t="s">
        <v>19</v>
      </c>
      <c r="F105" s="238" t="s">
        <v>1853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215</v>
      </c>
      <c r="AU105" s="244" t="s">
        <v>81</v>
      </c>
      <c r="AV105" s="13" t="s">
        <v>79</v>
      </c>
      <c r="AW105" s="13" t="s">
        <v>33</v>
      </c>
      <c r="AX105" s="13" t="s">
        <v>72</v>
      </c>
      <c r="AY105" s="244" t="s">
        <v>203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1512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693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3" customFormat="1">
      <c r="A108" s="13"/>
      <c r="B108" s="234"/>
      <c r="C108" s="235"/>
      <c r="D108" s="236" t="s">
        <v>215</v>
      </c>
      <c r="E108" s="237" t="s">
        <v>19</v>
      </c>
      <c r="F108" s="238" t="s">
        <v>694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215</v>
      </c>
      <c r="AU108" s="244" t="s">
        <v>81</v>
      </c>
      <c r="AV108" s="13" t="s">
        <v>79</v>
      </c>
      <c r="AW108" s="13" t="s">
        <v>33</v>
      </c>
      <c r="AX108" s="13" t="s">
        <v>72</v>
      </c>
      <c r="AY108" s="244" t="s">
        <v>203</v>
      </c>
    </row>
    <row r="109" s="14" customFormat="1">
      <c r="A109" s="14"/>
      <c r="B109" s="245"/>
      <c r="C109" s="246"/>
      <c r="D109" s="236" t="s">
        <v>215</v>
      </c>
      <c r="E109" s="247" t="s">
        <v>19</v>
      </c>
      <c r="F109" s="248" t="s">
        <v>1513</v>
      </c>
      <c r="G109" s="246"/>
      <c r="H109" s="249">
        <v>12.84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215</v>
      </c>
      <c r="AU109" s="255" t="s">
        <v>81</v>
      </c>
      <c r="AV109" s="14" t="s">
        <v>81</v>
      </c>
      <c r="AW109" s="14" t="s">
        <v>33</v>
      </c>
      <c r="AX109" s="14" t="s">
        <v>72</v>
      </c>
      <c r="AY109" s="255" t="s">
        <v>203</v>
      </c>
    </row>
    <row r="110" s="13" customFormat="1">
      <c r="A110" s="13"/>
      <c r="B110" s="234"/>
      <c r="C110" s="235"/>
      <c r="D110" s="236" t="s">
        <v>215</v>
      </c>
      <c r="E110" s="237" t="s">
        <v>19</v>
      </c>
      <c r="F110" s="238" t="s">
        <v>1366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215</v>
      </c>
      <c r="AU110" s="244" t="s">
        <v>81</v>
      </c>
      <c r="AV110" s="13" t="s">
        <v>79</v>
      </c>
      <c r="AW110" s="13" t="s">
        <v>33</v>
      </c>
      <c r="AX110" s="13" t="s">
        <v>72</v>
      </c>
      <c r="AY110" s="244" t="s">
        <v>203</v>
      </c>
    </row>
    <row r="111" s="13" customFormat="1">
      <c r="A111" s="13"/>
      <c r="B111" s="234"/>
      <c r="C111" s="235"/>
      <c r="D111" s="236" t="s">
        <v>215</v>
      </c>
      <c r="E111" s="237" t="s">
        <v>19</v>
      </c>
      <c r="F111" s="238" t="s">
        <v>1854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215</v>
      </c>
      <c r="AU111" s="244" t="s">
        <v>81</v>
      </c>
      <c r="AV111" s="13" t="s">
        <v>79</v>
      </c>
      <c r="AW111" s="13" t="s">
        <v>33</v>
      </c>
      <c r="AX111" s="13" t="s">
        <v>72</v>
      </c>
      <c r="AY111" s="244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1490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693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3" customFormat="1">
      <c r="A114" s="13"/>
      <c r="B114" s="234"/>
      <c r="C114" s="235"/>
      <c r="D114" s="236" t="s">
        <v>215</v>
      </c>
      <c r="E114" s="237" t="s">
        <v>19</v>
      </c>
      <c r="F114" s="238" t="s">
        <v>694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215</v>
      </c>
      <c r="AU114" s="244" t="s">
        <v>81</v>
      </c>
      <c r="AV114" s="13" t="s">
        <v>79</v>
      </c>
      <c r="AW114" s="13" t="s">
        <v>33</v>
      </c>
      <c r="AX114" s="13" t="s">
        <v>72</v>
      </c>
      <c r="AY114" s="244" t="s">
        <v>203</v>
      </c>
    </row>
    <row r="115" s="14" customFormat="1">
      <c r="A115" s="14"/>
      <c r="B115" s="245"/>
      <c r="C115" s="246"/>
      <c r="D115" s="236" t="s">
        <v>215</v>
      </c>
      <c r="E115" s="247" t="s">
        <v>19</v>
      </c>
      <c r="F115" s="248" t="s">
        <v>1491</v>
      </c>
      <c r="G115" s="246"/>
      <c r="H115" s="249">
        <v>4.2699999999999996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215</v>
      </c>
      <c r="AU115" s="255" t="s">
        <v>81</v>
      </c>
      <c r="AV115" s="14" t="s">
        <v>81</v>
      </c>
      <c r="AW115" s="14" t="s">
        <v>33</v>
      </c>
      <c r="AX115" s="14" t="s">
        <v>72</v>
      </c>
      <c r="AY115" s="255" t="s">
        <v>203</v>
      </c>
    </row>
    <row r="116" s="13" customFormat="1">
      <c r="A116" s="13"/>
      <c r="B116" s="234"/>
      <c r="C116" s="235"/>
      <c r="D116" s="236" t="s">
        <v>215</v>
      </c>
      <c r="E116" s="237" t="s">
        <v>19</v>
      </c>
      <c r="F116" s="238" t="s">
        <v>1366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215</v>
      </c>
      <c r="AU116" s="244" t="s">
        <v>81</v>
      </c>
      <c r="AV116" s="13" t="s">
        <v>79</v>
      </c>
      <c r="AW116" s="13" t="s">
        <v>33</v>
      </c>
      <c r="AX116" s="13" t="s">
        <v>72</v>
      </c>
      <c r="AY116" s="244" t="s">
        <v>203</v>
      </c>
    </row>
    <row r="117" s="13" customFormat="1">
      <c r="A117" s="13"/>
      <c r="B117" s="234"/>
      <c r="C117" s="235"/>
      <c r="D117" s="236" t="s">
        <v>215</v>
      </c>
      <c r="E117" s="237" t="s">
        <v>19</v>
      </c>
      <c r="F117" s="238" t="s">
        <v>1855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215</v>
      </c>
      <c r="AU117" s="244" t="s">
        <v>81</v>
      </c>
      <c r="AV117" s="13" t="s">
        <v>79</v>
      </c>
      <c r="AW117" s="13" t="s">
        <v>33</v>
      </c>
      <c r="AX117" s="13" t="s">
        <v>72</v>
      </c>
      <c r="AY117" s="244" t="s">
        <v>203</v>
      </c>
    </row>
    <row r="118" s="13" customFormat="1">
      <c r="A118" s="13"/>
      <c r="B118" s="234"/>
      <c r="C118" s="235"/>
      <c r="D118" s="236" t="s">
        <v>215</v>
      </c>
      <c r="E118" s="237" t="s">
        <v>19</v>
      </c>
      <c r="F118" s="238" t="s">
        <v>553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215</v>
      </c>
      <c r="AU118" s="244" t="s">
        <v>81</v>
      </c>
      <c r="AV118" s="13" t="s">
        <v>79</v>
      </c>
      <c r="AW118" s="13" t="s">
        <v>33</v>
      </c>
      <c r="AX118" s="13" t="s">
        <v>72</v>
      </c>
      <c r="AY118" s="244" t="s">
        <v>203</v>
      </c>
    </row>
    <row r="119" s="13" customFormat="1">
      <c r="A119" s="13"/>
      <c r="B119" s="234"/>
      <c r="C119" s="235"/>
      <c r="D119" s="236" t="s">
        <v>215</v>
      </c>
      <c r="E119" s="237" t="s">
        <v>19</v>
      </c>
      <c r="F119" s="238" t="s">
        <v>693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215</v>
      </c>
      <c r="AU119" s="244" t="s">
        <v>81</v>
      </c>
      <c r="AV119" s="13" t="s">
        <v>79</v>
      </c>
      <c r="AW119" s="13" t="s">
        <v>33</v>
      </c>
      <c r="AX119" s="13" t="s">
        <v>72</v>
      </c>
      <c r="AY119" s="244" t="s">
        <v>203</v>
      </c>
    </row>
    <row r="120" s="13" customFormat="1">
      <c r="A120" s="13"/>
      <c r="B120" s="234"/>
      <c r="C120" s="235"/>
      <c r="D120" s="236" t="s">
        <v>215</v>
      </c>
      <c r="E120" s="237" t="s">
        <v>19</v>
      </c>
      <c r="F120" s="238" t="s">
        <v>694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215</v>
      </c>
      <c r="AU120" s="244" t="s">
        <v>81</v>
      </c>
      <c r="AV120" s="13" t="s">
        <v>79</v>
      </c>
      <c r="AW120" s="13" t="s">
        <v>33</v>
      </c>
      <c r="AX120" s="13" t="s">
        <v>72</v>
      </c>
      <c r="AY120" s="244" t="s">
        <v>203</v>
      </c>
    </row>
    <row r="121" s="14" customFormat="1">
      <c r="A121" s="14"/>
      <c r="B121" s="245"/>
      <c r="C121" s="246"/>
      <c r="D121" s="236" t="s">
        <v>215</v>
      </c>
      <c r="E121" s="247" t="s">
        <v>19</v>
      </c>
      <c r="F121" s="248" t="s">
        <v>1368</v>
      </c>
      <c r="G121" s="246"/>
      <c r="H121" s="249">
        <v>15.550000000000001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215</v>
      </c>
      <c r="AU121" s="255" t="s">
        <v>81</v>
      </c>
      <c r="AV121" s="14" t="s">
        <v>81</v>
      </c>
      <c r="AW121" s="14" t="s">
        <v>33</v>
      </c>
      <c r="AX121" s="14" t="s">
        <v>72</v>
      </c>
      <c r="AY121" s="255" t="s">
        <v>203</v>
      </c>
    </row>
    <row r="122" s="13" customFormat="1">
      <c r="A122" s="13"/>
      <c r="B122" s="234"/>
      <c r="C122" s="235"/>
      <c r="D122" s="236" t="s">
        <v>215</v>
      </c>
      <c r="E122" s="237" t="s">
        <v>19</v>
      </c>
      <c r="F122" s="238" t="s">
        <v>1366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215</v>
      </c>
      <c r="AU122" s="244" t="s">
        <v>81</v>
      </c>
      <c r="AV122" s="13" t="s">
        <v>79</v>
      </c>
      <c r="AW122" s="13" t="s">
        <v>33</v>
      </c>
      <c r="AX122" s="13" t="s">
        <v>72</v>
      </c>
      <c r="AY122" s="244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1856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1495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693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3" customFormat="1">
      <c r="A126" s="13"/>
      <c r="B126" s="234"/>
      <c r="C126" s="235"/>
      <c r="D126" s="236" t="s">
        <v>215</v>
      </c>
      <c r="E126" s="237" t="s">
        <v>19</v>
      </c>
      <c r="F126" s="238" t="s">
        <v>694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215</v>
      </c>
      <c r="AU126" s="244" t="s">
        <v>81</v>
      </c>
      <c r="AV126" s="13" t="s">
        <v>79</v>
      </c>
      <c r="AW126" s="13" t="s">
        <v>33</v>
      </c>
      <c r="AX126" s="13" t="s">
        <v>72</v>
      </c>
      <c r="AY126" s="244" t="s">
        <v>203</v>
      </c>
    </row>
    <row r="127" s="14" customFormat="1">
      <c r="A127" s="14"/>
      <c r="B127" s="245"/>
      <c r="C127" s="246"/>
      <c r="D127" s="236" t="s">
        <v>215</v>
      </c>
      <c r="E127" s="247" t="s">
        <v>19</v>
      </c>
      <c r="F127" s="248" t="s">
        <v>1496</v>
      </c>
      <c r="G127" s="246"/>
      <c r="H127" s="249">
        <v>0.76000000000000001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215</v>
      </c>
      <c r="AU127" s="255" t="s">
        <v>81</v>
      </c>
      <c r="AV127" s="14" t="s">
        <v>81</v>
      </c>
      <c r="AW127" s="14" t="s">
        <v>33</v>
      </c>
      <c r="AX127" s="14" t="s">
        <v>72</v>
      </c>
      <c r="AY127" s="255" t="s">
        <v>203</v>
      </c>
    </row>
    <row r="128" s="13" customFormat="1">
      <c r="A128" s="13"/>
      <c r="B128" s="234"/>
      <c r="C128" s="235"/>
      <c r="D128" s="236" t="s">
        <v>215</v>
      </c>
      <c r="E128" s="237" t="s">
        <v>19</v>
      </c>
      <c r="F128" s="238" t="s">
        <v>1366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215</v>
      </c>
      <c r="AU128" s="244" t="s">
        <v>81</v>
      </c>
      <c r="AV128" s="13" t="s">
        <v>79</v>
      </c>
      <c r="AW128" s="13" t="s">
        <v>33</v>
      </c>
      <c r="AX128" s="13" t="s">
        <v>72</v>
      </c>
      <c r="AY128" s="244" t="s">
        <v>203</v>
      </c>
    </row>
    <row r="129" s="13" customFormat="1">
      <c r="A129" s="13"/>
      <c r="B129" s="234"/>
      <c r="C129" s="235"/>
      <c r="D129" s="236" t="s">
        <v>215</v>
      </c>
      <c r="E129" s="237" t="s">
        <v>19</v>
      </c>
      <c r="F129" s="238" t="s">
        <v>1254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215</v>
      </c>
      <c r="AU129" s="244" t="s">
        <v>81</v>
      </c>
      <c r="AV129" s="13" t="s">
        <v>79</v>
      </c>
      <c r="AW129" s="13" t="s">
        <v>33</v>
      </c>
      <c r="AX129" s="13" t="s">
        <v>72</v>
      </c>
      <c r="AY129" s="244" t="s">
        <v>203</v>
      </c>
    </row>
    <row r="130" s="13" customFormat="1">
      <c r="A130" s="13"/>
      <c r="B130" s="234"/>
      <c r="C130" s="235"/>
      <c r="D130" s="236" t="s">
        <v>215</v>
      </c>
      <c r="E130" s="237" t="s">
        <v>19</v>
      </c>
      <c r="F130" s="238" t="s">
        <v>1498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215</v>
      </c>
      <c r="AU130" s="244" t="s">
        <v>81</v>
      </c>
      <c r="AV130" s="13" t="s">
        <v>79</v>
      </c>
      <c r="AW130" s="13" t="s">
        <v>33</v>
      </c>
      <c r="AX130" s="13" t="s">
        <v>72</v>
      </c>
      <c r="AY130" s="244" t="s">
        <v>203</v>
      </c>
    </row>
    <row r="131" s="13" customFormat="1">
      <c r="A131" s="13"/>
      <c r="B131" s="234"/>
      <c r="C131" s="235"/>
      <c r="D131" s="236" t="s">
        <v>215</v>
      </c>
      <c r="E131" s="237" t="s">
        <v>19</v>
      </c>
      <c r="F131" s="238" t="s">
        <v>693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215</v>
      </c>
      <c r="AU131" s="244" t="s">
        <v>81</v>
      </c>
      <c r="AV131" s="13" t="s">
        <v>79</v>
      </c>
      <c r="AW131" s="13" t="s">
        <v>33</v>
      </c>
      <c r="AX131" s="13" t="s">
        <v>72</v>
      </c>
      <c r="AY131" s="244" t="s">
        <v>203</v>
      </c>
    </row>
    <row r="132" s="13" customFormat="1">
      <c r="A132" s="13"/>
      <c r="B132" s="234"/>
      <c r="C132" s="235"/>
      <c r="D132" s="236" t="s">
        <v>215</v>
      </c>
      <c r="E132" s="237" t="s">
        <v>19</v>
      </c>
      <c r="F132" s="238" t="s">
        <v>694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215</v>
      </c>
      <c r="AU132" s="244" t="s">
        <v>81</v>
      </c>
      <c r="AV132" s="13" t="s">
        <v>79</v>
      </c>
      <c r="AW132" s="13" t="s">
        <v>33</v>
      </c>
      <c r="AX132" s="13" t="s">
        <v>72</v>
      </c>
      <c r="AY132" s="244" t="s">
        <v>203</v>
      </c>
    </row>
    <row r="133" s="14" customFormat="1">
      <c r="A133" s="14"/>
      <c r="B133" s="245"/>
      <c r="C133" s="246"/>
      <c r="D133" s="236" t="s">
        <v>215</v>
      </c>
      <c r="E133" s="247" t="s">
        <v>19</v>
      </c>
      <c r="F133" s="248" t="s">
        <v>1499</v>
      </c>
      <c r="G133" s="246"/>
      <c r="H133" s="249">
        <v>17.52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215</v>
      </c>
      <c r="AU133" s="255" t="s">
        <v>81</v>
      </c>
      <c r="AV133" s="14" t="s">
        <v>81</v>
      </c>
      <c r="AW133" s="14" t="s">
        <v>33</v>
      </c>
      <c r="AX133" s="14" t="s">
        <v>72</v>
      </c>
      <c r="AY133" s="255" t="s">
        <v>203</v>
      </c>
    </row>
    <row r="134" s="13" customFormat="1">
      <c r="A134" s="13"/>
      <c r="B134" s="234"/>
      <c r="C134" s="235"/>
      <c r="D134" s="236" t="s">
        <v>215</v>
      </c>
      <c r="E134" s="237" t="s">
        <v>19</v>
      </c>
      <c r="F134" s="238" t="s">
        <v>1366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215</v>
      </c>
      <c r="AU134" s="244" t="s">
        <v>81</v>
      </c>
      <c r="AV134" s="13" t="s">
        <v>79</v>
      </c>
      <c r="AW134" s="13" t="s">
        <v>33</v>
      </c>
      <c r="AX134" s="13" t="s">
        <v>72</v>
      </c>
      <c r="AY134" s="244" t="s">
        <v>203</v>
      </c>
    </row>
    <row r="135" s="13" customFormat="1">
      <c r="A135" s="13"/>
      <c r="B135" s="234"/>
      <c r="C135" s="235"/>
      <c r="D135" s="236" t="s">
        <v>215</v>
      </c>
      <c r="E135" s="237" t="s">
        <v>19</v>
      </c>
      <c r="F135" s="238" t="s">
        <v>1243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215</v>
      </c>
      <c r="AU135" s="244" t="s">
        <v>81</v>
      </c>
      <c r="AV135" s="13" t="s">
        <v>79</v>
      </c>
      <c r="AW135" s="13" t="s">
        <v>33</v>
      </c>
      <c r="AX135" s="13" t="s">
        <v>72</v>
      </c>
      <c r="AY135" s="244" t="s">
        <v>203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559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693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3" customFormat="1">
      <c r="A138" s="13"/>
      <c r="B138" s="234"/>
      <c r="C138" s="235"/>
      <c r="D138" s="236" t="s">
        <v>215</v>
      </c>
      <c r="E138" s="237" t="s">
        <v>19</v>
      </c>
      <c r="F138" s="238" t="s">
        <v>694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215</v>
      </c>
      <c r="AU138" s="244" t="s">
        <v>81</v>
      </c>
      <c r="AV138" s="13" t="s">
        <v>79</v>
      </c>
      <c r="AW138" s="13" t="s">
        <v>33</v>
      </c>
      <c r="AX138" s="13" t="s">
        <v>72</v>
      </c>
      <c r="AY138" s="244" t="s">
        <v>203</v>
      </c>
    </row>
    <row r="139" s="14" customFormat="1">
      <c r="A139" s="14"/>
      <c r="B139" s="245"/>
      <c r="C139" s="246"/>
      <c r="D139" s="236" t="s">
        <v>215</v>
      </c>
      <c r="E139" s="247" t="s">
        <v>19</v>
      </c>
      <c r="F139" s="248" t="s">
        <v>1501</v>
      </c>
      <c r="G139" s="246"/>
      <c r="H139" s="249">
        <v>15.449999999999999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215</v>
      </c>
      <c r="AU139" s="255" t="s">
        <v>81</v>
      </c>
      <c r="AV139" s="14" t="s">
        <v>81</v>
      </c>
      <c r="AW139" s="14" t="s">
        <v>33</v>
      </c>
      <c r="AX139" s="14" t="s">
        <v>72</v>
      </c>
      <c r="AY139" s="255" t="s">
        <v>203</v>
      </c>
    </row>
    <row r="140" s="13" customFormat="1">
      <c r="A140" s="13"/>
      <c r="B140" s="234"/>
      <c r="C140" s="235"/>
      <c r="D140" s="236" t="s">
        <v>215</v>
      </c>
      <c r="E140" s="237" t="s">
        <v>19</v>
      </c>
      <c r="F140" s="238" t="s">
        <v>1366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215</v>
      </c>
      <c r="AU140" s="244" t="s">
        <v>81</v>
      </c>
      <c r="AV140" s="13" t="s">
        <v>79</v>
      </c>
      <c r="AW140" s="13" t="s">
        <v>33</v>
      </c>
      <c r="AX140" s="13" t="s">
        <v>72</v>
      </c>
      <c r="AY140" s="244" t="s">
        <v>203</v>
      </c>
    </row>
    <row r="141" s="13" customFormat="1">
      <c r="A141" s="13"/>
      <c r="B141" s="234"/>
      <c r="C141" s="235"/>
      <c r="D141" s="236" t="s">
        <v>215</v>
      </c>
      <c r="E141" s="237" t="s">
        <v>19</v>
      </c>
      <c r="F141" s="238" t="s">
        <v>1257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215</v>
      </c>
      <c r="AU141" s="244" t="s">
        <v>81</v>
      </c>
      <c r="AV141" s="13" t="s">
        <v>79</v>
      </c>
      <c r="AW141" s="13" t="s">
        <v>33</v>
      </c>
      <c r="AX141" s="13" t="s">
        <v>72</v>
      </c>
      <c r="AY141" s="244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1506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693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3" customFormat="1">
      <c r="A144" s="13"/>
      <c r="B144" s="234"/>
      <c r="C144" s="235"/>
      <c r="D144" s="236" t="s">
        <v>215</v>
      </c>
      <c r="E144" s="237" t="s">
        <v>19</v>
      </c>
      <c r="F144" s="238" t="s">
        <v>694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215</v>
      </c>
      <c r="AU144" s="244" t="s">
        <v>81</v>
      </c>
      <c r="AV144" s="13" t="s">
        <v>79</v>
      </c>
      <c r="AW144" s="13" t="s">
        <v>33</v>
      </c>
      <c r="AX144" s="13" t="s">
        <v>72</v>
      </c>
      <c r="AY144" s="244" t="s">
        <v>203</v>
      </c>
    </row>
    <row r="145" s="14" customFormat="1">
      <c r="A145" s="14"/>
      <c r="B145" s="245"/>
      <c r="C145" s="246"/>
      <c r="D145" s="236" t="s">
        <v>215</v>
      </c>
      <c r="E145" s="247" t="s">
        <v>19</v>
      </c>
      <c r="F145" s="248" t="s">
        <v>1507</v>
      </c>
      <c r="G145" s="246"/>
      <c r="H145" s="249">
        <v>3.3999999999999999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215</v>
      </c>
      <c r="AU145" s="255" t="s">
        <v>81</v>
      </c>
      <c r="AV145" s="14" t="s">
        <v>81</v>
      </c>
      <c r="AW145" s="14" t="s">
        <v>33</v>
      </c>
      <c r="AX145" s="14" t="s">
        <v>72</v>
      </c>
      <c r="AY145" s="255" t="s">
        <v>203</v>
      </c>
    </row>
    <row r="146" s="13" customFormat="1">
      <c r="A146" s="13"/>
      <c r="B146" s="234"/>
      <c r="C146" s="235"/>
      <c r="D146" s="236" t="s">
        <v>215</v>
      </c>
      <c r="E146" s="237" t="s">
        <v>19</v>
      </c>
      <c r="F146" s="238" t="s">
        <v>1366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215</v>
      </c>
      <c r="AU146" s="244" t="s">
        <v>81</v>
      </c>
      <c r="AV146" s="13" t="s">
        <v>79</v>
      </c>
      <c r="AW146" s="13" t="s">
        <v>33</v>
      </c>
      <c r="AX146" s="13" t="s">
        <v>72</v>
      </c>
      <c r="AY146" s="244" t="s">
        <v>203</v>
      </c>
    </row>
    <row r="147" s="13" customFormat="1">
      <c r="A147" s="13"/>
      <c r="B147" s="234"/>
      <c r="C147" s="235"/>
      <c r="D147" s="236" t="s">
        <v>215</v>
      </c>
      <c r="E147" s="237" t="s">
        <v>19</v>
      </c>
      <c r="F147" s="238" t="s">
        <v>1316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215</v>
      </c>
      <c r="AU147" s="244" t="s">
        <v>81</v>
      </c>
      <c r="AV147" s="13" t="s">
        <v>79</v>
      </c>
      <c r="AW147" s="13" t="s">
        <v>33</v>
      </c>
      <c r="AX147" s="13" t="s">
        <v>72</v>
      </c>
      <c r="AY147" s="244" t="s">
        <v>203</v>
      </c>
    </row>
    <row r="148" s="13" customFormat="1">
      <c r="A148" s="13"/>
      <c r="B148" s="234"/>
      <c r="C148" s="235"/>
      <c r="D148" s="236" t="s">
        <v>215</v>
      </c>
      <c r="E148" s="237" t="s">
        <v>19</v>
      </c>
      <c r="F148" s="238" t="s">
        <v>1509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215</v>
      </c>
      <c r="AU148" s="244" t="s">
        <v>81</v>
      </c>
      <c r="AV148" s="13" t="s">
        <v>79</v>
      </c>
      <c r="AW148" s="13" t="s">
        <v>33</v>
      </c>
      <c r="AX148" s="13" t="s">
        <v>72</v>
      </c>
      <c r="AY148" s="244" t="s">
        <v>203</v>
      </c>
    </row>
    <row r="149" s="13" customFormat="1">
      <c r="A149" s="13"/>
      <c r="B149" s="234"/>
      <c r="C149" s="235"/>
      <c r="D149" s="236" t="s">
        <v>215</v>
      </c>
      <c r="E149" s="237" t="s">
        <v>19</v>
      </c>
      <c r="F149" s="238" t="s">
        <v>693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215</v>
      </c>
      <c r="AU149" s="244" t="s">
        <v>81</v>
      </c>
      <c r="AV149" s="13" t="s">
        <v>79</v>
      </c>
      <c r="AW149" s="13" t="s">
        <v>33</v>
      </c>
      <c r="AX149" s="13" t="s">
        <v>72</v>
      </c>
      <c r="AY149" s="244" t="s">
        <v>203</v>
      </c>
    </row>
    <row r="150" s="13" customFormat="1">
      <c r="A150" s="13"/>
      <c r="B150" s="234"/>
      <c r="C150" s="235"/>
      <c r="D150" s="236" t="s">
        <v>215</v>
      </c>
      <c r="E150" s="237" t="s">
        <v>19</v>
      </c>
      <c r="F150" s="238" t="s">
        <v>694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215</v>
      </c>
      <c r="AU150" s="244" t="s">
        <v>81</v>
      </c>
      <c r="AV150" s="13" t="s">
        <v>79</v>
      </c>
      <c r="AW150" s="13" t="s">
        <v>33</v>
      </c>
      <c r="AX150" s="13" t="s">
        <v>72</v>
      </c>
      <c r="AY150" s="244" t="s">
        <v>203</v>
      </c>
    </row>
    <row r="151" s="14" customFormat="1">
      <c r="A151" s="14"/>
      <c r="B151" s="245"/>
      <c r="C151" s="246"/>
      <c r="D151" s="236" t="s">
        <v>215</v>
      </c>
      <c r="E151" s="247" t="s">
        <v>19</v>
      </c>
      <c r="F151" s="248" t="s">
        <v>1510</v>
      </c>
      <c r="G151" s="246"/>
      <c r="H151" s="249">
        <v>5.2199999999999998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215</v>
      </c>
      <c r="AU151" s="255" t="s">
        <v>81</v>
      </c>
      <c r="AV151" s="14" t="s">
        <v>81</v>
      </c>
      <c r="AW151" s="14" t="s">
        <v>33</v>
      </c>
      <c r="AX151" s="14" t="s">
        <v>72</v>
      </c>
      <c r="AY151" s="255" t="s">
        <v>203</v>
      </c>
    </row>
    <row r="152" s="13" customFormat="1">
      <c r="A152" s="13"/>
      <c r="B152" s="234"/>
      <c r="C152" s="235"/>
      <c r="D152" s="236" t="s">
        <v>215</v>
      </c>
      <c r="E152" s="237" t="s">
        <v>19</v>
      </c>
      <c r="F152" s="238" t="s">
        <v>1366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215</v>
      </c>
      <c r="AU152" s="244" t="s">
        <v>81</v>
      </c>
      <c r="AV152" s="13" t="s">
        <v>79</v>
      </c>
      <c r="AW152" s="13" t="s">
        <v>33</v>
      </c>
      <c r="AX152" s="13" t="s">
        <v>72</v>
      </c>
      <c r="AY152" s="244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1236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1503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693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3" customFormat="1">
      <c r="A156" s="13"/>
      <c r="B156" s="234"/>
      <c r="C156" s="235"/>
      <c r="D156" s="236" t="s">
        <v>215</v>
      </c>
      <c r="E156" s="237" t="s">
        <v>19</v>
      </c>
      <c r="F156" s="238" t="s">
        <v>694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215</v>
      </c>
      <c r="AU156" s="244" t="s">
        <v>81</v>
      </c>
      <c r="AV156" s="13" t="s">
        <v>79</v>
      </c>
      <c r="AW156" s="13" t="s">
        <v>33</v>
      </c>
      <c r="AX156" s="13" t="s">
        <v>72</v>
      </c>
      <c r="AY156" s="244" t="s">
        <v>203</v>
      </c>
    </row>
    <row r="157" s="14" customFormat="1">
      <c r="A157" s="14"/>
      <c r="B157" s="245"/>
      <c r="C157" s="246"/>
      <c r="D157" s="236" t="s">
        <v>215</v>
      </c>
      <c r="E157" s="247" t="s">
        <v>19</v>
      </c>
      <c r="F157" s="248" t="s">
        <v>1504</v>
      </c>
      <c r="G157" s="246"/>
      <c r="H157" s="249">
        <v>7.9500000000000002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215</v>
      </c>
      <c r="AU157" s="255" t="s">
        <v>81</v>
      </c>
      <c r="AV157" s="14" t="s">
        <v>81</v>
      </c>
      <c r="AW157" s="14" t="s">
        <v>33</v>
      </c>
      <c r="AX157" s="14" t="s">
        <v>72</v>
      </c>
      <c r="AY157" s="255" t="s">
        <v>203</v>
      </c>
    </row>
    <row r="158" s="15" customFormat="1">
      <c r="A158" s="15"/>
      <c r="B158" s="256"/>
      <c r="C158" s="257"/>
      <c r="D158" s="236" t="s">
        <v>215</v>
      </c>
      <c r="E158" s="258" t="s">
        <v>19</v>
      </c>
      <c r="F158" s="259" t="s">
        <v>246</v>
      </c>
      <c r="G158" s="257"/>
      <c r="H158" s="260">
        <v>82.960000000000008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215</v>
      </c>
      <c r="AU158" s="266" t="s">
        <v>81</v>
      </c>
      <c r="AV158" s="15" t="s">
        <v>211</v>
      </c>
      <c r="AW158" s="15" t="s">
        <v>33</v>
      </c>
      <c r="AX158" s="15" t="s">
        <v>79</v>
      </c>
      <c r="AY158" s="266" t="s">
        <v>203</v>
      </c>
    </row>
    <row r="159" s="2" customFormat="1" ht="24.15" customHeight="1">
      <c r="A159" s="40"/>
      <c r="B159" s="41"/>
      <c r="C159" s="216" t="s">
        <v>81</v>
      </c>
      <c r="D159" s="216" t="s">
        <v>206</v>
      </c>
      <c r="E159" s="217" t="s">
        <v>702</v>
      </c>
      <c r="F159" s="218" t="s">
        <v>703</v>
      </c>
      <c r="G159" s="219" t="s">
        <v>209</v>
      </c>
      <c r="H159" s="220">
        <v>371.80599999999998</v>
      </c>
      <c r="I159" s="221"/>
      <c r="J159" s="222">
        <f>ROUND(I159*H159,2)</f>
        <v>0</v>
      </c>
      <c r="K159" s="218" t="s">
        <v>210</v>
      </c>
      <c r="L159" s="46"/>
      <c r="M159" s="223" t="s">
        <v>19</v>
      </c>
      <c r="N159" s="224" t="s">
        <v>43</v>
      </c>
      <c r="O159" s="86"/>
      <c r="P159" s="225">
        <f>O159*H159</f>
        <v>0</v>
      </c>
      <c r="Q159" s="225">
        <v>0.017600000000000001</v>
      </c>
      <c r="R159" s="225">
        <f>Q159*H159</f>
        <v>6.5437856000000005</v>
      </c>
      <c r="S159" s="225">
        <v>0</v>
      </c>
      <c r="T159" s="22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7" t="s">
        <v>211</v>
      </c>
      <c r="AT159" s="227" t="s">
        <v>206</v>
      </c>
      <c r="AU159" s="227" t="s">
        <v>81</v>
      </c>
      <c r="AY159" s="19" t="s">
        <v>203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19" t="s">
        <v>79</v>
      </c>
      <c r="BK159" s="228">
        <f>ROUND(I159*H159,2)</f>
        <v>0</v>
      </c>
      <c r="BL159" s="19" t="s">
        <v>211</v>
      </c>
      <c r="BM159" s="227" t="s">
        <v>1857</v>
      </c>
    </row>
    <row r="160" s="2" customFormat="1">
      <c r="A160" s="40"/>
      <c r="B160" s="41"/>
      <c r="C160" s="42"/>
      <c r="D160" s="229" t="s">
        <v>213</v>
      </c>
      <c r="E160" s="42"/>
      <c r="F160" s="230" t="s">
        <v>705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213</v>
      </c>
      <c r="AU160" s="19" t="s">
        <v>81</v>
      </c>
    </row>
    <row r="161" s="13" customFormat="1">
      <c r="A161" s="13"/>
      <c r="B161" s="234"/>
      <c r="C161" s="235"/>
      <c r="D161" s="236" t="s">
        <v>215</v>
      </c>
      <c r="E161" s="237" t="s">
        <v>19</v>
      </c>
      <c r="F161" s="238" t="s">
        <v>1366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215</v>
      </c>
      <c r="AU161" s="244" t="s">
        <v>81</v>
      </c>
      <c r="AV161" s="13" t="s">
        <v>79</v>
      </c>
      <c r="AW161" s="13" t="s">
        <v>33</v>
      </c>
      <c r="AX161" s="13" t="s">
        <v>72</v>
      </c>
      <c r="AY161" s="244" t="s">
        <v>203</v>
      </c>
    </row>
    <row r="162" s="13" customFormat="1">
      <c r="A162" s="13"/>
      <c r="B162" s="234"/>
      <c r="C162" s="235"/>
      <c r="D162" s="236" t="s">
        <v>215</v>
      </c>
      <c r="E162" s="237" t="s">
        <v>19</v>
      </c>
      <c r="F162" s="238" t="s">
        <v>1858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215</v>
      </c>
      <c r="AU162" s="244" t="s">
        <v>81</v>
      </c>
      <c r="AV162" s="13" t="s">
        <v>79</v>
      </c>
      <c r="AW162" s="13" t="s">
        <v>33</v>
      </c>
      <c r="AX162" s="13" t="s">
        <v>72</v>
      </c>
      <c r="AY162" s="244" t="s">
        <v>203</v>
      </c>
    </row>
    <row r="163" s="13" customFormat="1">
      <c r="A163" s="13"/>
      <c r="B163" s="234"/>
      <c r="C163" s="235"/>
      <c r="D163" s="236" t="s">
        <v>215</v>
      </c>
      <c r="E163" s="237" t="s">
        <v>19</v>
      </c>
      <c r="F163" s="238" t="s">
        <v>1512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215</v>
      </c>
      <c r="AU163" s="244" t="s">
        <v>81</v>
      </c>
      <c r="AV163" s="13" t="s">
        <v>79</v>
      </c>
      <c r="AW163" s="13" t="s">
        <v>33</v>
      </c>
      <c r="AX163" s="13" t="s">
        <v>72</v>
      </c>
      <c r="AY163" s="244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707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3" customFormat="1">
      <c r="A165" s="13"/>
      <c r="B165" s="234"/>
      <c r="C165" s="235"/>
      <c r="D165" s="236" t="s">
        <v>215</v>
      </c>
      <c r="E165" s="237" t="s">
        <v>19</v>
      </c>
      <c r="F165" s="238" t="s">
        <v>708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215</v>
      </c>
      <c r="AU165" s="244" t="s">
        <v>81</v>
      </c>
      <c r="AV165" s="13" t="s">
        <v>79</v>
      </c>
      <c r="AW165" s="13" t="s">
        <v>33</v>
      </c>
      <c r="AX165" s="13" t="s">
        <v>72</v>
      </c>
      <c r="AY165" s="244" t="s">
        <v>203</v>
      </c>
    </row>
    <row r="166" s="14" customFormat="1">
      <c r="A166" s="14"/>
      <c r="B166" s="245"/>
      <c r="C166" s="246"/>
      <c r="D166" s="236" t="s">
        <v>215</v>
      </c>
      <c r="E166" s="247" t="s">
        <v>19</v>
      </c>
      <c r="F166" s="248" t="s">
        <v>1566</v>
      </c>
      <c r="G166" s="246"/>
      <c r="H166" s="249">
        <v>49.191000000000002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215</v>
      </c>
      <c r="AU166" s="255" t="s">
        <v>81</v>
      </c>
      <c r="AV166" s="14" t="s">
        <v>81</v>
      </c>
      <c r="AW166" s="14" t="s">
        <v>33</v>
      </c>
      <c r="AX166" s="14" t="s">
        <v>72</v>
      </c>
      <c r="AY166" s="255" t="s">
        <v>203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1366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3" customFormat="1">
      <c r="A168" s="13"/>
      <c r="B168" s="234"/>
      <c r="C168" s="235"/>
      <c r="D168" s="236" t="s">
        <v>215</v>
      </c>
      <c r="E168" s="237" t="s">
        <v>19</v>
      </c>
      <c r="F168" s="238" t="s">
        <v>1859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215</v>
      </c>
      <c r="AU168" s="244" t="s">
        <v>81</v>
      </c>
      <c r="AV168" s="13" t="s">
        <v>79</v>
      </c>
      <c r="AW168" s="13" t="s">
        <v>33</v>
      </c>
      <c r="AX168" s="13" t="s">
        <v>72</v>
      </c>
      <c r="AY168" s="244" t="s">
        <v>203</v>
      </c>
    </row>
    <row r="169" s="13" customFormat="1">
      <c r="A169" s="13"/>
      <c r="B169" s="234"/>
      <c r="C169" s="235"/>
      <c r="D169" s="236" t="s">
        <v>215</v>
      </c>
      <c r="E169" s="237" t="s">
        <v>19</v>
      </c>
      <c r="F169" s="238" t="s">
        <v>1490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215</v>
      </c>
      <c r="AU169" s="244" t="s">
        <v>81</v>
      </c>
      <c r="AV169" s="13" t="s">
        <v>79</v>
      </c>
      <c r="AW169" s="13" t="s">
        <v>33</v>
      </c>
      <c r="AX169" s="13" t="s">
        <v>72</v>
      </c>
      <c r="AY169" s="244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707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3" customFormat="1">
      <c r="A171" s="13"/>
      <c r="B171" s="234"/>
      <c r="C171" s="235"/>
      <c r="D171" s="236" t="s">
        <v>215</v>
      </c>
      <c r="E171" s="237" t="s">
        <v>19</v>
      </c>
      <c r="F171" s="238" t="s">
        <v>708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215</v>
      </c>
      <c r="AU171" s="244" t="s">
        <v>81</v>
      </c>
      <c r="AV171" s="13" t="s">
        <v>79</v>
      </c>
      <c r="AW171" s="13" t="s">
        <v>33</v>
      </c>
      <c r="AX171" s="13" t="s">
        <v>72</v>
      </c>
      <c r="AY171" s="244" t="s">
        <v>203</v>
      </c>
    </row>
    <row r="172" s="14" customFormat="1">
      <c r="A172" s="14"/>
      <c r="B172" s="245"/>
      <c r="C172" s="246"/>
      <c r="D172" s="236" t="s">
        <v>215</v>
      </c>
      <c r="E172" s="247" t="s">
        <v>19</v>
      </c>
      <c r="F172" s="248" t="s">
        <v>1860</v>
      </c>
      <c r="G172" s="246"/>
      <c r="H172" s="249">
        <v>44.661999999999999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215</v>
      </c>
      <c r="AU172" s="255" t="s">
        <v>81</v>
      </c>
      <c r="AV172" s="14" t="s">
        <v>81</v>
      </c>
      <c r="AW172" s="14" t="s">
        <v>33</v>
      </c>
      <c r="AX172" s="14" t="s">
        <v>72</v>
      </c>
      <c r="AY172" s="255" t="s">
        <v>203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1366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3" customFormat="1">
      <c r="A174" s="13"/>
      <c r="B174" s="234"/>
      <c r="C174" s="235"/>
      <c r="D174" s="236" t="s">
        <v>215</v>
      </c>
      <c r="E174" s="237" t="s">
        <v>19</v>
      </c>
      <c r="F174" s="238" t="s">
        <v>1861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215</v>
      </c>
      <c r="AU174" s="244" t="s">
        <v>81</v>
      </c>
      <c r="AV174" s="13" t="s">
        <v>79</v>
      </c>
      <c r="AW174" s="13" t="s">
        <v>33</v>
      </c>
      <c r="AX174" s="13" t="s">
        <v>72</v>
      </c>
      <c r="AY174" s="244" t="s">
        <v>203</v>
      </c>
    </row>
    <row r="175" s="13" customFormat="1">
      <c r="A175" s="13"/>
      <c r="B175" s="234"/>
      <c r="C175" s="235"/>
      <c r="D175" s="236" t="s">
        <v>215</v>
      </c>
      <c r="E175" s="237" t="s">
        <v>19</v>
      </c>
      <c r="F175" s="238" t="s">
        <v>553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215</v>
      </c>
      <c r="AU175" s="244" t="s">
        <v>81</v>
      </c>
      <c r="AV175" s="13" t="s">
        <v>79</v>
      </c>
      <c r="AW175" s="13" t="s">
        <v>33</v>
      </c>
      <c r="AX175" s="13" t="s">
        <v>72</v>
      </c>
      <c r="AY175" s="244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707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3" customFormat="1">
      <c r="A177" s="13"/>
      <c r="B177" s="234"/>
      <c r="C177" s="235"/>
      <c r="D177" s="236" t="s">
        <v>215</v>
      </c>
      <c r="E177" s="237" t="s">
        <v>19</v>
      </c>
      <c r="F177" s="238" t="s">
        <v>708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215</v>
      </c>
      <c r="AU177" s="244" t="s">
        <v>81</v>
      </c>
      <c r="AV177" s="13" t="s">
        <v>79</v>
      </c>
      <c r="AW177" s="13" t="s">
        <v>33</v>
      </c>
      <c r="AX177" s="13" t="s">
        <v>72</v>
      </c>
      <c r="AY177" s="244" t="s">
        <v>203</v>
      </c>
    </row>
    <row r="178" s="14" customFormat="1">
      <c r="A178" s="14"/>
      <c r="B178" s="245"/>
      <c r="C178" s="246"/>
      <c r="D178" s="236" t="s">
        <v>215</v>
      </c>
      <c r="E178" s="247" t="s">
        <v>19</v>
      </c>
      <c r="F178" s="248" t="s">
        <v>1862</v>
      </c>
      <c r="G178" s="246"/>
      <c r="H178" s="249">
        <v>60.768000000000001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215</v>
      </c>
      <c r="AU178" s="255" t="s">
        <v>81</v>
      </c>
      <c r="AV178" s="14" t="s">
        <v>81</v>
      </c>
      <c r="AW178" s="14" t="s">
        <v>33</v>
      </c>
      <c r="AX178" s="14" t="s">
        <v>72</v>
      </c>
      <c r="AY178" s="255" t="s">
        <v>203</v>
      </c>
    </row>
    <row r="179" s="13" customFormat="1">
      <c r="A179" s="13"/>
      <c r="B179" s="234"/>
      <c r="C179" s="235"/>
      <c r="D179" s="236" t="s">
        <v>215</v>
      </c>
      <c r="E179" s="237" t="s">
        <v>19</v>
      </c>
      <c r="F179" s="238" t="s">
        <v>1366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215</v>
      </c>
      <c r="AU179" s="244" t="s">
        <v>81</v>
      </c>
      <c r="AV179" s="13" t="s">
        <v>79</v>
      </c>
      <c r="AW179" s="13" t="s">
        <v>33</v>
      </c>
      <c r="AX179" s="13" t="s">
        <v>72</v>
      </c>
      <c r="AY179" s="244" t="s">
        <v>203</v>
      </c>
    </row>
    <row r="180" s="13" customFormat="1">
      <c r="A180" s="13"/>
      <c r="B180" s="234"/>
      <c r="C180" s="235"/>
      <c r="D180" s="236" t="s">
        <v>215</v>
      </c>
      <c r="E180" s="237" t="s">
        <v>19</v>
      </c>
      <c r="F180" s="238" t="s">
        <v>1863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215</v>
      </c>
      <c r="AU180" s="244" t="s">
        <v>81</v>
      </c>
      <c r="AV180" s="13" t="s">
        <v>79</v>
      </c>
      <c r="AW180" s="13" t="s">
        <v>33</v>
      </c>
      <c r="AX180" s="13" t="s">
        <v>72</v>
      </c>
      <c r="AY180" s="244" t="s">
        <v>203</v>
      </c>
    </row>
    <row r="181" s="13" customFormat="1">
      <c r="A181" s="13"/>
      <c r="B181" s="234"/>
      <c r="C181" s="235"/>
      <c r="D181" s="236" t="s">
        <v>215</v>
      </c>
      <c r="E181" s="237" t="s">
        <v>19</v>
      </c>
      <c r="F181" s="238" t="s">
        <v>1495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215</v>
      </c>
      <c r="AU181" s="244" t="s">
        <v>81</v>
      </c>
      <c r="AV181" s="13" t="s">
        <v>79</v>
      </c>
      <c r="AW181" s="13" t="s">
        <v>33</v>
      </c>
      <c r="AX181" s="13" t="s">
        <v>72</v>
      </c>
      <c r="AY181" s="244" t="s">
        <v>203</v>
      </c>
    </row>
    <row r="182" s="13" customFormat="1">
      <c r="A182" s="13"/>
      <c r="B182" s="234"/>
      <c r="C182" s="235"/>
      <c r="D182" s="236" t="s">
        <v>215</v>
      </c>
      <c r="E182" s="237" t="s">
        <v>19</v>
      </c>
      <c r="F182" s="238" t="s">
        <v>707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215</v>
      </c>
      <c r="AU182" s="244" t="s">
        <v>81</v>
      </c>
      <c r="AV182" s="13" t="s">
        <v>79</v>
      </c>
      <c r="AW182" s="13" t="s">
        <v>33</v>
      </c>
      <c r="AX182" s="13" t="s">
        <v>72</v>
      </c>
      <c r="AY182" s="244" t="s">
        <v>203</v>
      </c>
    </row>
    <row r="183" s="13" customFormat="1">
      <c r="A183" s="13"/>
      <c r="B183" s="234"/>
      <c r="C183" s="235"/>
      <c r="D183" s="236" t="s">
        <v>215</v>
      </c>
      <c r="E183" s="237" t="s">
        <v>19</v>
      </c>
      <c r="F183" s="238" t="s">
        <v>708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215</v>
      </c>
      <c r="AU183" s="244" t="s">
        <v>81</v>
      </c>
      <c r="AV183" s="13" t="s">
        <v>79</v>
      </c>
      <c r="AW183" s="13" t="s">
        <v>33</v>
      </c>
      <c r="AX183" s="13" t="s">
        <v>72</v>
      </c>
      <c r="AY183" s="244" t="s">
        <v>203</v>
      </c>
    </row>
    <row r="184" s="14" customFormat="1">
      <c r="A184" s="14"/>
      <c r="B184" s="245"/>
      <c r="C184" s="246"/>
      <c r="D184" s="236" t="s">
        <v>215</v>
      </c>
      <c r="E184" s="247" t="s">
        <v>19</v>
      </c>
      <c r="F184" s="248" t="s">
        <v>1864</v>
      </c>
      <c r="G184" s="246"/>
      <c r="H184" s="249">
        <v>11.914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215</v>
      </c>
      <c r="AU184" s="255" t="s">
        <v>81</v>
      </c>
      <c r="AV184" s="14" t="s">
        <v>81</v>
      </c>
      <c r="AW184" s="14" t="s">
        <v>33</v>
      </c>
      <c r="AX184" s="14" t="s">
        <v>72</v>
      </c>
      <c r="AY184" s="255" t="s">
        <v>203</v>
      </c>
    </row>
    <row r="185" s="13" customFormat="1">
      <c r="A185" s="13"/>
      <c r="B185" s="234"/>
      <c r="C185" s="235"/>
      <c r="D185" s="236" t="s">
        <v>215</v>
      </c>
      <c r="E185" s="237" t="s">
        <v>19</v>
      </c>
      <c r="F185" s="238" t="s">
        <v>1366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215</v>
      </c>
      <c r="AU185" s="244" t="s">
        <v>81</v>
      </c>
      <c r="AV185" s="13" t="s">
        <v>79</v>
      </c>
      <c r="AW185" s="13" t="s">
        <v>33</v>
      </c>
      <c r="AX185" s="13" t="s">
        <v>72</v>
      </c>
      <c r="AY185" s="244" t="s">
        <v>203</v>
      </c>
    </row>
    <row r="186" s="13" customFormat="1">
      <c r="A186" s="13"/>
      <c r="B186" s="234"/>
      <c r="C186" s="235"/>
      <c r="D186" s="236" t="s">
        <v>215</v>
      </c>
      <c r="E186" s="237" t="s">
        <v>19</v>
      </c>
      <c r="F186" s="238" t="s">
        <v>1292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215</v>
      </c>
      <c r="AU186" s="244" t="s">
        <v>81</v>
      </c>
      <c r="AV186" s="13" t="s">
        <v>79</v>
      </c>
      <c r="AW186" s="13" t="s">
        <v>33</v>
      </c>
      <c r="AX186" s="13" t="s">
        <v>72</v>
      </c>
      <c r="AY186" s="244" t="s">
        <v>203</v>
      </c>
    </row>
    <row r="187" s="13" customFormat="1">
      <c r="A187" s="13"/>
      <c r="B187" s="234"/>
      <c r="C187" s="235"/>
      <c r="D187" s="236" t="s">
        <v>215</v>
      </c>
      <c r="E187" s="237" t="s">
        <v>19</v>
      </c>
      <c r="F187" s="238" t="s">
        <v>1498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215</v>
      </c>
      <c r="AU187" s="244" t="s">
        <v>81</v>
      </c>
      <c r="AV187" s="13" t="s">
        <v>79</v>
      </c>
      <c r="AW187" s="13" t="s">
        <v>33</v>
      </c>
      <c r="AX187" s="13" t="s">
        <v>72</v>
      </c>
      <c r="AY187" s="244" t="s">
        <v>203</v>
      </c>
    </row>
    <row r="188" s="13" customFormat="1">
      <c r="A188" s="13"/>
      <c r="B188" s="234"/>
      <c r="C188" s="235"/>
      <c r="D188" s="236" t="s">
        <v>215</v>
      </c>
      <c r="E188" s="237" t="s">
        <v>19</v>
      </c>
      <c r="F188" s="238" t="s">
        <v>707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215</v>
      </c>
      <c r="AU188" s="244" t="s">
        <v>81</v>
      </c>
      <c r="AV188" s="13" t="s">
        <v>79</v>
      </c>
      <c r="AW188" s="13" t="s">
        <v>33</v>
      </c>
      <c r="AX188" s="13" t="s">
        <v>72</v>
      </c>
      <c r="AY188" s="244" t="s">
        <v>203</v>
      </c>
    </row>
    <row r="189" s="13" customFormat="1">
      <c r="A189" s="13"/>
      <c r="B189" s="234"/>
      <c r="C189" s="235"/>
      <c r="D189" s="236" t="s">
        <v>215</v>
      </c>
      <c r="E189" s="237" t="s">
        <v>19</v>
      </c>
      <c r="F189" s="238" t="s">
        <v>708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215</v>
      </c>
      <c r="AU189" s="244" t="s">
        <v>81</v>
      </c>
      <c r="AV189" s="13" t="s">
        <v>79</v>
      </c>
      <c r="AW189" s="13" t="s">
        <v>33</v>
      </c>
      <c r="AX189" s="13" t="s">
        <v>72</v>
      </c>
      <c r="AY189" s="244" t="s">
        <v>203</v>
      </c>
    </row>
    <row r="190" s="14" customFormat="1">
      <c r="A190" s="14"/>
      <c r="B190" s="245"/>
      <c r="C190" s="246"/>
      <c r="D190" s="236" t="s">
        <v>215</v>
      </c>
      <c r="E190" s="247" t="s">
        <v>19</v>
      </c>
      <c r="F190" s="248" t="s">
        <v>1554</v>
      </c>
      <c r="G190" s="246"/>
      <c r="H190" s="249">
        <v>57.201999999999998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215</v>
      </c>
      <c r="AU190" s="255" t="s">
        <v>81</v>
      </c>
      <c r="AV190" s="14" t="s">
        <v>81</v>
      </c>
      <c r="AW190" s="14" t="s">
        <v>33</v>
      </c>
      <c r="AX190" s="14" t="s">
        <v>72</v>
      </c>
      <c r="AY190" s="255" t="s">
        <v>203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1366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3" customFormat="1">
      <c r="A192" s="13"/>
      <c r="B192" s="234"/>
      <c r="C192" s="235"/>
      <c r="D192" s="236" t="s">
        <v>215</v>
      </c>
      <c r="E192" s="237" t="s">
        <v>19</v>
      </c>
      <c r="F192" s="238" t="s">
        <v>1256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215</v>
      </c>
      <c r="AU192" s="244" t="s">
        <v>81</v>
      </c>
      <c r="AV192" s="13" t="s">
        <v>79</v>
      </c>
      <c r="AW192" s="13" t="s">
        <v>33</v>
      </c>
      <c r="AX192" s="13" t="s">
        <v>72</v>
      </c>
      <c r="AY192" s="244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559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707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708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4" customFormat="1">
      <c r="A196" s="14"/>
      <c r="B196" s="245"/>
      <c r="C196" s="246"/>
      <c r="D196" s="236" t="s">
        <v>215</v>
      </c>
      <c r="E196" s="247" t="s">
        <v>19</v>
      </c>
      <c r="F196" s="248" t="s">
        <v>1555</v>
      </c>
      <c r="G196" s="246"/>
      <c r="H196" s="249">
        <v>54.386000000000003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215</v>
      </c>
      <c r="AU196" s="255" t="s">
        <v>81</v>
      </c>
      <c r="AV196" s="14" t="s">
        <v>81</v>
      </c>
      <c r="AW196" s="14" t="s">
        <v>33</v>
      </c>
      <c r="AX196" s="14" t="s">
        <v>72</v>
      </c>
      <c r="AY196" s="255" t="s">
        <v>203</v>
      </c>
    </row>
    <row r="197" s="13" customFormat="1">
      <c r="A197" s="13"/>
      <c r="B197" s="234"/>
      <c r="C197" s="235"/>
      <c r="D197" s="236" t="s">
        <v>215</v>
      </c>
      <c r="E197" s="237" t="s">
        <v>19</v>
      </c>
      <c r="F197" s="238" t="s">
        <v>1366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215</v>
      </c>
      <c r="AU197" s="244" t="s">
        <v>81</v>
      </c>
      <c r="AV197" s="13" t="s">
        <v>79</v>
      </c>
      <c r="AW197" s="13" t="s">
        <v>33</v>
      </c>
      <c r="AX197" s="13" t="s">
        <v>72</v>
      </c>
      <c r="AY197" s="244" t="s">
        <v>203</v>
      </c>
    </row>
    <row r="198" s="13" customFormat="1">
      <c r="A198" s="13"/>
      <c r="B198" s="234"/>
      <c r="C198" s="235"/>
      <c r="D198" s="236" t="s">
        <v>215</v>
      </c>
      <c r="E198" s="237" t="s">
        <v>19</v>
      </c>
      <c r="F198" s="238" t="s">
        <v>1295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215</v>
      </c>
      <c r="AU198" s="244" t="s">
        <v>81</v>
      </c>
      <c r="AV198" s="13" t="s">
        <v>79</v>
      </c>
      <c r="AW198" s="13" t="s">
        <v>33</v>
      </c>
      <c r="AX198" s="13" t="s">
        <v>72</v>
      </c>
      <c r="AY198" s="244" t="s">
        <v>203</v>
      </c>
    </row>
    <row r="199" s="13" customFormat="1">
      <c r="A199" s="13"/>
      <c r="B199" s="234"/>
      <c r="C199" s="235"/>
      <c r="D199" s="236" t="s">
        <v>215</v>
      </c>
      <c r="E199" s="237" t="s">
        <v>19</v>
      </c>
      <c r="F199" s="238" t="s">
        <v>1506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215</v>
      </c>
      <c r="AU199" s="244" t="s">
        <v>81</v>
      </c>
      <c r="AV199" s="13" t="s">
        <v>79</v>
      </c>
      <c r="AW199" s="13" t="s">
        <v>33</v>
      </c>
      <c r="AX199" s="13" t="s">
        <v>72</v>
      </c>
      <c r="AY199" s="244" t="s">
        <v>203</v>
      </c>
    </row>
    <row r="200" s="13" customFormat="1">
      <c r="A200" s="13"/>
      <c r="B200" s="234"/>
      <c r="C200" s="235"/>
      <c r="D200" s="236" t="s">
        <v>215</v>
      </c>
      <c r="E200" s="237" t="s">
        <v>19</v>
      </c>
      <c r="F200" s="238" t="s">
        <v>707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215</v>
      </c>
      <c r="AU200" s="244" t="s">
        <v>81</v>
      </c>
      <c r="AV200" s="13" t="s">
        <v>79</v>
      </c>
      <c r="AW200" s="13" t="s">
        <v>33</v>
      </c>
      <c r="AX200" s="13" t="s">
        <v>72</v>
      </c>
      <c r="AY200" s="244" t="s">
        <v>203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708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4" customFormat="1">
      <c r="A202" s="14"/>
      <c r="B202" s="245"/>
      <c r="C202" s="246"/>
      <c r="D202" s="236" t="s">
        <v>215</v>
      </c>
      <c r="E202" s="247" t="s">
        <v>19</v>
      </c>
      <c r="F202" s="248" t="s">
        <v>1865</v>
      </c>
      <c r="G202" s="246"/>
      <c r="H202" s="249">
        <v>25.757999999999999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215</v>
      </c>
      <c r="AU202" s="255" t="s">
        <v>81</v>
      </c>
      <c r="AV202" s="14" t="s">
        <v>81</v>
      </c>
      <c r="AW202" s="14" t="s">
        <v>33</v>
      </c>
      <c r="AX202" s="14" t="s">
        <v>72</v>
      </c>
      <c r="AY202" s="255" t="s">
        <v>203</v>
      </c>
    </row>
    <row r="203" s="13" customFormat="1">
      <c r="A203" s="13"/>
      <c r="B203" s="234"/>
      <c r="C203" s="235"/>
      <c r="D203" s="236" t="s">
        <v>215</v>
      </c>
      <c r="E203" s="237" t="s">
        <v>19</v>
      </c>
      <c r="F203" s="238" t="s">
        <v>1366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215</v>
      </c>
      <c r="AU203" s="244" t="s">
        <v>81</v>
      </c>
      <c r="AV203" s="13" t="s">
        <v>79</v>
      </c>
      <c r="AW203" s="13" t="s">
        <v>33</v>
      </c>
      <c r="AX203" s="13" t="s">
        <v>72</v>
      </c>
      <c r="AY203" s="244" t="s">
        <v>203</v>
      </c>
    </row>
    <row r="204" s="13" customFormat="1">
      <c r="A204" s="13"/>
      <c r="B204" s="234"/>
      <c r="C204" s="235"/>
      <c r="D204" s="236" t="s">
        <v>215</v>
      </c>
      <c r="E204" s="237" t="s">
        <v>19</v>
      </c>
      <c r="F204" s="238" t="s">
        <v>1866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215</v>
      </c>
      <c r="AU204" s="244" t="s">
        <v>81</v>
      </c>
      <c r="AV204" s="13" t="s">
        <v>79</v>
      </c>
      <c r="AW204" s="13" t="s">
        <v>33</v>
      </c>
      <c r="AX204" s="13" t="s">
        <v>72</v>
      </c>
      <c r="AY204" s="244" t="s">
        <v>203</v>
      </c>
    </row>
    <row r="205" s="13" customFormat="1">
      <c r="A205" s="13"/>
      <c r="B205" s="234"/>
      <c r="C205" s="235"/>
      <c r="D205" s="236" t="s">
        <v>215</v>
      </c>
      <c r="E205" s="237" t="s">
        <v>19</v>
      </c>
      <c r="F205" s="238" t="s">
        <v>1509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215</v>
      </c>
      <c r="AU205" s="244" t="s">
        <v>81</v>
      </c>
      <c r="AV205" s="13" t="s">
        <v>79</v>
      </c>
      <c r="AW205" s="13" t="s">
        <v>33</v>
      </c>
      <c r="AX205" s="13" t="s">
        <v>72</v>
      </c>
      <c r="AY205" s="244" t="s">
        <v>203</v>
      </c>
    </row>
    <row r="206" s="13" customFormat="1">
      <c r="A206" s="13"/>
      <c r="B206" s="234"/>
      <c r="C206" s="235"/>
      <c r="D206" s="236" t="s">
        <v>215</v>
      </c>
      <c r="E206" s="237" t="s">
        <v>19</v>
      </c>
      <c r="F206" s="238" t="s">
        <v>707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215</v>
      </c>
      <c r="AU206" s="244" t="s">
        <v>81</v>
      </c>
      <c r="AV206" s="13" t="s">
        <v>79</v>
      </c>
      <c r="AW206" s="13" t="s">
        <v>33</v>
      </c>
      <c r="AX206" s="13" t="s">
        <v>72</v>
      </c>
      <c r="AY206" s="244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708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4" customFormat="1">
      <c r="A208" s="14"/>
      <c r="B208" s="245"/>
      <c r="C208" s="246"/>
      <c r="D208" s="236" t="s">
        <v>215</v>
      </c>
      <c r="E208" s="247" t="s">
        <v>19</v>
      </c>
      <c r="F208" s="248" t="s">
        <v>1563</v>
      </c>
      <c r="G208" s="246"/>
      <c r="H208" s="249">
        <v>33.259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215</v>
      </c>
      <c r="AU208" s="255" t="s">
        <v>81</v>
      </c>
      <c r="AV208" s="14" t="s">
        <v>81</v>
      </c>
      <c r="AW208" s="14" t="s">
        <v>33</v>
      </c>
      <c r="AX208" s="14" t="s">
        <v>72</v>
      </c>
      <c r="AY208" s="255" t="s">
        <v>203</v>
      </c>
    </row>
    <row r="209" s="13" customFormat="1">
      <c r="A209" s="13"/>
      <c r="B209" s="234"/>
      <c r="C209" s="235"/>
      <c r="D209" s="236" t="s">
        <v>215</v>
      </c>
      <c r="E209" s="237" t="s">
        <v>19</v>
      </c>
      <c r="F209" s="238" t="s">
        <v>1366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215</v>
      </c>
      <c r="AU209" s="244" t="s">
        <v>81</v>
      </c>
      <c r="AV209" s="13" t="s">
        <v>79</v>
      </c>
      <c r="AW209" s="13" t="s">
        <v>33</v>
      </c>
      <c r="AX209" s="13" t="s">
        <v>72</v>
      </c>
      <c r="AY209" s="244" t="s">
        <v>203</v>
      </c>
    </row>
    <row r="210" s="13" customFormat="1">
      <c r="A210" s="13"/>
      <c r="B210" s="234"/>
      <c r="C210" s="235"/>
      <c r="D210" s="236" t="s">
        <v>215</v>
      </c>
      <c r="E210" s="237" t="s">
        <v>19</v>
      </c>
      <c r="F210" s="238" t="s">
        <v>1303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215</v>
      </c>
      <c r="AU210" s="244" t="s">
        <v>81</v>
      </c>
      <c r="AV210" s="13" t="s">
        <v>79</v>
      </c>
      <c r="AW210" s="13" t="s">
        <v>33</v>
      </c>
      <c r="AX210" s="13" t="s">
        <v>72</v>
      </c>
      <c r="AY210" s="244" t="s">
        <v>203</v>
      </c>
    </row>
    <row r="211" s="13" customFormat="1">
      <c r="A211" s="13"/>
      <c r="B211" s="234"/>
      <c r="C211" s="235"/>
      <c r="D211" s="236" t="s">
        <v>215</v>
      </c>
      <c r="E211" s="237" t="s">
        <v>19</v>
      </c>
      <c r="F211" s="238" t="s">
        <v>1503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215</v>
      </c>
      <c r="AU211" s="244" t="s">
        <v>81</v>
      </c>
      <c r="AV211" s="13" t="s">
        <v>79</v>
      </c>
      <c r="AW211" s="13" t="s">
        <v>33</v>
      </c>
      <c r="AX211" s="13" t="s">
        <v>72</v>
      </c>
      <c r="AY211" s="244" t="s">
        <v>203</v>
      </c>
    </row>
    <row r="212" s="13" customFormat="1">
      <c r="A212" s="13"/>
      <c r="B212" s="234"/>
      <c r="C212" s="235"/>
      <c r="D212" s="236" t="s">
        <v>215</v>
      </c>
      <c r="E212" s="237" t="s">
        <v>19</v>
      </c>
      <c r="F212" s="238" t="s">
        <v>707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215</v>
      </c>
      <c r="AU212" s="244" t="s">
        <v>81</v>
      </c>
      <c r="AV212" s="13" t="s">
        <v>79</v>
      </c>
      <c r="AW212" s="13" t="s">
        <v>33</v>
      </c>
      <c r="AX212" s="13" t="s">
        <v>72</v>
      </c>
      <c r="AY212" s="244" t="s">
        <v>203</v>
      </c>
    </row>
    <row r="213" s="13" customFormat="1">
      <c r="A213" s="13"/>
      <c r="B213" s="234"/>
      <c r="C213" s="235"/>
      <c r="D213" s="236" t="s">
        <v>215</v>
      </c>
      <c r="E213" s="237" t="s">
        <v>19</v>
      </c>
      <c r="F213" s="238" t="s">
        <v>708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215</v>
      </c>
      <c r="AU213" s="244" t="s">
        <v>81</v>
      </c>
      <c r="AV213" s="13" t="s">
        <v>79</v>
      </c>
      <c r="AW213" s="13" t="s">
        <v>33</v>
      </c>
      <c r="AX213" s="13" t="s">
        <v>72</v>
      </c>
      <c r="AY213" s="244" t="s">
        <v>203</v>
      </c>
    </row>
    <row r="214" s="14" customFormat="1">
      <c r="A214" s="14"/>
      <c r="B214" s="245"/>
      <c r="C214" s="246"/>
      <c r="D214" s="236" t="s">
        <v>215</v>
      </c>
      <c r="E214" s="247" t="s">
        <v>19</v>
      </c>
      <c r="F214" s="248" t="s">
        <v>1867</v>
      </c>
      <c r="G214" s="246"/>
      <c r="H214" s="249">
        <v>34.665999999999997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215</v>
      </c>
      <c r="AU214" s="255" t="s">
        <v>81</v>
      </c>
      <c r="AV214" s="14" t="s">
        <v>81</v>
      </c>
      <c r="AW214" s="14" t="s">
        <v>33</v>
      </c>
      <c r="AX214" s="14" t="s">
        <v>72</v>
      </c>
      <c r="AY214" s="255" t="s">
        <v>203</v>
      </c>
    </row>
    <row r="215" s="15" customFormat="1">
      <c r="A215" s="15"/>
      <c r="B215" s="256"/>
      <c r="C215" s="257"/>
      <c r="D215" s="236" t="s">
        <v>215</v>
      </c>
      <c r="E215" s="258" t="s">
        <v>19</v>
      </c>
      <c r="F215" s="259" t="s">
        <v>246</v>
      </c>
      <c r="G215" s="257"/>
      <c r="H215" s="260">
        <v>371.80599999999998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215</v>
      </c>
      <c r="AU215" s="266" t="s">
        <v>81</v>
      </c>
      <c r="AV215" s="15" t="s">
        <v>211</v>
      </c>
      <c r="AW215" s="15" t="s">
        <v>33</v>
      </c>
      <c r="AX215" s="15" t="s">
        <v>79</v>
      </c>
      <c r="AY215" s="266" t="s">
        <v>203</v>
      </c>
    </row>
    <row r="216" s="2" customFormat="1" ht="16.5" customHeight="1">
      <c r="A216" s="40"/>
      <c r="B216" s="41"/>
      <c r="C216" s="216" t="s">
        <v>89</v>
      </c>
      <c r="D216" s="216" t="s">
        <v>206</v>
      </c>
      <c r="E216" s="217" t="s">
        <v>725</v>
      </c>
      <c r="F216" s="218" t="s">
        <v>726</v>
      </c>
      <c r="G216" s="219" t="s">
        <v>727</v>
      </c>
      <c r="H216" s="220">
        <v>37.82</v>
      </c>
      <c r="I216" s="221"/>
      <c r="J216" s="222">
        <f>ROUND(I216*H216,2)</f>
        <v>0</v>
      </c>
      <c r="K216" s="218" t="s">
        <v>210</v>
      </c>
      <c r="L216" s="46"/>
      <c r="M216" s="223" t="s">
        <v>19</v>
      </c>
      <c r="N216" s="224" t="s">
        <v>43</v>
      </c>
      <c r="O216" s="86"/>
      <c r="P216" s="225">
        <f>O216*H216</f>
        <v>0</v>
      </c>
      <c r="Q216" s="225">
        <v>0.0015</v>
      </c>
      <c r="R216" s="225">
        <f>Q216*H216</f>
        <v>0.056730000000000003</v>
      </c>
      <c r="S216" s="225">
        <v>0</v>
      </c>
      <c r="T216" s="226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7" t="s">
        <v>211</v>
      </c>
      <c r="AT216" s="227" t="s">
        <v>206</v>
      </c>
      <c r="AU216" s="227" t="s">
        <v>81</v>
      </c>
      <c r="AY216" s="19" t="s">
        <v>203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19" t="s">
        <v>79</v>
      </c>
      <c r="BK216" s="228">
        <f>ROUND(I216*H216,2)</f>
        <v>0</v>
      </c>
      <c r="BL216" s="19" t="s">
        <v>211</v>
      </c>
      <c r="BM216" s="227" t="s">
        <v>1868</v>
      </c>
    </row>
    <row r="217" s="2" customFormat="1">
      <c r="A217" s="40"/>
      <c r="B217" s="41"/>
      <c r="C217" s="42"/>
      <c r="D217" s="229" t="s">
        <v>213</v>
      </c>
      <c r="E217" s="42"/>
      <c r="F217" s="230" t="s">
        <v>729</v>
      </c>
      <c r="G217" s="42"/>
      <c r="H217" s="42"/>
      <c r="I217" s="231"/>
      <c r="J217" s="42"/>
      <c r="K217" s="42"/>
      <c r="L217" s="46"/>
      <c r="M217" s="232"/>
      <c r="N217" s="23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213</v>
      </c>
      <c r="AU217" s="19" t="s">
        <v>81</v>
      </c>
    </row>
    <row r="218" s="13" customFormat="1">
      <c r="A218" s="13"/>
      <c r="B218" s="234"/>
      <c r="C218" s="235"/>
      <c r="D218" s="236" t="s">
        <v>215</v>
      </c>
      <c r="E218" s="237" t="s">
        <v>19</v>
      </c>
      <c r="F218" s="238" t="s">
        <v>1366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215</v>
      </c>
      <c r="AU218" s="244" t="s">
        <v>81</v>
      </c>
      <c r="AV218" s="13" t="s">
        <v>79</v>
      </c>
      <c r="AW218" s="13" t="s">
        <v>33</v>
      </c>
      <c r="AX218" s="13" t="s">
        <v>72</v>
      </c>
      <c r="AY218" s="244" t="s">
        <v>203</v>
      </c>
    </row>
    <row r="219" s="13" customFormat="1">
      <c r="A219" s="13"/>
      <c r="B219" s="234"/>
      <c r="C219" s="235"/>
      <c r="D219" s="236" t="s">
        <v>215</v>
      </c>
      <c r="E219" s="237" t="s">
        <v>19</v>
      </c>
      <c r="F219" s="238" t="s">
        <v>1869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215</v>
      </c>
      <c r="AU219" s="244" t="s">
        <v>81</v>
      </c>
      <c r="AV219" s="13" t="s">
        <v>79</v>
      </c>
      <c r="AW219" s="13" t="s">
        <v>33</v>
      </c>
      <c r="AX219" s="13" t="s">
        <v>72</v>
      </c>
      <c r="AY219" s="244" t="s">
        <v>203</v>
      </c>
    </row>
    <row r="220" s="13" customFormat="1">
      <c r="A220" s="13"/>
      <c r="B220" s="234"/>
      <c r="C220" s="235"/>
      <c r="D220" s="236" t="s">
        <v>215</v>
      </c>
      <c r="E220" s="237" t="s">
        <v>19</v>
      </c>
      <c r="F220" s="238" t="s">
        <v>1512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215</v>
      </c>
      <c r="AU220" s="244" t="s">
        <v>81</v>
      </c>
      <c r="AV220" s="13" t="s">
        <v>79</v>
      </c>
      <c r="AW220" s="13" t="s">
        <v>33</v>
      </c>
      <c r="AX220" s="13" t="s">
        <v>72</v>
      </c>
      <c r="AY220" s="244" t="s">
        <v>203</v>
      </c>
    </row>
    <row r="221" s="13" customFormat="1">
      <c r="A221" s="13"/>
      <c r="B221" s="234"/>
      <c r="C221" s="235"/>
      <c r="D221" s="236" t="s">
        <v>215</v>
      </c>
      <c r="E221" s="237" t="s">
        <v>19</v>
      </c>
      <c r="F221" s="238" t="s">
        <v>731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215</v>
      </c>
      <c r="AU221" s="244" t="s">
        <v>81</v>
      </c>
      <c r="AV221" s="13" t="s">
        <v>79</v>
      </c>
      <c r="AW221" s="13" t="s">
        <v>33</v>
      </c>
      <c r="AX221" s="13" t="s">
        <v>72</v>
      </c>
      <c r="AY221" s="244" t="s">
        <v>203</v>
      </c>
    </row>
    <row r="222" s="13" customFormat="1">
      <c r="A222" s="13"/>
      <c r="B222" s="234"/>
      <c r="C222" s="235"/>
      <c r="D222" s="236" t="s">
        <v>215</v>
      </c>
      <c r="E222" s="237" t="s">
        <v>19</v>
      </c>
      <c r="F222" s="238" t="s">
        <v>1870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215</v>
      </c>
      <c r="AU222" s="244" t="s">
        <v>81</v>
      </c>
      <c r="AV222" s="13" t="s">
        <v>79</v>
      </c>
      <c r="AW222" s="13" t="s">
        <v>33</v>
      </c>
      <c r="AX222" s="13" t="s">
        <v>72</v>
      </c>
      <c r="AY222" s="244" t="s">
        <v>203</v>
      </c>
    </row>
    <row r="223" s="14" customFormat="1">
      <c r="A223" s="14"/>
      <c r="B223" s="245"/>
      <c r="C223" s="246"/>
      <c r="D223" s="236" t="s">
        <v>215</v>
      </c>
      <c r="E223" s="247" t="s">
        <v>19</v>
      </c>
      <c r="F223" s="248" t="s">
        <v>1871</v>
      </c>
      <c r="G223" s="246"/>
      <c r="H223" s="249">
        <v>4.9900000000000002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215</v>
      </c>
      <c r="AU223" s="255" t="s">
        <v>81</v>
      </c>
      <c r="AV223" s="14" t="s">
        <v>81</v>
      </c>
      <c r="AW223" s="14" t="s">
        <v>33</v>
      </c>
      <c r="AX223" s="14" t="s">
        <v>72</v>
      </c>
      <c r="AY223" s="255" t="s">
        <v>203</v>
      </c>
    </row>
    <row r="224" s="13" customFormat="1">
      <c r="A224" s="13"/>
      <c r="B224" s="234"/>
      <c r="C224" s="235"/>
      <c r="D224" s="236" t="s">
        <v>215</v>
      </c>
      <c r="E224" s="237" t="s">
        <v>19</v>
      </c>
      <c r="F224" s="238" t="s">
        <v>1366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215</v>
      </c>
      <c r="AU224" s="244" t="s">
        <v>81</v>
      </c>
      <c r="AV224" s="13" t="s">
        <v>79</v>
      </c>
      <c r="AW224" s="13" t="s">
        <v>33</v>
      </c>
      <c r="AX224" s="13" t="s">
        <v>72</v>
      </c>
      <c r="AY224" s="244" t="s">
        <v>203</v>
      </c>
    </row>
    <row r="225" s="13" customFormat="1">
      <c r="A225" s="13"/>
      <c r="B225" s="234"/>
      <c r="C225" s="235"/>
      <c r="D225" s="236" t="s">
        <v>215</v>
      </c>
      <c r="E225" s="237" t="s">
        <v>19</v>
      </c>
      <c r="F225" s="238" t="s">
        <v>1872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215</v>
      </c>
      <c r="AU225" s="244" t="s">
        <v>81</v>
      </c>
      <c r="AV225" s="13" t="s">
        <v>79</v>
      </c>
      <c r="AW225" s="13" t="s">
        <v>33</v>
      </c>
      <c r="AX225" s="13" t="s">
        <v>72</v>
      </c>
      <c r="AY225" s="244" t="s">
        <v>203</v>
      </c>
    </row>
    <row r="226" s="13" customFormat="1">
      <c r="A226" s="13"/>
      <c r="B226" s="234"/>
      <c r="C226" s="235"/>
      <c r="D226" s="236" t="s">
        <v>215</v>
      </c>
      <c r="E226" s="237" t="s">
        <v>19</v>
      </c>
      <c r="F226" s="238" t="s">
        <v>1490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215</v>
      </c>
      <c r="AU226" s="244" t="s">
        <v>81</v>
      </c>
      <c r="AV226" s="13" t="s">
        <v>79</v>
      </c>
      <c r="AW226" s="13" t="s">
        <v>33</v>
      </c>
      <c r="AX226" s="13" t="s">
        <v>72</v>
      </c>
      <c r="AY226" s="244" t="s">
        <v>203</v>
      </c>
    </row>
    <row r="227" s="13" customFormat="1">
      <c r="A227" s="13"/>
      <c r="B227" s="234"/>
      <c r="C227" s="235"/>
      <c r="D227" s="236" t="s">
        <v>215</v>
      </c>
      <c r="E227" s="237" t="s">
        <v>19</v>
      </c>
      <c r="F227" s="238" t="s">
        <v>731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215</v>
      </c>
      <c r="AU227" s="244" t="s">
        <v>81</v>
      </c>
      <c r="AV227" s="13" t="s">
        <v>79</v>
      </c>
      <c r="AW227" s="13" t="s">
        <v>33</v>
      </c>
      <c r="AX227" s="13" t="s">
        <v>72</v>
      </c>
      <c r="AY227" s="244" t="s">
        <v>203</v>
      </c>
    </row>
    <row r="228" s="13" customFormat="1">
      <c r="A228" s="13"/>
      <c r="B228" s="234"/>
      <c r="C228" s="235"/>
      <c r="D228" s="236" t="s">
        <v>215</v>
      </c>
      <c r="E228" s="237" t="s">
        <v>19</v>
      </c>
      <c r="F228" s="238" t="s">
        <v>1873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215</v>
      </c>
      <c r="AU228" s="244" t="s">
        <v>81</v>
      </c>
      <c r="AV228" s="13" t="s">
        <v>79</v>
      </c>
      <c r="AW228" s="13" t="s">
        <v>33</v>
      </c>
      <c r="AX228" s="13" t="s">
        <v>72</v>
      </c>
      <c r="AY228" s="244" t="s">
        <v>203</v>
      </c>
    </row>
    <row r="229" s="14" customFormat="1">
      <c r="A229" s="14"/>
      <c r="B229" s="245"/>
      <c r="C229" s="246"/>
      <c r="D229" s="236" t="s">
        <v>215</v>
      </c>
      <c r="E229" s="247" t="s">
        <v>19</v>
      </c>
      <c r="F229" s="248" t="s">
        <v>1871</v>
      </c>
      <c r="G229" s="246"/>
      <c r="H229" s="249">
        <v>4.9900000000000002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215</v>
      </c>
      <c r="AU229" s="255" t="s">
        <v>81</v>
      </c>
      <c r="AV229" s="14" t="s">
        <v>81</v>
      </c>
      <c r="AW229" s="14" t="s">
        <v>33</v>
      </c>
      <c r="AX229" s="14" t="s">
        <v>72</v>
      </c>
      <c r="AY229" s="255" t="s">
        <v>203</v>
      </c>
    </row>
    <row r="230" s="13" customFormat="1">
      <c r="A230" s="13"/>
      <c r="B230" s="234"/>
      <c r="C230" s="235"/>
      <c r="D230" s="236" t="s">
        <v>215</v>
      </c>
      <c r="E230" s="237" t="s">
        <v>19</v>
      </c>
      <c r="F230" s="238" t="s">
        <v>1366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215</v>
      </c>
      <c r="AU230" s="244" t="s">
        <v>81</v>
      </c>
      <c r="AV230" s="13" t="s">
        <v>79</v>
      </c>
      <c r="AW230" s="13" t="s">
        <v>33</v>
      </c>
      <c r="AX230" s="13" t="s">
        <v>72</v>
      </c>
      <c r="AY230" s="244" t="s">
        <v>203</v>
      </c>
    </row>
    <row r="231" s="13" customFormat="1">
      <c r="A231" s="13"/>
      <c r="B231" s="234"/>
      <c r="C231" s="235"/>
      <c r="D231" s="236" t="s">
        <v>215</v>
      </c>
      <c r="E231" s="237" t="s">
        <v>19</v>
      </c>
      <c r="F231" s="238" t="s">
        <v>1874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215</v>
      </c>
      <c r="AU231" s="244" t="s">
        <v>81</v>
      </c>
      <c r="AV231" s="13" t="s">
        <v>79</v>
      </c>
      <c r="AW231" s="13" t="s">
        <v>33</v>
      </c>
      <c r="AX231" s="13" t="s">
        <v>72</v>
      </c>
      <c r="AY231" s="244" t="s">
        <v>203</v>
      </c>
    </row>
    <row r="232" s="13" customFormat="1">
      <c r="A232" s="13"/>
      <c r="B232" s="234"/>
      <c r="C232" s="235"/>
      <c r="D232" s="236" t="s">
        <v>215</v>
      </c>
      <c r="E232" s="237" t="s">
        <v>19</v>
      </c>
      <c r="F232" s="238" t="s">
        <v>553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215</v>
      </c>
      <c r="AU232" s="244" t="s">
        <v>81</v>
      </c>
      <c r="AV232" s="13" t="s">
        <v>79</v>
      </c>
      <c r="AW232" s="13" t="s">
        <v>33</v>
      </c>
      <c r="AX232" s="13" t="s">
        <v>72</v>
      </c>
      <c r="AY232" s="244" t="s">
        <v>203</v>
      </c>
    </row>
    <row r="233" s="13" customFormat="1">
      <c r="A233" s="13"/>
      <c r="B233" s="234"/>
      <c r="C233" s="235"/>
      <c r="D233" s="236" t="s">
        <v>215</v>
      </c>
      <c r="E233" s="237" t="s">
        <v>19</v>
      </c>
      <c r="F233" s="238" t="s">
        <v>731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215</v>
      </c>
      <c r="AU233" s="244" t="s">
        <v>81</v>
      </c>
      <c r="AV233" s="13" t="s">
        <v>79</v>
      </c>
      <c r="AW233" s="13" t="s">
        <v>33</v>
      </c>
      <c r="AX233" s="13" t="s">
        <v>72</v>
      </c>
      <c r="AY233" s="244" t="s">
        <v>203</v>
      </c>
    </row>
    <row r="234" s="13" customFormat="1">
      <c r="A234" s="13"/>
      <c r="B234" s="234"/>
      <c r="C234" s="235"/>
      <c r="D234" s="236" t="s">
        <v>215</v>
      </c>
      <c r="E234" s="237" t="s">
        <v>19</v>
      </c>
      <c r="F234" s="238" t="s">
        <v>1242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215</v>
      </c>
      <c r="AU234" s="244" t="s">
        <v>81</v>
      </c>
      <c r="AV234" s="13" t="s">
        <v>79</v>
      </c>
      <c r="AW234" s="13" t="s">
        <v>33</v>
      </c>
      <c r="AX234" s="13" t="s">
        <v>72</v>
      </c>
      <c r="AY234" s="244" t="s">
        <v>203</v>
      </c>
    </row>
    <row r="235" s="14" customFormat="1">
      <c r="A235" s="14"/>
      <c r="B235" s="245"/>
      <c r="C235" s="246"/>
      <c r="D235" s="236" t="s">
        <v>215</v>
      </c>
      <c r="E235" s="247" t="s">
        <v>19</v>
      </c>
      <c r="F235" s="248" t="s">
        <v>1875</v>
      </c>
      <c r="G235" s="246"/>
      <c r="H235" s="249">
        <v>4.54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215</v>
      </c>
      <c r="AU235" s="255" t="s">
        <v>81</v>
      </c>
      <c r="AV235" s="14" t="s">
        <v>81</v>
      </c>
      <c r="AW235" s="14" t="s">
        <v>33</v>
      </c>
      <c r="AX235" s="14" t="s">
        <v>72</v>
      </c>
      <c r="AY235" s="255" t="s">
        <v>203</v>
      </c>
    </row>
    <row r="236" s="13" customFormat="1">
      <c r="A236" s="13"/>
      <c r="B236" s="234"/>
      <c r="C236" s="235"/>
      <c r="D236" s="236" t="s">
        <v>215</v>
      </c>
      <c r="E236" s="237" t="s">
        <v>19</v>
      </c>
      <c r="F236" s="238" t="s">
        <v>1366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215</v>
      </c>
      <c r="AU236" s="244" t="s">
        <v>81</v>
      </c>
      <c r="AV236" s="13" t="s">
        <v>79</v>
      </c>
      <c r="AW236" s="13" t="s">
        <v>33</v>
      </c>
      <c r="AX236" s="13" t="s">
        <v>72</v>
      </c>
      <c r="AY236" s="244" t="s">
        <v>203</v>
      </c>
    </row>
    <row r="237" s="13" customFormat="1">
      <c r="A237" s="13"/>
      <c r="B237" s="234"/>
      <c r="C237" s="235"/>
      <c r="D237" s="236" t="s">
        <v>215</v>
      </c>
      <c r="E237" s="237" t="s">
        <v>19</v>
      </c>
      <c r="F237" s="238" t="s">
        <v>1876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215</v>
      </c>
      <c r="AU237" s="244" t="s">
        <v>81</v>
      </c>
      <c r="AV237" s="13" t="s">
        <v>79</v>
      </c>
      <c r="AW237" s="13" t="s">
        <v>33</v>
      </c>
      <c r="AX237" s="13" t="s">
        <v>72</v>
      </c>
      <c r="AY237" s="244" t="s">
        <v>203</v>
      </c>
    </row>
    <row r="238" s="13" customFormat="1">
      <c r="A238" s="13"/>
      <c r="B238" s="234"/>
      <c r="C238" s="235"/>
      <c r="D238" s="236" t="s">
        <v>215</v>
      </c>
      <c r="E238" s="237" t="s">
        <v>19</v>
      </c>
      <c r="F238" s="238" t="s">
        <v>1495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215</v>
      </c>
      <c r="AU238" s="244" t="s">
        <v>81</v>
      </c>
      <c r="AV238" s="13" t="s">
        <v>79</v>
      </c>
      <c r="AW238" s="13" t="s">
        <v>33</v>
      </c>
      <c r="AX238" s="13" t="s">
        <v>72</v>
      </c>
      <c r="AY238" s="244" t="s">
        <v>203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731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3" customFormat="1">
      <c r="A240" s="13"/>
      <c r="B240" s="234"/>
      <c r="C240" s="235"/>
      <c r="D240" s="236" t="s">
        <v>215</v>
      </c>
      <c r="E240" s="237" t="s">
        <v>19</v>
      </c>
      <c r="F240" s="238" t="s">
        <v>1245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215</v>
      </c>
      <c r="AU240" s="244" t="s">
        <v>81</v>
      </c>
      <c r="AV240" s="13" t="s">
        <v>79</v>
      </c>
      <c r="AW240" s="13" t="s">
        <v>33</v>
      </c>
      <c r="AX240" s="13" t="s">
        <v>72</v>
      </c>
      <c r="AY240" s="244" t="s">
        <v>203</v>
      </c>
    </row>
    <row r="241" s="14" customFormat="1">
      <c r="A241" s="14"/>
      <c r="B241" s="245"/>
      <c r="C241" s="246"/>
      <c r="D241" s="236" t="s">
        <v>215</v>
      </c>
      <c r="E241" s="247" t="s">
        <v>19</v>
      </c>
      <c r="F241" s="248" t="s">
        <v>1875</v>
      </c>
      <c r="G241" s="246"/>
      <c r="H241" s="249">
        <v>4.54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215</v>
      </c>
      <c r="AU241" s="255" t="s">
        <v>81</v>
      </c>
      <c r="AV241" s="14" t="s">
        <v>81</v>
      </c>
      <c r="AW241" s="14" t="s">
        <v>33</v>
      </c>
      <c r="AX241" s="14" t="s">
        <v>72</v>
      </c>
      <c r="AY241" s="255" t="s">
        <v>203</v>
      </c>
    </row>
    <row r="242" s="13" customFormat="1">
      <c r="A242" s="13"/>
      <c r="B242" s="234"/>
      <c r="C242" s="235"/>
      <c r="D242" s="236" t="s">
        <v>215</v>
      </c>
      <c r="E242" s="237" t="s">
        <v>19</v>
      </c>
      <c r="F242" s="238" t="s">
        <v>1366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215</v>
      </c>
      <c r="AU242" s="244" t="s">
        <v>81</v>
      </c>
      <c r="AV242" s="13" t="s">
        <v>79</v>
      </c>
      <c r="AW242" s="13" t="s">
        <v>33</v>
      </c>
      <c r="AX242" s="13" t="s">
        <v>72</v>
      </c>
      <c r="AY242" s="244" t="s">
        <v>203</v>
      </c>
    </row>
    <row r="243" s="13" customFormat="1">
      <c r="A243" s="13"/>
      <c r="B243" s="234"/>
      <c r="C243" s="235"/>
      <c r="D243" s="236" t="s">
        <v>215</v>
      </c>
      <c r="E243" s="237" t="s">
        <v>19</v>
      </c>
      <c r="F243" s="238" t="s">
        <v>1877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215</v>
      </c>
      <c r="AU243" s="244" t="s">
        <v>81</v>
      </c>
      <c r="AV243" s="13" t="s">
        <v>79</v>
      </c>
      <c r="AW243" s="13" t="s">
        <v>33</v>
      </c>
      <c r="AX243" s="13" t="s">
        <v>72</v>
      </c>
      <c r="AY243" s="244" t="s">
        <v>203</v>
      </c>
    </row>
    <row r="244" s="13" customFormat="1">
      <c r="A244" s="13"/>
      <c r="B244" s="234"/>
      <c r="C244" s="235"/>
      <c r="D244" s="236" t="s">
        <v>215</v>
      </c>
      <c r="E244" s="237" t="s">
        <v>19</v>
      </c>
      <c r="F244" s="238" t="s">
        <v>1498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215</v>
      </c>
      <c r="AU244" s="244" t="s">
        <v>81</v>
      </c>
      <c r="AV244" s="13" t="s">
        <v>79</v>
      </c>
      <c r="AW244" s="13" t="s">
        <v>33</v>
      </c>
      <c r="AX244" s="13" t="s">
        <v>72</v>
      </c>
      <c r="AY244" s="244" t="s">
        <v>203</v>
      </c>
    </row>
    <row r="245" s="13" customFormat="1">
      <c r="A245" s="13"/>
      <c r="B245" s="234"/>
      <c r="C245" s="235"/>
      <c r="D245" s="236" t="s">
        <v>215</v>
      </c>
      <c r="E245" s="237" t="s">
        <v>19</v>
      </c>
      <c r="F245" s="238" t="s">
        <v>731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215</v>
      </c>
      <c r="AU245" s="244" t="s">
        <v>81</v>
      </c>
      <c r="AV245" s="13" t="s">
        <v>79</v>
      </c>
      <c r="AW245" s="13" t="s">
        <v>33</v>
      </c>
      <c r="AX245" s="13" t="s">
        <v>72</v>
      </c>
      <c r="AY245" s="244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732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4" customFormat="1">
      <c r="A247" s="14"/>
      <c r="B247" s="245"/>
      <c r="C247" s="246"/>
      <c r="D247" s="236" t="s">
        <v>215</v>
      </c>
      <c r="E247" s="247" t="s">
        <v>19</v>
      </c>
      <c r="F247" s="248" t="s">
        <v>733</v>
      </c>
      <c r="G247" s="246"/>
      <c r="H247" s="249">
        <v>4.8399999999999999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215</v>
      </c>
      <c r="AU247" s="255" t="s">
        <v>81</v>
      </c>
      <c r="AV247" s="14" t="s">
        <v>81</v>
      </c>
      <c r="AW247" s="14" t="s">
        <v>33</v>
      </c>
      <c r="AX247" s="14" t="s">
        <v>72</v>
      </c>
      <c r="AY247" s="255" t="s">
        <v>203</v>
      </c>
    </row>
    <row r="248" s="13" customFormat="1">
      <c r="A248" s="13"/>
      <c r="B248" s="234"/>
      <c r="C248" s="235"/>
      <c r="D248" s="236" t="s">
        <v>215</v>
      </c>
      <c r="E248" s="237" t="s">
        <v>19</v>
      </c>
      <c r="F248" s="238" t="s">
        <v>1366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215</v>
      </c>
      <c r="AU248" s="244" t="s">
        <v>81</v>
      </c>
      <c r="AV248" s="13" t="s">
        <v>79</v>
      </c>
      <c r="AW248" s="13" t="s">
        <v>33</v>
      </c>
      <c r="AX248" s="13" t="s">
        <v>72</v>
      </c>
      <c r="AY248" s="244" t="s">
        <v>203</v>
      </c>
    </row>
    <row r="249" s="13" customFormat="1">
      <c r="A249" s="13"/>
      <c r="B249" s="234"/>
      <c r="C249" s="235"/>
      <c r="D249" s="236" t="s">
        <v>215</v>
      </c>
      <c r="E249" s="237" t="s">
        <v>19</v>
      </c>
      <c r="F249" s="238" t="s">
        <v>1341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215</v>
      </c>
      <c r="AU249" s="244" t="s">
        <v>81</v>
      </c>
      <c r="AV249" s="13" t="s">
        <v>79</v>
      </c>
      <c r="AW249" s="13" t="s">
        <v>33</v>
      </c>
      <c r="AX249" s="13" t="s">
        <v>72</v>
      </c>
      <c r="AY249" s="244" t="s">
        <v>203</v>
      </c>
    </row>
    <row r="250" s="13" customFormat="1">
      <c r="A250" s="13"/>
      <c r="B250" s="234"/>
      <c r="C250" s="235"/>
      <c r="D250" s="236" t="s">
        <v>215</v>
      </c>
      <c r="E250" s="237" t="s">
        <v>19</v>
      </c>
      <c r="F250" s="238" t="s">
        <v>559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215</v>
      </c>
      <c r="AU250" s="244" t="s">
        <v>81</v>
      </c>
      <c r="AV250" s="13" t="s">
        <v>79</v>
      </c>
      <c r="AW250" s="13" t="s">
        <v>33</v>
      </c>
      <c r="AX250" s="13" t="s">
        <v>72</v>
      </c>
      <c r="AY250" s="244" t="s">
        <v>203</v>
      </c>
    </row>
    <row r="251" s="13" customFormat="1">
      <c r="A251" s="13"/>
      <c r="B251" s="234"/>
      <c r="C251" s="235"/>
      <c r="D251" s="236" t="s">
        <v>215</v>
      </c>
      <c r="E251" s="237" t="s">
        <v>19</v>
      </c>
      <c r="F251" s="238" t="s">
        <v>731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215</v>
      </c>
      <c r="AU251" s="244" t="s">
        <v>81</v>
      </c>
      <c r="AV251" s="13" t="s">
        <v>79</v>
      </c>
      <c r="AW251" s="13" t="s">
        <v>33</v>
      </c>
      <c r="AX251" s="13" t="s">
        <v>72</v>
      </c>
      <c r="AY251" s="244" t="s">
        <v>203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747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4" customFormat="1">
      <c r="A253" s="14"/>
      <c r="B253" s="245"/>
      <c r="C253" s="246"/>
      <c r="D253" s="236" t="s">
        <v>215</v>
      </c>
      <c r="E253" s="247" t="s">
        <v>19</v>
      </c>
      <c r="F253" s="248" t="s">
        <v>733</v>
      </c>
      <c r="G253" s="246"/>
      <c r="H253" s="249">
        <v>4.8399999999999999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215</v>
      </c>
      <c r="AU253" s="255" t="s">
        <v>81</v>
      </c>
      <c r="AV253" s="14" t="s">
        <v>81</v>
      </c>
      <c r="AW253" s="14" t="s">
        <v>33</v>
      </c>
      <c r="AX253" s="14" t="s">
        <v>72</v>
      </c>
      <c r="AY253" s="255" t="s">
        <v>203</v>
      </c>
    </row>
    <row r="254" s="13" customFormat="1">
      <c r="A254" s="13"/>
      <c r="B254" s="234"/>
      <c r="C254" s="235"/>
      <c r="D254" s="236" t="s">
        <v>215</v>
      </c>
      <c r="E254" s="237" t="s">
        <v>19</v>
      </c>
      <c r="F254" s="238" t="s">
        <v>1366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215</v>
      </c>
      <c r="AU254" s="244" t="s">
        <v>81</v>
      </c>
      <c r="AV254" s="13" t="s">
        <v>79</v>
      </c>
      <c r="AW254" s="13" t="s">
        <v>33</v>
      </c>
      <c r="AX254" s="13" t="s">
        <v>72</v>
      </c>
      <c r="AY254" s="244" t="s">
        <v>203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1343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3" customFormat="1">
      <c r="A256" s="13"/>
      <c r="B256" s="234"/>
      <c r="C256" s="235"/>
      <c r="D256" s="236" t="s">
        <v>215</v>
      </c>
      <c r="E256" s="237" t="s">
        <v>19</v>
      </c>
      <c r="F256" s="238" t="s">
        <v>1506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215</v>
      </c>
      <c r="AU256" s="244" t="s">
        <v>81</v>
      </c>
      <c r="AV256" s="13" t="s">
        <v>79</v>
      </c>
      <c r="AW256" s="13" t="s">
        <v>33</v>
      </c>
      <c r="AX256" s="13" t="s">
        <v>72</v>
      </c>
      <c r="AY256" s="244" t="s">
        <v>203</v>
      </c>
    </row>
    <row r="257" s="13" customFormat="1">
      <c r="A257" s="13"/>
      <c r="B257" s="234"/>
      <c r="C257" s="235"/>
      <c r="D257" s="236" t="s">
        <v>215</v>
      </c>
      <c r="E257" s="237" t="s">
        <v>19</v>
      </c>
      <c r="F257" s="238" t="s">
        <v>731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215</v>
      </c>
      <c r="AU257" s="244" t="s">
        <v>81</v>
      </c>
      <c r="AV257" s="13" t="s">
        <v>79</v>
      </c>
      <c r="AW257" s="13" t="s">
        <v>33</v>
      </c>
      <c r="AX257" s="13" t="s">
        <v>72</v>
      </c>
      <c r="AY257" s="244" t="s">
        <v>203</v>
      </c>
    </row>
    <row r="258" s="13" customFormat="1">
      <c r="A258" s="13"/>
      <c r="B258" s="234"/>
      <c r="C258" s="235"/>
      <c r="D258" s="236" t="s">
        <v>215</v>
      </c>
      <c r="E258" s="237" t="s">
        <v>19</v>
      </c>
      <c r="F258" s="238" t="s">
        <v>1251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215</v>
      </c>
      <c r="AU258" s="244" t="s">
        <v>81</v>
      </c>
      <c r="AV258" s="13" t="s">
        <v>79</v>
      </c>
      <c r="AW258" s="13" t="s">
        <v>33</v>
      </c>
      <c r="AX258" s="13" t="s">
        <v>72</v>
      </c>
      <c r="AY258" s="244" t="s">
        <v>203</v>
      </c>
    </row>
    <row r="259" s="14" customFormat="1">
      <c r="A259" s="14"/>
      <c r="B259" s="245"/>
      <c r="C259" s="246"/>
      <c r="D259" s="236" t="s">
        <v>215</v>
      </c>
      <c r="E259" s="247" t="s">
        <v>19</v>
      </c>
      <c r="F259" s="248" t="s">
        <v>1875</v>
      </c>
      <c r="G259" s="246"/>
      <c r="H259" s="249">
        <v>4.54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215</v>
      </c>
      <c r="AU259" s="255" t="s">
        <v>81</v>
      </c>
      <c r="AV259" s="14" t="s">
        <v>81</v>
      </c>
      <c r="AW259" s="14" t="s">
        <v>33</v>
      </c>
      <c r="AX259" s="14" t="s">
        <v>72</v>
      </c>
      <c r="AY259" s="255" t="s">
        <v>203</v>
      </c>
    </row>
    <row r="260" s="13" customFormat="1">
      <c r="A260" s="13"/>
      <c r="B260" s="234"/>
      <c r="C260" s="235"/>
      <c r="D260" s="236" t="s">
        <v>215</v>
      </c>
      <c r="E260" s="237" t="s">
        <v>19</v>
      </c>
      <c r="F260" s="238" t="s">
        <v>1366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215</v>
      </c>
      <c r="AU260" s="244" t="s">
        <v>81</v>
      </c>
      <c r="AV260" s="13" t="s">
        <v>79</v>
      </c>
      <c r="AW260" s="13" t="s">
        <v>33</v>
      </c>
      <c r="AX260" s="13" t="s">
        <v>72</v>
      </c>
      <c r="AY260" s="244" t="s">
        <v>203</v>
      </c>
    </row>
    <row r="261" s="13" customFormat="1">
      <c r="A261" s="13"/>
      <c r="B261" s="234"/>
      <c r="C261" s="235"/>
      <c r="D261" s="236" t="s">
        <v>215</v>
      </c>
      <c r="E261" s="237" t="s">
        <v>19</v>
      </c>
      <c r="F261" s="238" t="s">
        <v>1345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215</v>
      </c>
      <c r="AU261" s="244" t="s">
        <v>81</v>
      </c>
      <c r="AV261" s="13" t="s">
        <v>79</v>
      </c>
      <c r="AW261" s="13" t="s">
        <v>33</v>
      </c>
      <c r="AX261" s="13" t="s">
        <v>72</v>
      </c>
      <c r="AY261" s="244" t="s">
        <v>203</v>
      </c>
    </row>
    <row r="262" s="13" customFormat="1">
      <c r="A262" s="13"/>
      <c r="B262" s="234"/>
      <c r="C262" s="235"/>
      <c r="D262" s="236" t="s">
        <v>215</v>
      </c>
      <c r="E262" s="237" t="s">
        <v>19</v>
      </c>
      <c r="F262" s="238" t="s">
        <v>1509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215</v>
      </c>
      <c r="AU262" s="244" t="s">
        <v>81</v>
      </c>
      <c r="AV262" s="13" t="s">
        <v>79</v>
      </c>
      <c r="AW262" s="13" t="s">
        <v>33</v>
      </c>
      <c r="AX262" s="13" t="s">
        <v>72</v>
      </c>
      <c r="AY262" s="244" t="s">
        <v>203</v>
      </c>
    </row>
    <row r="263" s="13" customFormat="1">
      <c r="A263" s="13"/>
      <c r="B263" s="234"/>
      <c r="C263" s="235"/>
      <c r="D263" s="236" t="s">
        <v>215</v>
      </c>
      <c r="E263" s="237" t="s">
        <v>19</v>
      </c>
      <c r="F263" s="238" t="s">
        <v>731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215</v>
      </c>
      <c r="AU263" s="244" t="s">
        <v>81</v>
      </c>
      <c r="AV263" s="13" t="s">
        <v>79</v>
      </c>
      <c r="AW263" s="13" t="s">
        <v>33</v>
      </c>
      <c r="AX263" s="13" t="s">
        <v>72</v>
      </c>
      <c r="AY263" s="244" t="s">
        <v>203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1248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4" customFormat="1">
      <c r="A265" s="14"/>
      <c r="B265" s="245"/>
      <c r="C265" s="246"/>
      <c r="D265" s="236" t="s">
        <v>215</v>
      </c>
      <c r="E265" s="247" t="s">
        <v>19</v>
      </c>
      <c r="F265" s="248" t="s">
        <v>1875</v>
      </c>
      <c r="G265" s="246"/>
      <c r="H265" s="249">
        <v>4.54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215</v>
      </c>
      <c r="AU265" s="255" t="s">
        <v>81</v>
      </c>
      <c r="AV265" s="14" t="s">
        <v>81</v>
      </c>
      <c r="AW265" s="14" t="s">
        <v>33</v>
      </c>
      <c r="AX265" s="14" t="s">
        <v>72</v>
      </c>
      <c r="AY265" s="255" t="s">
        <v>203</v>
      </c>
    </row>
    <row r="266" s="15" customFormat="1">
      <c r="A266" s="15"/>
      <c r="B266" s="256"/>
      <c r="C266" s="257"/>
      <c r="D266" s="236" t="s">
        <v>215</v>
      </c>
      <c r="E266" s="258" t="s">
        <v>19</v>
      </c>
      <c r="F266" s="259" t="s">
        <v>246</v>
      </c>
      <c r="G266" s="257"/>
      <c r="H266" s="260">
        <v>37.82</v>
      </c>
      <c r="I266" s="261"/>
      <c r="J266" s="257"/>
      <c r="K266" s="257"/>
      <c r="L266" s="262"/>
      <c r="M266" s="263"/>
      <c r="N266" s="264"/>
      <c r="O266" s="264"/>
      <c r="P266" s="264"/>
      <c r="Q266" s="264"/>
      <c r="R266" s="264"/>
      <c r="S266" s="264"/>
      <c r="T266" s="26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6" t="s">
        <v>215</v>
      </c>
      <c r="AU266" s="266" t="s">
        <v>81</v>
      </c>
      <c r="AV266" s="15" t="s">
        <v>211</v>
      </c>
      <c r="AW266" s="15" t="s">
        <v>33</v>
      </c>
      <c r="AX266" s="15" t="s">
        <v>79</v>
      </c>
      <c r="AY266" s="266" t="s">
        <v>203</v>
      </c>
    </row>
    <row r="267" s="12" customFormat="1" ht="22.8" customHeight="1">
      <c r="A267" s="12"/>
      <c r="B267" s="200"/>
      <c r="C267" s="201"/>
      <c r="D267" s="202" t="s">
        <v>71</v>
      </c>
      <c r="E267" s="214" t="s">
        <v>752</v>
      </c>
      <c r="F267" s="214" t="s">
        <v>753</v>
      </c>
      <c r="G267" s="201"/>
      <c r="H267" s="201"/>
      <c r="I267" s="204"/>
      <c r="J267" s="215">
        <f>BK267</f>
        <v>0</v>
      </c>
      <c r="K267" s="201"/>
      <c r="L267" s="206"/>
      <c r="M267" s="207"/>
      <c r="N267" s="208"/>
      <c r="O267" s="208"/>
      <c r="P267" s="209">
        <f>SUM(P268:P388)</f>
        <v>0</v>
      </c>
      <c r="Q267" s="208"/>
      <c r="R267" s="209">
        <f>SUM(R268:R388)</f>
        <v>3.4809000000000001</v>
      </c>
      <c r="S267" s="208"/>
      <c r="T267" s="210">
        <f>SUM(T268:T388)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211" t="s">
        <v>79</v>
      </c>
      <c r="AT267" s="212" t="s">
        <v>71</v>
      </c>
      <c r="AU267" s="212" t="s">
        <v>79</v>
      </c>
      <c r="AY267" s="211" t="s">
        <v>203</v>
      </c>
      <c r="BK267" s="213">
        <f>SUM(BK268:BK388)</f>
        <v>0</v>
      </c>
    </row>
    <row r="268" s="2" customFormat="1" ht="24.15" customHeight="1">
      <c r="A268" s="40"/>
      <c r="B268" s="41"/>
      <c r="C268" s="216" t="s">
        <v>211</v>
      </c>
      <c r="D268" s="216" t="s">
        <v>206</v>
      </c>
      <c r="E268" s="217" t="s">
        <v>754</v>
      </c>
      <c r="F268" s="218" t="s">
        <v>755</v>
      </c>
      <c r="G268" s="219" t="s">
        <v>358</v>
      </c>
      <c r="H268" s="220">
        <v>8</v>
      </c>
      <c r="I268" s="221"/>
      <c r="J268" s="222">
        <f>ROUND(I268*H268,2)</f>
        <v>0</v>
      </c>
      <c r="K268" s="218" t="s">
        <v>210</v>
      </c>
      <c r="L268" s="46"/>
      <c r="M268" s="223" t="s">
        <v>19</v>
      </c>
      <c r="N268" s="224" t="s">
        <v>43</v>
      </c>
      <c r="O268" s="86"/>
      <c r="P268" s="225">
        <f>O268*H268</f>
        <v>0</v>
      </c>
      <c r="Q268" s="225">
        <v>0.42153000000000002</v>
      </c>
      <c r="R268" s="225">
        <f>Q268*H268</f>
        <v>3.3722400000000001</v>
      </c>
      <c r="S268" s="225">
        <v>0</v>
      </c>
      <c r="T268" s="226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7" t="s">
        <v>211</v>
      </c>
      <c r="AT268" s="227" t="s">
        <v>206</v>
      </c>
      <c r="AU268" s="227" t="s">
        <v>81</v>
      </c>
      <c r="AY268" s="19" t="s">
        <v>203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19" t="s">
        <v>79</v>
      </c>
      <c r="BK268" s="228">
        <f>ROUND(I268*H268,2)</f>
        <v>0</v>
      </c>
      <c r="BL268" s="19" t="s">
        <v>211</v>
      </c>
      <c r="BM268" s="227" t="s">
        <v>1878</v>
      </c>
    </row>
    <row r="269" s="2" customFormat="1">
      <c r="A269" s="40"/>
      <c r="B269" s="41"/>
      <c r="C269" s="42"/>
      <c r="D269" s="229" t="s">
        <v>213</v>
      </c>
      <c r="E269" s="42"/>
      <c r="F269" s="230" t="s">
        <v>757</v>
      </c>
      <c r="G269" s="42"/>
      <c r="H269" s="42"/>
      <c r="I269" s="231"/>
      <c r="J269" s="42"/>
      <c r="K269" s="42"/>
      <c r="L269" s="46"/>
      <c r="M269" s="232"/>
      <c r="N269" s="233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213</v>
      </c>
      <c r="AU269" s="19" t="s">
        <v>81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1366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3" customFormat="1">
      <c r="A271" s="13"/>
      <c r="B271" s="234"/>
      <c r="C271" s="235"/>
      <c r="D271" s="236" t="s">
        <v>215</v>
      </c>
      <c r="E271" s="237" t="s">
        <v>19</v>
      </c>
      <c r="F271" s="238" t="s">
        <v>1879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215</v>
      </c>
      <c r="AU271" s="244" t="s">
        <v>81</v>
      </c>
      <c r="AV271" s="13" t="s">
        <v>79</v>
      </c>
      <c r="AW271" s="13" t="s">
        <v>33</v>
      </c>
      <c r="AX271" s="13" t="s">
        <v>72</v>
      </c>
      <c r="AY271" s="244" t="s">
        <v>203</v>
      </c>
    </row>
    <row r="272" s="13" customFormat="1">
      <c r="A272" s="13"/>
      <c r="B272" s="234"/>
      <c r="C272" s="235"/>
      <c r="D272" s="236" t="s">
        <v>215</v>
      </c>
      <c r="E272" s="237" t="s">
        <v>19</v>
      </c>
      <c r="F272" s="238" t="s">
        <v>1512</v>
      </c>
      <c r="G272" s="235"/>
      <c r="H272" s="237" t="s">
        <v>19</v>
      </c>
      <c r="I272" s="239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215</v>
      </c>
      <c r="AU272" s="244" t="s">
        <v>81</v>
      </c>
      <c r="AV272" s="13" t="s">
        <v>79</v>
      </c>
      <c r="AW272" s="13" t="s">
        <v>33</v>
      </c>
      <c r="AX272" s="13" t="s">
        <v>72</v>
      </c>
      <c r="AY272" s="244" t="s">
        <v>203</v>
      </c>
    </row>
    <row r="273" s="13" customFormat="1">
      <c r="A273" s="13"/>
      <c r="B273" s="234"/>
      <c r="C273" s="235"/>
      <c r="D273" s="236" t="s">
        <v>215</v>
      </c>
      <c r="E273" s="237" t="s">
        <v>19</v>
      </c>
      <c r="F273" s="238" t="s">
        <v>759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215</v>
      </c>
      <c r="AU273" s="244" t="s">
        <v>81</v>
      </c>
      <c r="AV273" s="13" t="s">
        <v>79</v>
      </c>
      <c r="AW273" s="13" t="s">
        <v>33</v>
      </c>
      <c r="AX273" s="13" t="s">
        <v>72</v>
      </c>
      <c r="AY273" s="244" t="s">
        <v>203</v>
      </c>
    </row>
    <row r="274" s="13" customFormat="1">
      <c r="A274" s="13"/>
      <c r="B274" s="234"/>
      <c r="C274" s="235"/>
      <c r="D274" s="236" t="s">
        <v>215</v>
      </c>
      <c r="E274" s="237" t="s">
        <v>19</v>
      </c>
      <c r="F274" s="238" t="s">
        <v>1880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215</v>
      </c>
      <c r="AU274" s="244" t="s">
        <v>81</v>
      </c>
      <c r="AV274" s="13" t="s">
        <v>79</v>
      </c>
      <c r="AW274" s="13" t="s">
        <v>33</v>
      </c>
      <c r="AX274" s="13" t="s">
        <v>72</v>
      </c>
      <c r="AY274" s="244" t="s">
        <v>203</v>
      </c>
    </row>
    <row r="275" s="14" customFormat="1">
      <c r="A275" s="14"/>
      <c r="B275" s="245"/>
      <c r="C275" s="246"/>
      <c r="D275" s="236" t="s">
        <v>215</v>
      </c>
      <c r="E275" s="247" t="s">
        <v>19</v>
      </c>
      <c r="F275" s="248" t="s">
        <v>79</v>
      </c>
      <c r="G275" s="246"/>
      <c r="H275" s="249">
        <v>1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215</v>
      </c>
      <c r="AU275" s="255" t="s">
        <v>81</v>
      </c>
      <c r="AV275" s="14" t="s">
        <v>81</v>
      </c>
      <c r="AW275" s="14" t="s">
        <v>33</v>
      </c>
      <c r="AX275" s="14" t="s">
        <v>72</v>
      </c>
      <c r="AY275" s="255" t="s">
        <v>203</v>
      </c>
    </row>
    <row r="276" s="13" customFormat="1">
      <c r="A276" s="13"/>
      <c r="B276" s="234"/>
      <c r="C276" s="235"/>
      <c r="D276" s="236" t="s">
        <v>215</v>
      </c>
      <c r="E276" s="237" t="s">
        <v>19</v>
      </c>
      <c r="F276" s="238" t="s">
        <v>1366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215</v>
      </c>
      <c r="AU276" s="244" t="s">
        <v>81</v>
      </c>
      <c r="AV276" s="13" t="s">
        <v>79</v>
      </c>
      <c r="AW276" s="13" t="s">
        <v>33</v>
      </c>
      <c r="AX276" s="13" t="s">
        <v>72</v>
      </c>
      <c r="AY276" s="244" t="s">
        <v>203</v>
      </c>
    </row>
    <row r="277" s="13" customFormat="1">
      <c r="A277" s="13"/>
      <c r="B277" s="234"/>
      <c r="C277" s="235"/>
      <c r="D277" s="236" t="s">
        <v>215</v>
      </c>
      <c r="E277" s="237" t="s">
        <v>19</v>
      </c>
      <c r="F277" s="238" t="s">
        <v>1881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215</v>
      </c>
      <c r="AU277" s="244" t="s">
        <v>81</v>
      </c>
      <c r="AV277" s="13" t="s">
        <v>79</v>
      </c>
      <c r="AW277" s="13" t="s">
        <v>33</v>
      </c>
      <c r="AX277" s="13" t="s">
        <v>72</v>
      </c>
      <c r="AY277" s="244" t="s">
        <v>203</v>
      </c>
    </row>
    <row r="278" s="13" customFormat="1">
      <c r="A278" s="13"/>
      <c r="B278" s="234"/>
      <c r="C278" s="235"/>
      <c r="D278" s="236" t="s">
        <v>215</v>
      </c>
      <c r="E278" s="237" t="s">
        <v>19</v>
      </c>
      <c r="F278" s="238" t="s">
        <v>1490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215</v>
      </c>
      <c r="AU278" s="244" t="s">
        <v>81</v>
      </c>
      <c r="AV278" s="13" t="s">
        <v>79</v>
      </c>
      <c r="AW278" s="13" t="s">
        <v>33</v>
      </c>
      <c r="AX278" s="13" t="s">
        <v>72</v>
      </c>
      <c r="AY278" s="244" t="s">
        <v>203</v>
      </c>
    </row>
    <row r="279" s="13" customFormat="1">
      <c r="A279" s="13"/>
      <c r="B279" s="234"/>
      <c r="C279" s="235"/>
      <c r="D279" s="236" t="s">
        <v>215</v>
      </c>
      <c r="E279" s="237" t="s">
        <v>19</v>
      </c>
      <c r="F279" s="238" t="s">
        <v>759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215</v>
      </c>
      <c r="AU279" s="244" t="s">
        <v>81</v>
      </c>
      <c r="AV279" s="13" t="s">
        <v>79</v>
      </c>
      <c r="AW279" s="13" t="s">
        <v>33</v>
      </c>
      <c r="AX279" s="13" t="s">
        <v>72</v>
      </c>
      <c r="AY279" s="244" t="s">
        <v>203</v>
      </c>
    </row>
    <row r="280" s="13" customFormat="1">
      <c r="A280" s="13"/>
      <c r="B280" s="234"/>
      <c r="C280" s="235"/>
      <c r="D280" s="236" t="s">
        <v>215</v>
      </c>
      <c r="E280" s="237" t="s">
        <v>19</v>
      </c>
      <c r="F280" s="238" t="s">
        <v>1882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215</v>
      </c>
      <c r="AU280" s="244" t="s">
        <v>81</v>
      </c>
      <c r="AV280" s="13" t="s">
        <v>79</v>
      </c>
      <c r="AW280" s="13" t="s">
        <v>33</v>
      </c>
      <c r="AX280" s="13" t="s">
        <v>72</v>
      </c>
      <c r="AY280" s="244" t="s">
        <v>203</v>
      </c>
    </row>
    <row r="281" s="14" customFormat="1">
      <c r="A281" s="14"/>
      <c r="B281" s="245"/>
      <c r="C281" s="246"/>
      <c r="D281" s="236" t="s">
        <v>215</v>
      </c>
      <c r="E281" s="247" t="s">
        <v>19</v>
      </c>
      <c r="F281" s="248" t="s">
        <v>79</v>
      </c>
      <c r="G281" s="246"/>
      <c r="H281" s="249">
        <v>1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215</v>
      </c>
      <c r="AU281" s="255" t="s">
        <v>81</v>
      </c>
      <c r="AV281" s="14" t="s">
        <v>81</v>
      </c>
      <c r="AW281" s="14" t="s">
        <v>33</v>
      </c>
      <c r="AX281" s="14" t="s">
        <v>72</v>
      </c>
      <c r="AY281" s="255" t="s">
        <v>203</v>
      </c>
    </row>
    <row r="282" s="13" customFormat="1">
      <c r="A282" s="13"/>
      <c r="B282" s="234"/>
      <c r="C282" s="235"/>
      <c r="D282" s="236" t="s">
        <v>215</v>
      </c>
      <c r="E282" s="237" t="s">
        <v>19</v>
      </c>
      <c r="F282" s="238" t="s">
        <v>1366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215</v>
      </c>
      <c r="AU282" s="244" t="s">
        <v>81</v>
      </c>
      <c r="AV282" s="13" t="s">
        <v>79</v>
      </c>
      <c r="AW282" s="13" t="s">
        <v>33</v>
      </c>
      <c r="AX282" s="13" t="s">
        <v>72</v>
      </c>
      <c r="AY282" s="244" t="s">
        <v>203</v>
      </c>
    </row>
    <row r="283" s="13" customFormat="1">
      <c r="A283" s="13"/>
      <c r="B283" s="234"/>
      <c r="C283" s="235"/>
      <c r="D283" s="236" t="s">
        <v>215</v>
      </c>
      <c r="E283" s="237" t="s">
        <v>19</v>
      </c>
      <c r="F283" s="238" t="s">
        <v>1883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215</v>
      </c>
      <c r="AU283" s="244" t="s">
        <v>81</v>
      </c>
      <c r="AV283" s="13" t="s">
        <v>79</v>
      </c>
      <c r="AW283" s="13" t="s">
        <v>33</v>
      </c>
      <c r="AX283" s="13" t="s">
        <v>72</v>
      </c>
      <c r="AY283" s="244" t="s">
        <v>203</v>
      </c>
    </row>
    <row r="284" s="13" customFormat="1">
      <c r="A284" s="13"/>
      <c r="B284" s="234"/>
      <c r="C284" s="235"/>
      <c r="D284" s="236" t="s">
        <v>215</v>
      </c>
      <c r="E284" s="237" t="s">
        <v>19</v>
      </c>
      <c r="F284" s="238" t="s">
        <v>553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215</v>
      </c>
      <c r="AU284" s="244" t="s">
        <v>81</v>
      </c>
      <c r="AV284" s="13" t="s">
        <v>79</v>
      </c>
      <c r="AW284" s="13" t="s">
        <v>33</v>
      </c>
      <c r="AX284" s="13" t="s">
        <v>72</v>
      </c>
      <c r="AY284" s="244" t="s">
        <v>203</v>
      </c>
    </row>
    <row r="285" s="13" customFormat="1">
      <c r="A285" s="13"/>
      <c r="B285" s="234"/>
      <c r="C285" s="235"/>
      <c r="D285" s="236" t="s">
        <v>215</v>
      </c>
      <c r="E285" s="237" t="s">
        <v>19</v>
      </c>
      <c r="F285" s="238" t="s">
        <v>759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215</v>
      </c>
      <c r="AU285" s="244" t="s">
        <v>81</v>
      </c>
      <c r="AV285" s="13" t="s">
        <v>79</v>
      </c>
      <c r="AW285" s="13" t="s">
        <v>33</v>
      </c>
      <c r="AX285" s="13" t="s">
        <v>72</v>
      </c>
      <c r="AY285" s="244" t="s">
        <v>203</v>
      </c>
    </row>
    <row r="286" s="13" customFormat="1">
      <c r="A286" s="13"/>
      <c r="B286" s="234"/>
      <c r="C286" s="235"/>
      <c r="D286" s="236" t="s">
        <v>215</v>
      </c>
      <c r="E286" s="237" t="s">
        <v>19</v>
      </c>
      <c r="F286" s="238" t="s">
        <v>1884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215</v>
      </c>
      <c r="AU286" s="244" t="s">
        <v>81</v>
      </c>
      <c r="AV286" s="13" t="s">
        <v>79</v>
      </c>
      <c r="AW286" s="13" t="s">
        <v>33</v>
      </c>
      <c r="AX286" s="13" t="s">
        <v>72</v>
      </c>
      <c r="AY286" s="244" t="s">
        <v>203</v>
      </c>
    </row>
    <row r="287" s="14" customFormat="1">
      <c r="A287" s="14"/>
      <c r="B287" s="245"/>
      <c r="C287" s="246"/>
      <c r="D287" s="236" t="s">
        <v>215</v>
      </c>
      <c r="E287" s="247" t="s">
        <v>19</v>
      </c>
      <c r="F287" s="248" t="s">
        <v>79</v>
      </c>
      <c r="G287" s="246"/>
      <c r="H287" s="249">
        <v>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215</v>
      </c>
      <c r="AU287" s="255" t="s">
        <v>81</v>
      </c>
      <c r="AV287" s="14" t="s">
        <v>81</v>
      </c>
      <c r="AW287" s="14" t="s">
        <v>33</v>
      </c>
      <c r="AX287" s="14" t="s">
        <v>72</v>
      </c>
      <c r="AY287" s="255" t="s">
        <v>203</v>
      </c>
    </row>
    <row r="288" s="13" customFormat="1">
      <c r="A288" s="13"/>
      <c r="B288" s="234"/>
      <c r="C288" s="235"/>
      <c r="D288" s="236" t="s">
        <v>215</v>
      </c>
      <c r="E288" s="237" t="s">
        <v>19</v>
      </c>
      <c r="F288" s="238" t="s">
        <v>1366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215</v>
      </c>
      <c r="AU288" s="244" t="s">
        <v>81</v>
      </c>
      <c r="AV288" s="13" t="s">
        <v>79</v>
      </c>
      <c r="AW288" s="13" t="s">
        <v>33</v>
      </c>
      <c r="AX288" s="13" t="s">
        <v>72</v>
      </c>
      <c r="AY288" s="244" t="s">
        <v>203</v>
      </c>
    </row>
    <row r="289" s="13" customFormat="1">
      <c r="A289" s="13"/>
      <c r="B289" s="234"/>
      <c r="C289" s="235"/>
      <c r="D289" s="236" t="s">
        <v>215</v>
      </c>
      <c r="E289" s="237" t="s">
        <v>19</v>
      </c>
      <c r="F289" s="238" t="s">
        <v>1885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215</v>
      </c>
      <c r="AU289" s="244" t="s">
        <v>81</v>
      </c>
      <c r="AV289" s="13" t="s">
        <v>79</v>
      </c>
      <c r="AW289" s="13" t="s">
        <v>33</v>
      </c>
      <c r="AX289" s="13" t="s">
        <v>72</v>
      </c>
      <c r="AY289" s="244" t="s">
        <v>203</v>
      </c>
    </row>
    <row r="290" s="13" customFormat="1">
      <c r="A290" s="13"/>
      <c r="B290" s="234"/>
      <c r="C290" s="235"/>
      <c r="D290" s="236" t="s">
        <v>215</v>
      </c>
      <c r="E290" s="237" t="s">
        <v>19</v>
      </c>
      <c r="F290" s="238" t="s">
        <v>1495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215</v>
      </c>
      <c r="AU290" s="244" t="s">
        <v>81</v>
      </c>
      <c r="AV290" s="13" t="s">
        <v>79</v>
      </c>
      <c r="AW290" s="13" t="s">
        <v>33</v>
      </c>
      <c r="AX290" s="13" t="s">
        <v>72</v>
      </c>
      <c r="AY290" s="244" t="s">
        <v>203</v>
      </c>
    </row>
    <row r="291" s="13" customFormat="1">
      <c r="A291" s="13"/>
      <c r="B291" s="234"/>
      <c r="C291" s="235"/>
      <c r="D291" s="236" t="s">
        <v>215</v>
      </c>
      <c r="E291" s="237" t="s">
        <v>19</v>
      </c>
      <c r="F291" s="238" t="s">
        <v>759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215</v>
      </c>
      <c r="AU291" s="244" t="s">
        <v>81</v>
      </c>
      <c r="AV291" s="13" t="s">
        <v>79</v>
      </c>
      <c r="AW291" s="13" t="s">
        <v>33</v>
      </c>
      <c r="AX291" s="13" t="s">
        <v>72</v>
      </c>
      <c r="AY291" s="244" t="s">
        <v>203</v>
      </c>
    </row>
    <row r="292" s="13" customFormat="1">
      <c r="A292" s="13"/>
      <c r="B292" s="234"/>
      <c r="C292" s="235"/>
      <c r="D292" s="236" t="s">
        <v>215</v>
      </c>
      <c r="E292" s="237" t="s">
        <v>19</v>
      </c>
      <c r="F292" s="238" t="s">
        <v>1886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215</v>
      </c>
      <c r="AU292" s="244" t="s">
        <v>81</v>
      </c>
      <c r="AV292" s="13" t="s">
        <v>79</v>
      </c>
      <c r="AW292" s="13" t="s">
        <v>33</v>
      </c>
      <c r="AX292" s="13" t="s">
        <v>72</v>
      </c>
      <c r="AY292" s="244" t="s">
        <v>203</v>
      </c>
    </row>
    <row r="293" s="14" customFormat="1">
      <c r="A293" s="14"/>
      <c r="B293" s="245"/>
      <c r="C293" s="246"/>
      <c r="D293" s="236" t="s">
        <v>215</v>
      </c>
      <c r="E293" s="247" t="s">
        <v>19</v>
      </c>
      <c r="F293" s="248" t="s">
        <v>79</v>
      </c>
      <c r="G293" s="246"/>
      <c r="H293" s="249">
        <v>1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215</v>
      </c>
      <c r="AU293" s="255" t="s">
        <v>81</v>
      </c>
      <c r="AV293" s="14" t="s">
        <v>81</v>
      </c>
      <c r="AW293" s="14" t="s">
        <v>33</v>
      </c>
      <c r="AX293" s="14" t="s">
        <v>72</v>
      </c>
      <c r="AY293" s="255" t="s">
        <v>203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1366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3" customFormat="1">
      <c r="A295" s="13"/>
      <c r="B295" s="234"/>
      <c r="C295" s="235"/>
      <c r="D295" s="236" t="s">
        <v>215</v>
      </c>
      <c r="E295" s="237" t="s">
        <v>19</v>
      </c>
      <c r="F295" s="238" t="s">
        <v>1887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215</v>
      </c>
      <c r="AU295" s="244" t="s">
        <v>81</v>
      </c>
      <c r="AV295" s="13" t="s">
        <v>79</v>
      </c>
      <c r="AW295" s="13" t="s">
        <v>33</v>
      </c>
      <c r="AX295" s="13" t="s">
        <v>72</v>
      </c>
      <c r="AY295" s="244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1498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3" customFormat="1">
      <c r="A297" s="13"/>
      <c r="B297" s="234"/>
      <c r="C297" s="235"/>
      <c r="D297" s="236" t="s">
        <v>215</v>
      </c>
      <c r="E297" s="237" t="s">
        <v>19</v>
      </c>
      <c r="F297" s="238" t="s">
        <v>759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215</v>
      </c>
      <c r="AU297" s="244" t="s">
        <v>81</v>
      </c>
      <c r="AV297" s="13" t="s">
        <v>79</v>
      </c>
      <c r="AW297" s="13" t="s">
        <v>33</v>
      </c>
      <c r="AX297" s="13" t="s">
        <v>72</v>
      </c>
      <c r="AY297" s="244" t="s">
        <v>203</v>
      </c>
    </row>
    <row r="298" s="13" customFormat="1">
      <c r="A298" s="13"/>
      <c r="B298" s="234"/>
      <c r="C298" s="235"/>
      <c r="D298" s="236" t="s">
        <v>215</v>
      </c>
      <c r="E298" s="237" t="s">
        <v>19</v>
      </c>
      <c r="F298" s="238" t="s">
        <v>760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215</v>
      </c>
      <c r="AU298" s="244" t="s">
        <v>81</v>
      </c>
      <c r="AV298" s="13" t="s">
        <v>79</v>
      </c>
      <c r="AW298" s="13" t="s">
        <v>33</v>
      </c>
      <c r="AX298" s="13" t="s">
        <v>72</v>
      </c>
      <c r="AY298" s="244" t="s">
        <v>203</v>
      </c>
    </row>
    <row r="299" s="14" customFormat="1">
      <c r="A299" s="14"/>
      <c r="B299" s="245"/>
      <c r="C299" s="246"/>
      <c r="D299" s="236" t="s">
        <v>215</v>
      </c>
      <c r="E299" s="247" t="s">
        <v>19</v>
      </c>
      <c r="F299" s="248" t="s">
        <v>79</v>
      </c>
      <c r="G299" s="246"/>
      <c r="H299" s="249">
        <v>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215</v>
      </c>
      <c r="AU299" s="255" t="s">
        <v>81</v>
      </c>
      <c r="AV299" s="14" t="s">
        <v>81</v>
      </c>
      <c r="AW299" s="14" t="s">
        <v>33</v>
      </c>
      <c r="AX299" s="14" t="s">
        <v>72</v>
      </c>
      <c r="AY299" s="255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1366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3" customFormat="1">
      <c r="A301" s="13"/>
      <c r="B301" s="234"/>
      <c r="C301" s="235"/>
      <c r="D301" s="236" t="s">
        <v>215</v>
      </c>
      <c r="E301" s="237" t="s">
        <v>19</v>
      </c>
      <c r="F301" s="238" t="s">
        <v>1203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215</v>
      </c>
      <c r="AU301" s="244" t="s">
        <v>81</v>
      </c>
      <c r="AV301" s="13" t="s">
        <v>79</v>
      </c>
      <c r="AW301" s="13" t="s">
        <v>33</v>
      </c>
      <c r="AX301" s="13" t="s">
        <v>72</v>
      </c>
      <c r="AY301" s="244" t="s">
        <v>203</v>
      </c>
    </row>
    <row r="302" s="13" customFormat="1">
      <c r="A302" s="13"/>
      <c r="B302" s="234"/>
      <c r="C302" s="235"/>
      <c r="D302" s="236" t="s">
        <v>215</v>
      </c>
      <c r="E302" s="237" t="s">
        <v>19</v>
      </c>
      <c r="F302" s="238" t="s">
        <v>559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215</v>
      </c>
      <c r="AU302" s="244" t="s">
        <v>81</v>
      </c>
      <c r="AV302" s="13" t="s">
        <v>79</v>
      </c>
      <c r="AW302" s="13" t="s">
        <v>33</v>
      </c>
      <c r="AX302" s="13" t="s">
        <v>72</v>
      </c>
      <c r="AY302" s="244" t="s">
        <v>203</v>
      </c>
    </row>
    <row r="303" s="13" customFormat="1">
      <c r="A303" s="13"/>
      <c r="B303" s="234"/>
      <c r="C303" s="235"/>
      <c r="D303" s="236" t="s">
        <v>215</v>
      </c>
      <c r="E303" s="237" t="s">
        <v>19</v>
      </c>
      <c r="F303" s="238" t="s">
        <v>759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215</v>
      </c>
      <c r="AU303" s="244" t="s">
        <v>81</v>
      </c>
      <c r="AV303" s="13" t="s">
        <v>79</v>
      </c>
      <c r="AW303" s="13" t="s">
        <v>33</v>
      </c>
      <c r="AX303" s="13" t="s">
        <v>72</v>
      </c>
      <c r="AY303" s="244" t="s">
        <v>203</v>
      </c>
    </row>
    <row r="304" s="13" customFormat="1">
      <c r="A304" s="13"/>
      <c r="B304" s="234"/>
      <c r="C304" s="235"/>
      <c r="D304" s="236" t="s">
        <v>215</v>
      </c>
      <c r="E304" s="237" t="s">
        <v>19</v>
      </c>
      <c r="F304" s="238" t="s">
        <v>1888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215</v>
      </c>
      <c r="AU304" s="244" t="s">
        <v>81</v>
      </c>
      <c r="AV304" s="13" t="s">
        <v>79</v>
      </c>
      <c r="AW304" s="13" t="s">
        <v>33</v>
      </c>
      <c r="AX304" s="13" t="s">
        <v>72</v>
      </c>
      <c r="AY304" s="244" t="s">
        <v>203</v>
      </c>
    </row>
    <row r="305" s="14" customFormat="1">
      <c r="A305" s="14"/>
      <c r="B305" s="245"/>
      <c r="C305" s="246"/>
      <c r="D305" s="236" t="s">
        <v>215</v>
      </c>
      <c r="E305" s="247" t="s">
        <v>19</v>
      </c>
      <c r="F305" s="248" t="s">
        <v>79</v>
      </c>
      <c r="G305" s="246"/>
      <c r="H305" s="249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215</v>
      </c>
      <c r="AU305" s="255" t="s">
        <v>81</v>
      </c>
      <c r="AV305" s="14" t="s">
        <v>81</v>
      </c>
      <c r="AW305" s="14" t="s">
        <v>33</v>
      </c>
      <c r="AX305" s="14" t="s">
        <v>72</v>
      </c>
      <c r="AY305" s="255" t="s">
        <v>203</v>
      </c>
    </row>
    <row r="306" s="13" customFormat="1">
      <c r="A306" s="13"/>
      <c r="B306" s="234"/>
      <c r="C306" s="235"/>
      <c r="D306" s="236" t="s">
        <v>215</v>
      </c>
      <c r="E306" s="237" t="s">
        <v>19</v>
      </c>
      <c r="F306" s="238" t="s">
        <v>1366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215</v>
      </c>
      <c r="AU306" s="244" t="s">
        <v>81</v>
      </c>
      <c r="AV306" s="13" t="s">
        <v>79</v>
      </c>
      <c r="AW306" s="13" t="s">
        <v>33</v>
      </c>
      <c r="AX306" s="13" t="s">
        <v>72</v>
      </c>
      <c r="AY306" s="244" t="s">
        <v>203</v>
      </c>
    </row>
    <row r="307" s="13" customFormat="1">
      <c r="A307" s="13"/>
      <c r="B307" s="234"/>
      <c r="C307" s="235"/>
      <c r="D307" s="236" t="s">
        <v>215</v>
      </c>
      <c r="E307" s="237" t="s">
        <v>19</v>
      </c>
      <c r="F307" s="238" t="s">
        <v>1204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215</v>
      </c>
      <c r="AU307" s="244" t="s">
        <v>81</v>
      </c>
      <c r="AV307" s="13" t="s">
        <v>79</v>
      </c>
      <c r="AW307" s="13" t="s">
        <v>33</v>
      </c>
      <c r="AX307" s="13" t="s">
        <v>72</v>
      </c>
      <c r="AY307" s="244" t="s">
        <v>203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1506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3" customFormat="1">
      <c r="A309" s="13"/>
      <c r="B309" s="234"/>
      <c r="C309" s="235"/>
      <c r="D309" s="236" t="s">
        <v>215</v>
      </c>
      <c r="E309" s="237" t="s">
        <v>19</v>
      </c>
      <c r="F309" s="238" t="s">
        <v>759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215</v>
      </c>
      <c r="AU309" s="244" t="s">
        <v>81</v>
      </c>
      <c r="AV309" s="13" t="s">
        <v>79</v>
      </c>
      <c r="AW309" s="13" t="s">
        <v>33</v>
      </c>
      <c r="AX309" s="13" t="s">
        <v>72</v>
      </c>
      <c r="AY309" s="244" t="s">
        <v>203</v>
      </c>
    </row>
    <row r="310" s="13" customFormat="1">
      <c r="A310" s="13"/>
      <c r="B310" s="234"/>
      <c r="C310" s="235"/>
      <c r="D310" s="236" t="s">
        <v>215</v>
      </c>
      <c r="E310" s="237" t="s">
        <v>19</v>
      </c>
      <c r="F310" s="238" t="s">
        <v>1889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215</v>
      </c>
      <c r="AU310" s="244" t="s">
        <v>81</v>
      </c>
      <c r="AV310" s="13" t="s">
        <v>79</v>
      </c>
      <c r="AW310" s="13" t="s">
        <v>33</v>
      </c>
      <c r="AX310" s="13" t="s">
        <v>72</v>
      </c>
      <c r="AY310" s="244" t="s">
        <v>203</v>
      </c>
    </row>
    <row r="311" s="14" customFormat="1">
      <c r="A311" s="14"/>
      <c r="B311" s="245"/>
      <c r="C311" s="246"/>
      <c r="D311" s="236" t="s">
        <v>215</v>
      </c>
      <c r="E311" s="247" t="s">
        <v>19</v>
      </c>
      <c r="F311" s="248" t="s">
        <v>79</v>
      </c>
      <c r="G311" s="246"/>
      <c r="H311" s="249">
        <v>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215</v>
      </c>
      <c r="AU311" s="255" t="s">
        <v>81</v>
      </c>
      <c r="AV311" s="14" t="s">
        <v>81</v>
      </c>
      <c r="AW311" s="14" t="s">
        <v>33</v>
      </c>
      <c r="AX311" s="14" t="s">
        <v>72</v>
      </c>
      <c r="AY311" s="255" t="s">
        <v>203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1366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3" customFormat="1">
      <c r="A313" s="13"/>
      <c r="B313" s="234"/>
      <c r="C313" s="235"/>
      <c r="D313" s="236" t="s">
        <v>215</v>
      </c>
      <c r="E313" s="237" t="s">
        <v>19</v>
      </c>
      <c r="F313" s="238" t="s">
        <v>1205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215</v>
      </c>
      <c r="AU313" s="244" t="s">
        <v>81</v>
      </c>
      <c r="AV313" s="13" t="s">
        <v>79</v>
      </c>
      <c r="AW313" s="13" t="s">
        <v>33</v>
      </c>
      <c r="AX313" s="13" t="s">
        <v>72</v>
      </c>
      <c r="AY313" s="244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1509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3" customFormat="1">
      <c r="A315" s="13"/>
      <c r="B315" s="234"/>
      <c r="C315" s="235"/>
      <c r="D315" s="236" t="s">
        <v>215</v>
      </c>
      <c r="E315" s="237" t="s">
        <v>19</v>
      </c>
      <c r="F315" s="238" t="s">
        <v>759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215</v>
      </c>
      <c r="AU315" s="244" t="s">
        <v>81</v>
      </c>
      <c r="AV315" s="13" t="s">
        <v>79</v>
      </c>
      <c r="AW315" s="13" t="s">
        <v>33</v>
      </c>
      <c r="AX315" s="13" t="s">
        <v>72</v>
      </c>
      <c r="AY315" s="244" t="s">
        <v>203</v>
      </c>
    </row>
    <row r="316" s="13" customFormat="1">
      <c r="A316" s="13"/>
      <c r="B316" s="234"/>
      <c r="C316" s="235"/>
      <c r="D316" s="236" t="s">
        <v>215</v>
      </c>
      <c r="E316" s="237" t="s">
        <v>19</v>
      </c>
      <c r="F316" s="238" t="s">
        <v>1890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215</v>
      </c>
      <c r="AU316" s="244" t="s">
        <v>81</v>
      </c>
      <c r="AV316" s="13" t="s">
        <v>79</v>
      </c>
      <c r="AW316" s="13" t="s">
        <v>33</v>
      </c>
      <c r="AX316" s="13" t="s">
        <v>72</v>
      </c>
      <c r="AY316" s="244" t="s">
        <v>203</v>
      </c>
    </row>
    <row r="317" s="14" customFormat="1">
      <c r="A317" s="14"/>
      <c r="B317" s="245"/>
      <c r="C317" s="246"/>
      <c r="D317" s="236" t="s">
        <v>215</v>
      </c>
      <c r="E317" s="247" t="s">
        <v>19</v>
      </c>
      <c r="F317" s="248" t="s">
        <v>79</v>
      </c>
      <c r="G317" s="246"/>
      <c r="H317" s="249">
        <v>1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215</v>
      </c>
      <c r="AU317" s="255" t="s">
        <v>81</v>
      </c>
      <c r="AV317" s="14" t="s">
        <v>81</v>
      </c>
      <c r="AW317" s="14" t="s">
        <v>33</v>
      </c>
      <c r="AX317" s="14" t="s">
        <v>72</v>
      </c>
      <c r="AY317" s="255" t="s">
        <v>203</v>
      </c>
    </row>
    <row r="318" s="15" customFormat="1">
      <c r="A318" s="15"/>
      <c r="B318" s="256"/>
      <c r="C318" s="257"/>
      <c r="D318" s="236" t="s">
        <v>215</v>
      </c>
      <c r="E318" s="258" t="s">
        <v>19</v>
      </c>
      <c r="F318" s="259" t="s">
        <v>246</v>
      </c>
      <c r="G318" s="257"/>
      <c r="H318" s="260">
        <v>8</v>
      </c>
      <c r="I318" s="261"/>
      <c r="J318" s="257"/>
      <c r="K318" s="257"/>
      <c r="L318" s="262"/>
      <c r="M318" s="263"/>
      <c r="N318" s="264"/>
      <c r="O318" s="264"/>
      <c r="P318" s="264"/>
      <c r="Q318" s="264"/>
      <c r="R318" s="264"/>
      <c r="S318" s="264"/>
      <c r="T318" s="26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6" t="s">
        <v>215</v>
      </c>
      <c r="AU318" s="266" t="s">
        <v>81</v>
      </c>
      <c r="AV318" s="15" t="s">
        <v>211</v>
      </c>
      <c r="AW318" s="15" t="s">
        <v>33</v>
      </c>
      <c r="AX318" s="15" t="s">
        <v>79</v>
      </c>
      <c r="AY318" s="266" t="s">
        <v>203</v>
      </c>
    </row>
    <row r="319" s="2" customFormat="1" ht="21.75" customHeight="1">
      <c r="A319" s="40"/>
      <c r="B319" s="41"/>
      <c r="C319" s="270" t="s">
        <v>285</v>
      </c>
      <c r="D319" s="270" t="s">
        <v>771</v>
      </c>
      <c r="E319" s="271" t="s">
        <v>1891</v>
      </c>
      <c r="F319" s="272" t="s">
        <v>1892</v>
      </c>
      <c r="G319" s="273" t="s">
        <v>358</v>
      </c>
      <c r="H319" s="274">
        <v>1</v>
      </c>
      <c r="I319" s="275"/>
      <c r="J319" s="276">
        <f>ROUND(I319*H319,2)</f>
        <v>0</v>
      </c>
      <c r="K319" s="272" t="s">
        <v>19</v>
      </c>
      <c r="L319" s="277"/>
      <c r="M319" s="278" t="s">
        <v>19</v>
      </c>
      <c r="N319" s="279" t="s">
        <v>43</v>
      </c>
      <c r="O319" s="86"/>
      <c r="P319" s="225">
        <f>O319*H319</f>
        <v>0</v>
      </c>
      <c r="Q319" s="225">
        <v>0.01325</v>
      </c>
      <c r="R319" s="225">
        <f>Q319*H319</f>
        <v>0.01325</v>
      </c>
      <c r="S319" s="225">
        <v>0</v>
      </c>
      <c r="T319" s="226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7" t="s">
        <v>302</v>
      </c>
      <c r="AT319" s="227" t="s">
        <v>771</v>
      </c>
      <c r="AU319" s="227" t="s">
        <v>81</v>
      </c>
      <c r="AY319" s="19" t="s">
        <v>203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19" t="s">
        <v>79</v>
      </c>
      <c r="BK319" s="228">
        <f>ROUND(I319*H319,2)</f>
        <v>0</v>
      </c>
      <c r="BL319" s="19" t="s">
        <v>211</v>
      </c>
      <c r="BM319" s="227" t="s">
        <v>1893</v>
      </c>
    </row>
    <row r="320" s="13" customFormat="1">
      <c r="A320" s="13"/>
      <c r="B320" s="234"/>
      <c r="C320" s="235"/>
      <c r="D320" s="236" t="s">
        <v>215</v>
      </c>
      <c r="E320" s="237" t="s">
        <v>19</v>
      </c>
      <c r="F320" s="238" t="s">
        <v>1366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215</v>
      </c>
      <c r="AU320" s="244" t="s">
        <v>81</v>
      </c>
      <c r="AV320" s="13" t="s">
        <v>79</v>
      </c>
      <c r="AW320" s="13" t="s">
        <v>33</v>
      </c>
      <c r="AX320" s="13" t="s">
        <v>72</v>
      </c>
      <c r="AY320" s="244" t="s">
        <v>203</v>
      </c>
    </row>
    <row r="321" s="13" customFormat="1">
      <c r="A321" s="13"/>
      <c r="B321" s="234"/>
      <c r="C321" s="235"/>
      <c r="D321" s="236" t="s">
        <v>215</v>
      </c>
      <c r="E321" s="237" t="s">
        <v>19</v>
      </c>
      <c r="F321" s="238" t="s">
        <v>1879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215</v>
      </c>
      <c r="AU321" s="244" t="s">
        <v>81</v>
      </c>
      <c r="AV321" s="13" t="s">
        <v>79</v>
      </c>
      <c r="AW321" s="13" t="s">
        <v>33</v>
      </c>
      <c r="AX321" s="13" t="s">
        <v>72</v>
      </c>
      <c r="AY321" s="244" t="s">
        <v>203</v>
      </c>
    </row>
    <row r="322" s="13" customFormat="1">
      <c r="A322" s="13"/>
      <c r="B322" s="234"/>
      <c r="C322" s="235"/>
      <c r="D322" s="236" t="s">
        <v>215</v>
      </c>
      <c r="E322" s="237" t="s">
        <v>19</v>
      </c>
      <c r="F322" s="238" t="s">
        <v>1512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215</v>
      </c>
      <c r="AU322" s="244" t="s">
        <v>81</v>
      </c>
      <c r="AV322" s="13" t="s">
        <v>79</v>
      </c>
      <c r="AW322" s="13" t="s">
        <v>33</v>
      </c>
      <c r="AX322" s="13" t="s">
        <v>72</v>
      </c>
      <c r="AY322" s="244" t="s">
        <v>203</v>
      </c>
    </row>
    <row r="323" s="13" customFormat="1">
      <c r="A323" s="13"/>
      <c r="B323" s="234"/>
      <c r="C323" s="235"/>
      <c r="D323" s="236" t="s">
        <v>215</v>
      </c>
      <c r="E323" s="237" t="s">
        <v>19</v>
      </c>
      <c r="F323" s="238" t="s">
        <v>759</v>
      </c>
      <c r="G323" s="235"/>
      <c r="H323" s="237" t="s">
        <v>19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215</v>
      </c>
      <c r="AU323" s="244" t="s">
        <v>81</v>
      </c>
      <c r="AV323" s="13" t="s">
        <v>79</v>
      </c>
      <c r="AW323" s="13" t="s">
        <v>33</v>
      </c>
      <c r="AX323" s="13" t="s">
        <v>72</v>
      </c>
      <c r="AY323" s="244" t="s">
        <v>203</v>
      </c>
    </row>
    <row r="324" s="13" customFormat="1">
      <c r="A324" s="13"/>
      <c r="B324" s="234"/>
      <c r="C324" s="235"/>
      <c r="D324" s="236" t="s">
        <v>215</v>
      </c>
      <c r="E324" s="237" t="s">
        <v>19</v>
      </c>
      <c r="F324" s="238" t="s">
        <v>1880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215</v>
      </c>
      <c r="AU324" s="244" t="s">
        <v>81</v>
      </c>
      <c r="AV324" s="13" t="s">
        <v>79</v>
      </c>
      <c r="AW324" s="13" t="s">
        <v>33</v>
      </c>
      <c r="AX324" s="13" t="s">
        <v>72</v>
      </c>
      <c r="AY324" s="244" t="s">
        <v>203</v>
      </c>
    </row>
    <row r="325" s="14" customFormat="1">
      <c r="A325" s="14"/>
      <c r="B325" s="245"/>
      <c r="C325" s="246"/>
      <c r="D325" s="236" t="s">
        <v>215</v>
      </c>
      <c r="E325" s="247" t="s">
        <v>19</v>
      </c>
      <c r="F325" s="248" t="s">
        <v>79</v>
      </c>
      <c r="G325" s="246"/>
      <c r="H325" s="249">
        <v>1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215</v>
      </c>
      <c r="AU325" s="255" t="s">
        <v>81</v>
      </c>
      <c r="AV325" s="14" t="s">
        <v>81</v>
      </c>
      <c r="AW325" s="14" t="s">
        <v>33</v>
      </c>
      <c r="AX325" s="14" t="s">
        <v>72</v>
      </c>
      <c r="AY325" s="255" t="s">
        <v>203</v>
      </c>
    </row>
    <row r="326" s="13" customFormat="1">
      <c r="A326" s="13"/>
      <c r="B326" s="234"/>
      <c r="C326" s="235"/>
      <c r="D326" s="236" t="s">
        <v>215</v>
      </c>
      <c r="E326" s="237" t="s">
        <v>19</v>
      </c>
      <c r="F326" s="238" t="s">
        <v>1894</v>
      </c>
      <c r="G326" s="235"/>
      <c r="H326" s="237" t="s">
        <v>19</v>
      </c>
      <c r="I326" s="239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215</v>
      </c>
      <c r="AU326" s="244" t="s">
        <v>81</v>
      </c>
      <c r="AV326" s="13" t="s">
        <v>79</v>
      </c>
      <c r="AW326" s="13" t="s">
        <v>33</v>
      </c>
      <c r="AX326" s="13" t="s">
        <v>72</v>
      </c>
      <c r="AY326" s="244" t="s">
        <v>203</v>
      </c>
    </row>
    <row r="327" s="15" customFormat="1">
      <c r="A327" s="15"/>
      <c r="B327" s="256"/>
      <c r="C327" s="257"/>
      <c r="D327" s="236" t="s">
        <v>215</v>
      </c>
      <c r="E327" s="258" t="s">
        <v>19</v>
      </c>
      <c r="F327" s="259" t="s">
        <v>246</v>
      </c>
      <c r="G327" s="257"/>
      <c r="H327" s="260">
        <v>1</v>
      </c>
      <c r="I327" s="261"/>
      <c r="J327" s="257"/>
      <c r="K327" s="257"/>
      <c r="L327" s="262"/>
      <c r="M327" s="263"/>
      <c r="N327" s="264"/>
      <c r="O327" s="264"/>
      <c r="P327" s="264"/>
      <c r="Q327" s="264"/>
      <c r="R327" s="264"/>
      <c r="S327" s="264"/>
      <c r="T327" s="26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6" t="s">
        <v>215</v>
      </c>
      <c r="AU327" s="266" t="s">
        <v>81</v>
      </c>
      <c r="AV327" s="15" t="s">
        <v>211</v>
      </c>
      <c r="AW327" s="15" t="s">
        <v>33</v>
      </c>
      <c r="AX327" s="15" t="s">
        <v>79</v>
      </c>
      <c r="AY327" s="266" t="s">
        <v>203</v>
      </c>
    </row>
    <row r="328" s="2" customFormat="1" ht="24.15" customHeight="1">
      <c r="A328" s="40"/>
      <c r="B328" s="41"/>
      <c r="C328" s="270" t="s">
        <v>290</v>
      </c>
      <c r="D328" s="270" t="s">
        <v>771</v>
      </c>
      <c r="E328" s="271" t="s">
        <v>1895</v>
      </c>
      <c r="F328" s="272" t="s">
        <v>1896</v>
      </c>
      <c r="G328" s="273" t="s">
        <v>358</v>
      </c>
      <c r="H328" s="274">
        <v>1</v>
      </c>
      <c r="I328" s="275"/>
      <c r="J328" s="276">
        <f>ROUND(I328*H328,2)</f>
        <v>0</v>
      </c>
      <c r="K328" s="272" t="s">
        <v>19</v>
      </c>
      <c r="L328" s="277"/>
      <c r="M328" s="278" t="s">
        <v>19</v>
      </c>
      <c r="N328" s="279" t="s">
        <v>43</v>
      </c>
      <c r="O328" s="86"/>
      <c r="P328" s="225">
        <f>O328*H328</f>
        <v>0</v>
      </c>
      <c r="Q328" s="225">
        <v>0.016240000000000001</v>
      </c>
      <c r="R328" s="225">
        <f>Q328*H328</f>
        <v>0.016240000000000001</v>
      </c>
      <c r="S328" s="225">
        <v>0</v>
      </c>
      <c r="T328" s="226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27" t="s">
        <v>302</v>
      </c>
      <c r="AT328" s="227" t="s">
        <v>771</v>
      </c>
      <c r="AU328" s="227" t="s">
        <v>81</v>
      </c>
      <c r="AY328" s="19" t="s">
        <v>203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19" t="s">
        <v>79</v>
      </c>
      <c r="BK328" s="228">
        <f>ROUND(I328*H328,2)</f>
        <v>0</v>
      </c>
      <c r="BL328" s="19" t="s">
        <v>211</v>
      </c>
      <c r="BM328" s="227" t="s">
        <v>1897</v>
      </c>
    </row>
    <row r="329" s="13" customFormat="1">
      <c r="A329" s="13"/>
      <c r="B329" s="234"/>
      <c r="C329" s="235"/>
      <c r="D329" s="236" t="s">
        <v>215</v>
      </c>
      <c r="E329" s="237" t="s">
        <v>19</v>
      </c>
      <c r="F329" s="238" t="s">
        <v>1366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215</v>
      </c>
      <c r="AU329" s="244" t="s">
        <v>81</v>
      </c>
      <c r="AV329" s="13" t="s">
        <v>79</v>
      </c>
      <c r="AW329" s="13" t="s">
        <v>33</v>
      </c>
      <c r="AX329" s="13" t="s">
        <v>72</v>
      </c>
      <c r="AY329" s="244" t="s">
        <v>203</v>
      </c>
    </row>
    <row r="330" s="13" customFormat="1">
      <c r="A330" s="13"/>
      <c r="B330" s="234"/>
      <c r="C330" s="235"/>
      <c r="D330" s="236" t="s">
        <v>215</v>
      </c>
      <c r="E330" s="237" t="s">
        <v>19</v>
      </c>
      <c r="F330" s="238" t="s">
        <v>1881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215</v>
      </c>
      <c r="AU330" s="244" t="s">
        <v>81</v>
      </c>
      <c r="AV330" s="13" t="s">
        <v>79</v>
      </c>
      <c r="AW330" s="13" t="s">
        <v>33</v>
      </c>
      <c r="AX330" s="13" t="s">
        <v>72</v>
      </c>
      <c r="AY330" s="244" t="s">
        <v>203</v>
      </c>
    </row>
    <row r="331" s="13" customFormat="1">
      <c r="A331" s="13"/>
      <c r="B331" s="234"/>
      <c r="C331" s="235"/>
      <c r="D331" s="236" t="s">
        <v>215</v>
      </c>
      <c r="E331" s="237" t="s">
        <v>19</v>
      </c>
      <c r="F331" s="238" t="s">
        <v>1490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215</v>
      </c>
      <c r="AU331" s="244" t="s">
        <v>81</v>
      </c>
      <c r="AV331" s="13" t="s">
        <v>79</v>
      </c>
      <c r="AW331" s="13" t="s">
        <v>33</v>
      </c>
      <c r="AX331" s="13" t="s">
        <v>72</v>
      </c>
      <c r="AY331" s="244" t="s">
        <v>203</v>
      </c>
    </row>
    <row r="332" s="13" customFormat="1">
      <c r="A332" s="13"/>
      <c r="B332" s="234"/>
      <c r="C332" s="235"/>
      <c r="D332" s="236" t="s">
        <v>215</v>
      </c>
      <c r="E332" s="237" t="s">
        <v>19</v>
      </c>
      <c r="F332" s="238" t="s">
        <v>759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215</v>
      </c>
      <c r="AU332" s="244" t="s">
        <v>81</v>
      </c>
      <c r="AV332" s="13" t="s">
        <v>79</v>
      </c>
      <c r="AW332" s="13" t="s">
        <v>33</v>
      </c>
      <c r="AX332" s="13" t="s">
        <v>72</v>
      </c>
      <c r="AY332" s="244" t="s">
        <v>203</v>
      </c>
    </row>
    <row r="333" s="13" customFormat="1">
      <c r="A333" s="13"/>
      <c r="B333" s="234"/>
      <c r="C333" s="235"/>
      <c r="D333" s="236" t="s">
        <v>215</v>
      </c>
      <c r="E333" s="237" t="s">
        <v>19</v>
      </c>
      <c r="F333" s="238" t="s">
        <v>1882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215</v>
      </c>
      <c r="AU333" s="244" t="s">
        <v>81</v>
      </c>
      <c r="AV333" s="13" t="s">
        <v>79</v>
      </c>
      <c r="AW333" s="13" t="s">
        <v>33</v>
      </c>
      <c r="AX333" s="13" t="s">
        <v>72</v>
      </c>
      <c r="AY333" s="244" t="s">
        <v>203</v>
      </c>
    </row>
    <row r="334" s="14" customFormat="1">
      <c r="A334" s="14"/>
      <c r="B334" s="245"/>
      <c r="C334" s="246"/>
      <c r="D334" s="236" t="s">
        <v>215</v>
      </c>
      <c r="E334" s="247" t="s">
        <v>19</v>
      </c>
      <c r="F334" s="248" t="s">
        <v>79</v>
      </c>
      <c r="G334" s="246"/>
      <c r="H334" s="249">
        <v>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215</v>
      </c>
      <c r="AU334" s="255" t="s">
        <v>81</v>
      </c>
      <c r="AV334" s="14" t="s">
        <v>81</v>
      </c>
      <c r="AW334" s="14" t="s">
        <v>33</v>
      </c>
      <c r="AX334" s="14" t="s">
        <v>72</v>
      </c>
      <c r="AY334" s="255" t="s">
        <v>203</v>
      </c>
    </row>
    <row r="335" s="13" customFormat="1">
      <c r="A335" s="13"/>
      <c r="B335" s="234"/>
      <c r="C335" s="235"/>
      <c r="D335" s="236" t="s">
        <v>215</v>
      </c>
      <c r="E335" s="237" t="s">
        <v>19</v>
      </c>
      <c r="F335" s="238" t="s">
        <v>1652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215</v>
      </c>
      <c r="AU335" s="244" t="s">
        <v>81</v>
      </c>
      <c r="AV335" s="13" t="s">
        <v>79</v>
      </c>
      <c r="AW335" s="13" t="s">
        <v>33</v>
      </c>
      <c r="AX335" s="13" t="s">
        <v>72</v>
      </c>
      <c r="AY335" s="244" t="s">
        <v>203</v>
      </c>
    </row>
    <row r="336" s="15" customFormat="1">
      <c r="A336" s="15"/>
      <c r="B336" s="256"/>
      <c r="C336" s="257"/>
      <c r="D336" s="236" t="s">
        <v>215</v>
      </c>
      <c r="E336" s="258" t="s">
        <v>19</v>
      </c>
      <c r="F336" s="259" t="s">
        <v>246</v>
      </c>
      <c r="G336" s="257"/>
      <c r="H336" s="260">
        <v>1</v>
      </c>
      <c r="I336" s="261"/>
      <c r="J336" s="257"/>
      <c r="K336" s="257"/>
      <c r="L336" s="262"/>
      <c r="M336" s="263"/>
      <c r="N336" s="264"/>
      <c r="O336" s="264"/>
      <c r="P336" s="264"/>
      <c r="Q336" s="264"/>
      <c r="R336" s="264"/>
      <c r="S336" s="264"/>
      <c r="T336" s="26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6" t="s">
        <v>215</v>
      </c>
      <c r="AU336" s="266" t="s">
        <v>81</v>
      </c>
      <c r="AV336" s="15" t="s">
        <v>211</v>
      </c>
      <c r="AW336" s="15" t="s">
        <v>33</v>
      </c>
      <c r="AX336" s="15" t="s">
        <v>79</v>
      </c>
      <c r="AY336" s="266" t="s">
        <v>203</v>
      </c>
    </row>
    <row r="337" s="2" customFormat="1" ht="21.75" customHeight="1">
      <c r="A337" s="40"/>
      <c r="B337" s="41"/>
      <c r="C337" s="270" t="s">
        <v>296</v>
      </c>
      <c r="D337" s="270" t="s">
        <v>771</v>
      </c>
      <c r="E337" s="271" t="s">
        <v>1898</v>
      </c>
      <c r="F337" s="272" t="s">
        <v>1899</v>
      </c>
      <c r="G337" s="273" t="s">
        <v>358</v>
      </c>
      <c r="H337" s="274">
        <v>1</v>
      </c>
      <c r="I337" s="275"/>
      <c r="J337" s="276">
        <f>ROUND(I337*H337,2)</f>
        <v>0</v>
      </c>
      <c r="K337" s="272" t="s">
        <v>210</v>
      </c>
      <c r="L337" s="277"/>
      <c r="M337" s="278" t="s">
        <v>19</v>
      </c>
      <c r="N337" s="279" t="s">
        <v>43</v>
      </c>
      <c r="O337" s="86"/>
      <c r="P337" s="225">
        <f>O337*H337</f>
        <v>0</v>
      </c>
      <c r="Q337" s="225">
        <v>0.01201</v>
      </c>
      <c r="R337" s="225">
        <f>Q337*H337</f>
        <v>0.01201</v>
      </c>
      <c r="S337" s="225">
        <v>0</v>
      </c>
      <c r="T337" s="226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27" t="s">
        <v>302</v>
      </c>
      <c r="AT337" s="227" t="s">
        <v>771</v>
      </c>
      <c r="AU337" s="227" t="s">
        <v>81</v>
      </c>
      <c r="AY337" s="19" t="s">
        <v>203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19" t="s">
        <v>79</v>
      </c>
      <c r="BK337" s="228">
        <f>ROUND(I337*H337,2)</f>
        <v>0</v>
      </c>
      <c r="BL337" s="19" t="s">
        <v>211</v>
      </c>
      <c r="BM337" s="227" t="s">
        <v>1900</v>
      </c>
    </row>
    <row r="338" s="13" customFormat="1">
      <c r="A338" s="13"/>
      <c r="B338" s="234"/>
      <c r="C338" s="235"/>
      <c r="D338" s="236" t="s">
        <v>215</v>
      </c>
      <c r="E338" s="237" t="s">
        <v>19</v>
      </c>
      <c r="F338" s="238" t="s">
        <v>1366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215</v>
      </c>
      <c r="AU338" s="244" t="s">
        <v>81</v>
      </c>
      <c r="AV338" s="13" t="s">
        <v>79</v>
      </c>
      <c r="AW338" s="13" t="s">
        <v>33</v>
      </c>
      <c r="AX338" s="13" t="s">
        <v>72</v>
      </c>
      <c r="AY338" s="244" t="s">
        <v>203</v>
      </c>
    </row>
    <row r="339" s="13" customFormat="1">
      <c r="A339" s="13"/>
      <c r="B339" s="234"/>
      <c r="C339" s="235"/>
      <c r="D339" s="236" t="s">
        <v>215</v>
      </c>
      <c r="E339" s="237" t="s">
        <v>19</v>
      </c>
      <c r="F339" s="238" t="s">
        <v>1883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215</v>
      </c>
      <c r="AU339" s="244" t="s">
        <v>81</v>
      </c>
      <c r="AV339" s="13" t="s">
        <v>79</v>
      </c>
      <c r="AW339" s="13" t="s">
        <v>33</v>
      </c>
      <c r="AX339" s="13" t="s">
        <v>72</v>
      </c>
      <c r="AY339" s="244" t="s">
        <v>203</v>
      </c>
    </row>
    <row r="340" s="13" customFormat="1">
      <c r="A340" s="13"/>
      <c r="B340" s="234"/>
      <c r="C340" s="235"/>
      <c r="D340" s="236" t="s">
        <v>215</v>
      </c>
      <c r="E340" s="237" t="s">
        <v>19</v>
      </c>
      <c r="F340" s="238" t="s">
        <v>553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215</v>
      </c>
      <c r="AU340" s="244" t="s">
        <v>81</v>
      </c>
      <c r="AV340" s="13" t="s">
        <v>79</v>
      </c>
      <c r="AW340" s="13" t="s">
        <v>33</v>
      </c>
      <c r="AX340" s="13" t="s">
        <v>72</v>
      </c>
      <c r="AY340" s="244" t="s">
        <v>203</v>
      </c>
    </row>
    <row r="341" s="13" customFormat="1">
      <c r="A341" s="13"/>
      <c r="B341" s="234"/>
      <c r="C341" s="235"/>
      <c r="D341" s="236" t="s">
        <v>215</v>
      </c>
      <c r="E341" s="237" t="s">
        <v>19</v>
      </c>
      <c r="F341" s="238" t="s">
        <v>759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215</v>
      </c>
      <c r="AU341" s="244" t="s">
        <v>81</v>
      </c>
      <c r="AV341" s="13" t="s">
        <v>79</v>
      </c>
      <c r="AW341" s="13" t="s">
        <v>33</v>
      </c>
      <c r="AX341" s="13" t="s">
        <v>72</v>
      </c>
      <c r="AY341" s="244" t="s">
        <v>203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1884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4" customFormat="1">
      <c r="A343" s="14"/>
      <c r="B343" s="245"/>
      <c r="C343" s="246"/>
      <c r="D343" s="236" t="s">
        <v>215</v>
      </c>
      <c r="E343" s="247" t="s">
        <v>19</v>
      </c>
      <c r="F343" s="248" t="s">
        <v>79</v>
      </c>
      <c r="G343" s="246"/>
      <c r="H343" s="249">
        <v>1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215</v>
      </c>
      <c r="AU343" s="255" t="s">
        <v>81</v>
      </c>
      <c r="AV343" s="14" t="s">
        <v>81</v>
      </c>
      <c r="AW343" s="14" t="s">
        <v>33</v>
      </c>
      <c r="AX343" s="14" t="s">
        <v>72</v>
      </c>
      <c r="AY343" s="255" t="s">
        <v>203</v>
      </c>
    </row>
    <row r="344" s="13" customFormat="1">
      <c r="A344" s="13"/>
      <c r="B344" s="234"/>
      <c r="C344" s="235"/>
      <c r="D344" s="236" t="s">
        <v>215</v>
      </c>
      <c r="E344" s="237" t="s">
        <v>19</v>
      </c>
      <c r="F344" s="238" t="s">
        <v>1894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215</v>
      </c>
      <c r="AU344" s="244" t="s">
        <v>81</v>
      </c>
      <c r="AV344" s="13" t="s">
        <v>79</v>
      </c>
      <c r="AW344" s="13" t="s">
        <v>33</v>
      </c>
      <c r="AX344" s="13" t="s">
        <v>72</v>
      </c>
      <c r="AY344" s="244" t="s">
        <v>203</v>
      </c>
    </row>
    <row r="345" s="15" customFormat="1">
      <c r="A345" s="15"/>
      <c r="B345" s="256"/>
      <c r="C345" s="257"/>
      <c r="D345" s="236" t="s">
        <v>215</v>
      </c>
      <c r="E345" s="258" t="s">
        <v>19</v>
      </c>
      <c r="F345" s="259" t="s">
        <v>246</v>
      </c>
      <c r="G345" s="257"/>
      <c r="H345" s="260">
        <v>1</v>
      </c>
      <c r="I345" s="261"/>
      <c r="J345" s="257"/>
      <c r="K345" s="257"/>
      <c r="L345" s="262"/>
      <c r="M345" s="263"/>
      <c r="N345" s="264"/>
      <c r="O345" s="264"/>
      <c r="P345" s="264"/>
      <c r="Q345" s="264"/>
      <c r="R345" s="264"/>
      <c r="S345" s="264"/>
      <c r="T345" s="26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6" t="s">
        <v>215</v>
      </c>
      <c r="AU345" s="266" t="s">
        <v>81</v>
      </c>
      <c r="AV345" s="15" t="s">
        <v>211</v>
      </c>
      <c r="AW345" s="15" t="s">
        <v>33</v>
      </c>
      <c r="AX345" s="15" t="s">
        <v>79</v>
      </c>
      <c r="AY345" s="266" t="s">
        <v>203</v>
      </c>
    </row>
    <row r="346" s="2" customFormat="1" ht="21.75" customHeight="1">
      <c r="A346" s="40"/>
      <c r="B346" s="41"/>
      <c r="C346" s="270" t="s">
        <v>302</v>
      </c>
      <c r="D346" s="270" t="s">
        <v>771</v>
      </c>
      <c r="E346" s="271" t="s">
        <v>1901</v>
      </c>
      <c r="F346" s="272" t="s">
        <v>1902</v>
      </c>
      <c r="G346" s="273" t="s">
        <v>358</v>
      </c>
      <c r="H346" s="274">
        <v>1</v>
      </c>
      <c r="I346" s="275"/>
      <c r="J346" s="276">
        <f>ROUND(I346*H346,2)</f>
        <v>0</v>
      </c>
      <c r="K346" s="272" t="s">
        <v>210</v>
      </c>
      <c r="L346" s="277"/>
      <c r="M346" s="278" t="s">
        <v>19</v>
      </c>
      <c r="N346" s="279" t="s">
        <v>43</v>
      </c>
      <c r="O346" s="86"/>
      <c r="P346" s="225">
        <f>O346*H346</f>
        <v>0</v>
      </c>
      <c r="Q346" s="225">
        <v>0.012250000000000001</v>
      </c>
      <c r="R346" s="225">
        <f>Q346*H346</f>
        <v>0.012250000000000001</v>
      </c>
      <c r="S346" s="225">
        <v>0</v>
      </c>
      <c r="T346" s="226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7" t="s">
        <v>302</v>
      </c>
      <c r="AT346" s="227" t="s">
        <v>771</v>
      </c>
      <c r="AU346" s="227" t="s">
        <v>81</v>
      </c>
      <c r="AY346" s="19" t="s">
        <v>203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19" t="s">
        <v>79</v>
      </c>
      <c r="BK346" s="228">
        <f>ROUND(I346*H346,2)</f>
        <v>0</v>
      </c>
      <c r="BL346" s="19" t="s">
        <v>211</v>
      </c>
      <c r="BM346" s="227" t="s">
        <v>1903</v>
      </c>
    </row>
    <row r="347" s="13" customFormat="1">
      <c r="A347" s="13"/>
      <c r="B347" s="234"/>
      <c r="C347" s="235"/>
      <c r="D347" s="236" t="s">
        <v>215</v>
      </c>
      <c r="E347" s="237" t="s">
        <v>19</v>
      </c>
      <c r="F347" s="238" t="s">
        <v>1366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215</v>
      </c>
      <c r="AU347" s="244" t="s">
        <v>81</v>
      </c>
      <c r="AV347" s="13" t="s">
        <v>79</v>
      </c>
      <c r="AW347" s="13" t="s">
        <v>33</v>
      </c>
      <c r="AX347" s="13" t="s">
        <v>72</v>
      </c>
      <c r="AY347" s="244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1885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3" customFormat="1">
      <c r="A349" s="13"/>
      <c r="B349" s="234"/>
      <c r="C349" s="235"/>
      <c r="D349" s="236" t="s">
        <v>215</v>
      </c>
      <c r="E349" s="237" t="s">
        <v>19</v>
      </c>
      <c r="F349" s="238" t="s">
        <v>1495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215</v>
      </c>
      <c r="AU349" s="244" t="s">
        <v>81</v>
      </c>
      <c r="AV349" s="13" t="s">
        <v>79</v>
      </c>
      <c r="AW349" s="13" t="s">
        <v>33</v>
      </c>
      <c r="AX349" s="13" t="s">
        <v>72</v>
      </c>
      <c r="AY349" s="244" t="s">
        <v>203</v>
      </c>
    </row>
    <row r="350" s="13" customFormat="1">
      <c r="A350" s="13"/>
      <c r="B350" s="234"/>
      <c r="C350" s="235"/>
      <c r="D350" s="236" t="s">
        <v>215</v>
      </c>
      <c r="E350" s="237" t="s">
        <v>19</v>
      </c>
      <c r="F350" s="238" t="s">
        <v>759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215</v>
      </c>
      <c r="AU350" s="244" t="s">
        <v>81</v>
      </c>
      <c r="AV350" s="13" t="s">
        <v>79</v>
      </c>
      <c r="AW350" s="13" t="s">
        <v>33</v>
      </c>
      <c r="AX350" s="13" t="s">
        <v>72</v>
      </c>
      <c r="AY350" s="244" t="s">
        <v>203</v>
      </c>
    </row>
    <row r="351" s="13" customFormat="1">
      <c r="A351" s="13"/>
      <c r="B351" s="234"/>
      <c r="C351" s="235"/>
      <c r="D351" s="236" t="s">
        <v>215</v>
      </c>
      <c r="E351" s="237" t="s">
        <v>19</v>
      </c>
      <c r="F351" s="238" t="s">
        <v>1886</v>
      </c>
      <c r="G351" s="235"/>
      <c r="H351" s="237" t="s">
        <v>19</v>
      </c>
      <c r="I351" s="239"/>
      <c r="J351" s="235"/>
      <c r="K351" s="235"/>
      <c r="L351" s="240"/>
      <c r="M351" s="241"/>
      <c r="N351" s="242"/>
      <c r="O351" s="242"/>
      <c r="P351" s="242"/>
      <c r="Q351" s="242"/>
      <c r="R351" s="242"/>
      <c r="S351" s="242"/>
      <c r="T351" s="24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4" t="s">
        <v>215</v>
      </c>
      <c r="AU351" s="244" t="s">
        <v>81</v>
      </c>
      <c r="AV351" s="13" t="s">
        <v>79</v>
      </c>
      <c r="AW351" s="13" t="s">
        <v>33</v>
      </c>
      <c r="AX351" s="13" t="s">
        <v>72</v>
      </c>
      <c r="AY351" s="244" t="s">
        <v>203</v>
      </c>
    </row>
    <row r="352" s="14" customFormat="1">
      <c r="A352" s="14"/>
      <c r="B352" s="245"/>
      <c r="C352" s="246"/>
      <c r="D352" s="236" t="s">
        <v>215</v>
      </c>
      <c r="E352" s="247" t="s">
        <v>19</v>
      </c>
      <c r="F352" s="248" t="s">
        <v>79</v>
      </c>
      <c r="G352" s="246"/>
      <c r="H352" s="249">
        <v>1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215</v>
      </c>
      <c r="AU352" s="255" t="s">
        <v>81</v>
      </c>
      <c r="AV352" s="14" t="s">
        <v>81</v>
      </c>
      <c r="AW352" s="14" t="s">
        <v>33</v>
      </c>
      <c r="AX352" s="14" t="s">
        <v>72</v>
      </c>
      <c r="AY352" s="255" t="s">
        <v>203</v>
      </c>
    </row>
    <row r="353" s="13" customFormat="1">
      <c r="A353" s="13"/>
      <c r="B353" s="234"/>
      <c r="C353" s="235"/>
      <c r="D353" s="236" t="s">
        <v>215</v>
      </c>
      <c r="E353" s="237" t="s">
        <v>19</v>
      </c>
      <c r="F353" s="238" t="s">
        <v>1894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215</v>
      </c>
      <c r="AU353" s="244" t="s">
        <v>81</v>
      </c>
      <c r="AV353" s="13" t="s">
        <v>79</v>
      </c>
      <c r="AW353" s="13" t="s">
        <v>33</v>
      </c>
      <c r="AX353" s="13" t="s">
        <v>72</v>
      </c>
      <c r="AY353" s="244" t="s">
        <v>203</v>
      </c>
    </row>
    <row r="354" s="15" customFormat="1">
      <c r="A354" s="15"/>
      <c r="B354" s="256"/>
      <c r="C354" s="257"/>
      <c r="D354" s="236" t="s">
        <v>215</v>
      </c>
      <c r="E354" s="258" t="s">
        <v>19</v>
      </c>
      <c r="F354" s="259" t="s">
        <v>246</v>
      </c>
      <c r="G354" s="257"/>
      <c r="H354" s="260">
        <v>1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6" t="s">
        <v>215</v>
      </c>
      <c r="AU354" s="266" t="s">
        <v>81</v>
      </c>
      <c r="AV354" s="15" t="s">
        <v>211</v>
      </c>
      <c r="AW354" s="15" t="s">
        <v>33</v>
      </c>
      <c r="AX354" s="15" t="s">
        <v>79</v>
      </c>
      <c r="AY354" s="266" t="s">
        <v>203</v>
      </c>
    </row>
    <row r="355" s="2" customFormat="1" ht="21.75" customHeight="1">
      <c r="A355" s="40"/>
      <c r="B355" s="41"/>
      <c r="C355" s="270" t="s">
        <v>308</v>
      </c>
      <c r="D355" s="270" t="s">
        <v>771</v>
      </c>
      <c r="E355" s="271" t="s">
        <v>1904</v>
      </c>
      <c r="F355" s="272" t="s">
        <v>1905</v>
      </c>
      <c r="G355" s="273" t="s">
        <v>358</v>
      </c>
      <c r="H355" s="274">
        <v>2</v>
      </c>
      <c r="I355" s="275"/>
      <c r="J355" s="276">
        <f>ROUND(I355*H355,2)</f>
        <v>0</v>
      </c>
      <c r="K355" s="272" t="s">
        <v>210</v>
      </c>
      <c r="L355" s="277"/>
      <c r="M355" s="278" t="s">
        <v>19</v>
      </c>
      <c r="N355" s="279" t="s">
        <v>43</v>
      </c>
      <c r="O355" s="86"/>
      <c r="P355" s="225">
        <f>O355*H355</f>
        <v>0</v>
      </c>
      <c r="Q355" s="225">
        <v>0.01272</v>
      </c>
      <c r="R355" s="225">
        <f>Q355*H355</f>
        <v>0.025440000000000001</v>
      </c>
      <c r="S355" s="225">
        <v>0</v>
      </c>
      <c r="T355" s="226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27" t="s">
        <v>302</v>
      </c>
      <c r="AT355" s="227" t="s">
        <v>771</v>
      </c>
      <c r="AU355" s="227" t="s">
        <v>81</v>
      </c>
      <c r="AY355" s="19" t="s">
        <v>203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19" t="s">
        <v>79</v>
      </c>
      <c r="BK355" s="228">
        <f>ROUND(I355*H355,2)</f>
        <v>0</v>
      </c>
      <c r="BL355" s="19" t="s">
        <v>211</v>
      </c>
      <c r="BM355" s="227" t="s">
        <v>1906</v>
      </c>
    </row>
    <row r="356" s="13" customFormat="1">
      <c r="A356" s="13"/>
      <c r="B356" s="234"/>
      <c r="C356" s="235"/>
      <c r="D356" s="236" t="s">
        <v>215</v>
      </c>
      <c r="E356" s="237" t="s">
        <v>19</v>
      </c>
      <c r="F356" s="238" t="s">
        <v>1366</v>
      </c>
      <c r="G356" s="235"/>
      <c r="H356" s="237" t="s">
        <v>19</v>
      </c>
      <c r="I356" s="239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215</v>
      </c>
      <c r="AU356" s="244" t="s">
        <v>81</v>
      </c>
      <c r="AV356" s="13" t="s">
        <v>79</v>
      </c>
      <c r="AW356" s="13" t="s">
        <v>33</v>
      </c>
      <c r="AX356" s="13" t="s">
        <v>72</v>
      </c>
      <c r="AY356" s="244" t="s">
        <v>203</v>
      </c>
    </row>
    <row r="357" s="13" customFormat="1">
      <c r="A357" s="13"/>
      <c r="B357" s="234"/>
      <c r="C357" s="235"/>
      <c r="D357" s="236" t="s">
        <v>215</v>
      </c>
      <c r="E357" s="237" t="s">
        <v>19</v>
      </c>
      <c r="F357" s="238" t="s">
        <v>1887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215</v>
      </c>
      <c r="AU357" s="244" t="s">
        <v>81</v>
      </c>
      <c r="AV357" s="13" t="s">
        <v>79</v>
      </c>
      <c r="AW357" s="13" t="s">
        <v>33</v>
      </c>
      <c r="AX357" s="13" t="s">
        <v>72</v>
      </c>
      <c r="AY357" s="244" t="s">
        <v>203</v>
      </c>
    </row>
    <row r="358" s="13" customFormat="1">
      <c r="A358" s="13"/>
      <c r="B358" s="234"/>
      <c r="C358" s="235"/>
      <c r="D358" s="236" t="s">
        <v>215</v>
      </c>
      <c r="E358" s="237" t="s">
        <v>19</v>
      </c>
      <c r="F358" s="238" t="s">
        <v>1498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215</v>
      </c>
      <c r="AU358" s="244" t="s">
        <v>81</v>
      </c>
      <c r="AV358" s="13" t="s">
        <v>79</v>
      </c>
      <c r="AW358" s="13" t="s">
        <v>33</v>
      </c>
      <c r="AX358" s="13" t="s">
        <v>72</v>
      </c>
      <c r="AY358" s="244" t="s">
        <v>203</v>
      </c>
    </row>
    <row r="359" s="13" customFormat="1">
      <c r="A359" s="13"/>
      <c r="B359" s="234"/>
      <c r="C359" s="235"/>
      <c r="D359" s="236" t="s">
        <v>215</v>
      </c>
      <c r="E359" s="237" t="s">
        <v>19</v>
      </c>
      <c r="F359" s="238" t="s">
        <v>759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215</v>
      </c>
      <c r="AU359" s="244" t="s">
        <v>81</v>
      </c>
      <c r="AV359" s="13" t="s">
        <v>79</v>
      </c>
      <c r="AW359" s="13" t="s">
        <v>33</v>
      </c>
      <c r="AX359" s="13" t="s">
        <v>72</v>
      </c>
      <c r="AY359" s="244" t="s">
        <v>203</v>
      </c>
    </row>
    <row r="360" s="13" customFormat="1">
      <c r="A360" s="13"/>
      <c r="B360" s="234"/>
      <c r="C360" s="235"/>
      <c r="D360" s="236" t="s">
        <v>215</v>
      </c>
      <c r="E360" s="237" t="s">
        <v>19</v>
      </c>
      <c r="F360" s="238" t="s">
        <v>760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215</v>
      </c>
      <c r="AU360" s="244" t="s">
        <v>81</v>
      </c>
      <c r="AV360" s="13" t="s">
        <v>79</v>
      </c>
      <c r="AW360" s="13" t="s">
        <v>33</v>
      </c>
      <c r="AX360" s="13" t="s">
        <v>72</v>
      </c>
      <c r="AY360" s="244" t="s">
        <v>203</v>
      </c>
    </row>
    <row r="361" s="14" customFormat="1">
      <c r="A361" s="14"/>
      <c r="B361" s="245"/>
      <c r="C361" s="246"/>
      <c r="D361" s="236" t="s">
        <v>215</v>
      </c>
      <c r="E361" s="247" t="s">
        <v>19</v>
      </c>
      <c r="F361" s="248" t="s">
        <v>79</v>
      </c>
      <c r="G361" s="246"/>
      <c r="H361" s="249">
        <v>1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215</v>
      </c>
      <c r="AU361" s="255" t="s">
        <v>81</v>
      </c>
      <c r="AV361" s="14" t="s">
        <v>81</v>
      </c>
      <c r="AW361" s="14" t="s">
        <v>33</v>
      </c>
      <c r="AX361" s="14" t="s">
        <v>72</v>
      </c>
      <c r="AY361" s="255" t="s">
        <v>203</v>
      </c>
    </row>
    <row r="362" s="13" customFormat="1">
      <c r="A362" s="13"/>
      <c r="B362" s="234"/>
      <c r="C362" s="235"/>
      <c r="D362" s="236" t="s">
        <v>215</v>
      </c>
      <c r="E362" s="237" t="s">
        <v>19</v>
      </c>
      <c r="F362" s="238" t="s">
        <v>1894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215</v>
      </c>
      <c r="AU362" s="244" t="s">
        <v>81</v>
      </c>
      <c r="AV362" s="13" t="s">
        <v>79</v>
      </c>
      <c r="AW362" s="13" t="s">
        <v>33</v>
      </c>
      <c r="AX362" s="13" t="s">
        <v>72</v>
      </c>
      <c r="AY362" s="244" t="s">
        <v>203</v>
      </c>
    </row>
    <row r="363" s="13" customFormat="1">
      <c r="A363" s="13"/>
      <c r="B363" s="234"/>
      <c r="C363" s="235"/>
      <c r="D363" s="236" t="s">
        <v>215</v>
      </c>
      <c r="E363" s="237" t="s">
        <v>19</v>
      </c>
      <c r="F363" s="238" t="s">
        <v>1366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215</v>
      </c>
      <c r="AU363" s="244" t="s">
        <v>81</v>
      </c>
      <c r="AV363" s="13" t="s">
        <v>79</v>
      </c>
      <c r="AW363" s="13" t="s">
        <v>33</v>
      </c>
      <c r="AX363" s="13" t="s">
        <v>72</v>
      </c>
      <c r="AY363" s="244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1203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3" customFormat="1">
      <c r="A365" s="13"/>
      <c r="B365" s="234"/>
      <c r="C365" s="235"/>
      <c r="D365" s="236" t="s">
        <v>215</v>
      </c>
      <c r="E365" s="237" t="s">
        <v>19</v>
      </c>
      <c r="F365" s="238" t="s">
        <v>559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215</v>
      </c>
      <c r="AU365" s="244" t="s">
        <v>81</v>
      </c>
      <c r="AV365" s="13" t="s">
        <v>79</v>
      </c>
      <c r="AW365" s="13" t="s">
        <v>33</v>
      </c>
      <c r="AX365" s="13" t="s">
        <v>72</v>
      </c>
      <c r="AY365" s="244" t="s">
        <v>203</v>
      </c>
    </row>
    <row r="366" s="13" customFormat="1">
      <c r="A366" s="13"/>
      <c r="B366" s="234"/>
      <c r="C366" s="235"/>
      <c r="D366" s="236" t="s">
        <v>215</v>
      </c>
      <c r="E366" s="237" t="s">
        <v>19</v>
      </c>
      <c r="F366" s="238" t="s">
        <v>759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215</v>
      </c>
      <c r="AU366" s="244" t="s">
        <v>81</v>
      </c>
      <c r="AV366" s="13" t="s">
        <v>79</v>
      </c>
      <c r="AW366" s="13" t="s">
        <v>33</v>
      </c>
      <c r="AX366" s="13" t="s">
        <v>72</v>
      </c>
      <c r="AY366" s="244" t="s">
        <v>203</v>
      </c>
    </row>
    <row r="367" s="13" customFormat="1">
      <c r="A367" s="13"/>
      <c r="B367" s="234"/>
      <c r="C367" s="235"/>
      <c r="D367" s="236" t="s">
        <v>215</v>
      </c>
      <c r="E367" s="237" t="s">
        <v>19</v>
      </c>
      <c r="F367" s="238" t="s">
        <v>1888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215</v>
      </c>
      <c r="AU367" s="244" t="s">
        <v>81</v>
      </c>
      <c r="AV367" s="13" t="s">
        <v>79</v>
      </c>
      <c r="AW367" s="13" t="s">
        <v>33</v>
      </c>
      <c r="AX367" s="13" t="s">
        <v>72</v>
      </c>
      <c r="AY367" s="244" t="s">
        <v>203</v>
      </c>
    </row>
    <row r="368" s="14" customFormat="1">
      <c r="A368" s="14"/>
      <c r="B368" s="245"/>
      <c r="C368" s="246"/>
      <c r="D368" s="236" t="s">
        <v>215</v>
      </c>
      <c r="E368" s="247" t="s">
        <v>19</v>
      </c>
      <c r="F368" s="248" t="s">
        <v>79</v>
      </c>
      <c r="G368" s="246"/>
      <c r="H368" s="249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215</v>
      </c>
      <c r="AU368" s="255" t="s">
        <v>81</v>
      </c>
      <c r="AV368" s="14" t="s">
        <v>81</v>
      </c>
      <c r="AW368" s="14" t="s">
        <v>33</v>
      </c>
      <c r="AX368" s="14" t="s">
        <v>72</v>
      </c>
      <c r="AY368" s="255" t="s">
        <v>203</v>
      </c>
    </row>
    <row r="369" s="13" customFormat="1">
      <c r="A369" s="13"/>
      <c r="B369" s="234"/>
      <c r="C369" s="235"/>
      <c r="D369" s="236" t="s">
        <v>215</v>
      </c>
      <c r="E369" s="237" t="s">
        <v>19</v>
      </c>
      <c r="F369" s="238" t="s">
        <v>1894</v>
      </c>
      <c r="G369" s="235"/>
      <c r="H369" s="237" t="s">
        <v>19</v>
      </c>
      <c r="I369" s="239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215</v>
      </c>
      <c r="AU369" s="244" t="s">
        <v>81</v>
      </c>
      <c r="AV369" s="13" t="s">
        <v>79</v>
      </c>
      <c r="AW369" s="13" t="s">
        <v>33</v>
      </c>
      <c r="AX369" s="13" t="s">
        <v>72</v>
      </c>
      <c r="AY369" s="244" t="s">
        <v>203</v>
      </c>
    </row>
    <row r="370" s="15" customFormat="1">
      <c r="A370" s="15"/>
      <c r="B370" s="256"/>
      <c r="C370" s="257"/>
      <c r="D370" s="236" t="s">
        <v>215</v>
      </c>
      <c r="E370" s="258" t="s">
        <v>19</v>
      </c>
      <c r="F370" s="259" t="s">
        <v>246</v>
      </c>
      <c r="G370" s="257"/>
      <c r="H370" s="260">
        <v>2</v>
      </c>
      <c r="I370" s="261"/>
      <c r="J370" s="257"/>
      <c r="K370" s="257"/>
      <c r="L370" s="262"/>
      <c r="M370" s="263"/>
      <c r="N370" s="264"/>
      <c r="O370" s="264"/>
      <c r="P370" s="264"/>
      <c r="Q370" s="264"/>
      <c r="R370" s="264"/>
      <c r="S370" s="264"/>
      <c r="T370" s="26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66" t="s">
        <v>215</v>
      </c>
      <c r="AU370" s="266" t="s">
        <v>81</v>
      </c>
      <c r="AV370" s="15" t="s">
        <v>211</v>
      </c>
      <c r="AW370" s="15" t="s">
        <v>33</v>
      </c>
      <c r="AX370" s="15" t="s">
        <v>79</v>
      </c>
      <c r="AY370" s="266" t="s">
        <v>203</v>
      </c>
    </row>
    <row r="371" s="2" customFormat="1" ht="21.75" customHeight="1">
      <c r="A371" s="40"/>
      <c r="B371" s="41"/>
      <c r="C371" s="270" t="s">
        <v>318</v>
      </c>
      <c r="D371" s="270" t="s">
        <v>771</v>
      </c>
      <c r="E371" s="271" t="s">
        <v>1907</v>
      </c>
      <c r="F371" s="272" t="s">
        <v>1908</v>
      </c>
      <c r="G371" s="273" t="s">
        <v>358</v>
      </c>
      <c r="H371" s="274">
        <v>1</v>
      </c>
      <c r="I371" s="275"/>
      <c r="J371" s="276">
        <f>ROUND(I371*H371,2)</f>
        <v>0</v>
      </c>
      <c r="K371" s="272" t="s">
        <v>210</v>
      </c>
      <c r="L371" s="277"/>
      <c r="M371" s="278" t="s">
        <v>19</v>
      </c>
      <c r="N371" s="279" t="s">
        <v>43</v>
      </c>
      <c r="O371" s="86"/>
      <c r="P371" s="225">
        <f>O371*H371</f>
        <v>0</v>
      </c>
      <c r="Q371" s="225">
        <v>0.014579999999999999</v>
      </c>
      <c r="R371" s="225">
        <f>Q371*H371</f>
        <v>0.014579999999999999</v>
      </c>
      <c r="S371" s="225">
        <v>0</v>
      </c>
      <c r="T371" s="226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7" t="s">
        <v>302</v>
      </c>
      <c r="AT371" s="227" t="s">
        <v>771</v>
      </c>
      <c r="AU371" s="227" t="s">
        <v>81</v>
      </c>
      <c r="AY371" s="19" t="s">
        <v>203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19" t="s">
        <v>79</v>
      </c>
      <c r="BK371" s="228">
        <f>ROUND(I371*H371,2)</f>
        <v>0</v>
      </c>
      <c r="BL371" s="19" t="s">
        <v>211</v>
      </c>
      <c r="BM371" s="227" t="s">
        <v>1909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1366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3" customFormat="1">
      <c r="A373" s="13"/>
      <c r="B373" s="234"/>
      <c r="C373" s="235"/>
      <c r="D373" s="236" t="s">
        <v>215</v>
      </c>
      <c r="E373" s="237" t="s">
        <v>19</v>
      </c>
      <c r="F373" s="238" t="s">
        <v>1204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215</v>
      </c>
      <c r="AU373" s="244" t="s">
        <v>81</v>
      </c>
      <c r="AV373" s="13" t="s">
        <v>79</v>
      </c>
      <c r="AW373" s="13" t="s">
        <v>33</v>
      </c>
      <c r="AX373" s="13" t="s">
        <v>72</v>
      </c>
      <c r="AY373" s="244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1506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3" customFormat="1">
      <c r="A375" s="13"/>
      <c r="B375" s="234"/>
      <c r="C375" s="235"/>
      <c r="D375" s="236" t="s">
        <v>215</v>
      </c>
      <c r="E375" s="237" t="s">
        <v>19</v>
      </c>
      <c r="F375" s="238" t="s">
        <v>759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215</v>
      </c>
      <c r="AU375" s="244" t="s">
        <v>81</v>
      </c>
      <c r="AV375" s="13" t="s">
        <v>79</v>
      </c>
      <c r="AW375" s="13" t="s">
        <v>33</v>
      </c>
      <c r="AX375" s="13" t="s">
        <v>72</v>
      </c>
      <c r="AY375" s="244" t="s">
        <v>203</v>
      </c>
    </row>
    <row r="376" s="13" customFormat="1">
      <c r="A376" s="13"/>
      <c r="B376" s="234"/>
      <c r="C376" s="235"/>
      <c r="D376" s="236" t="s">
        <v>215</v>
      </c>
      <c r="E376" s="237" t="s">
        <v>19</v>
      </c>
      <c r="F376" s="238" t="s">
        <v>1889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215</v>
      </c>
      <c r="AU376" s="244" t="s">
        <v>81</v>
      </c>
      <c r="AV376" s="13" t="s">
        <v>79</v>
      </c>
      <c r="AW376" s="13" t="s">
        <v>33</v>
      </c>
      <c r="AX376" s="13" t="s">
        <v>72</v>
      </c>
      <c r="AY376" s="244" t="s">
        <v>203</v>
      </c>
    </row>
    <row r="377" s="14" customFormat="1">
      <c r="A377" s="14"/>
      <c r="B377" s="245"/>
      <c r="C377" s="246"/>
      <c r="D377" s="236" t="s">
        <v>215</v>
      </c>
      <c r="E377" s="247" t="s">
        <v>19</v>
      </c>
      <c r="F377" s="248" t="s">
        <v>79</v>
      </c>
      <c r="G377" s="246"/>
      <c r="H377" s="249">
        <v>1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215</v>
      </c>
      <c r="AU377" s="255" t="s">
        <v>81</v>
      </c>
      <c r="AV377" s="14" t="s">
        <v>81</v>
      </c>
      <c r="AW377" s="14" t="s">
        <v>33</v>
      </c>
      <c r="AX377" s="14" t="s">
        <v>72</v>
      </c>
      <c r="AY377" s="255" t="s">
        <v>203</v>
      </c>
    </row>
    <row r="378" s="13" customFormat="1">
      <c r="A378" s="13"/>
      <c r="B378" s="234"/>
      <c r="C378" s="235"/>
      <c r="D378" s="236" t="s">
        <v>215</v>
      </c>
      <c r="E378" s="237" t="s">
        <v>19</v>
      </c>
      <c r="F378" s="238" t="s">
        <v>1652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215</v>
      </c>
      <c r="AU378" s="244" t="s">
        <v>81</v>
      </c>
      <c r="AV378" s="13" t="s">
        <v>79</v>
      </c>
      <c r="AW378" s="13" t="s">
        <v>33</v>
      </c>
      <c r="AX378" s="13" t="s">
        <v>72</v>
      </c>
      <c r="AY378" s="244" t="s">
        <v>203</v>
      </c>
    </row>
    <row r="379" s="15" customFormat="1">
      <c r="A379" s="15"/>
      <c r="B379" s="256"/>
      <c r="C379" s="257"/>
      <c r="D379" s="236" t="s">
        <v>215</v>
      </c>
      <c r="E379" s="258" t="s">
        <v>19</v>
      </c>
      <c r="F379" s="259" t="s">
        <v>246</v>
      </c>
      <c r="G379" s="257"/>
      <c r="H379" s="260">
        <v>1</v>
      </c>
      <c r="I379" s="261"/>
      <c r="J379" s="257"/>
      <c r="K379" s="257"/>
      <c r="L379" s="262"/>
      <c r="M379" s="263"/>
      <c r="N379" s="264"/>
      <c r="O379" s="264"/>
      <c r="P379" s="264"/>
      <c r="Q379" s="264"/>
      <c r="R379" s="264"/>
      <c r="S379" s="264"/>
      <c r="T379" s="26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6" t="s">
        <v>215</v>
      </c>
      <c r="AU379" s="266" t="s">
        <v>81</v>
      </c>
      <c r="AV379" s="15" t="s">
        <v>211</v>
      </c>
      <c r="AW379" s="15" t="s">
        <v>33</v>
      </c>
      <c r="AX379" s="15" t="s">
        <v>79</v>
      </c>
      <c r="AY379" s="266" t="s">
        <v>203</v>
      </c>
    </row>
    <row r="380" s="2" customFormat="1" ht="21.75" customHeight="1">
      <c r="A380" s="40"/>
      <c r="B380" s="41"/>
      <c r="C380" s="270" t="s">
        <v>331</v>
      </c>
      <c r="D380" s="270" t="s">
        <v>771</v>
      </c>
      <c r="E380" s="271" t="s">
        <v>1910</v>
      </c>
      <c r="F380" s="272" t="s">
        <v>1911</v>
      </c>
      <c r="G380" s="273" t="s">
        <v>358</v>
      </c>
      <c r="H380" s="274">
        <v>1</v>
      </c>
      <c r="I380" s="275"/>
      <c r="J380" s="276">
        <f>ROUND(I380*H380,2)</f>
        <v>0</v>
      </c>
      <c r="K380" s="272" t="s">
        <v>210</v>
      </c>
      <c r="L380" s="277"/>
      <c r="M380" s="278" t="s">
        <v>19</v>
      </c>
      <c r="N380" s="279" t="s">
        <v>43</v>
      </c>
      <c r="O380" s="86"/>
      <c r="P380" s="225">
        <f>O380*H380</f>
        <v>0</v>
      </c>
      <c r="Q380" s="225">
        <v>0.014890000000000001</v>
      </c>
      <c r="R380" s="225">
        <f>Q380*H380</f>
        <v>0.014890000000000001</v>
      </c>
      <c r="S380" s="225">
        <v>0</v>
      </c>
      <c r="T380" s="226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7" t="s">
        <v>302</v>
      </c>
      <c r="AT380" s="227" t="s">
        <v>771</v>
      </c>
      <c r="AU380" s="227" t="s">
        <v>81</v>
      </c>
      <c r="AY380" s="19" t="s">
        <v>203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19" t="s">
        <v>79</v>
      </c>
      <c r="BK380" s="228">
        <f>ROUND(I380*H380,2)</f>
        <v>0</v>
      </c>
      <c r="BL380" s="19" t="s">
        <v>211</v>
      </c>
      <c r="BM380" s="227" t="s">
        <v>1912</v>
      </c>
    </row>
    <row r="381" s="13" customFormat="1">
      <c r="A381" s="13"/>
      <c r="B381" s="234"/>
      <c r="C381" s="235"/>
      <c r="D381" s="236" t="s">
        <v>215</v>
      </c>
      <c r="E381" s="237" t="s">
        <v>19</v>
      </c>
      <c r="F381" s="238" t="s">
        <v>1366</v>
      </c>
      <c r="G381" s="235"/>
      <c r="H381" s="237" t="s">
        <v>19</v>
      </c>
      <c r="I381" s="239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215</v>
      </c>
      <c r="AU381" s="244" t="s">
        <v>81</v>
      </c>
      <c r="AV381" s="13" t="s">
        <v>79</v>
      </c>
      <c r="AW381" s="13" t="s">
        <v>33</v>
      </c>
      <c r="AX381" s="13" t="s">
        <v>72</v>
      </c>
      <c r="AY381" s="244" t="s">
        <v>203</v>
      </c>
    </row>
    <row r="382" s="13" customFormat="1">
      <c r="A382" s="13"/>
      <c r="B382" s="234"/>
      <c r="C382" s="235"/>
      <c r="D382" s="236" t="s">
        <v>215</v>
      </c>
      <c r="E382" s="237" t="s">
        <v>19</v>
      </c>
      <c r="F382" s="238" t="s">
        <v>1205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215</v>
      </c>
      <c r="AU382" s="244" t="s">
        <v>81</v>
      </c>
      <c r="AV382" s="13" t="s">
        <v>79</v>
      </c>
      <c r="AW382" s="13" t="s">
        <v>33</v>
      </c>
      <c r="AX382" s="13" t="s">
        <v>72</v>
      </c>
      <c r="AY382" s="244" t="s">
        <v>203</v>
      </c>
    </row>
    <row r="383" s="13" customFormat="1">
      <c r="A383" s="13"/>
      <c r="B383" s="234"/>
      <c r="C383" s="235"/>
      <c r="D383" s="236" t="s">
        <v>215</v>
      </c>
      <c r="E383" s="237" t="s">
        <v>19</v>
      </c>
      <c r="F383" s="238" t="s">
        <v>1509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215</v>
      </c>
      <c r="AU383" s="244" t="s">
        <v>81</v>
      </c>
      <c r="AV383" s="13" t="s">
        <v>79</v>
      </c>
      <c r="AW383" s="13" t="s">
        <v>33</v>
      </c>
      <c r="AX383" s="13" t="s">
        <v>72</v>
      </c>
      <c r="AY383" s="244" t="s">
        <v>203</v>
      </c>
    </row>
    <row r="384" s="13" customFormat="1">
      <c r="A384" s="13"/>
      <c r="B384" s="234"/>
      <c r="C384" s="235"/>
      <c r="D384" s="236" t="s">
        <v>215</v>
      </c>
      <c r="E384" s="237" t="s">
        <v>19</v>
      </c>
      <c r="F384" s="238" t="s">
        <v>759</v>
      </c>
      <c r="G384" s="235"/>
      <c r="H384" s="237" t="s">
        <v>19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215</v>
      </c>
      <c r="AU384" s="244" t="s">
        <v>81</v>
      </c>
      <c r="AV384" s="13" t="s">
        <v>79</v>
      </c>
      <c r="AW384" s="13" t="s">
        <v>33</v>
      </c>
      <c r="AX384" s="13" t="s">
        <v>72</v>
      </c>
      <c r="AY384" s="244" t="s">
        <v>203</v>
      </c>
    </row>
    <row r="385" s="13" customFormat="1">
      <c r="A385" s="13"/>
      <c r="B385" s="234"/>
      <c r="C385" s="235"/>
      <c r="D385" s="236" t="s">
        <v>215</v>
      </c>
      <c r="E385" s="237" t="s">
        <v>19</v>
      </c>
      <c r="F385" s="238" t="s">
        <v>1890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215</v>
      </c>
      <c r="AU385" s="244" t="s">
        <v>81</v>
      </c>
      <c r="AV385" s="13" t="s">
        <v>79</v>
      </c>
      <c r="AW385" s="13" t="s">
        <v>33</v>
      </c>
      <c r="AX385" s="13" t="s">
        <v>72</v>
      </c>
      <c r="AY385" s="244" t="s">
        <v>203</v>
      </c>
    </row>
    <row r="386" s="14" customFormat="1">
      <c r="A386" s="14"/>
      <c r="B386" s="245"/>
      <c r="C386" s="246"/>
      <c r="D386" s="236" t="s">
        <v>215</v>
      </c>
      <c r="E386" s="247" t="s">
        <v>19</v>
      </c>
      <c r="F386" s="248" t="s">
        <v>79</v>
      </c>
      <c r="G386" s="246"/>
      <c r="H386" s="249">
        <v>1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215</v>
      </c>
      <c r="AU386" s="255" t="s">
        <v>81</v>
      </c>
      <c r="AV386" s="14" t="s">
        <v>81</v>
      </c>
      <c r="AW386" s="14" t="s">
        <v>33</v>
      </c>
      <c r="AX386" s="14" t="s">
        <v>72</v>
      </c>
      <c r="AY386" s="255" t="s">
        <v>203</v>
      </c>
    </row>
    <row r="387" s="13" customFormat="1">
      <c r="A387" s="13"/>
      <c r="B387" s="234"/>
      <c r="C387" s="235"/>
      <c r="D387" s="236" t="s">
        <v>215</v>
      </c>
      <c r="E387" s="237" t="s">
        <v>19</v>
      </c>
      <c r="F387" s="238" t="s">
        <v>1652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215</v>
      </c>
      <c r="AU387" s="244" t="s">
        <v>81</v>
      </c>
      <c r="AV387" s="13" t="s">
        <v>79</v>
      </c>
      <c r="AW387" s="13" t="s">
        <v>33</v>
      </c>
      <c r="AX387" s="13" t="s">
        <v>72</v>
      </c>
      <c r="AY387" s="244" t="s">
        <v>203</v>
      </c>
    </row>
    <row r="388" s="15" customFormat="1">
      <c r="A388" s="15"/>
      <c r="B388" s="256"/>
      <c r="C388" s="257"/>
      <c r="D388" s="236" t="s">
        <v>215</v>
      </c>
      <c r="E388" s="258" t="s">
        <v>19</v>
      </c>
      <c r="F388" s="259" t="s">
        <v>246</v>
      </c>
      <c r="G388" s="257"/>
      <c r="H388" s="260">
        <v>1</v>
      </c>
      <c r="I388" s="261"/>
      <c r="J388" s="257"/>
      <c r="K388" s="257"/>
      <c r="L388" s="262"/>
      <c r="M388" s="263"/>
      <c r="N388" s="264"/>
      <c r="O388" s="264"/>
      <c r="P388" s="264"/>
      <c r="Q388" s="264"/>
      <c r="R388" s="264"/>
      <c r="S388" s="264"/>
      <c r="T388" s="26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6" t="s">
        <v>215</v>
      </c>
      <c r="AU388" s="266" t="s">
        <v>81</v>
      </c>
      <c r="AV388" s="15" t="s">
        <v>211</v>
      </c>
      <c r="AW388" s="15" t="s">
        <v>33</v>
      </c>
      <c r="AX388" s="15" t="s">
        <v>79</v>
      </c>
      <c r="AY388" s="266" t="s">
        <v>203</v>
      </c>
    </row>
    <row r="389" s="12" customFormat="1" ht="22.8" customHeight="1">
      <c r="A389" s="12"/>
      <c r="B389" s="200"/>
      <c r="C389" s="201"/>
      <c r="D389" s="202" t="s">
        <v>71</v>
      </c>
      <c r="E389" s="214" t="s">
        <v>787</v>
      </c>
      <c r="F389" s="214" t="s">
        <v>788</v>
      </c>
      <c r="G389" s="201"/>
      <c r="H389" s="201"/>
      <c r="I389" s="204"/>
      <c r="J389" s="215">
        <f>BK389</f>
        <v>0</v>
      </c>
      <c r="K389" s="201"/>
      <c r="L389" s="206"/>
      <c r="M389" s="207"/>
      <c r="N389" s="208"/>
      <c r="O389" s="208"/>
      <c r="P389" s="209">
        <f>SUM(P390:P446)</f>
        <v>0</v>
      </c>
      <c r="Q389" s="208"/>
      <c r="R389" s="209">
        <f>SUM(R390:R446)</f>
        <v>0.0033184</v>
      </c>
      <c r="S389" s="208"/>
      <c r="T389" s="210">
        <f>SUM(T390:T446)</f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R389" s="211" t="s">
        <v>79</v>
      </c>
      <c r="AT389" s="212" t="s">
        <v>71</v>
      </c>
      <c r="AU389" s="212" t="s">
        <v>79</v>
      </c>
      <c r="AY389" s="211" t="s">
        <v>203</v>
      </c>
      <c r="BK389" s="213">
        <f>SUM(BK390:BK446)</f>
        <v>0</v>
      </c>
    </row>
    <row r="390" s="2" customFormat="1" ht="24.15" customHeight="1">
      <c r="A390" s="40"/>
      <c r="B390" s="41"/>
      <c r="C390" s="216" t="s">
        <v>8</v>
      </c>
      <c r="D390" s="216" t="s">
        <v>206</v>
      </c>
      <c r="E390" s="217" t="s">
        <v>789</v>
      </c>
      <c r="F390" s="218" t="s">
        <v>790</v>
      </c>
      <c r="G390" s="219" t="s">
        <v>209</v>
      </c>
      <c r="H390" s="220">
        <v>82.959999999999994</v>
      </c>
      <c r="I390" s="221"/>
      <c r="J390" s="222">
        <f>ROUND(I390*H390,2)</f>
        <v>0</v>
      </c>
      <c r="K390" s="218" t="s">
        <v>210</v>
      </c>
      <c r="L390" s="46"/>
      <c r="M390" s="223" t="s">
        <v>19</v>
      </c>
      <c r="N390" s="224" t="s">
        <v>43</v>
      </c>
      <c r="O390" s="86"/>
      <c r="P390" s="225">
        <f>O390*H390</f>
        <v>0</v>
      </c>
      <c r="Q390" s="225">
        <v>4.0000000000000003E-05</v>
      </c>
      <c r="R390" s="225">
        <f>Q390*H390</f>
        <v>0.0033184</v>
      </c>
      <c r="S390" s="225">
        <v>0</v>
      </c>
      <c r="T390" s="226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7" t="s">
        <v>211</v>
      </c>
      <c r="AT390" s="227" t="s">
        <v>206</v>
      </c>
      <c r="AU390" s="227" t="s">
        <v>81</v>
      </c>
      <c r="AY390" s="19" t="s">
        <v>203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19" t="s">
        <v>79</v>
      </c>
      <c r="BK390" s="228">
        <f>ROUND(I390*H390,2)</f>
        <v>0</v>
      </c>
      <c r="BL390" s="19" t="s">
        <v>211</v>
      </c>
      <c r="BM390" s="227" t="s">
        <v>1913</v>
      </c>
    </row>
    <row r="391" s="2" customFormat="1">
      <c r="A391" s="40"/>
      <c r="B391" s="41"/>
      <c r="C391" s="42"/>
      <c r="D391" s="229" t="s">
        <v>213</v>
      </c>
      <c r="E391" s="42"/>
      <c r="F391" s="230" t="s">
        <v>792</v>
      </c>
      <c r="G391" s="42"/>
      <c r="H391" s="42"/>
      <c r="I391" s="231"/>
      <c r="J391" s="42"/>
      <c r="K391" s="42"/>
      <c r="L391" s="46"/>
      <c r="M391" s="232"/>
      <c r="N391" s="233"/>
      <c r="O391" s="86"/>
      <c r="P391" s="86"/>
      <c r="Q391" s="86"/>
      <c r="R391" s="86"/>
      <c r="S391" s="86"/>
      <c r="T391" s="87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213</v>
      </c>
      <c r="AU391" s="19" t="s">
        <v>81</v>
      </c>
    </row>
    <row r="392" s="13" customFormat="1">
      <c r="A392" s="13"/>
      <c r="B392" s="234"/>
      <c r="C392" s="235"/>
      <c r="D392" s="236" t="s">
        <v>215</v>
      </c>
      <c r="E392" s="237" t="s">
        <v>19</v>
      </c>
      <c r="F392" s="238" t="s">
        <v>1366</v>
      </c>
      <c r="G392" s="235"/>
      <c r="H392" s="237" t="s">
        <v>19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215</v>
      </c>
      <c r="AU392" s="244" t="s">
        <v>81</v>
      </c>
      <c r="AV392" s="13" t="s">
        <v>79</v>
      </c>
      <c r="AW392" s="13" t="s">
        <v>33</v>
      </c>
      <c r="AX392" s="13" t="s">
        <v>72</v>
      </c>
      <c r="AY392" s="244" t="s">
        <v>203</v>
      </c>
    </row>
    <row r="393" s="13" customFormat="1">
      <c r="A393" s="13"/>
      <c r="B393" s="234"/>
      <c r="C393" s="235"/>
      <c r="D393" s="236" t="s">
        <v>215</v>
      </c>
      <c r="E393" s="237" t="s">
        <v>19</v>
      </c>
      <c r="F393" s="238" t="s">
        <v>1914</v>
      </c>
      <c r="G393" s="235"/>
      <c r="H393" s="237" t="s">
        <v>19</v>
      </c>
      <c r="I393" s="239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215</v>
      </c>
      <c r="AU393" s="244" t="s">
        <v>81</v>
      </c>
      <c r="AV393" s="13" t="s">
        <v>79</v>
      </c>
      <c r="AW393" s="13" t="s">
        <v>33</v>
      </c>
      <c r="AX393" s="13" t="s">
        <v>72</v>
      </c>
      <c r="AY393" s="244" t="s">
        <v>203</v>
      </c>
    </row>
    <row r="394" s="13" customFormat="1">
      <c r="A394" s="13"/>
      <c r="B394" s="234"/>
      <c r="C394" s="235"/>
      <c r="D394" s="236" t="s">
        <v>215</v>
      </c>
      <c r="E394" s="237" t="s">
        <v>19</v>
      </c>
      <c r="F394" s="238" t="s">
        <v>1512</v>
      </c>
      <c r="G394" s="235"/>
      <c r="H394" s="237" t="s">
        <v>19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215</v>
      </c>
      <c r="AU394" s="244" t="s">
        <v>81</v>
      </c>
      <c r="AV394" s="13" t="s">
        <v>79</v>
      </c>
      <c r="AW394" s="13" t="s">
        <v>33</v>
      </c>
      <c r="AX394" s="13" t="s">
        <v>72</v>
      </c>
      <c r="AY394" s="244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794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795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4" customFormat="1">
      <c r="A397" s="14"/>
      <c r="B397" s="245"/>
      <c r="C397" s="246"/>
      <c r="D397" s="236" t="s">
        <v>215</v>
      </c>
      <c r="E397" s="247" t="s">
        <v>19</v>
      </c>
      <c r="F397" s="248" t="s">
        <v>1513</v>
      </c>
      <c r="G397" s="246"/>
      <c r="H397" s="249">
        <v>12.84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5" t="s">
        <v>215</v>
      </c>
      <c r="AU397" s="255" t="s">
        <v>81</v>
      </c>
      <c r="AV397" s="14" t="s">
        <v>81</v>
      </c>
      <c r="AW397" s="14" t="s">
        <v>33</v>
      </c>
      <c r="AX397" s="14" t="s">
        <v>72</v>
      </c>
      <c r="AY397" s="255" t="s">
        <v>203</v>
      </c>
    </row>
    <row r="398" s="13" customFormat="1">
      <c r="A398" s="13"/>
      <c r="B398" s="234"/>
      <c r="C398" s="235"/>
      <c r="D398" s="236" t="s">
        <v>215</v>
      </c>
      <c r="E398" s="237" t="s">
        <v>19</v>
      </c>
      <c r="F398" s="238" t="s">
        <v>1366</v>
      </c>
      <c r="G398" s="235"/>
      <c r="H398" s="237" t="s">
        <v>19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215</v>
      </c>
      <c r="AU398" s="244" t="s">
        <v>81</v>
      </c>
      <c r="AV398" s="13" t="s">
        <v>79</v>
      </c>
      <c r="AW398" s="13" t="s">
        <v>33</v>
      </c>
      <c r="AX398" s="13" t="s">
        <v>72</v>
      </c>
      <c r="AY398" s="244" t="s">
        <v>203</v>
      </c>
    </row>
    <row r="399" s="13" customFormat="1">
      <c r="A399" s="13"/>
      <c r="B399" s="234"/>
      <c r="C399" s="235"/>
      <c r="D399" s="236" t="s">
        <v>215</v>
      </c>
      <c r="E399" s="237" t="s">
        <v>19</v>
      </c>
      <c r="F399" s="238" t="s">
        <v>1915</v>
      </c>
      <c r="G399" s="235"/>
      <c r="H399" s="237" t="s">
        <v>19</v>
      </c>
      <c r="I399" s="239"/>
      <c r="J399" s="235"/>
      <c r="K399" s="235"/>
      <c r="L399" s="240"/>
      <c r="M399" s="241"/>
      <c r="N399" s="242"/>
      <c r="O399" s="242"/>
      <c r="P399" s="242"/>
      <c r="Q399" s="242"/>
      <c r="R399" s="242"/>
      <c r="S399" s="242"/>
      <c r="T399" s="24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4" t="s">
        <v>215</v>
      </c>
      <c r="AU399" s="244" t="s">
        <v>81</v>
      </c>
      <c r="AV399" s="13" t="s">
        <v>79</v>
      </c>
      <c r="AW399" s="13" t="s">
        <v>33</v>
      </c>
      <c r="AX399" s="13" t="s">
        <v>72</v>
      </c>
      <c r="AY399" s="244" t="s">
        <v>203</v>
      </c>
    </row>
    <row r="400" s="13" customFormat="1">
      <c r="A400" s="13"/>
      <c r="B400" s="234"/>
      <c r="C400" s="235"/>
      <c r="D400" s="236" t="s">
        <v>215</v>
      </c>
      <c r="E400" s="237" t="s">
        <v>19</v>
      </c>
      <c r="F400" s="238" t="s">
        <v>1490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215</v>
      </c>
      <c r="AU400" s="244" t="s">
        <v>81</v>
      </c>
      <c r="AV400" s="13" t="s">
        <v>79</v>
      </c>
      <c r="AW400" s="13" t="s">
        <v>33</v>
      </c>
      <c r="AX400" s="13" t="s">
        <v>72</v>
      </c>
      <c r="AY400" s="244" t="s">
        <v>203</v>
      </c>
    </row>
    <row r="401" s="13" customFormat="1">
      <c r="A401" s="13"/>
      <c r="B401" s="234"/>
      <c r="C401" s="235"/>
      <c r="D401" s="236" t="s">
        <v>215</v>
      </c>
      <c r="E401" s="237" t="s">
        <v>19</v>
      </c>
      <c r="F401" s="238" t="s">
        <v>794</v>
      </c>
      <c r="G401" s="235"/>
      <c r="H401" s="237" t="s">
        <v>19</v>
      </c>
      <c r="I401" s="239"/>
      <c r="J401" s="235"/>
      <c r="K401" s="235"/>
      <c r="L401" s="240"/>
      <c r="M401" s="241"/>
      <c r="N401" s="242"/>
      <c r="O401" s="242"/>
      <c r="P401" s="242"/>
      <c r="Q401" s="242"/>
      <c r="R401" s="242"/>
      <c r="S401" s="242"/>
      <c r="T401" s="24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4" t="s">
        <v>215</v>
      </c>
      <c r="AU401" s="244" t="s">
        <v>81</v>
      </c>
      <c r="AV401" s="13" t="s">
        <v>79</v>
      </c>
      <c r="AW401" s="13" t="s">
        <v>33</v>
      </c>
      <c r="AX401" s="13" t="s">
        <v>72</v>
      </c>
      <c r="AY401" s="244" t="s">
        <v>203</v>
      </c>
    </row>
    <row r="402" s="13" customFormat="1">
      <c r="A402" s="13"/>
      <c r="B402" s="234"/>
      <c r="C402" s="235"/>
      <c r="D402" s="236" t="s">
        <v>215</v>
      </c>
      <c r="E402" s="237" t="s">
        <v>19</v>
      </c>
      <c r="F402" s="238" t="s">
        <v>795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215</v>
      </c>
      <c r="AU402" s="244" t="s">
        <v>81</v>
      </c>
      <c r="AV402" s="13" t="s">
        <v>79</v>
      </c>
      <c r="AW402" s="13" t="s">
        <v>33</v>
      </c>
      <c r="AX402" s="13" t="s">
        <v>72</v>
      </c>
      <c r="AY402" s="244" t="s">
        <v>203</v>
      </c>
    </row>
    <row r="403" s="14" customFormat="1">
      <c r="A403" s="14"/>
      <c r="B403" s="245"/>
      <c r="C403" s="246"/>
      <c r="D403" s="236" t="s">
        <v>215</v>
      </c>
      <c r="E403" s="247" t="s">
        <v>19</v>
      </c>
      <c r="F403" s="248" t="s">
        <v>1491</v>
      </c>
      <c r="G403" s="246"/>
      <c r="H403" s="249">
        <v>4.2699999999999996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5" t="s">
        <v>215</v>
      </c>
      <c r="AU403" s="255" t="s">
        <v>81</v>
      </c>
      <c r="AV403" s="14" t="s">
        <v>81</v>
      </c>
      <c r="AW403" s="14" t="s">
        <v>33</v>
      </c>
      <c r="AX403" s="14" t="s">
        <v>72</v>
      </c>
      <c r="AY403" s="255" t="s">
        <v>203</v>
      </c>
    </row>
    <row r="404" s="13" customFormat="1">
      <c r="A404" s="13"/>
      <c r="B404" s="234"/>
      <c r="C404" s="235"/>
      <c r="D404" s="236" t="s">
        <v>215</v>
      </c>
      <c r="E404" s="237" t="s">
        <v>19</v>
      </c>
      <c r="F404" s="238" t="s">
        <v>1366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215</v>
      </c>
      <c r="AU404" s="244" t="s">
        <v>81</v>
      </c>
      <c r="AV404" s="13" t="s">
        <v>79</v>
      </c>
      <c r="AW404" s="13" t="s">
        <v>33</v>
      </c>
      <c r="AX404" s="13" t="s">
        <v>72</v>
      </c>
      <c r="AY404" s="244" t="s">
        <v>203</v>
      </c>
    </row>
    <row r="405" s="13" customFormat="1">
      <c r="A405" s="13"/>
      <c r="B405" s="234"/>
      <c r="C405" s="235"/>
      <c r="D405" s="236" t="s">
        <v>215</v>
      </c>
      <c r="E405" s="237" t="s">
        <v>19</v>
      </c>
      <c r="F405" s="238" t="s">
        <v>1916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215</v>
      </c>
      <c r="AU405" s="244" t="s">
        <v>81</v>
      </c>
      <c r="AV405" s="13" t="s">
        <v>79</v>
      </c>
      <c r="AW405" s="13" t="s">
        <v>33</v>
      </c>
      <c r="AX405" s="13" t="s">
        <v>72</v>
      </c>
      <c r="AY405" s="244" t="s">
        <v>203</v>
      </c>
    </row>
    <row r="406" s="13" customFormat="1">
      <c r="A406" s="13"/>
      <c r="B406" s="234"/>
      <c r="C406" s="235"/>
      <c r="D406" s="236" t="s">
        <v>215</v>
      </c>
      <c r="E406" s="237" t="s">
        <v>19</v>
      </c>
      <c r="F406" s="238" t="s">
        <v>553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215</v>
      </c>
      <c r="AU406" s="244" t="s">
        <v>81</v>
      </c>
      <c r="AV406" s="13" t="s">
        <v>79</v>
      </c>
      <c r="AW406" s="13" t="s">
        <v>33</v>
      </c>
      <c r="AX406" s="13" t="s">
        <v>72</v>
      </c>
      <c r="AY406" s="244" t="s">
        <v>203</v>
      </c>
    </row>
    <row r="407" s="13" customFormat="1">
      <c r="A407" s="13"/>
      <c r="B407" s="234"/>
      <c r="C407" s="235"/>
      <c r="D407" s="236" t="s">
        <v>215</v>
      </c>
      <c r="E407" s="237" t="s">
        <v>19</v>
      </c>
      <c r="F407" s="238" t="s">
        <v>794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215</v>
      </c>
      <c r="AU407" s="244" t="s">
        <v>81</v>
      </c>
      <c r="AV407" s="13" t="s">
        <v>79</v>
      </c>
      <c r="AW407" s="13" t="s">
        <v>33</v>
      </c>
      <c r="AX407" s="13" t="s">
        <v>72</v>
      </c>
      <c r="AY407" s="244" t="s">
        <v>203</v>
      </c>
    </row>
    <row r="408" s="13" customFormat="1">
      <c r="A408" s="13"/>
      <c r="B408" s="234"/>
      <c r="C408" s="235"/>
      <c r="D408" s="236" t="s">
        <v>215</v>
      </c>
      <c r="E408" s="237" t="s">
        <v>19</v>
      </c>
      <c r="F408" s="238" t="s">
        <v>795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215</v>
      </c>
      <c r="AU408" s="244" t="s">
        <v>81</v>
      </c>
      <c r="AV408" s="13" t="s">
        <v>79</v>
      </c>
      <c r="AW408" s="13" t="s">
        <v>33</v>
      </c>
      <c r="AX408" s="13" t="s">
        <v>72</v>
      </c>
      <c r="AY408" s="244" t="s">
        <v>203</v>
      </c>
    </row>
    <row r="409" s="14" customFormat="1">
      <c r="A409" s="14"/>
      <c r="B409" s="245"/>
      <c r="C409" s="246"/>
      <c r="D409" s="236" t="s">
        <v>215</v>
      </c>
      <c r="E409" s="247" t="s">
        <v>19</v>
      </c>
      <c r="F409" s="248" t="s">
        <v>1368</v>
      </c>
      <c r="G409" s="246"/>
      <c r="H409" s="249">
        <v>15.550000000000001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215</v>
      </c>
      <c r="AU409" s="255" t="s">
        <v>81</v>
      </c>
      <c r="AV409" s="14" t="s">
        <v>81</v>
      </c>
      <c r="AW409" s="14" t="s">
        <v>33</v>
      </c>
      <c r="AX409" s="14" t="s">
        <v>72</v>
      </c>
      <c r="AY409" s="255" t="s">
        <v>203</v>
      </c>
    </row>
    <row r="410" s="13" customFormat="1">
      <c r="A410" s="13"/>
      <c r="B410" s="234"/>
      <c r="C410" s="235"/>
      <c r="D410" s="236" t="s">
        <v>215</v>
      </c>
      <c r="E410" s="237" t="s">
        <v>19</v>
      </c>
      <c r="F410" s="238" t="s">
        <v>1366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215</v>
      </c>
      <c r="AU410" s="244" t="s">
        <v>81</v>
      </c>
      <c r="AV410" s="13" t="s">
        <v>79</v>
      </c>
      <c r="AW410" s="13" t="s">
        <v>33</v>
      </c>
      <c r="AX410" s="13" t="s">
        <v>72</v>
      </c>
      <c r="AY410" s="244" t="s">
        <v>203</v>
      </c>
    </row>
    <row r="411" s="13" customFormat="1">
      <c r="A411" s="13"/>
      <c r="B411" s="234"/>
      <c r="C411" s="235"/>
      <c r="D411" s="236" t="s">
        <v>215</v>
      </c>
      <c r="E411" s="237" t="s">
        <v>19</v>
      </c>
      <c r="F411" s="238" t="s">
        <v>1917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215</v>
      </c>
      <c r="AU411" s="244" t="s">
        <v>81</v>
      </c>
      <c r="AV411" s="13" t="s">
        <v>79</v>
      </c>
      <c r="AW411" s="13" t="s">
        <v>33</v>
      </c>
      <c r="AX411" s="13" t="s">
        <v>72</v>
      </c>
      <c r="AY411" s="244" t="s">
        <v>203</v>
      </c>
    </row>
    <row r="412" s="13" customFormat="1">
      <c r="A412" s="13"/>
      <c r="B412" s="234"/>
      <c r="C412" s="235"/>
      <c r="D412" s="236" t="s">
        <v>215</v>
      </c>
      <c r="E412" s="237" t="s">
        <v>19</v>
      </c>
      <c r="F412" s="238" t="s">
        <v>1495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215</v>
      </c>
      <c r="AU412" s="244" t="s">
        <v>81</v>
      </c>
      <c r="AV412" s="13" t="s">
        <v>79</v>
      </c>
      <c r="AW412" s="13" t="s">
        <v>33</v>
      </c>
      <c r="AX412" s="13" t="s">
        <v>72</v>
      </c>
      <c r="AY412" s="244" t="s">
        <v>203</v>
      </c>
    </row>
    <row r="413" s="13" customFormat="1">
      <c r="A413" s="13"/>
      <c r="B413" s="234"/>
      <c r="C413" s="235"/>
      <c r="D413" s="236" t="s">
        <v>215</v>
      </c>
      <c r="E413" s="237" t="s">
        <v>19</v>
      </c>
      <c r="F413" s="238" t="s">
        <v>794</v>
      </c>
      <c r="G413" s="235"/>
      <c r="H413" s="237" t="s">
        <v>19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215</v>
      </c>
      <c r="AU413" s="244" t="s">
        <v>81</v>
      </c>
      <c r="AV413" s="13" t="s">
        <v>79</v>
      </c>
      <c r="AW413" s="13" t="s">
        <v>33</v>
      </c>
      <c r="AX413" s="13" t="s">
        <v>72</v>
      </c>
      <c r="AY413" s="244" t="s">
        <v>203</v>
      </c>
    </row>
    <row r="414" s="13" customFormat="1">
      <c r="A414" s="13"/>
      <c r="B414" s="234"/>
      <c r="C414" s="235"/>
      <c r="D414" s="236" t="s">
        <v>215</v>
      </c>
      <c r="E414" s="237" t="s">
        <v>19</v>
      </c>
      <c r="F414" s="238" t="s">
        <v>795</v>
      </c>
      <c r="G414" s="235"/>
      <c r="H414" s="237" t="s">
        <v>19</v>
      </c>
      <c r="I414" s="239"/>
      <c r="J414" s="235"/>
      <c r="K414" s="235"/>
      <c r="L414" s="240"/>
      <c r="M414" s="241"/>
      <c r="N414" s="242"/>
      <c r="O414" s="242"/>
      <c r="P414" s="242"/>
      <c r="Q414" s="242"/>
      <c r="R414" s="242"/>
      <c r="S414" s="242"/>
      <c r="T414" s="24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4" t="s">
        <v>215</v>
      </c>
      <c r="AU414" s="244" t="s">
        <v>81</v>
      </c>
      <c r="AV414" s="13" t="s">
        <v>79</v>
      </c>
      <c r="AW414" s="13" t="s">
        <v>33</v>
      </c>
      <c r="AX414" s="13" t="s">
        <v>72</v>
      </c>
      <c r="AY414" s="244" t="s">
        <v>203</v>
      </c>
    </row>
    <row r="415" s="14" customFormat="1">
      <c r="A415" s="14"/>
      <c r="B415" s="245"/>
      <c r="C415" s="246"/>
      <c r="D415" s="236" t="s">
        <v>215</v>
      </c>
      <c r="E415" s="247" t="s">
        <v>19</v>
      </c>
      <c r="F415" s="248" t="s">
        <v>1496</v>
      </c>
      <c r="G415" s="246"/>
      <c r="H415" s="249">
        <v>0.76000000000000001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215</v>
      </c>
      <c r="AU415" s="255" t="s">
        <v>81</v>
      </c>
      <c r="AV415" s="14" t="s">
        <v>81</v>
      </c>
      <c r="AW415" s="14" t="s">
        <v>33</v>
      </c>
      <c r="AX415" s="14" t="s">
        <v>72</v>
      </c>
      <c r="AY415" s="255" t="s">
        <v>203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1366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1325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1498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3" customFormat="1">
      <c r="A419" s="13"/>
      <c r="B419" s="234"/>
      <c r="C419" s="235"/>
      <c r="D419" s="236" t="s">
        <v>215</v>
      </c>
      <c r="E419" s="237" t="s">
        <v>19</v>
      </c>
      <c r="F419" s="238" t="s">
        <v>794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215</v>
      </c>
      <c r="AU419" s="244" t="s">
        <v>81</v>
      </c>
      <c r="AV419" s="13" t="s">
        <v>79</v>
      </c>
      <c r="AW419" s="13" t="s">
        <v>33</v>
      </c>
      <c r="AX419" s="13" t="s">
        <v>72</v>
      </c>
      <c r="AY419" s="244" t="s">
        <v>203</v>
      </c>
    </row>
    <row r="420" s="13" customFormat="1">
      <c r="A420" s="13"/>
      <c r="B420" s="234"/>
      <c r="C420" s="235"/>
      <c r="D420" s="236" t="s">
        <v>215</v>
      </c>
      <c r="E420" s="237" t="s">
        <v>19</v>
      </c>
      <c r="F420" s="238" t="s">
        <v>795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215</v>
      </c>
      <c r="AU420" s="244" t="s">
        <v>81</v>
      </c>
      <c r="AV420" s="13" t="s">
        <v>79</v>
      </c>
      <c r="AW420" s="13" t="s">
        <v>33</v>
      </c>
      <c r="AX420" s="13" t="s">
        <v>72</v>
      </c>
      <c r="AY420" s="244" t="s">
        <v>203</v>
      </c>
    </row>
    <row r="421" s="14" customFormat="1">
      <c r="A421" s="14"/>
      <c r="B421" s="245"/>
      <c r="C421" s="246"/>
      <c r="D421" s="236" t="s">
        <v>215</v>
      </c>
      <c r="E421" s="247" t="s">
        <v>19</v>
      </c>
      <c r="F421" s="248" t="s">
        <v>1499</v>
      </c>
      <c r="G421" s="246"/>
      <c r="H421" s="249">
        <v>17.52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215</v>
      </c>
      <c r="AU421" s="255" t="s">
        <v>81</v>
      </c>
      <c r="AV421" s="14" t="s">
        <v>81</v>
      </c>
      <c r="AW421" s="14" t="s">
        <v>33</v>
      </c>
      <c r="AX421" s="14" t="s">
        <v>72</v>
      </c>
      <c r="AY421" s="255" t="s">
        <v>203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1366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3" customFormat="1">
      <c r="A423" s="13"/>
      <c r="B423" s="234"/>
      <c r="C423" s="235"/>
      <c r="D423" s="236" t="s">
        <v>215</v>
      </c>
      <c r="E423" s="237" t="s">
        <v>19</v>
      </c>
      <c r="F423" s="238" t="s">
        <v>1327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215</v>
      </c>
      <c r="AU423" s="244" t="s">
        <v>81</v>
      </c>
      <c r="AV423" s="13" t="s">
        <v>79</v>
      </c>
      <c r="AW423" s="13" t="s">
        <v>33</v>
      </c>
      <c r="AX423" s="13" t="s">
        <v>72</v>
      </c>
      <c r="AY423" s="244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559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3" customFormat="1">
      <c r="A425" s="13"/>
      <c r="B425" s="234"/>
      <c r="C425" s="235"/>
      <c r="D425" s="236" t="s">
        <v>215</v>
      </c>
      <c r="E425" s="237" t="s">
        <v>19</v>
      </c>
      <c r="F425" s="238" t="s">
        <v>794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215</v>
      </c>
      <c r="AU425" s="244" t="s">
        <v>81</v>
      </c>
      <c r="AV425" s="13" t="s">
        <v>79</v>
      </c>
      <c r="AW425" s="13" t="s">
        <v>33</v>
      </c>
      <c r="AX425" s="13" t="s">
        <v>72</v>
      </c>
      <c r="AY425" s="244" t="s">
        <v>203</v>
      </c>
    </row>
    <row r="426" s="13" customFormat="1">
      <c r="A426" s="13"/>
      <c r="B426" s="234"/>
      <c r="C426" s="235"/>
      <c r="D426" s="236" t="s">
        <v>215</v>
      </c>
      <c r="E426" s="237" t="s">
        <v>19</v>
      </c>
      <c r="F426" s="238" t="s">
        <v>795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215</v>
      </c>
      <c r="AU426" s="244" t="s">
        <v>81</v>
      </c>
      <c r="AV426" s="13" t="s">
        <v>79</v>
      </c>
      <c r="AW426" s="13" t="s">
        <v>33</v>
      </c>
      <c r="AX426" s="13" t="s">
        <v>72</v>
      </c>
      <c r="AY426" s="244" t="s">
        <v>203</v>
      </c>
    </row>
    <row r="427" s="14" customFormat="1">
      <c r="A427" s="14"/>
      <c r="B427" s="245"/>
      <c r="C427" s="246"/>
      <c r="D427" s="236" t="s">
        <v>215</v>
      </c>
      <c r="E427" s="247" t="s">
        <v>19</v>
      </c>
      <c r="F427" s="248" t="s">
        <v>1501</v>
      </c>
      <c r="G427" s="246"/>
      <c r="H427" s="249">
        <v>15.449999999999999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215</v>
      </c>
      <c r="AU427" s="255" t="s">
        <v>81</v>
      </c>
      <c r="AV427" s="14" t="s">
        <v>81</v>
      </c>
      <c r="AW427" s="14" t="s">
        <v>33</v>
      </c>
      <c r="AX427" s="14" t="s">
        <v>72</v>
      </c>
      <c r="AY427" s="255" t="s">
        <v>203</v>
      </c>
    </row>
    <row r="428" s="13" customFormat="1">
      <c r="A428" s="13"/>
      <c r="B428" s="234"/>
      <c r="C428" s="235"/>
      <c r="D428" s="236" t="s">
        <v>215</v>
      </c>
      <c r="E428" s="237" t="s">
        <v>19</v>
      </c>
      <c r="F428" s="238" t="s">
        <v>1366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215</v>
      </c>
      <c r="AU428" s="244" t="s">
        <v>81</v>
      </c>
      <c r="AV428" s="13" t="s">
        <v>79</v>
      </c>
      <c r="AW428" s="13" t="s">
        <v>33</v>
      </c>
      <c r="AX428" s="13" t="s">
        <v>72</v>
      </c>
      <c r="AY428" s="244" t="s">
        <v>203</v>
      </c>
    </row>
    <row r="429" s="13" customFormat="1">
      <c r="A429" s="13"/>
      <c r="B429" s="234"/>
      <c r="C429" s="235"/>
      <c r="D429" s="236" t="s">
        <v>215</v>
      </c>
      <c r="E429" s="237" t="s">
        <v>19</v>
      </c>
      <c r="F429" s="238" t="s">
        <v>1329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215</v>
      </c>
      <c r="AU429" s="244" t="s">
        <v>81</v>
      </c>
      <c r="AV429" s="13" t="s">
        <v>79</v>
      </c>
      <c r="AW429" s="13" t="s">
        <v>33</v>
      </c>
      <c r="AX429" s="13" t="s">
        <v>72</v>
      </c>
      <c r="AY429" s="244" t="s">
        <v>203</v>
      </c>
    </row>
    <row r="430" s="13" customFormat="1">
      <c r="A430" s="13"/>
      <c r="B430" s="234"/>
      <c r="C430" s="235"/>
      <c r="D430" s="236" t="s">
        <v>215</v>
      </c>
      <c r="E430" s="237" t="s">
        <v>19</v>
      </c>
      <c r="F430" s="238" t="s">
        <v>1506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215</v>
      </c>
      <c r="AU430" s="244" t="s">
        <v>81</v>
      </c>
      <c r="AV430" s="13" t="s">
        <v>79</v>
      </c>
      <c r="AW430" s="13" t="s">
        <v>33</v>
      </c>
      <c r="AX430" s="13" t="s">
        <v>72</v>
      </c>
      <c r="AY430" s="244" t="s">
        <v>203</v>
      </c>
    </row>
    <row r="431" s="13" customFormat="1">
      <c r="A431" s="13"/>
      <c r="B431" s="234"/>
      <c r="C431" s="235"/>
      <c r="D431" s="236" t="s">
        <v>215</v>
      </c>
      <c r="E431" s="237" t="s">
        <v>19</v>
      </c>
      <c r="F431" s="238" t="s">
        <v>794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215</v>
      </c>
      <c r="AU431" s="244" t="s">
        <v>81</v>
      </c>
      <c r="AV431" s="13" t="s">
        <v>79</v>
      </c>
      <c r="AW431" s="13" t="s">
        <v>33</v>
      </c>
      <c r="AX431" s="13" t="s">
        <v>72</v>
      </c>
      <c r="AY431" s="244" t="s">
        <v>203</v>
      </c>
    </row>
    <row r="432" s="13" customFormat="1">
      <c r="A432" s="13"/>
      <c r="B432" s="234"/>
      <c r="C432" s="235"/>
      <c r="D432" s="236" t="s">
        <v>215</v>
      </c>
      <c r="E432" s="237" t="s">
        <v>19</v>
      </c>
      <c r="F432" s="238" t="s">
        <v>795</v>
      </c>
      <c r="G432" s="235"/>
      <c r="H432" s="237" t="s">
        <v>19</v>
      </c>
      <c r="I432" s="239"/>
      <c r="J432" s="235"/>
      <c r="K432" s="235"/>
      <c r="L432" s="240"/>
      <c r="M432" s="241"/>
      <c r="N432" s="242"/>
      <c r="O432" s="242"/>
      <c r="P432" s="242"/>
      <c r="Q432" s="242"/>
      <c r="R432" s="242"/>
      <c r="S432" s="242"/>
      <c r="T432" s="24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4" t="s">
        <v>215</v>
      </c>
      <c r="AU432" s="244" t="s">
        <v>81</v>
      </c>
      <c r="AV432" s="13" t="s">
        <v>79</v>
      </c>
      <c r="AW432" s="13" t="s">
        <v>33</v>
      </c>
      <c r="AX432" s="13" t="s">
        <v>72</v>
      </c>
      <c r="AY432" s="244" t="s">
        <v>203</v>
      </c>
    </row>
    <row r="433" s="14" customFormat="1">
      <c r="A433" s="14"/>
      <c r="B433" s="245"/>
      <c r="C433" s="246"/>
      <c r="D433" s="236" t="s">
        <v>215</v>
      </c>
      <c r="E433" s="247" t="s">
        <v>19</v>
      </c>
      <c r="F433" s="248" t="s">
        <v>1507</v>
      </c>
      <c r="G433" s="246"/>
      <c r="H433" s="249">
        <v>3.3999999999999999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215</v>
      </c>
      <c r="AU433" s="255" t="s">
        <v>81</v>
      </c>
      <c r="AV433" s="14" t="s">
        <v>81</v>
      </c>
      <c r="AW433" s="14" t="s">
        <v>33</v>
      </c>
      <c r="AX433" s="14" t="s">
        <v>72</v>
      </c>
      <c r="AY433" s="255" t="s">
        <v>203</v>
      </c>
    </row>
    <row r="434" s="13" customFormat="1">
      <c r="A434" s="13"/>
      <c r="B434" s="234"/>
      <c r="C434" s="235"/>
      <c r="D434" s="236" t="s">
        <v>215</v>
      </c>
      <c r="E434" s="237" t="s">
        <v>19</v>
      </c>
      <c r="F434" s="238" t="s">
        <v>1366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215</v>
      </c>
      <c r="AU434" s="244" t="s">
        <v>81</v>
      </c>
      <c r="AV434" s="13" t="s">
        <v>79</v>
      </c>
      <c r="AW434" s="13" t="s">
        <v>33</v>
      </c>
      <c r="AX434" s="13" t="s">
        <v>72</v>
      </c>
      <c r="AY434" s="244" t="s">
        <v>203</v>
      </c>
    </row>
    <row r="435" s="13" customFormat="1">
      <c r="A435" s="13"/>
      <c r="B435" s="234"/>
      <c r="C435" s="235"/>
      <c r="D435" s="236" t="s">
        <v>215</v>
      </c>
      <c r="E435" s="237" t="s">
        <v>19</v>
      </c>
      <c r="F435" s="238" t="s">
        <v>1347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215</v>
      </c>
      <c r="AU435" s="244" t="s">
        <v>81</v>
      </c>
      <c r="AV435" s="13" t="s">
        <v>79</v>
      </c>
      <c r="AW435" s="13" t="s">
        <v>33</v>
      </c>
      <c r="AX435" s="13" t="s">
        <v>72</v>
      </c>
      <c r="AY435" s="244" t="s">
        <v>203</v>
      </c>
    </row>
    <row r="436" s="13" customFormat="1">
      <c r="A436" s="13"/>
      <c r="B436" s="234"/>
      <c r="C436" s="235"/>
      <c r="D436" s="236" t="s">
        <v>215</v>
      </c>
      <c r="E436" s="237" t="s">
        <v>19</v>
      </c>
      <c r="F436" s="238" t="s">
        <v>1509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215</v>
      </c>
      <c r="AU436" s="244" t="s">
        <v>81</v>
      </c>
      <c r="AV436" s="13" t="s">
        <v>79</v>
      </c>
      <c r="AW436" s="13" t="s">
        <v>33</v>
      </c>
      <c r="AX436" s="13" t="s">
        <v>72</v>
      </c>
      <c r="AY436" s="244" t="s">
        <v>203</v>
      </c>
    </row>
    <row r="437" s="13" customFormat="1">
      <c r="A437" s="13"/>
      <c r="B437" s="234"/>
      <c r="C437" s="235"/>
      <c r="D437" s="236" t="s">
        <v>215</v>
      </c>
      <c r="E437" s="237" t="s">
        <v>19</v>
      </c>
      <c r="F437" s="238" t="s">
        <v>794</v>
      </c>
      <c r="G437" s="235"/>
      <c r="H437" s="237" t="s">
        <v>19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215</v>
      </c>
      <c r="AU437" s="244" t="s">
        <v>81</v>
      </c>
      <c r="AV437" s="13" t="s">
        <v>79</v>
      </c>
      <c r="AW437" s="13" t="s">
        <v>33</v>
      </c>
      <c r="AX437" s="13" t="s">
        <v>72</v>
      </c>
      <c r="AY437" s="244" t="s">
        <v>203</v>
      </c>
    </row>
    <row r="438" s="13" customFormat="1">
      <c r="A438" s="13"/>
      <c r="B438" s="234"/>
      <c r="C438" s="235"/>
      <c r="D438" s="236" t="s">
        <v>215</v>
      </c>
      <c r="E438" s="237" t="s">
        <v>19</v>
      </c>
      <c r="F438" s="238" t="s">
        <v>795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215</v>
      </c>
      <c r="AU438" s="244" t="s">
        <v>81</v>
      </c>
      <c r="AV438" s="13" t="s">
        <v>79</v>
      </c>
      <c r="AW438" s="13" t="s">
        <v>33</v>
      </c>
      <c r="AX438" s="13" t="s">
        <v>72</v>
      </c>
      <c r="AY438" s="244" t="s">
        <v>203</v>
      </c>
    </row>
    <row r="439" s="14" customFormat="1">
      <c r="A439" s="14"/>
      <c r="B439" s="245"/>
      <c r="C439" s="246"/>
      <c r="D439" s="236" t="s">
        <v>215</v>
      </c>
      <c r="E439" s="247" t="s">
        <v>19</v>
      </c>
      <c r="F439" s="248" t="s">
        <v>1510</v>
      </c>
      <c r="G439" s="246"/>
      <c r="H439" s="249">
        <v>5.2199999999999998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5" t="s">
        <v>215</v>
      </c>
      <c r="AU439" s="255" t="s">
        <v>81</v>
      </c>
      <c r="AV439" s="14" t="s">
        <v>81</v>
      </c>
      <c r="AW439" s="14" t="s">
        <v>33</v>
      </c>
      <c r="AX439" s="14" t="s">
        <v>72</v>
      </c>
      <c r="AY439" s="255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1366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3" customFormat="1">
      <c r="A441" s="13"/>
      <c r="B441" s="234"/>
      <c r="C441" s="235"/>
      <c r="D441" s="236" t="s">
        <v>215</v>
      </c>
      <c r="E441" s="237" t="s">
        <v>19</v>
      </c>
      <c r="F441" s="238" t="s">
        <v>1246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215</v>
      </c>
      <c r="AU441" s="244" t="s">
        <v>81</v>
      </c>
      <c r="AV441" s="13" t="s">
        <v>79</v>
      </c>
      <c r="AW441" s="13" t="s">
        <v>33</v>
      </c>
      <c r="AX441" s="13" t="s">
        <v>72</v>
      </c>
      <c r="AY441" s="244" t="s">
        <v>203</v>
      </c>
    </row>
    <row r="442" s="13" customFormat="1">
      <c r="A442" s="13"/>
      <c r="B442" s="234"/>
      <c r="C442" s="235"/>
      <c r="D442" s="236" t="s">
        <v>215</v>
      </c>
      <c r="E442" s="237" t="s">
        <v>19</v>
      </c>
      <c r="F442" s="238" t="s">
        <v>1503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215</v>
      </c>
      <c r="AU442" s="244" t="s">
        <v>81</v>
      </c>
      <c r="AV442" s="13" t="s">
        <v>79</v>
      </c>
      <c r="AW442" s="13" t="s">
        <v>33</v>
      </c>
      <c r="AX442" s="13" t="s">
        <v>72</v>
      </c>
      <c r="AY442" s="244" t="s">
        <v>203</v>
      </c>
    </row>
    <row r="443" s="13" customFormat="1">
      <c r="A443" s="13"/>
      <c r="B443" s="234"/>
      <c r="C443" s="235"/>
      <c r="D443" s="236" t="s">
        <v>215</v>
      </c>
      <c r="E443" s="237" t="s">
        <v>19</v>
      </c>
      <c r="F443" s="238" t="s">
        <v>794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215</v>
      </c>
      <c r="AU443" s="244" t="s">
        <v>81</v>
      </c>
      <c r="AV443" s="13" t="s">
        <v>79</v>
      </c>
      <c r="AW443" s="13" t="s">
        <v>33</v>
      </c>
      <c r="AX443" s="13" t="s">
        <v>72</v>
      </c>
      <c r="AY443" s="244" t="s">
        <v>203</v>
      </c>
    </row>
    <row r="444" s="13" customFormat="1">
      <c r="A444" s="13"/>
      <c r="B444" s="234"/>
      <c r="C444" s="235"/>
      <c r="D444" s="236" t="s">
        <v>215</v>
      </c>
      <c r="E444" s="237" t="s">
        <v>19</v>
      </c>
      <c r="F444" s="238" t="s">
        <v>795</v>
      </c>
      <c r="G444" s="235"/>
      <c r="H444" s="237" t="s">
        <v>19</v>
      </c>
      <c r="I444" s="239"/>
      <c r="J444" s="235"/>
      <c r="K444" s="235"/>
      <c r="L444" s="240"/>
      <c r="M444" s="241"/>
      <c r="N444" s="242"/>
      <c r="O444" s="242"/>
      <c r="P444" s="242"/>
      <c r="Q444" s="242"/>
      <c r="R444" s="242"/>
      <c r="S444" s="242"/>
      <c r="T444" s="24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4" t="s">
        <v>215</v>
      </c>
      <c r="AU444" s="244" t="s">
        <v>81</v>
      </c>
      <c r="AV444" s="13" t="s">
        <v>79</v>
      </c>
      <c r="AW444" s="13" t="s">
        <v>33</v>
      </c>
      <c r="AX444" s="13" t="s">
        <v>72</v>
      </c>
      <c r="AY444" s="244" t="s">
        <v>203</v>
      </c>
    </row>
    <row r="445" s="14" customFormat="1">
      <c r="A445" s="14"/>
      <c r="B445" s="245"/>
      <c r="C445" s="246"/>
      <c r="D445" s="236" t="s">
        <v>215</v>
      </c>
      <c r="E445" s="247" t="s">
        <v>19</v>
      </c>
      <c r="F445" s="248" t="s">
        <v>1504</v>
      </c>
      <c r="G445" s="246"/>
      <c r="H445" s="249">
        <v>7.9500000000000002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215</v>
      </c>
      <c r="AU445" s="255" t="s">
        <v>81</v>
      </c>
      <c r="AV445" s="14" t="s">
        <v>81</v>
      </c>
      <c r="AW445" s="14" t="s">
        <v>33</v>
      </c>
      <c r="AX445" s="14" t="s">
        <v>72</v>
      </c>
      <c r="AY445" s="255" t="s">
        <v>203</v>
      </c>
    </row>
    <row r="446" s="15" customFormat="1">
      <c r="A446" s="15"/>
      <c r="B446" s="256"/>
      <c r="C446" s="257"/>
      <c r="D446" s="236" t="s">
        <v>215</v>
      </c>
      <c r="E446" s="258" t="s">
        <v>19</v>
      </c>
      <c r="F446" s="259" t="s">
        <v>246</v>
      </c>
      <c r="G446" s="257"/>
      <c r="H446" s="260">
        <v>82.960000000000008</v>
      </c>
      <c r="I446" s="261"/>
      <c r="J446" s="257"/>
      <c r="K446" s="257"/>
      <c r="L446" s="262"/>
      <c r="M446" s="263"/>
      <c r="N446" s="264"/>
      <c r="O446" s="264"/>
      <c r="P446" s="264"/>
      <c r="Q446" s="264"/>
      <c r="R446" s="264"/>
      <c r="S446" s="264"/>
      <c r="T446" s="26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66" t="s">
        <v>215</v>
      </c>
      <c r="AU446" s="266" t="s">
        <v>81</v>
      </c>
      <c r="AV446" s="15" t="s">
        <v>211</v>
      </c>
      <c r="AW446" s="15" t="s">
        <v>33</v>
      </c>
      <c r="AX446" s="15" t="s">
        <v>79</v>
      </c>
      <c r="AY446" s="266" t="s">
        <v>203</v>
      </c>
    </row>
    <row r="447" s="12" customFormat="1" ht="22.8" customHeight="1">
      <c r="A447" s="12"/>
      <c r="B447" s="200"/>
      <c r="C447" s="201"/>
      <c r="D447" s="202" t="s">
        <v>71</v>
      </c>
      <c r="E447" s="214" t="s">
        <v>805</v>
      </c>
      <c r="F447" s="214" t="s">
        <v>806</v>
      </c>
      <c r="G447" s="201"/>
      <c r="H447" s="201"/>
      <c r="I447" s="204"/>
      <c r="J447" s="215">
        <f>BK447</f>
        <v>0</v>
      </c>
      <c r="K447" s="201"/>
      <c r="L447" s="206"/>
      <c r="M447" s="207"/>
      <c r="N447" s="208"/>
      <c r="O447" s="208"/>
      <c r="P447" s="209">
        <f>SUM(P448:P449)</f>
        <v>0</v>
      </c>
      <c r="Q447" s="208"/>
      <c r="R447" s="209">
        <f>SUM(R448:R449)</f>
        <v>0</v>
      </c>
      <c r="S447" s="208"/>
      <c r="T447" s="210">
        <f>SUM(T448:T449)</f>
        <v>0</v>
      </c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R447" s="211" t="s">
        <v>79</v>
      </c>
      <c r="AT447" s="212" t="s">
        <v>71</v>
      </c>
      <c r="AU447" s="212" t="s">
        <v>79</v>
      </c>
      <c r="AY447" s="211" t="s">
        <v>203</v>
      </c>
      <c r="BK447" s="213">
        <f>SUM(BK448:BK449)</f>
        <v>0</v>
      </c>
    </row>
    <row r="448" s="2" customFormat="1" ht="33" customHeight="1">
      <c r="A448" s="40"/>
      <c r="B448" s="41"/>
      <c r="C448" s="216" t="s">
        <v>348</v>
      </c>
      <c r="D448" s="216" t="s">
        <v>206</v>
      </c>
      <c r="E448" s="217" t="s">
        <v>807</v>
      </c>
      <c r="F448" s="218" t="s">
        <v>808</v>
      </c>
      <c r="G448" s="219" t="s">
        <v>282</v>
      </c>
      <c r="H448" s="220">
        <v>11.545</v>
      </c>
      <c r="I448" s="221"/>
      <c r="J448" s="222">
        <f>ROUND(I448*H448,2)</f>
        <v>0</v>
      </c>
      <c r="K448" s="218" t="s">
        <v>210</v>
      </c>
      <c r="L448" s="46"/>
      <c r="M448" s="223" t="s">
        <v>19</v>
      </c>
      <c r="N448" s="224" t="s">
        <v>43</v>
      </c>
      <c r="O448" s="86"/>
      <c r="P448" s="225">
        <f>O448*H448</f>
        <v>0</v>
      </c>
      <c r="Q448" s="225">
        <v>0</v>
      </c>
      <c r="R448" s="225">
        <f>Q448*H448</f>
        <v>0</v>
      </c>
      <c r="S448" s="225">
        <v>0</v>
      </c>
      <c r="T448" s="226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27" t="s">
        <v>211</v>
      </c>
      <c r="AT448" s="227" t="s">
        <v>206</v>
      </c>
      <c r="AU448" s="227" t="s">
        <v>81</v>
      </c>
      <c r="AY448" s="19" t="s">
        <v>203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19" t="s">
        <v>79</v>
      </c>
      <c r="BK448" s="228">
        <f>ROUND(I448*H448,2)</f>
        <v>0</v>
      </c>
      <c r="BL448" s="19" t="s">
        <v>211</v>
      </c>
      <c r="BM448" s="227" t="s">
        <v>1918</v>
      </c>
    </row>
    <row r="449" s="2" customFormat="1">
      <c r="A449" s="40"/>
      <c r="B449" s="41"/>
      <c r="C449" s="42"/>
      <c r="D449" s="229" t="s">
        <v>213</v>
      </c>
      <c r="E449" s="42"/>
      <c r="F449" s="230" t="s">
        <v>810</v>
      </c>
      <c r="G449" s="42"/>
      <c r="H449" s="42"/>
      <c r="I449" s="231"/>
      <c r="J449" s="42"/>
      <c r="K449" s="42"/>
      <c r="L449" s="46"/>
      <c r="M449" s="232"/>
      <c r="N449" s="233"/>
      <c r="O449" s="86"/>
      <c r="P449" s="86"/>
      <c r="Q449" s="86"/>
      <c r="R449" s="86"/>
      <c r="S449" s="86"/>
      <c r="T449" s="87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T449" s="19" t="s">
        <v>213</v>
      </c>
      <c r="AU449" s="19" t="s">
        <v>81</v>
      </c>
    </row>
    <row r="450" s="12" customFormat="1" ht="25.92" customHeight="1">
      <c r="A450" s="12"/>
      <c r="B450" s="200"/>
      <c r="C450" s="201"/>
      <c r="D450" s="202" t="s">
        <v>71</v>
      </c>
      <c r="E450" s="203" t="s">
        <v>314</v>
      </c>
      <c r="F450" s="203" t="s">
        <v>315</v>
      </c>
      <c r="G450" s="201"/>
      <c r="H450" s="201"/>
      <c r="I450" s="204"/>
      <c r="J450" s="205">
        <f>BK450</f>
        <v>0</v>
      </c>
      <c r="K450" s="201"/>
      <c r="L450" s="206"/>
      <c r="M450" s="207"/>
      <c r="N450" s="208"/>
      <c r="O450" s="208"/>
      <c r="P450" s="209">
        <f>P451+P564</f>
        <v>0</v>
      </c>
      <c r="Q450" s="208"/>
      <c r="R450" s="209">
        <f>R451+R564</f>
        <v>0.40103041924999994</v>
      </c>
      <c r="S450" s="208"/>
      <c r="T450" s="210">
        <f>T451+T564</f>
        <v>0.0030916499999999996</v>
      </c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R450" s="211" t="s">
        <v>81</v>
      </c>
      <c r="AT450" s="212" t="s">
        <v>71</v>
      </c>
      <c r="AU450" s="212" t="s">
        <v>72</v>
      </c>
      <c r="AY450" s="211" t="s">
        <v>203</v>
      </c>
      <c r="BK450" s="213">
        <f>BK451+BK564</f>
        <v>0</v>
      </c>
    </row>
    <row r="451" s="12" customFormat="1" ht="22.8" customHeight="1">
      <c r="A451" s="12"/>
      <c r="B451" s="200"/>
      <c r="C451" s="201"/>
      <c r="D451" s="202" t="s">
        <v>71</v>
      </c>
      <c r="E451" s="214" t="s">
        <v>316</v>
      </c>
      <c r="F451" s="214" t="s">
        <v>811</v>
      </c>
      <c r="G451" s="201"/>
      <c r="H451" s="201"/>
      <c r="I451" s="204"/>
      <c r="J451" s="215">
        <f>BK451</f>
        <v>0</v>
      </c>
      <c r="K451" s="201"/>
      <c r="L451" s="206"/>
      <c r="M451" s="207"/>
      <c r="N451" s="208"/>
      <c r="O451" s="208"/>
      <c r="P451" s="209">
        <f>SUM(P452:P563)</f>
        <v>0</v>
      </c>
      <c r="Q451" s="208"/>
      <c r="R451" s="209">
        <f>SUM(R452:R563)</f>
        <v>0.17279999999999998</v>
      </c>
      <c r="S451" s="208"/>
      <c r="T451" s="210">
        <f>SUM(T452:T563)</f>
        <v>0</v>
      </c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R451" s="211" t="s">
        <v>81</v>
      </c>
      <c r="AT451" s="212" t="s">
        <v>71</v>
      </c>
      <c r="AU451" s="212" t="s">
        <v>79</v>
      </c>
      <c r="AY451" s="211" t="s">
        <v>203</v>
      </c>
      <c r="BK451" s="213">
        <f>SUM(BK452:BK563)</f>
        <v>0</v>
      </c>
    </row>
    <row r="452" s="2" customFormat="1" ht="24.15" customHeight="1">
      <c r="A452" s="40"/>
      <c r="B452" s="41"/>
      <c r="C452" s="216" t="s">
        <v>355</v>
      </c>
      <c r="D452" s="216" t="s">
        <v>206</v>
      </c>
      <c r="E452" s="217" t="s">
        <v>812</v>
      </c>
      <c r="F452" s="218" t="s">
        <v>813</v>
      </c>
      <c r="G452" s="219" t="s">
        <v>358</v>
      </c>
      <c r="H452" s="220">
        <v>4</v>
      </c>
      <c r="I452" s="221"/>
      <c r="J452" s="222">
        <f>ROUND(I452*H452,2)</f>
        <v>0</v>
      </c>
      <c r="K452" s="218" t="s">
        <v>210</v>
      </c>
      <c r="L452" s="46"/>
      <c r="M452" s="223" t="s">
        <v>19</v>
      </c>
      <c r="N452" s="224" t="s">
        <v>43</v>
      </c>
      <c r="O452" s="86"/>
      <c r="P452" s="225">
        <f>O452*H452</f>
        <v>0</v>
      </c>
      <c r="Q452" s="225">
        <v>0</v>
      </c>
      <c r="R452" s="225">
        <f>Q452*H452</f>
        <v>0</v>
      </c>
      <c r="S452" s="225">
        <v>0</v>
      </c>
      <c r="T452" s="226">
        <f>S452*H452</f>
        <v>0</v>
      </c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27" t="s">
        <v>321</v>
      </c>
      <c r="AT452" s="227" t="s">
        <v>206</v>
      </c>
      <c r="AU452" s="227" t="s">
        <v>81</v>
      </c>
      <c r="AY452" s="19" t="s">
        <v>203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19" t="s">
        <v>79</v>
      </c>
      <c r="BK452" s="228">
        <f>ROUND(I452*H452,2)</f>
        <v>0</v>
      </c>
      <c r="BL452" s="19" t="s">
        <v>321</v>
      </c>
      <c r="BM452" s="227" t="s">
        <v>1919</v>
      </c>
    </row>
    <row r="453" s="2" customFormat="1">
      <c r="A453" s="40"/>
      <c r="B453" s="41"/>
      <c r="C453" s="42"/>
      <c r="D453" s="229" t="s">
        <v>213</v>
      </c>
      <c r="E453" s="42"/>
      <c r="F453" s="230" t="s">
        <v>815</v>
      </c>
      <c r="G453" s="42"/>
      <c r="H453" s="42"/>
      <c r="I453" s="231"/>
      <c r="J453" s="42"/>
      <c r="K453" s="42"/>
      <c r="L453" s="46"/>
      <c r="M453" s="232"/>
      <c r="N453" s="233"/>
      <c r="O453" s="86"/>
      <c r="P453" s="86"/>
      <c r="Q453" s="86"/>
      <c r="R453" s="86"/>
      <c r="S453" s="86"/>
      <c r="T453" s="87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9" t="s">
        <v>213</v>
      </c>
      <c r="AU453" s="19" t="s">
        <v>81</v>
      </c>
    </row>
    <row r="454" s="13" customFormat="1">
      <c r="A454" s="13"/>
      <c r="B454" s="234"/>
      <c r="C454" s="235"/>
      <c r="D454" s="236" t="s">
        <v>215</v>
      </c>
      <c r="E454" s="237" t="s">
        <v>19</v>
      </c>
      <c r="F454" s="238" t="s">
        <v>1366</v>
      </c>
      <c r="G454" s="235"/>
      <c r="H454" s="237" t="s">
        <v>19</v>
      </c>
      <c r="I454" s="239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215</v>
      </c>
      <c r="AU454" s="244" t="s">
        <v>81</v>
      </c>
      <c r="AV454" s="13" t="s">
        <v>79</v>
      </c>
      <c r="AW454" s="13" t="s">
        <v>33</v>
      </c>
      <c r="AX454" s="13" t="s">
        <v>72</v>
      </c>
      <c r="AY454" s="244" t="s">
        <v>203</v>
      </c>
    </row>
    <row r="455" s="13" customFormat="1">
      <c r="A455" s="13"/>
      <c r="B455" s="234"/>
      <c r="C455" s="235"/>
      <c r="D455" s="236" t="s">
        <v>215</v>
      </c>
      <c r="E455" s="237" t="s">
        <v>19</v>
      </c>
      <c r="F455" s="238" t="s">
        <v>1920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215</v>
      </c>
      <c r="AU455" s="244" t="s">
        <v>81</v>
      </c>
      <c r="AV455" s="13" t="s">
        <v>79</v>
      </c>
      <c r="AW455" s="13" t="s">
        <v>33</v>
      </c>
      <c r="AX455" s="13" t="s">
        <v>72</v>
      </c>
      <c r="AY455" s="244" t="s">
        <v>203</v>
      </c>
    </row>
    <row r="456" s="13" customFormat="1">
      <c r="A456" s="13"/>
      <c r="B456" s="234"/>
      <c r="C456" s="235"/>
      <c r="D456" s="236" t="s">
        <v>215</v>
      </c>
      <c r="E456" s="237" t="s">
        <v>19</v>
      </c>
      <c r="F456" s="238" t="s">
        <v>553</v>
      </c>
      <c r="G456" s="235"/>
      <c r="H456" s="237" t="s">
        <v>19</v>
      </c>
      <c r="I456" s="239"/>
      <c r="J456" s="235"/>
      <c r="K456" s="235"/>
      <c r="L456" s="240"/>
      <c r="M456" s="241"/>
      <c r="N456" s="242"/>
      <c r="O456" s="242"/>
      <c r="P456" s="242"/>
      <c r="Q456" s="242"/>
      <c r="R456" s="242"/>
      <c r="S456" s="242"/>
      <c r="T456" s="24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4" t="s">
        <v>215</v>
      </c>
      <c r="AU456" s="244" t="s">
        <v>81</v>
      </c>
      <c r="AV456" s="13" t="s">
        <v>79</v>
      </c>
      <c r="AW456" s="13" t="s">
        <v>33</v>
      </c>
      <c r="AX456" s="13" t="s">
        <v>72</v>
      </c>
      <c r="AY456" s="244" t="s">
        <v>203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817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1921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4" customFormat="1">
      <c r="A459" s="14"/>
      <c r="B459" s="245"/>
      <c r="C459" s="246"/>
      <c r="D459" s="236" t="s">
        <v>215</v>
      </c>
      <c r="E459" s="247" t="s">
        <v>19</v>
      </c>
      <c r="F459" s="248" t="s">
        <v>79</v>
      </c>
      <c r="G459" s="246"/>
      <c r="H459" s="249">
        <v>1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215</v>
      </c>
      <c r="AU459" s="255" t="s">
        <v>81</v>
      </c>
      <c r="AV459" s="14" t="s">
        <v>81</v>
      </c>
      <c r="AW459" s="14" t="s">
        <v>33</v>
      </c>
      <c r="AX459" s="14" t="s">
        <v>72</v>
      </c>
      <c r="AY459" s="255" t="s">
        <v>203</v>
      </c>
    </row>
    <row r="460" s="13" customFormat="1">
      <c r="A460" s="13"/>
      <c r="B460" s="234"/>
      <c r="C460" s="235"/>
      <c r="D460" s="236" t="s">
        <v>215</v>
      </c>
      <c r="E460" s="237" t="s">
        <v>19</v>
      </c>
      <c r="F460" s="238" t="s">
        <v>1366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215</v>
      </c>
      <c r="AU460" s="244" t="s">
        <v>81</v>
      </c>
      <c r="AV460" s="13" t="s">
        <v>79</v>
      </c>
      <c r="AW460" s="13" t="s">
        <v>33</v>
      </c>
      <c r="AX460" s="13" t="s">
        <v>72</v>
      </c>
      <c r="AY460" s="244" t="s">
        <v>203</v>
      </c>
    </row>
    <row r="461" s="13" customFormat="1">
      <c r="A461" s="13"/>
      <c r="B461" s="234"/>
      <c r="C461" s="235"/>
      <c r="D461" s="236" t="s">
        <v>215</v>
      </c>
      <c r="E461" s="237" t="s">
        <v>19</v>
      </c>
      <c r="F461" s="238" t="s">
        <v>1922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215</v>
      </c>
      <c r="AU461" s="244" t="s">
        <v>81</v>
      </c>
      <c r="AV461" s="13" t="s">
        <v>79</v>
      </c>
      <c r="AW461" s="13" t="s">
        <v>33</v>
      </c>
      <c r="AX461" s="13" t="s">
        <v>72</v>
      </c>
      <c r="AY461" s="244" t="s">
        <v>203</v>
      </c>
    </row>
    <row r="462" s="13" customFormat="1">
      <c r="A462" s="13"/>
      <c r="B462" s="234"/>
      <c r="C462" s="235"/>
      <c r="D462" s="236" t="s">
        <v>215</v>
      </c>
      <c r="E462" s="237" t="s">
        <v>19</v>
      </c>
      <c r="F462" s="238" t="s">
        <v>1495</v>
      </c>
      <c r="G462" s="235"/>
      <c r="H462" s="237" t="s">
        <v>19</v>
      </c>
      <c r="I462" s="239"/>
      <c r="J462" s="235"/>
      <c r="K462" s="235"/>
      <c r="L462" s="240"/>
      <c r="M462" s="241"/>
      <c r="N462" s="242"/>
      <c r="O462" s="242"/>
      <c r="P462" s="242"/>
      <c r="Q462" s="242"/>
      <c r="R462" s="242"/>
      <c r="S462" s="242"/>
      <c r="T462" s="24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4" t="s">
        <v>215</v>
      </c>
      <c r="AU462" s="244" t="s">
        <v>81</v>
      </c>
      <c r="AV462" s="13" t="s">
        <v>79</v>
      </c>
      <c r="AW462" s="13" t="s">
        <v>33</v>
      </c>
      <c r="AX462" s="13" t="s">
        <v>72</v>
      </c>
      <c r="AY462" s="244" t="s">
        <v>203</v>
      </c>
    </row>
    <row r="463" s="13" customFormat="1">
      <c r="A463" s="13"/>
      <c r="B463" s="234"/>
      <c r="C463" s="235"/>
      <c r="D463" s="236" t="s">
        <v>215</v>
      </c>
      <c r="E463" s="237" t="s">
        <v>19</v>
      </c>
      <c r="F463" s="238" t="s">
        <v>817</v>
      </c>
      <c r="G463" s="235"/>
      <c r="H463" s="237" t="s">
        <v>19</v>
      </c>
      <c r="I463" s="239"/>
      <c r="J463" s="235"/>
      <c r="K463" s="235"/>
      <c r="L463" s="240"/>
      <c r="M463" s="241"/>
      <c r="N463" s="242"/>
      <c r="O463" s="242"/>
      <c r="P463" s="242"/>
      <c r="Q463" s="242"/>
      <c r="R463" s="242"/>
      <c r="S463" s="242"/>
      <c r="T463" s="24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4" t="s">
        <v>215</v>
      </c>
      <c r="AU463" s="244" t="s">
        <v>81</v>
      </c>
      <c r="AV463" s="13" t="s">
        <v>79</v>
      </c>
      <c r="AW463" s="13" t="s">
        <v>33</v>
      </c>
      <c r="AX463" s="13" t="s">
        <v>72</v>
      </c>
      <c r="AY463" s="244" t="s">
        <v>203</v>
      </c>
    </row>
    <row r="464" s="13" customFormat="1">
      <c r="A464" s="13"/>
      <c r="B464" s="234"/>
      <c r="C464" s="235"/>
      <c r="D464" s="236" t="s">
        <v>215</v>
      </c>
      <c r="E464" s="237" t="s">
        <v>19</v>
      </c>
      <c r="F464" s="238" t="s">
        <v>1923</v>
      </c>
      <c r="G464" s="235"/>
      <c r="H464" s="237" t="s">
        <v>19</v>
      </c>
      <c r="I464" s="239"/>
      <c r="J464" s="235"/>
      <c r="K464" s="235"/>
      <c r="L464" s="240"/>
      <c r="M464" s="241"/>
      <c r="N464" s="242"/>
      <c r="O464" s="242"/>
      <c r="P464" s="242"/>
      <c r="Q464" s="242"/>
      <c r="R464" s="242"/>
      <c r="S464" s="242"/>
      <c r="T464" s="24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4" t="s">
        <v>215</v>
      </c>
      <c r="AU464" s="244" t="s">
        <v>81</v>
      </c>
      <c r="AV464" s="13" t="s">
        <v>79</v>
      </c>
      <c r="AW464" s="13" t="s">
        <v>33</v>
      </c>
      <c r="AX464" s="13" t="s">
        <v>72</v>
      </c>
      <c r="AY464" s="244" t="s">
        <v>203</v>
      </c>
    </row>
    <row r="465" s="14" customFormat="1">
      <c r="A465" s="14"/>
      <c r="B465" s="245"/>
      <c r="C465" s="246"/>
      <c r="D465" s="236" t="s">
        <v>215</v>
      </c>
      <c r="E465" s="247" t="s">
        <v>19</v>
      </c>
      <c r="F465" s="248" t="s">
        <v>79</v>
      </c>
      <c r="G465" s="246"/>
      <c r="H465" s="249">
        <v>1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5" t="s">
        <v>215</v>
      </c>
      <c r="AU465" s="255" t="s">
        <v>81</v>
      </c>
      <c r="AV465" s="14" t="s">
        <v>81</v>
      </c>
      <c r="AW465" s="14" t="s">
        <v>33</v>
      </c>
      <c r="AX465" s="14" t="s">
        <v>72</v>
      </c>
      <c r="AY465" s="255" t="s">
        <v>203</v>
      </c>
    </row>
    <row r="466" s="13" customFormat="1">
      <c r="A466" s="13"/>
      <c r="B466" s="234"/>
      <c r="C466" s="235"/>
      <c r="D466" s="236" t="s">
        <v>215</v>
      </c>
      <c r="E466" s="237" t="s">
        <v>19</v>
      </c>
      <c r="F466" s="238" t="s">
        <v>1366</v>
      </c>
      <c r="G466" s="235"/>
      <c r="H466" s="237" t="s">
        <v>19</v>
      </c>
      <c r="I466" s="239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215</v>
      </c>
      <c r="AU466" s="244" t="s">
        <v>81</v>
      </c>
      <c r="AV466" s="13" t="s">
        <v>79</v>
      </c>
      <c r="AW466" s="13" t="s">
        <v>33</v>
      </c>
      <c r="AX466" s="13" t="s">
        <v>72</v>
      </c>
      <c r="AY466" s="244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1218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3" customFormat="1">
      <c r="A468" s="13"/>
      <c r="B468" s="234"/>
      <c r="C468" s="235"/>
      <c r="D468" s="236" t="s">
        <v>215</v>
      </c>
      <c r="E468" s="237" t="s">
        <v>19</v>
      </c>
      <c r="F468" s="238" t="s">
        <v>1506</v>
      </c>
      <c r="G468" s="235"/>
      <c r="H468" s="237" t="s">
        <v>19</v>
      </c>
      <c r="I468" s="239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215</v>
      </c>
      <c r="AU468" s="244" t="s">
        <v>81</v>
      </c>
      <c r="AV468" s="13" t="s">
        <v>79</v>
      </c>
      <c r="AW468" s="13" t="s">
        <v>33</v>
      </c>
      <c r="AX468" s="13" t="s">
        <v>72</v>
      </c>
      <c r="AY468" s="244" t="s">
        <v>203</v>
      </c>
    </row>
    <row r="469" s="13" customFormat="1">
      <c r="A469" s="13"/>
      <c r="B469" s="234"/>
      <c r="C469" s="235"/>
      <c r="D469" s="236" t="s">
        <v>215</v>
      </c>
      <c r="E469" s="237" t="s">
        <v>19</v>
      </c>
      <c r="F469" s="238" t="s">
        <v>817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215</v>
      </c>
      <c r="AU469" s="244" t="s">
        <v>81</v>
      </c>
      <c r="AV469" s="13" t="s">
        <v>79</v>
      </c>
      <c r="AW469" s="13" t="s">
        <v>33</v>
      </c>
      <c r="AX469" s="13" t="s">
        <v>72</v>
      </c>
      <c r="AY469" s="244" t="s">
        <v>203</v>
      </c>
    </row>
    <row r="470" s="13" customFormat="1">
      <c r="A470" s="13"/>
      <c r="B470" s="234"/>
      <c r="C470" s="235"/>
      <c r="D470" s="236" t="s">
        <v>215</v>
      </c>
      <c r="E470" s="237" t="s">
        <v>19</v>
      </c>
      <c r="F470" s="238" t="s">
        <v>1924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215</v>
      </c>
      <c r="AU470" s="244" t="s">
        <v>81</v>
      </c>
      <c r="AV470" s="13" t="s">
        <v>79</v>
      </c>
      <c r="AW470" s="13" t="s">
        <v>33</v>
      </c>
      <c r="AX470" s="13" t="s">
        <v>72</v>
      </c>
      <c r="AY470" s="244" t="s">
        <v>203</v>
      </c>
    </row>
    <row r="471" s="14" customFormat="1">
      <c r="A471" s="14"/>
      <c r="B471" s="245"/>
      <c r="C471" s="246"/>
      <c r="D471" s="236" t="s">
        <v>215</v>
      </c>
      <c r="E471" s="247" t="s">
        <v>19</v>
      </c>
      <c r="F471" s="248" t="s">
        <v>79</v>
      </c>
      <c r="G471" s="246"/>
      <c r="H471" s="249">
        <v>1</v>
      </c>
      <c r="I471" s="250"/>
      <c r="J471" s="246"/>
      <c r="K471" s="246"/>
      <c r="L471" s="251"/>
      <c r="M471" s="252"/>
      <c r="N471" s="253"/>
      <c r="O471" s="253"/>
      <c r="P471" s="253"/>
      <c r="Q471" s="253"/>
      <c r="R471" s="253"/>
      <c r="S471" s="253"/>
      <c r="T471" s="25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5" t="s">
        <v>215</v>
      </c>
      <c r="AU471" s="255" t="s">
        <v>81</v>
      </c>
      <c r="AV471" s="14" t="s">
        <v>81</v>
      </c>
      <c r="AW471" s="14" t="s">
        <v>33</v>
      </c>
      <c r="AX471" s="14" t="s">
        <v>72</v>
      </c>
      <c r="AY471" s="255" t="s">
        <v>203</v>
      </c>
    </row>
    <row r="472" s="13" customFormat="1">
      <c r="A472" s="13"/>
      <c r="B472" s="234"/>
      <c r="C472" s="235"/>
      <c r="D472" s="236" t="s">
        <v>215</v>
      </c>
      <c r="E472" s="237" t="s">
        <v>19</v>
      </c>
      <c r="F472" s="238" t="s">
        <v>1366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215</v>
      </c>
      <c r="AU472" s="244" t="s">
        <v>81</v>
      </c>
      <c r="AV472" s="13" t="s">
        <v>79</v>
      </c>
      <c r="AW472" s="13" t="s">
        <v>33</v>
      </c>
      <c r="AX472" s="13" t="s">
        <v>72</v>
      </c>
      <c r="AY472" s="244" t="s">
        <v>203</v>
      </c>
    </row>
    <row r="473" s="13" customFormat="1">
      <c r="A473" s="13"/>
      <c r="B473" s="234"/>
      <c r="C473" s="235"/>
      <c r="D473" s="236" t="s">
        <v>215</v>
      </c>
      <c r="E473" s="237" t="s">
        <v>19</v>
      </c>
      <c r="F473" s="238" t="s">
        <v>1219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215</v>
      </c>
      <c r="AU473" s="244" t="s">
        <v>81</v>
      </c>
      <c r="AV473" s="13" t="s">
        <v>79</v>
      </c>
      <c r="AW473" s="13" t="s">
        <v>33</v>
      </c>
      <c r="AX473" s="13" t="s">
        <v>72</v>
      </c>
      <c r="AY473" s="244" t="s">
        <v>203</v>
      </c>
    </row>
    <row r="474" s="13" customFormat="1">
      <c r="A474" s="13"/>
      <c r="B474" s="234"/>
      <c r="C474" s="235"/>
      <c r="D474" s="236" t="s">
        <v>215</v>
      </c>
      <c r="E474" s="237" t="s">
        <v>19</v>
      </c>
      <c r="F474" s="238" t="s">
        <v>1509</v>
      </c>
      <c r="G474" s="235"/>
      <c r="H474" s="237" t="s">
        <v>19</v>
      </c>
      <c r="I474" s="239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215</v>
      </c>
      <c r="AU474" s="244" t="s">
        <v>81</v>
      </c>
      <c r="AV474" s="13" t="s">
        <v>79</v>
      </c>
      <c r="AW474" s="13" t="s">
        <v>33</v>
      </c>
      <c r="AX474" s="13" t="s">
        <v>72</v>
      </c>
      <c r="AY474" s="244" t="s">
        <v>203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817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3" customFormat="1">
      <c r="A476" s="13"/>
      <c r="B476" s="234"/>
      <c r="C476" s="235"/>
      <c r="D476" s="236" t="s">
        <v>215</v>
      </c>
      <c r="E476" s="237" t="s">
        <v>19</v>
      </c>
      <c r="F476" s="238" t="s">
        <v>1925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215</v>
      </c>
      <c r="AU476" s="244" t="s">
        <v>81</v>
      </c>
      <c r="AV476" s="13" t="s">
        <v>79</v>
      </c>
      <c r="AW476" s="13" t="s">
        <v>33</v>
      </c>
      <c r="AX476" s="13" t="s">
        <v>72</v>
      </c>
      <c r="AY476" s="244" t="s">
        <v>203</v>
      </c>
    </row>
    <row r="477" s="14" customFormat="1">
      <c r="A477" s="14"/>
      <c r="B477" s="245"/>
      <c r="C477" s="246"/>
      <c r="D477" s="236" t="s">
        <v>215</v>
      </c>
      <c r="E477" s="247" t="s">
        <v>19</v>
      </c>
      <c r="F477" s="248" t="s">
        <v>79</v>
      </c>
      <c r="G477" s="246"/>
      <c r="H477" s="249">
        <v>1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215</v>
      </c>
      <c r="AU477" s="255" t="s">
        <v>81</v>
      </c>
      <c r="AV477" s="14" t="s">
        <v>81</v>
      </c>
      <c r="AW477" s="14" t="s">
        <v>33</v>
      </c>
      <c r="AX477" s="14" t="s">
        <v>72</v>
      </c>
      <c r="AY477" s="255" t="s">
        <v>203</v>
      </c>
    </row>
    <row r="478" s="15" customFormat="1">
      <c r="A478" s="15"/>
      <c r="B478" s="256"/>
      <c r="C478" s="257"/>
      <c r="D478" s="236" t="s">
        <v>215</v>
      </c>
      <c r="E478" s="258" t="s">
        <v>19</v>
      </c>
      <c r="F478" s="259" t="s">
        <v>246</v>
      </c>
      <c r="G478" s="257"/>
      <c r="H478" s="260">
        <v>4</v>
      </c>
      <c r="I478" s="261"/>
      <c r="J478" s="257"/>
      <c r="K478" s="257"/>
      <c r="L478" s="262"/>
      <c r="M478" s="263"/>
      <c r="N478" s="264"/>
      <c r="O478" s="264"/>
      <c r="P478" s="264"/>
      <c r="Q478" s="264"/>
      <c r="R478" s="264"/>
      <c r="S478" s="264"/>
      <c r="T478" s="26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66" t="s">
        <v>215</v>
      </c>
      <c r="AU478" s="266" t="s">
        <v>81</v>
      </c>
      <c r="AV478" s="15" t="s">
        <v>211</v>
      </c>
      <c r="AW478" s="15" t="s">
        <v>33</v>
      </c>
      <c r="AX478" s="15" t="s">
        <v>79</v>
      </c>
      <c r="AY478" s="266" t="s">
        <v>203</v>
      </c>
    </row>
    <row r="479" s="2" customFormat="1" ht="21.75" customHeight="1">
      <c r="A479" s="40"/>
      <c r="B479" s="41"/>
      <c r="C479" s="270" t="s">
        <v>365</v>
      </c>
      <c r="D479" s="270" t="s">
        <v>771</v>
      </c>
      <c r="E479" s="271" t="s">
        <v>1926</v>
      </c>
      <c r="F479" s="272" t="s">
        <v>1927</v>
      </c>
      <c r="G479" s="273" t="s">
        <v>358</v>
      </c>
      <c r="H479" s="274">
        <v>2</v>
      </c>
      <c r="I479" s="275"/>
      <c r="J479" s="276">
        <f>ROUND(I479*H479,2)</f>
        <v>0</v>
      </c>
      <c r="K479" s="272" t="s">
        <v>210</v>
      </c>
      <c r="L479" s="277"/>
      <c r="M479" s="278" t="s">
        <v>19</v>
      </c>
      <c r="N479" s="279" t="s">
        <v>43</v>
      </c>
      <c r="O479" s="86"/>
      <c r="P479" s="225">
        <f>O479*H479</f>
        <v>0</v>
      </c>
      <c r="Q479" s="225">
        <v>0.016199999999999999</v>
      </c>
      <c r="R479" s="225">
        <f>Q479*H479</f>
        <v>0.032399999999999998</v>
      </c>
      <c r="S479" s="225">
        <v>0</v>
      </c>
      <c r="T479" s="226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7" t="s">
        <v>821</v>
      </c>
      <c r="AT479" s="227" t="s">
        <v>771</v>
      </c>
      <c r="AU479" s="227" t="s">
        <v>81</v>
      </c>
      <c r="AY479" s="19" t="s">
        <v>203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19" t="s">
        <v>79</v>
      </c>
      <c r="BK479" s="228">
        <f>ROUND(I479*H479,2)</f>
        <v>0</v>
      </c>
      <c r="BL479" s="19" t="s">
        <v>321</v>
      </c>
      <c r="BM479" s="227" t="s">
        <v>1928</v>
      </c>
    </row>
    <row r="480" s="13" customFormat="1">
      <c r="A480" s="13"/>
      <c r="B480" s="234"/>
      <c r="C480" s="235"/>
      <c r="D480" s="236" t="s">
        <v>215</v>
      </c>
      <c r="E480" s="237" t="s">
        <v>19</v>
      </c>
      <c r="F480" s="238" t="s">
        <v>1366</v>
      </c>
      <c r="G480" s="235"/>
      <c r="H480" s="237" t="s">
        <v>19</v>
      </c>
      <c r="I480" s="239"/>
      <c r="J480" s="235"/>
      <c r="K480" s="235"/>
      <c r="L480" s="240"/>
      <c r="M480" s="241"/>
      <c r="N480" s="242"/>
      <c r="O480" s="242"/>
      <c r="P480" s="242"/>
      <c r="Q480" s="242"/>
      <c r="R480" s="242"/>
      <c r="S480" s="242"/>
      <c r="T480" s="24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4" t="s">
        <v>215</v>
      </c>
      <c r="AU480" s="244" t="s">
        <v>81</v>
      </c>
      <c r="AV480" s="13" t="s">
        <v>79</v>
      </c>
      <c r="AW480" s="13" t="s">
        <v>33</v>
      </c>
      <c r="AX480" s="13" t="s">
        <v>72</v>
      </c>
      <c r="AY480" s="244" t="s">
        <v>203</v>
      </c>
    </row>
    <row r="481" s="13" customFormat="1">
      <c r="A481" s="13"/>
      <c r="B481" s="234"/>
      <c r="C481" s="235"/>
      <c r="D481" s="236" t="s">
        <v>215</v>
      </c>
      <c r="E481" s="237" t="s">
        <v>19</v>
      </c>
      <c r="F481" s="238" t="s">
        <v>1920</v>
      </c>
      <c r="G481" s="235"/>
      <c r="H481" s="237" t="s">
        <v>19</v>
      </c>
      <c r="I481" s="239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215</v>
      </c>
      <c r="AU481" s="244" t="s">
        <v>81</v>
      </c>
      <c r="AV481" s="13" t="s">
        <v>79</v>
      </c>
      <c r="AW481" s="13" t="s">
        <v>33</v>
      </c>
      <c r="AX481" s="13" t="s">
        <v>72</v>
      </c>
      <c r="AY481" s="244" t="s">
        <v>203</v>
      </c>
    </row>
    <row r="482" s="13" customFormat="1">
      <c r="A482" s="13"/>
      <c r="B482" s="234"/>
      <c r="C482" s="235"/>
      <c r="D482" s="236" t="s">
        <v>215</v>
      </c>
      <c r="E482" s="237" t="s">
        <v>19</v>
      </c>
      <c r="F482" s="238" t="s">
        <v>553</v>
      </c>
      <c r="G482" s="235"/>
      <c r="H482" s="237" t="s">
        <v>19</v>
      </c>
      <c r="I482" s="239"/>
      <c r="J482" s="235"/>
      <c r="K482" s="235"/>
      <c r="L482" s="240"/>
      <c r="M482" s="241"/>
      <c r="N482" s="242"/>
      <c r="O482" s="242"/>
      <c r="P482" s="242"/>
      <c r="Q482" s="242"/>
      <c r="R482" s="242"/>
      <c r="S482" s="242"/>
      <c r="T482" s="24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4" t="s">
        <v>215</v>
      </c>
      <c r="AU482" s="244" t="s">
        <v>81</v>
      </c>
      <c r="AV482" s="13" t="s">
        <v>79</v>
      </c>
      <c r="AW482" s="13" t="s">
        <v>33</v>
      </c>
      <c r="AX482" s="13" t="s">
        <v>72</v>
      </c>
      <c r="AY482" s="244" t="s">
        <v>203</v>
      </c>
    </row>
    <row r="483" s="13" customFormat="1">
      <c r="A483" s="13"/>
      <c r="B483" s="234"/>
      <c r="C483" s="235"/>
      <c r="D483" s="236" t="s">
        <v>215</v>
      </c>
      <c r="E483" s="237" t="s">
        <v>19</v>
      </c>
      <c r="F483" s="238" t="s">
        <v>817</v>
      </c>
      <c r="G483" s="235"/>
      <c r="H483" s="237" t="s">
        <v>19</v>
      </c>
      <c r="I483" s="239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215</v>
      </c>
      <c r="AU483" s="244" t="s">
        <v>81</v>
      </c>
      <c r="AV483" s="13" t="s">
        <v>79</v>
      </c>
      <c r="AW483" s="13" t="s">
        <v>33</v>
      </c>
      <c r="AX483" s="13" t="s">
        <v>72</v>
      </c>
      <c r="AY483" s="244" t="s">
        <v>203</v>
      </c>
    </row>
    <row r="484" s="13" customFormat="1">
      <c r="A484" s="13"/>
      <c r="B484" s="234"/>
      <c r="C484" s="235"/>
      <c r="D484" s="236" t="s">
        <v>215</v>
      </c>
      <c r="E484" s="237" t="s">
        <v>19</v>
      </c>
      <c r="F484" s="238" t="s">
        <v>1921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215</v>
      </c>
      <c r="AU484" s="244" t="s">
        <v>81</v>
      </c>
      <c r="AV484" s="13" t="s">
        <v>79</v>
      </c>
      <c r="AW484" s="13" t="s">
        <v>33</v>
      </c>
      <c r="AX484" s="13" t="s">
        <v>72</v>
      </c>
      <c r="AY484" s="244" t="s">
        <v>203</v>
      </c>
    </row>
    <row r="485" s="14" customFormat="1">
      <c r="A485" s="14"/>
      <c r="B485" s="245"/>
      <c r="C485" s="246"/>
      <c r="D485" s="236" t="s">
        <v>215</v>
      </c>
      <c r="E485" s="247" t="s">
        <v>19</v>
      </c>
      <c r="F485" s="248" t="s">
        <v>79</v>
      </c>
      <c r="G485" s="246"/>
      <c r="H485" s="249">
        <v>1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215</v>
      </c>
      <c r="AU485" s="255" t="s">
        <v>81</v>
      </c>
      <c r="AV485" s="14" t="s">
        <v>81</v>
      </c>
      <c r="AW485" s="14" t="s">
        <v>33</v>
      </c>
      <c r="AX485" s="14" t="s">
        <v>72</v>
      </c>
      <c r="AY485" s="255" t="s">
        <v>203</v>
      </c>
    </row>
    <row r="486" s="13" customFormat="1">
      <c r="A486" s="13"/>
      <c r="B486" s="234"/>
      <c r="C486" s="235"/>
      <c r="D486" s="236" t="s">
        <v>215</v>
      </c>
      <c r="E486" s="237" t="s">
        <v>19</v>
      </c>
      <c r="F486" s="238" t="s">
        <v>1366</v>
      </c>
      <c r="G486" s="235"/>
      <c r="H486" s="237" t="s">
        <v>19</v>
      </c>
      <c r="I486" s="239"/>
      <c r="J486" s="235"/>
      <c r="K486" s="235"/>
      <c r="L486" s="240"/>
      <c r="M486" s="241"/>
      <c r="N486" s="242"/>
      <c r="O486" s="242"/>
      <c r="P486" s="242"/>
      <c r="Q486" s="242"/>
      <c r="R486" s="242"/>
      <c r="S486" s="242"/>
      <c r="T486" s="24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4" t="s">
        <v>215</v>
      </c>
      <c r="AU486" s="244" t="s">
        <v>81</v>
      </c>
      <c r="AV486" s="13" t="s">
        <v>79</v>
      </c>
      <c r="AW486" s="13" t="s">
        <v>33</v>
      </c>
      <c r="AX486" s="13" t="s">
        <v>72</v>
      </c>
      <c r="AY486" s="244" t="s">
        <v>203</v>
      </c>
    </row>
    <row r="487" s="13" customFormat="1">
      <c r="A487" s="13"/>
      <c r="B487" s="234"/>
      <c r="C487" s="235"/>
      <c r="D487" s="236" t="s">
        <v>215</v>
      </c>
      <c r="E487" s="237" t="s">
        <v>19</v>
      </c>
      <c r="F487" s="238" t="s">
        <v>1218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215</v>
      </c>
      <c r="AU487" s="244" t="s">
        <v>81</v>
      </c>
      <c r="AV487" s="13" t="s">
        <v>79</v>
      </c>
      <c r="AW487" s="13" t="s">
        <v>33</v>
      </c>
      <c r="AX487" s="13" t="s">
        <v>72</v>
      </c>
      <c r="AY487" s="244" t="s">
        <v>203</v>
      </c>
    </row>
    <row r="488" s="13" customFormat="1">
      <c r="A488" s="13"/>
      <c r="B488" s="234"/>
      <c r="C488" s="235"/>
      <c r="D488" s="236" t="s">
        <v>215</v>
      </c>
      <c r="E488" s="237" t="s">
        <v>19</v>
      </c>
      <c r="F488" s="238" t="s">
        <v>1506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215</v>
      </c>
      <c r="AU488" s="244" t="s">
        <v>81</v>
      </c>
      <c r="AV488" s="13" t="s">
        <v>79</v>
      </c>
      <c r="AW488" s="13" t="s">
        <v>33</v>
      </c>
      <c r="AX488" s="13" t="s">
        <v>72</v>
      </c>
      <c r="AY488" s="244" t="s">
        <v>203</v>
      </c>
    </row>
    <row r="489" s="13" customFormat="1">
      <c r="A489" s="13"/>
      <c r="B489" s="234"/>
      <c r="C489" s="235"/>
      <c r="D489" s="236" t="s">
        <v>215</v>
      </c>
      <c r="E489" s="237" t="s">
        <v>19</v>
      </c>
      <c r="F489" s="238" t="s">
        <v>817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215</v>
      </c>
      <c r="AU489" s="244" t="s">
        <v>81</v>
      </c>
      <c r="AV489" s="13" t="s">
        <v>79</v>
      </c>
      <c r="AW489" s="13" t="s">
        <v>33</v>
      </c>
      <c r="AX489" s="13" t="s">
        <v>72</v>
      </c>
      <c r="AY489" s="244" t="s">
        <v>203</v>
      </c>
    </row>
    <row r="490" s="13" customFormat="1">
      <c r="A490" s="13"/>
      <c r="B490" s="234"/>
      <c r="C490" s="235"/>
      <c r="D490" s="236" t="s">
        <v>215</v>
      </c>
      <c r="E490" s="237" t="s">
        <v>19</v>
      </c>
      <c r="F490" s="238" t="s">
        <v>1924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215</v>
      </c>
      <c r="AU490" s="244" t="s">
        <v>81</v>
      </c>
      <c r="AV490" s="13" t="s">
        <v>79</v>
      </c>
      <c r="AW490" s="13" t="s">
        <v>33</v>
      </c>
      <c r="AX490" s="13" t="s">
        <v>72</v>
      </c>
      <c r="AY490" s="244" t="s">
        <v>203</v>
      </c>
    </row>
    <row r="491" s="14" customFormat="1">
      <c r="A491" s="14"/>
      <c r="B491" s="245"/>
      <c r="C491" s="246"/>
      <c r="D491" s="236" t="s">
        <v>215</v>
      </c>
      <c r="E491" s="247" t="s">
        <v>19</v>
      </c>
      <c r="F491" s="248" t="s">
        <v>79</v>
      </c>
      <c r="G491" s="246"/>
      <c r="H491" s="249">
        <v>1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5" t="s">
        <v>215</v>
      </c>
      <c r="AU491" s="255" t="s">
        <v>81</v>
      </c>
      <c r="AV491" s="14" t="s">
        <v>81</v>
      </c>
      <c r="AW491" s="14" t="s">
        <v>33</v>
      </c>
      <c r="AX491" s="14" t="s">
        <v>72</v>
      </c>
      <c r="AY491" s="255" t="s">
        <v>203</v>
      </c>
    </row>
    <row r="492" s="15" customFormat="1">
      <c r="A492" s="15"/>
      <c r="B492" s="256"/>
      <c r="C492" s="257"/>
      <c r="D492" s="236" t="s">
        <v>215</v>
      </c>
      <c r="E492" s="258" t="s">
        <v>19</v>
      </c>
      <c r="F492" s="259" t="s">
        <v>246</v>
      </c>
      <c r="G492" s="257"/>
      <c r="H492" s="260">
        <v>2</v>
      </c>
      <c r="I492" s="261"/>
      <c r="J492" s="257"/>
      <c r="K492" s="257"/>
      <c r="L492" s="262"/>
      <c r="M492" s="263"/>
      <c r="N492" s="264"/>
      <c r="O492" s="264"/>
      <c r="P492" s="264"/>
      <c r="Q492" s="264"/>
      <c r="R492" s="264"/>
      <c r="S492" s="264"/>
      <c r="T492" s="26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66" t="s">
        <v>215</v>
      </c>
      <c r="AU492" s="266" t="s">
        <v>81</v>
      </c>
      <c r="AV492" s="15" t="s">
        <v>211</v>
      </c>
      <c r="AW492" s="15" t="s">
        <v>33</v>
      </c>
      <c r="AX492" s="15" t="s">
        <v>79</v>
      </c>
      <c r="AY492" s="266" t="s">
        <v>203</v>
      </c>
    </row>
    <row r="493" s="2" customFormat="1" ht="21.75" customHeight="1">
      <c r="A493" s="40"/>
      <c r="B493" s="41"/>
      <c r="C493" s="270" t="s">
        <v>321</v>
      </c>
      <c r="D493" s="270" t="s">
        <v>771</v>
      </c>
      <c r="E493" s="271" t="s">
        <v>1929</v>
      </c>
      <c r="F493" s="272" t="s">
        <v>1930</v>
      </c>
      <c r="G493" s="273" t="s">
        <v>358</v>
      </c>
      <c r="H493" s="274">
        <v>2</v>
      </c>
      <c r="I493" s="275"/>
      <c r="J493" s="276">
        <f>ROUND(I493*H493,2)</f>
        <v>0</v>
      </c>
      <c r="K493" s="272" t="s">
        <v>210</v>
      </c>
      <c r="L493" s="277"/>
      <c r="M493" s="278" t="s">
        <v>19</v>
      </c>
      <c r="N493" s="279" t="s">
        <v>43</v>
      </c>
      <c r="O493" s="86"/>
      <c r="P493" s="225">
        <f>O493*H493</f>
        <v>0</v>
      </c>
      <c r="Q493" s="225">
        <v>0.0189</v>
      </c>
      <c r="R493" s="225">
        <f>Q493*H493</f>
        <v>0.0378</v>
      </c>
      <c r="S493" s="225">
        <v>0</v>
      </c>
      <c r="T493" s="226">
        <f>S493*H493</f>
        <v>0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27" t="s">
        <v>821</v>
      </c>
      <c r="AT493" s="227" t="s">
        <v>771</v>
      </c>
      <c r="AU493" s="227" t="s">
        <v>81</v>
      </c>
      <c r="AY493" s="19" t="s">
        <v>203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19" t="s">
        <v>79</v>
      </c>
      <c r="BK493" s="228">
        <f>ROUND(I493*H493,2)</f>
        <v>0</v>
      </c>
      <c r="BL493" s="19" t="s">
        <v>321</v>
      </c>
      <c r="BM493" s="227" t="s">
        <v>1931</v>
      </c>
    </row>
    <row r="494" s="13" customFormat="1">
      <c r="A494" s="13"/>
      <c r="B494" s="234"/>
      <c r="C494" s="235"/>
      <c r="D494" s="236" t="s">
        <v>215</v>
      </c>
      <c r="E494" s="237" t="s">
        <v>19</v>
      </c>
      <c r="F494" s="238" t="s">
        <v>1366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215</v>
      </c>
      <c r="AU494" s="244" t="s">
        <v>81</v>
      </c>
      <c r="AV494" s="13" t="s">
        <v>79</v>
      </c>
      <c r="AW494" s="13" t="s">
        <v>33</v>
      </c>
      <c r="AX494" s="13" t="s">
        <v>72</v>
      </c>
      <c r="AY494" s="244" t="s">
        <v>203</v>
      </c>
    </row>
    <row r="495" s="13" customFormat="1">
      <c r="A495" s="13"/>
      <c r="B495" s="234"/>
      <c r="C495" s="235"/>
      <c r="D495" s="236" t="s">
        <v>215</v>
      </c>
      <c r="E495" s="237" t="s">
        <v>19</v>
      </c>
      <c r="F495" s="238" t="s">
        <v>1922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215</v>
      </c>
      <c r="AU495" s="244" t="s">
        <v>81</v>
      </c>
      <c r="AV495" s="13" t="s">
        <v>79</v>
      </c>
      <c r="AW495" s="13" t="s">
        <v>33</v>
      </c>
      <c r="AX495" s="13" t="s">
        <v>72</v>
      </c>
      <c r="AY495" s="244" t="s">
        <v>203</v>
      </c>
    </row>
    <row r="496" s="13" customFormat="1">
      <c r="A496" s="13"/>
      <c r="B496" s="234"/>
      <c r="C496" s="235"/>
      <c r="D496" s="236" t="s">
        <v>215</v>
      </c>
      <c r="E496" s="237" t="s">
        <v>19</v>
      </c>
      <c r="F496" s="238" t="s">
        <v>1495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215</v>
      </c>
      <c r="AU496" s="244" t="s">
        <v>81</v>
      </c>
      <c r="AV496" s="13" t="s">
        <v>79</v>
      </c>
      <c r="AW496" s="13" t="s">
        <v>33</v>
      </c>
      <c r="AX496" s="13" t="s">
        <v>72</v>
      </c>
      <c r="AY496" s="244" t="s">
        <v>203</v>
      </c>
    </row>
    <row r="497" s="13" customFormat="1">
      <c r="A497" s="13"/>
      <c r="B497" s="234"/>
      <c r="C497" s="235"/>
      <c r="D497" s="236" t="s">
        <v>215</v>
      </c>
      <c r="E497" s="237" t="s">
        <v>19</v>
      </c>
      <c r="F497" s="238" t="s">
        <v>817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215</v>
      </c>
      <c r="AU497" s="244" t="s">
        <v>81</v>
      </c>
      <c r="AV497" s="13" t="s">
        <v>79</v>
      </c>
      <c r="AW497" s="13" t="s">
        <v>33</v>
      </c>
      <c r="AX497" s="13" t="s">
        <v>72</v>
      </c>
      <c r="AY497" s="244" t="s">
        <v>203</v>
      </c>
    </row>
    <row r="498" s="13" customFormat="1">
      <c r="A498" s="13"/>
      <c r="B498" s="234"/>
      <c r="C498" s="235"/>
      <c r="D498" s="236" t="s">
        <v>215</v>
      </c>
      <c r="E498" s="237" t="s">
        <v>19</v>
      </c>
      <c r="F498" s="238" t="s">
        <v>1923</v>
      </c>
      <c r="G498" s="235"/>
      <c r="H498" s="237" t="s">
        <v>19</v>
      </c>
      <c r="I498" s="239"/>
      <c r="J498" s="235"/>
      <c r="K498" s="235"/>
      <c r="L498" s="240"/>
      <c r="M498" s="241"/>
      <c r="N498" s="242"/>
      <c r="O498" s="242"/>
      <c r="P498" s="242"/>
      <c r="Q498" s="242"/>
      <c r="R498" s="242"/>
      <c r="S498" s="242"/>
      <c r="T498" s="24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4" t="s">
        <v>215</v>
      </c>
      <c r="AU498" s="244" t="s">
        <v>81</v>
      </c>
      <c r="AV498" s="13" t="s">
        <v>79</v>
      </c>
      <c r="AW498" s="13" t="s">
        <v>33</v>
      </c>
      <c r="AX498" s="13" t="s">
        <v>72</v>
      </c>
      <c r="AY498" s="244" t="s">
        <v>203</v>
      </c>
    </row>
    <row r="499" s="14" customFormat="1">
      <c r="A499" s="14"/>
      <c r="B499" s="245"/>
      <c r="C499" s="246"/>
      <c r="D499" s="236" t="s">
        <v>215</v>
      </c>
      <c r="E499" s="247" t="s">
        <v>19</v>
      </c>
      <c r="F499" s="248" t="s">
        <v>79</v>
      </c>
      <c r="G499" s="246"/>
      <c r="H499" s="249">
        <v>1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215</v>
      </c>
      <c r="AU499" s="255" t="s">
        <v>81</v>
      </c>
      <c r="AV499" s="14" t="s">
        <v>81</v>
      </c>
      <c r="AW499" s="14" t="s">
        <v>33</v>
      </c>
      <c r="AX499" s="14" t="s">
        <v>72</v>
      </c>
      <c r="AY499" s="255" t="s">
        <v>203</v>
      </c>
    </row>
    <row r="500" s="13" customFormat="1">
      <c r="A500" s="13"/>
      <c r="B500" s="234"/>
      <c r="C500" s="235"/>
      <c r="D500" s="236" t="s">
        <v>215</v>
      </c>
      <c r="E500" s="237" t="s">
        <v>19</v>
      </c>
      <c r="F500" s="238" t="s">
        <v>1366</v>
      </c>
      <c r="G500" s="235"/>
      <c r="H500" s="237" t="s">
        <v>19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215</v>
      </c>
      <c r="AU500" s="244" t="s">
        <v>81</v>
      </c>
      <c r="AV500" s="13" t="s">
        <v>79</v>
      </c>
      <c r="AW500" s="13" t="s">
        <v>33</v>
      </c>
      <c r="AX500" s="13" t="s">
        <v>72</v>
      </c>
      <c r="AY500" s="244" t="s">
        <v>203</v>
      </c>
    </row>
    <row r="501" s="13" customFormat="1">
      <c r="A501" s="13"/>
      <c r="B501" s="234"/>
      <c r="C501" s="235"/>
      <c r="D501" s="236" t="s">
        <v>215</v>
      </c>
      <c r="E501" s="237" t="s">
        <v>19</v>
      </c>
      <c r="F501" s="238" t="s">
        <v>1219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215</v>
      </c>
      <c r="AU501" s="244" t="s">
        <v>81</v>
      </c>
      <c r="AV501" s="13" t="s">
        <v>79</v>
      </c>
      <c r="AW501" s="13" t="s">
        <v>33</v>
      </c>
      <c r="AX501" s="13" t="s">
        <v>72</v>
      </c>
      <c r="AY501" s="244" t="s">
        <v>203</v>
      </c>
    </row>
    <row r="502" s="13" customFormat="1">
      <c r="A502" s="13"/>
      <c r="B502" s="234"/>
      <c r="C502" s="235"/>
      <c r="D502" s="236" t="s">
        <v>215</v>
      </c>
      <c r="E502" s="237" t="s">
        <v>19</v>
      </c>
      <c r="F502" s="238" t="s">
        <v>1509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215</v>
      </c>
      <c r="AU502" s="244" t="s">
        <v>81</v>
      </c>
      <c r="AV502" s="13" t="s">
        <v>79</v>
      </c>
      <c r="AW502" s="13" t="s">
        <v>33</v>
      </c>
      <c r="AX502" s="13" t="s">
        <v>72</v>
      </c>
      <c r="AY502" s="244" t="s">
        <v>203</v>
      </c>
    </row>
    <row r="503" s="13" customFormat="1">
      <c r="A503" s="13"/>
      <c r="B503" s="234"/>
      <c r="C503" s="235"/>
      <c r="D503" s="236" t="s">
        <v>215</v>
      </c>
      <c r="E503" s="237" t="s">
        <v>19</v>
      </c>
      <c r="F503" s="238" t="s">
        <v>817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215</v>
      </c>
      <c r="AU503" s="244" t="s">
        <v>81</v>
      </c>
      <c r="AV503" s="13" t="s">
        <v>79</v>
      </c>
      <c r="AW503" s="13" t="s">
        <v>33</v>
      </c>
      <c r="AX503" s="13" t="s">
        <v>72</v>
      </c>
      <c r="AY503" s="244" t="s">
        <v>203</v>
      </c>
    </row>
    <row r="504" s="13" customFormat="1">
      <c r="A504" s="13"/>
      <c r="B504" s="234"/>
      <c r="C504" s="235"/>
      <c r="D504" s="236" t="s">
        <v>215</v>
      </c>
      <c r="E504" s="237" t="s">
        <v>19</v>
      </c>
      <c r="F504" s="238" t="s">
        <v>1925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215</v>
      </c>
      <c r="AU504" s="244" t="s">
        <v>81</v>
      </c>
      <c r="AV504" s="13" t="s">
        <v>79</v>
      </c>
      <c r="AW504" s="13" t="s">
        <v>33</v>
      </c>
      <c r="AX504" s="13" t="s">
        <v>72</v>
      </c>
      <c r="AY504" s="244" t="s">
        <v>203</v>
      </c>
    </row>
    <row r="505" s="14" customFormat="1">
      <c r="A505" s="14"/>
      <c r="B505" s="245"/>
      <c r="C505" s="246"/>
      <c r="D505" s="236" t="s">
        <v>215</v>
      </c>
      <c r="E505" s="247" t="s">
        <v>19</v>
      </c>
      <c r="F505" s="248" t="s">
        <v>79</v>
      </c>
      <c r="G505" s="246"/>
      <c r="H505" s="249">
        <v>1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215</v>
      </c>
      <c r="AU505" s="255" t="s">
        <v>81</v>
      </c>
      <c r="AV505" s="14" t="s">
        <v>81</v>
      </c>
      <c r="AW505" s="14" t="s">
        <v>33</v>
      </c>
      <c r="AX505" s="14" t="s">
        <v>72</v>
      </c>
      <c r="AY505" s="255" t="s">
        <v>203</v>
      </c>
    </row>
    <row r="506" s="15" customFormat="1">
      <c r="A506" s="15"/>
      <c r="B506" s="256"/>
      <c r="C506" s="257"/>
      <c r="D506" s="236" t="s">
        <v>215</v>
      </c>
      <c r="E506" s="258" t="s">
        <v>19</v>
      </c>
      <c r="F506" s="259" t="s">
        <v>246</v>
      </c>
      <c r="G506" s="257"/>
      <c r="H506" s="260">
        <v>2</v>
      </c>
      <c r="I506" s="261"/>
      <c r="J506" s="257"/>
      <c r="K506" s="257"/>
      <c r="L506" s="262"/>
      <c r="M506" s="263"/>
      <c r="N506" s="264"/>
      <c r="O506" s="264"/>
      <c r="P506" s="264"/>
      <c r="Q506" s="264"/>
      <c r="R506" s="264"/>
      <c r="S506" s="264"/>
      <c r="T506" s="26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66" t="s">
        <v>215</v>
      </c>
      <c r="AU506" s="266" t="s">
        <v>81</v>
      </c>
      <c r="AV506" s="15" t="s">
        <v>211</v>
      </c>
      <c r="AW506" s="15" t="s">
        <v>33</v>
      </c>
      <c r="AX506" s="15" t="s">
        <v>79</v>
      </c>
      <c r="AY506" s="266" t="s">
        <v>203</v>
      </c>
    </row>
    <row r="507" s="2" customFormat="1" ht="24.15" customHeight="1">
      <c r="A507" s="40"/>
      <c r="B507" s="41"/>
      <c r="C507" s="216" t="s">
        <v>394</v>
      </c>
      <c r="D507" s="216" t="s">
        <v>206</v>
      </c>
      <c r="E507" s="217" t="s">
        <v>823</v>
      </c>
      <c r="F507" s="218" t="s">
        <v>824</v>
      </c>
      <c r="G507" s="219" t="s">
        <v>358</v>
      </c>
      <c r="H507" s="220">
        <v>4</v>
      </c>
      <c r="I507" s="221"/>
      <c r="J507" s="222">
        <f>ROUND(I507*H507,2)</f>
        <v>0</v>
      </c>
      <c r="K507" s="218" t="s">
        <v>210</v>
      </c>
      <c r="L507" s="46"/>
      <c r="M507" s="223" t="s">
        <v>19</v>
      </c>
      <c r="N507" s="224" t="s">
        <v>43</v>
      </c>
      <c r="O507" s="86"/>
      <c r="P507" s="225">
        <f>O507*H507</f>
        <v>0</v>
      </c>
      <c r="Q507" s="225">
        <v>0</v>
      </c>
      <c r="R507" s="225">
        <f>Q507*H507</f>
        <v>0</v>
      </c>
      <c r="S507" s="225">
        <v>0</v>
      </c>
      <c r="T507" s="226">
        <f>S507*H507</f>
        <v>0</v>
      </c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R507" s="227" t="s">
        <v>321</v>
      </c>
      <c r="AT507" s="227" t="s">
        <v>206</v>
      </c>
      <c r="AU507" s="227" t="s">
        <v>81</v>
      </c>
      <c r="AY507" s="19" t="s">
        <v>203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19" t="s">
        <v>79</v>
      </c>
      <c r="BK507" s="228">
        <f>ROUND(I507*H507,2)</f>
        <v>0</v>
      </c>
      <c r="BL507" s="19" t="s">
        <v>321</v>
      </c>
      <c r="BM507" s="227" t="s">
        <v>1932</v>
      </c>
    </row>
    <row r="508" s="2" customFormat="1">
      <c r="A508" s="40"/>
      <c r="B508" s="41"/>
      <c r="C508" s="42"/>
      <c r="D508" s="229" t="s">
        <v>213</v>
      </c>
      <c r="E508" s="42"/>
      <c r="F508" s="230" t="s">
        <v>826</v>
      </c>
      <c r="G508" s="42"/>
      <c r="H508" s="42"/>
      <c r="I508" s="231"/>
      <c r="J508" s="42"/>
      <c r="K508" s="42"/>
      <c r="L508" s="46"/>
      <c r="M508" s="232"/>
      <c r="N508" s="233"/>
      <c r="O508" s="86"/>
      <c r="P508" s="86"/>
      <c r="Q508" s="86"/>
      <c r="R508" s="86"/>
      <c r="S508" s="86"/>
      <c r="T508" s="87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T508" s="19" t="s">
        <v>213</v>
      </c>
      <c r="AU508" s="19" t="s">
        <v>81</v>
      </c>
    </row>
    <row r="509" s="13" customFormat="1">
      <c r="A509" s="13"/>
      <c r="B509" s="234"/>
      <c r="C509" s="235"/>
      <c r="D509" s="236" t="s">
        <v>215</v>
      </c>
      <c r="E509" s="237" t="s">
        <v>19</v>
      </c>
      <c r="F509" s="238" t="s">
        <v>1366</v>
      </c>
      <c r="G509" s="235"/>
      <c r="H509" s="237" t="s">
        <v>19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215</v>
      </c>
      <c r="AU509" s="244" t="s">
        <v>81</v>
      </c>
      <c r="AV509" s="13" t="s">
        <v>79</v>
      </c>
      <c r="AW509" s="13" t="s">
        <v>33</v>
      </c>
      <c r="AX509" s="13" t="s">
        <v>72</v>
      </c>
      <c r="AY509" s="244" t="s">
        <v>203</v>
      </c>
    </row>
    <row r="510" s="13" customFormat="1">
      <c r="A510" s="13"/>
      <c r="B510" s="234"/>
      <c r="C510" s="235"/>
      <c r="D510" s="236" t="s">
        <v>215</v>
      </c>
      <c r="E510" s="237" t="s">
        <v>19</v>
      </c>
      <c r="F510" s="238" t="s">
        <v>1933</v>
      </c>
      <c r="G510" s="235"/>
      <c r="H510" s="237" t="s">
        <v>19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215</v>
      </c>
      <c r="AU510" s="244" t="s">
        <v>81</v>
      </c>
      <c r="AV510" s="13" t="s">
        <v>79</v>
      </c>
      <c r="AW510" s="13" t="s">
        <v>33</v>
      </c>
      <c r="AX510" s="13" t="s">
        <v>72</v>
      </c>
      <c r="AY510" s="244" t="s">
        <v>203</v>
      </c>
    </row>
    <row r="511" s="13" customFormat="1">
      <c r="A511" s="13"/>
      <c r="B511" s="234"/>
      <c r="C511" s="235"/>
      <c r="D511" s="236" t="s">
        <v>215</v>
      </c>
      <c r="E511" s="237" t="s">
        <v>19</v>
      </c>
      <c r="F511" s="238" t="s">
        <v>1512</v>
      </c>
      <c r="G511" s="235"/>
      <c r="H511" s="237" t="s">
        <v>19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215</v>
      </c>
      <c r="AU511" s="244" t="s">
        <v>81</v>
      </c>
      <c r="AV511" s="13" t="s">
        <v>79</v>
      </c>
      <c r="AW511" s="13" t="s">
        <v>33</v>
      </c>
      <c r="AX511" s="13" t="s">
        <v>72</v>
      </c>
      <c r="AY511" s="244" t="s">
        <v>203</v>
      </c>
    </row>
    <row r="512" s="13" customFormat="1">
      <c r="A512" s="13"/>
      <c r="B512" s="234"/>
      <c r="C512" s="235"/>
      <c r="D512" s="236" t="s">
        <v>215</v>
      </c>
      <c r="E512" s="237" t="s">
        <v>19</v>
      </c>
      <c r="F512" s="238" t="s">
        <v>817</v>
      </c>
      <c r="G512" s="235"/>
      <c r="H512" s="237" t="s">
        <v>19</v>
      </c>
      <c r="I512" s="239"/>
      <c r="J512" s="235"/>
      <c r="K512" s="235"/>
      <c r="L512" s="240"/>
      <c r="M512" s="241"/>
      <c r="N512" s="242"/>
      <c r="O512" s="242"/>
      <c r="P512" s="242"/>
      <c r="Q512" s="242"/>
      <c r="R512" s="242"/>
      <c r="S512" s="242"/>
      <c r="T512" s="24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4" t="s">
        <v>215</v>
      </c>
      <c r="AU512" s="244" t="s">
        <v>81</v>
      </c>
      <c r="AV512" s="13" t="s">
        <v>79</v>
      </c>
      <c r="AW512" s="13" t="s">
        <v>33</v>
      </c>
      <c r="AX512" s="13" t="s">
        <v>72</v>
      </c>
      <c r="AY512" s="244" t="s">
        <v>203</v>
      </c>
    </row>
    <row r="513" s="13" customFormat="1">
      <c r="A513" s="13"/>
      <c r="B513" s="234"/>
      <c r="C513" s="235"/>
      <c r="D513" s="236" t="s">
        <v>215</v>
      </c>
      <c r="E513" s="237" t="s">
        <v>19</v>
      </c>
      <c r="F513" s="238" t="s">
        <v>1934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215</v>
      </c>
      <c r="AU513" s="244" t="s">
        <v>81</v>
      </c>
      <c r="AV513" s="13" t="s">
        <v>79</v>
      </c>
      <c r="AW513" s="13" t="s">
        <v>33</v>
      </c>
      <c r="AX513" s="13" t="s">
        <v>72</v>
      </c>
      <c r="AY513" s="244" t="s">
        <v>203</v>
      </c>
    </row>
    <row r="514" s="14" customFormat="1">
      <c r="A514" s="14"/>
      <c r="B514" s="245"/>
      <c r="C514" s="246"/>
      <c r="D514" s="236" t="s">
        <v>215</v>
      </c>
      <c r="E514" s="247" t="s">
        <v>19</v>
      </c>
      <c r="F514" s="248" t="s">
        <v>79</v>
      </c>
      <c r="G514" s="246"/>
      <c r="H514" s="249">
        <v>1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5" t="s">
        <v>215</v>
      </c>
      <c r="AU514" s="255" t="s">
        <v>81</v>
      </c>
      <c r="AV514" s="14" t="s">
        <v>81</v>
      </c>
      <c r="AW514" s="14" t="s">
        <v>33</v>
      </c>
      <c r="AX514" s="14" t="s">
        <v>72</v>
      </c>
      <c r="AY514" s="255" t="s">
        <v>203</v>
      </c>
    </row>
    <row r="515" s="13" customFormat="1">
      <c r="A515" s="13"/>
      <c r="B515" s="234"/>
      <c r="C515" s="235"/>
      <c r="D515" s="236" t="s">
        <v>215</v>
      </c>
      <c r="E515" s="237" t="s">
        <v>19</v>
      </c>
      <c r="F515" s="238" t="s">
        <v>1366</v>
      </c>
      <c r="G515" s="235"/>
      <c r="H515" s="237" t="s">
        <v>19</v>
      </c>
      <c r="I515" s="239"/>
      <c r="J515" s="235"/>
      <c r="K515" s="235"/>
      <c r="L515" s="240"/>
      <c r="M515" s="241"/>
      <c r="N515" s="242"/>
      <c r="O515" s="242"/>
      <c r="P515" s="242"/>
      <c r="Q515" s="242"/>
      <c r="R515" s="242"/>
      <c r="S515" s="242"/>
      <c r="T515" s="24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4" t="s">
        <v>215</v>
      </c>
      <c r="AU515" s="244" t="s">
        <v>81</v>
      </c>
      <c r="AV515" s="13" t="s">
        <v>79</v>
      </c>
      <c r="AW515" s="13" t="s">
        <v>33</v>
      </c>
      <c r="AX515" s="13" t="s">
        <v>72</v>
      </c>
      <c r="AY515" s="244" t="s">
        <v>203</v>
      </c>
    </row>
    <row r="516" s="13" customFormat="1">
      <c r="A516" s="13"/>
      <c r="B516" s="234"/>
      <c r="C516" s="235"/>
      <c r="D516" s="236" t="s">
        <v>215</v>
      </c>
      <c r="E516" s="237" t="s">
        <v>19</v>
      </c>
      <c r="F516" s="238" t="s">
        <v>1935</v>
      </c>
      <c r="G516" s="235"/>
      <c r="H516" s="237" t="s">
        <v>19</v>
      </c>
      <c r="I516" s="239"/>
      <c r="J516" s="235"/>
      <c r="K516" s="235"/>
      <c r="L516" s="240"/>
      <c r="M516" s="241"/>
      <c r="N516" s="242"/>
      <c r="O516" s="242"/>
      <c r="P516" s="242"/>
      <c r="Q516" s="242"/>
      <c r="R516" s="242"/>
      <c r="S516" s="242"/>
      <c r="T516" s="24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4" t="s">
        <v>215</v>
      </c>
      <c r="AU516" s="244" t="s">
        <v>81</v>
      </c>
      <c r="AV516" s="13" t="s">
        <v>79</v>
      </c>
      <c r="AW516" s="13" t="s">
        <v>33</v>
      </c>
      <c r="AX516" s="13" t="s">
        <v>72</v>
      </c>
      <c r="AY516" s="244" t="s">
        <v>203</v>
      </c>
    </row>
    <row r="517" s="13" customFormat="1">
      <c r="A517" s="13"/>
      <c r="B517" s="234"/>
      <c r="C517" s="235"/>
      <c r="D517" s="236" t="s">
        <v>215</v>
      </c>
      <c r="E517" s="237" t="s">
        <v>19</v>
      </c>
      <c r="F517" s="238" t="s">
        <v>1490</v>
      </c>
      <c r="G517" s="235"/>
      <c r="H517" s="237" t="s">
        <v>19</v>
      </c>
      <c r="I517" s="239"/>
      <c r="J517" s="235"/>
      <c r="K517" s="235"/>
      <c r="L517" s="240"/>
      <c r="M517" s="241"/>
      <c r="N517" s="242"/>
      <c r="O517" s="242"/>
      <c r="P517" s="242"/>
      <c r="Q517" s="242"/>
      <c r="R517" s="242"/>
      <c r="S517" s="242"/>
      <c r="T517" s="24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4" t="s">
        <v>215</v>
      </c>
      <c r="AU517" s="244" t="s">
        <v>81</v>
      </c>
      <c r="AV517" s="13" t="s">
        <v>79</v>
      </c>
      <c r="AW517" s="13" t="s">
        <v>33</v>
      </c>
      <c r="AX517" s="13" t="s">
        <v>72</v>
      </c>
      <c r="AY517" s="244" t="s">
        <v>203</v>
      </c>
    </row>
    <row r="518" s="13" customFormat="1">
      <c r="A518" s="13"/>
      <c r="B518" s="234"/>
      <c r="C518" s="235"/>
      <c r="D518" s="236" t="s">
        <v>215</v>
      </c>
      <c r="E518" s="237" t="s">
        <v>19</v>
      </c>
      <c r="F518" s="238" t="s">
        <v>817</v>
      </c>
      <c r="G518" s="235"/>
      <c r="H518" s="237" t="s">
        <v>19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215</v>
      </c>
      <c r="AU518" s="244" t="s">
        <v>81</v>
      </c>
      <c r="AV518" s="13" t="s">
        <v>79</v>
      </c>
      <c r="AW518" s="13" t="s">
        <v>33</v>
      </c>
      <c r="AX518" s="13" t="s">
        <v>72</v>
      </c>
      <c r="AY518" s="244" t="s">
        <v>203</v>
      </c>
    </row>
    <row r="519" s="13" customFormat="1">
      <c r="A519" s="13"/>
      <c r="B519" s="234"/>
      <c r="C519" s="235"/>
      <c r="D519" s="236" t="s">
        <v>215</v>
      </c>
      <c r="E519" s="237" t="s">
        <v>19</v>
      </c>
      <c r="F519" s="238" t="s">
        <v>1936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215</v>
      </c>
      <c r="AU519" s="244" t="s">
        <v>81</v>
      </c>
      <c r="AV519" s="13" t="s">
        <v>79</v>
      </c>
      <c r="AW519" s="13" t="s">
        <v>33</v>
      </c>
      <c r="AX519" s="13" t="s">
        <v>72</v>
      </c>
      <c r="AY519" s="244" t="s">
        <v>203</v>
      </c>
    </row>
    <row r="520" s="14" customFormat="1">
      <c r="A520" s="14"/>
      <c r="B520" s="245"/>
      <c r="C520" s="246"/>
      <c r="D520" s="236" t="s">
        <v>215</v>
      </c>
      <c r="E520" s="247" t="s">
        <v>19</v>
      </c>
      <c r="F520" s="248" t="s">
        <v>79</v>
      </c>
      <c r="G520" s="246"/>
      <c r="H520" s="249">
        <v>1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215</v>
      </c>
      <c r="AU520" s="255" t="s">
        <v>81</v>
      </c>
      <c r="AV520" s="14" t="s">
        <v>81</v>
      </c>
      <c r="AW520" s="14" t="s">
        <v>33</v>
      </c>
      <c r="AX520" s="14" t="s">
        <v>72</v>
      </c>
      <c r="AY520" s="255" t="s">
        <v>203</v>
      </c>
    </row>
    <row r="521" s="13" customFormat="1">
      <c r="A521" s="13"/>
      <c r="B521" s="234"/>
      <c r="C521" s="235"/>
      <c r="D521" s="236" t="s">
        <v>215</v>
      </c>
      <c r="E521" s="237" t="s">
        <v>19</v>
      </c>
      <c r="F521" s="238" t="s">
        <v>1366</v>
      </c>
      <c r="G521" s="235"/>
      <c r="H521" s="237" t="s">
        <v>19</v>
      </c>
      <c r="I521" s="239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215</v>
      </c>
      <c r="AU521" s="244" t="s">
        <v>81</v>
      </c>
      <c r="AV521" s="13" t="s">
        <v>79</v>
      </c>
      <c r="AW521" s="13" t="s">
        <v>33</v>
      </c>
      <c r="AX521" s="13" t="s">
        <v>72</v>
      </c>
      <c r="AY521" s="244" t="s">
        <v>203</v>
      </c>
    </row>
    <row r="522" s="13" customFormat="1">
      <c r="A522" s="13"/>
      <c r="B522" s="234"/>
      <c r="C522" s="235"/>
      <c r="D522" s="236" t="s">
        <v>215</v>
      </c>
      <c r="E522" s="237" t="s">
        <v>19</v>
      </c>
      <c r="F522" s="238" t="s">
        <v>1937</v>
      </c>
      <c r="G522" s="235"/>
      <c r="H522" s="237" t="s">
        <v>19</v>
      </c>
      <c r="I522" s="239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215</v>
      </c>
      <c r="AU522" s="244" t="s">
        <v>81</v>
      </c>
      <c r="AV522" s="13" t="s">
        <v>79</v>
      </c>
      <c r="AW522" s="13" t="s">
        <v>33</v>
      </c>
      <c r="AX522" s="13" t="s">
        <v>72</v>
      </c>
      <c r="AY522" s="244" t="s">
        <v>203</v>
      </c>
    </row>
    <row r="523" s="13" customFormat="1">
      <c r="A523" s="13"/>
      <c r="B523" s="234"/>
      <c r="C523" s="235"/>
      <c r="D523" s="236" t="s">
        <v>215</v>
      </c>
      <c r="E523" s="237" t="s">
        <v>19</v>
      </c>
      <c r="F523" s="238" t="s">
        <v>1498</v>
      </c>
      <c r="G523" s="235"/>
      <c r="H523" s="237" t="s">
        <v>19</v>
      </c>
      <c r="I523" s="239"/>
      <c r="J523" s="235"/>
      <c r="K523" s="235"/>
      <c r="L523" s="240"/>
      <c r="M523" s="241"/>
      <c r="N523" s="242"/>
      <c r="O523" s="242"/>
      <c r="P523" s="242"/>
      <c r="Q523" s="242"/>
      <c r="R523" s="242"/>
      <c r="S523" s="242"/>
      <c r="T523" s="24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4" t="s">
        <v>215</v>
      </c>
      <c r="AU523" s="244" t="s">
        <v>81</v>
      </c>
      <c r="AV523" s="13" t="s">
        <v>79</v>
      </c>
      <c r="AW523" s="13" t="s">
        <v>33</v>
      </c>
      <c r="AX523" s="13" t="s">
        <v>72</v>
      </c>
      <c r="AY523" s="244" t="s">
        <v>203</v>
      </c>
    </row>
    <row r="524" s="13" customFormat="1">
      <c r="A524" s="13"/>
      <c r="B524" s="234"/>
      <c r="C524" s="235"/>
      <c r="D524" s="236" t="s">
        <v>215</v>
      </c>
      <c r="E524" s="237" t="s">
        <v>19</v>
      </c>
      <c r="F524" s="238" t="s">
        <v>817</v>
      </c>
      <c r="G524" s="235"/>
      <c r="H524" s="237" t="s">
        <v>19</v>
      </c>
      <c r="I524" s="239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215</v>
      </c>
      <c r="AU524" s="244" t="s">
        <v>81</v>
      </c>
      <c r="AV524" s="13" t="s">
        <v>79</v>
      </c>
      <c r="AW524" s="13" t="s">
        <v>33</v>
      </c>
      <c r="AX524" s="13" t="s">
        <v>72</v>
      </c>
      <c r="AY524" s="244" t="s">
        <v>203</v>
      </c>
    </row>
    <row r="525" s="13" customFormat="1">
      <c r="A525" s="13"/>
      <c r="B525" s="234"/>
      <c r="C525" s="235"/>
      <c r="D525" s="236" t="s">
        <v>215</v>
      </c>
      <c r="E525" s="237" t="s">
        <v>19</v>
      </c>
      <c r="F525" s="238" t="s">
        <v>828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215</v>
      </c>
      <c r="AU525" s="244" t="s">
        <v>81</v>
      </c>
      <c r="AV525" s="13" t="s">
        <v>79</v>
      </c>
      <c r="AW525" s="13" t="s">
        <v>33</v>
      </c>
      <c r="AX525" s="13" t="s">
        <v>72</v>
      </c>
      <c r="AY525" s="244" t="s">
        <v>203</v>
      </c>
    </row>
    <row r="526" s="14" customFormat="1">
      <c r="A526" s="14"/>
      <c r="B526" s="245"/>
      <c r="C526" s="246"/>
      <c r="D526" s="236" t="s">
        <v>215</v>
      </c>
      <c r="E526" s="247" t="s">
        <v>19</v>
      </c>
      <c r="F526" s="248" t="s">
        <v>79</v>
      </c>
      <c r="G526" s="246"/>
      <c r="H526" s="249">
        <v>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215</v>
      </c>
      <c r="AU526" s="255" t="s">
        <v>81</v>
      </c>
      <c r="AV526" s="14" t="s">
        <v>81</v>
      </c>
      <c r="AW526" s="14" t="s">
        <v>33</v>
      </c>
      <c r="AX526" s="14" t="s">
        <v>72</v>
      </c>
      <c r="AY526" s="255" t="s">
        <v>203</v>
      </c>
    </row>
    <row r="527" s="13" customFormat="1">
      <c r="A527" s="13"/>
      <c r="B527" s="234"/>
      <c r="C527" s="235"/>
      <c r="D527" s="236" t="s">
        <v>215</v>
      </c>
      <c r="E527" s="237" t="s">
        <v>19</v>
      </c>
      <c r="F527" s="238" t="s">
        <v>1366</v>
      </c>
      <c r="G527" s="235"/>
      <c r="H527" s="237" t="s">
        <v>19</v>
      </c>
      <c r="I527" s="239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215</v>
      </c>
      <c r="AU527" s="244" t="s">
        <v>81</v>
      </c>
      <c r="AV527" s="13" t="s">
        <v>79</v>
      </c>
      <c r="AW527" s="13" t="s">
        <v>33</v>
      </c>
      <c r="AX527" s="13" t="s">
        <v>72</v>
      </c>
      <c r="AY527" s="244" t="s">
        <v>203</v>
      </c>
    </row>
    <row r="528" s="13" customFormat="1">
      <c r="A528" s="13"/>
      <c r="B528" s="234"/>
      <c r="C528" s="235"/>
      <c r="D528" s="236" t="s">
        <v>215</v>
      </c>
      <c r="E528" s="237" t="s">
        <v>19</v>
      </c>
      <c r="F528" s="238" t="s">
        <v>1216</v>
      </c>
      <c r="G528" s="235"/>
      <c r="H528" s="237" t="s">
        <v>19</v>
      </c>
      <c r="I528" s="239"/>
      <c r="J528" s="235"/>
      <c r="K528" s="235"/>
      <c r="L528" s="240"/>
      <c r="M528" s="241"/>
      <c r="N528" s="242"/>
      <c r="O528" s="242"/>
      <c r="P528" s="242"/>
      <c r="Q528" s="242"/>
      <c r="R528" s="242"/>
      <c r="S528" s="242"/>
      <c r="T528" s="24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4" t="s">
        <v>215</v>
      </c>
      <c r="AU528" s="244" t="s">
        <v>81</v>
      </c>
      <c r="AV528" s="13" t="s">
        <v>79</v>
      </c>
      <c r="AW528" s="13" t="s">
        <v>33</v>
      </c>
      <c r="AX528" s="13" t="s">
        <v>72</v>
      </c>
      <c r="AY528" s="244" t="s">
        <v>203</v>
      </c>
    </row>
    <row r="529" s="13" customFormat="1">
      <c r="A529" s="13"/>
      <c r="B529" s="234"/>
      <c r="C529" s="235"/>
      <c r="D529" s="236" t="s">
        <v>215</v>
      </c>
      <c r="E529" s="237" t="s">
        <v>19</v>
      </c>
      <c r="F529" s="238" t="s">
        <v>559</v>
      </c>
      <c r="G529" s="235"/>
      <c r="H529" s="237" t="s">
        <v>19</v>
      </c>
      <c r="I529" s="239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215</v>
      </c>
      <c r="AU529" s="244" t="s">
        <v>81</v>
      </c>
      <c r="AV529" s="13" t="s">
        <v>79</v>
      </c>
      <c r="AW529" s="13" t="s">
        <v>33</v>
      </c>
      <c r="AX529" s="13" t="s">
        <v>72</v>
      </c>
      <c r="AY529" s="244" t="s">
        <v>203</v>
      </c>
    </row>
    <row r="530" s="13" customFormat="1">
      <c r="A530" s="13"/>
      <c r="B530" s="234"/>
      <c r="C530" s="235"/>
      <c r="D530" s="236" t="s">
        <v>215</v>
      </c>
      <c r="E530" s="237" t="s">
        <v>19</v>
      </c>
      <c r="F530" s="238" t="s">
        <v>817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215</v>
      </c>
      <c r="AU530" s="244" t="s">
        <v>81</v>
      </c>
      <c r="AV530" s="13" t="s">
        <v>79</v>
      </c>
      <c r="AW530" s="13" t="s">
        <v>33</v>
      </c>
      <c r="AX530" s="13" t="s">
        <v>72</v>
      </c>
      <c r="AY530" s="244" t="s">
        <v>203</v>
      </c>
    </row>
    <row r="531" s="13" customFormat="1">
      <c r="A531" s="13"/>
      <c r="B531" s="234"/>
      <c r="C531" s="235"/>
      <c r="D531" s="236" t="s">
        <v>215</v>
      </c>
      <c r="E531" s="237" t="s">
        <v>19</v>
      </c>
      <c r="F531" s="238" t="s">
        <v>1938</v>
      </c>
      <c r="G531" s="235"/>
      <c r="H531" s="237" t="s">
        <v>19</v>
      </c>
      <c r="I531" s="239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215</v>
      </c>
      <c r="AU531" s="244" t="s">
        <v>81</v>
      </c>
      <c r="AV531" s="13" t="s">
        <v>79</v>
      </c>
      <c r="AW531" s="13" t="s">
        <v>33</v>
      </c>
      <c r="AX531" s="13" t="s">
        <v>72</v>
      </c>
      <c r="AY531" s="244" t="s">
        <v>203</v>
      </c>
    </row>
    <row r="532" s="14" customFormat="1">
      <c r="A532" s="14"/>
      <c r="B532" s="245"/>
      <c r="C532" s="246"/>
      <c r="D532" s="236" t="s">
        <v>215</v>
      </c>
      <c r="E532" s="247" t="s">
        <v>19</v>
      </c>
      <c r="F532" s="248" t="s">
        <v>79</v>
      </c>
      <c r="G532" s="246"/>
      <c r="H532" s="249">
        <v>1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215</v>
      </c>
      <c r="AU532" s="255" t="s">
        <v>81</v>
      </c>
      <c r="AV532" s="14" t="s">
        <v>81</v>
      </c>
      <c r="AW532" s="14" t="s">
        <v>33</v>
      </c>
      <c r="AX532" s="14" t="s">
        <v>72</v>
      </c>
      <c r="AY532" s="255" t="s">
        <v>203</v>
      </c>
    </row>
    <row r="533" s="15" customFormat="1">
      <c r="A533" s="15"/>
      <c r="B533" s="256"/>
      <c r="C533" s="257"/>
      <c r="D533" s="236" t="s">
        <v>215</v>
      </c>
      <c r="E533" s="258" t="s">
        <v>19</v>
      </c>
      <c r="F533" s="259" t="s">
        <v>246</v>
      </c>
      <c r="G533" s="257"/>
      <c r="H533" s="260">
        <v>4</v>
      </c>
      <c r="I533" s="261"/>
      <c r="J533" s="257"/>
      <c r="K533" s="257"/>
      <c r="L533" s="262"/>
      <c r="M533" s="263"/>
      <c r="N533" s="264"/>
      <c r="O533" s="264"/>
      <c r="P533" s="264"/>
      <c r="Q533" s="264"/>
      <c r="R533" s="264"/>
      <c r="S533" s="264"/>
      <c r="T533" s="26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T533" s="266" t="s">
        <v>215</v>
      </c>
      <c r="AU533" s="266" t="s">
        <v>81</v>
      </c>
      <c r="AV533" s="15" t="s">
        <v>211</v>
      </c>
      <c r="AW533" s="15" t="s">
        <v>33</v>
      </c>
      <c r="AX533" s="15" t="s">
        <v>79</v>
      </c>
      <c r="AY533" s="266" t="s">
        <v>203</v>
      </c>
    </row>
    <row r="534" s="2" customFormat="1" ht="21.75" customHeight="1">
      <c r="A534" s="40"/>
      <c r="B534" s="41"/>
      <c r="C534" s="270" t="s">
        <v>430</v>
      </c>
      <c r="D534" s="270" t="s">
        <v>771</v>
      </c>
      <c r="E534" s="271" t="s">
        <v>837</v>
      </c>
      <c r="F534" s="272" t="s">
        <v>838</v>
      </c>
      <c r="G534" s="273" t="s">
        <v>358</v>
      </c>
      <c r="H534" s="274">
        <v>2</v>
      </c>
      <c r="I534" s="275"/>
      <c r="J534" s="276">
        <f>ROUND(I534*H534,2)</f>
        <v>0</v>
      </c>
      <c r="K534" s="272" t="s">
        <v>210</v>
      </c>
      <c r="L534" s="277"/>
      <c r="M534" s="278" t="s">
        <v>19</v>
      </c>
      <c r="N534" s="279" t="s">
        <v>43</v>
      </c>
      <c r="O534" s="86"/>
      <c r="P534" s="225">
        <f>O534*H534</f>
        <v>0</v>
      </c>
      <c r="Q534" s="225">
        <v>0.024299999999999999</v>
      </c>
      <c r="R534" s="225">
        <f>Q534*H534</f>
        <v>0.048599999999999997</v>
      </c>
      <c r="S534" s="225">
        <v>0</v>
      </c>
      <c r="T534" s="226">
        <f>S534*H534</f>
        <v>0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27" t="s">
        <v>821</v>
      </c>
      <c r="AT534" s="227" t="s">
        <v>771</v>
      </c>
      <c r="AU534" s="227" t="s">
        <v>81</v>
      </c>
      <c r="AY534" s="19" t="s">
        <v>203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19" t="s">
        <v>79</v>
      </c>
      <c r="BK534" s="228">
        <f>ROUND(I534*H534,2)</f>
        <v>0</v>
      </c>
      <c r="BL534" s="19" t="s">
        <v>321</v>
      </c>
      <c r="BM534" s="227" t="s">
        <v>1939</v>
      </c>
    </row>
    <row r="535" s="13" customFormat="1">
      <c r="A535" s="13"/>
      <c r="B535" s="234"/>
      <c r="C535" s="235"/>
      <c r="D535" s="236" t="s">
        <v>215</v>
      </c>
      <c r="E535" s="237" t="s">
        <v>19</v>
      </c>
      <c r="F535" s="238" t="s">
        <v>1366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215</v>
      </c>
      <c r="AU535" s="244" t="s">
        <v>81</v>
      </c>
      <c r="AV535" s="13" t="s">
        <v>79</v>
      </c>
      <c r="AW535" s="13" t="s">
        <v>33</v>
      </c>
      <c r="AX535" s="13" t="s">
        <v>72</v>
      </c>
      <c r="AY535" s="244" t="s">
        <v>203</v>
      </c>
    </row>
    <row r="536" s="13" customFormat="1">
      <c r="A536" s="13"/>
      <c r="B536" s="234"/>
      <c r="C536" s="235"/>
      <c r="D536" s="236" t="s">
        <v>215</v>
      </c>
      <c r="E536" s="237" t="s">
        <v>19</v>
      </c>
      <c r="F536" s="238" t="s">
        <v>1937</v>
      </c>
      <c r="G536" s="235"/>
      <c r="H536" s="237" t="s">
        <v>19</v>
      </c>
      <c r="I536" s="239"/>
      <c r="J536" s="235"/>
      <c r="K536" s="235"/>
      <c r="L536" s="240"/>
      <c r="M536" s="241"/>
      <c r="N536" s="242"/>
      <c r="O536" s="242"/>
      <c r="P536" s="242"/>
      <c r="Q536" s="242"/>
      <c r="R536" s="242"/>
      <c r="S536" s="242"/>
      <c r="T536" s="24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4" t="s">
        <v>215</v>
      </c>
      <c r="AU536" s="244" t="s">
        <v>81</v>
      </c>
      <c r="AV536" s="13" t="s">
        <v>79</v>
      </c>
      <c r="AW536" s="13" t="s">
        <v>33</v>
      </c>
      <c r="AX536" s="13" t="s">
        <v>72</v>
      </c>
      <c r="AY536" s="244" t="s">
        <v>203</v>
      </c>
    </row>
    <row r="537" s="13" customFormat="1">
      <c r="A537" s="13"/>
      <c r="B537" s="234"/>
      <c r="C537" s="235"/>
      <c r="D537" s="236" t="s">
        <v>215</v>
      </c>
      <c r="E537" s="237" t="s">
        <v>19</v>
      </c>
      <c r="F537" s="238" t="s">
        <v>1498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215</v>
      </c>
      <c r="AU537" s="244" t="s">
        <v>81</v>
      </c>
      <c r="AV537" s="13" t="s">
        <v>79</v>
      </c>
      <c r="AW537" s="13" t="s">
        <v>33</v>
      </c>
      <c r="AX537" s="13" t="s">
        <v>72</v>
      </c>
      <c r="AY537" s="244" t="s">
        <v>203</v>
      </c>
    </row>
    <row r="538" s="13" customFormat="1">
      <c r="A538" s="13"/>
      <c r="B538" s="234"/>
      <c r="C538" s="235"/>
      <c r="D538" s="236" t="s">
        <v>215</v>
      </c>
      <c r="E538" s="237" t="s">
        <v>19</v>
      </c>
      <c r="F538" s="238" t="s">
        <v>817</v>
      </c>
      <c r="G538" s="235"/>
      <c r="H538" s="237" t="s">
        <v>19</v>
      </c>
      <c r="I538" s="239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215</v>
      </c>
      <c r="AU538" s="244" t="s">
        <v>81</v>
      </c>
      <c r="AV538" s="13" t="s">
        <v>79</v>
      </c>
      <c r="AW538" s="13" t="s">
        <v>33</v>
      </c>
      <c r="AX538" s="13" t="s">
        <v>72</v>
      </c>
      <c r="AY538" s="244" t="s">
        <v>203</v>
      </c>
    </row>
    <row r="539" s="13" customFormat="1">
      <c r="A539" s="13"/>
      <c r="B539" s="234"/>
      <c r="C539" s="235"/>
      <c r="D539" s="236" t="s">
        <v>215</v>
      </c>
      <c r="E539" s="237" t="s">
        <v>19</v>
      </c>
      <c r="F539" s="238" t="s">
        <v>828</v>
      </c>
      <c r="G539" s="235"/>
      <c r="H539" s="237" t="s">
        <v>19</v>
      </c>
      <c r="I539" s="239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215</v>
      </c>
      <c r="AU539" s="244" t="s">
        <v>81</v>
      </c>
      <c r="AV539" s="13" t="s">
        <v>79</v>
      </c>
      <c r="AW539" s="13" t="s">
        <v>33</v>
      </c>
      <c r="AX539" s="13" t="s">
        <v>72</v>
      </c>
      <c r="AY539" s="244" t="s">
        <v>203</v>
      </c>
    </row>
    <row r="540" s="14" customFormat="1">
      <c r="A540" s="14"/>
      <c r="B540" s="245"/>
      <c r="C540" s="246"/>
      <c r="D540" s="236" t="s">
        <v>215</v>
      </c>
      <c r="E540" s="247" t="s">
        <v>19</v>
      </c>
      <c r="F540" s="248" t="s">
        <v>79</v>
      </c>
      <c r="G540" s="246"/>
      <c r="H540" s="249">
        <v>1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215</v>
      </c>
      <c r="AU540" s="255" t="s">
        <v>81</v>
      </c>
      <c r="AV540" s="14" t="s">
        <v>81</v>
      </c>
      <c r="AW540" s="14" t="s">
        <v>33</v>
      </c>
      <c r="AX540" s="14" t="s">
        <v>72</v>
      </c>
      <c r="AY540" s="255" t="s">
        <v>203</v>
      </c>
    </row>
    <row r="541" s="13" customFormat="1">
      <c r="A541" s="13"/>
      <c r="B541" s="234"/>
      <c r="C541" s="235"/>
      <c r="D541" s="236" t="s">
        <v>215</v>
      </c>
      <c r="E541" s="237" t="s">
        <v>19</v>
      </c>
      <c r="F541" s="238" t="s">
        <v>1366</v>
      </c>
      <c r="G541" s="235"/>
      <c r="H541" s="237" t="s">
        <v>19</v>
      </c>
      <c r="I541" s="239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215</v>
      </c>
      <c r="AU541" s="244" t="s">
        <v>81</v>
      </c>
      <c r="AV541" s="13" t="s">
        <v>79</v>
      </c>
      <c r="AW541" s="13" t="s">
        <v>33</v>
      </c>
      <c r="AX541" s="13" t="s">
        <v>72</v>
      </c>
      <c r="AY541" s="244" t="s">
        <v>203</v>
      </c>
    </row>
    <row r="542" s="13" customFormat="1">
      <c r="A542" s="13"/>
      <c r="B542" s="234"/>
      <c r="C542" s="235"/>
      <c r="D542" s="236" t="s">
        <v>215</v>
      </c>
      <c r="E542" s="237" t="s">
        <v>19</v>
      </c>
      <c r="F542" s="238" t="s">
        <v>1216</v>
      </c>
      <c r="G542" s="235"/>
      <c r="H542" s="237" t="s">
        <v>19</v>
      </c>
      <c r="I542" s="239"/>
      <c r="J542" s="235"/>
      <c r="K542" s="235"/>
      <c r="L542" s="240"/>
      <c r="M542" s="241"/>
      <c r="N542" s="242"/>
      <c r="O542" s="242"/>
      <c r="P542" s="242"/>
      <c r="Q542" s="242"/>
      <c r="R542" s="242"/>
      <c r="S542" s="242"/>
      <c r="T542" s="24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4" t="s">
        <v>215</v>
      </c>
      <c r="AU542" s="244" t="s">
        <v>81</v>
      </c>
      <c r="AV542" s="13" t="s">
        <v>79</v>
      </c>
      <c r="AW542" s="13" t="s">
        <v>33</v>
      </c>
      <c r="AX542" s="13" t="s">
        <v>72</v>
      </c>
      <c r="AY542" s="244" t="s">
        <v>203</v>
      </c>
    </row>
    <row r="543" s="13" customFormat="1">
      <c r="A543" s="13"/>
      <c r="B543" s="234"/>
      <c r="C543" s="235"/>
      <c r="D543" s="236" t="s">
        <v>215</v>
      </c>
      <c r="E543" s="237" t="s">
        <v>19</v>
      </c>
      <c r="F543" s="238" t="s">
        <v>559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215</v>
      </c>
      <c r="AU543" s="244" t="s">
        <v>81</v>
      </c>
      <c r="AV543" s="13" t="s">
        <v>79</v>
      </c>
      <c r="AW543" s="13" t="s">
        <v>33</v>
      </c>
      <c r="AX543" s="13" t="s">
        <v>72</v>
      </c>
      <c r="AY543" s="244" t="s">
        <v>203</v>
      </c>
    </row>
    <row r="544" s="13" customFormat="1">
      <c r="A544" s="13"/>
      <c r="B544" s="234"/>
      <c r="C544" s="235"/>
      <c r="D544" s="236" t="s">
        <v>215</v>
      </c>
      <c r="E544" s="237" t="s">
        <v>19</v>
      </c>
      <c r="F544" s="238" t="s">
        <v>817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215</v>
      </c>
      <c r="AU544" s="244" t="s">
        <v>81</v>
      </c>
      <c r="AV544" s="13" t="s">
        <v>79</v>
      </c>
      <c r="AW544" s="13" t="s">
        <v>33</v>
      </c>
      <c r="AX544" s="13" t="s">
        <v>72</v>
      </c>
      <c r="AY544" s="244" t="s">
        <v>203</v>
      </c>
    </row>
    <row r="545" s="13" customFormat="1">
      <c r="A545" s="13"/>
      <c r="B545" s="234"/>
      <c r="C545" s="235"/>
      <c r="D545" s="236" t="s">
        <v>215</v>
      </c>
      <c r="E545" s="237" t="s">
        <v>19</v>
      </c>
      <c r="F545" s="238" t="s">
        <v>1938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215</v>
      </c>
      <c r="AU545" s="244" t="s">
        <v>81</v>
      </c>
      <c r="AV545" s="13" t="s">
        <v>79</v>
      </c>
      <c r="AW545" s="13" t="s">
        <v>33</v>
      </c>
      <c r="AX545" s="13" t="s">
        <v>72</v>
      </c>
      <c r="AY545" s="244" t="s">
        <v>203</v>
      </c>
    </row>
    <row r="546" s="14" customFormat="1">
      <c r="A546" s="14"/>
      <c r="B546" s="245"/>
      <c r="C546" s="246"/>
      <c r="D546" s="236" t="s">
        <v>215</v>
      </c>
      <c r="E546" s="247" t="s">
        <v>19</v>
      </c>
      <c r="F546" s="248" t="s">
        <v>79</v>
      </c>
      <c r="G546" s="246"/>
      <c r="H546" s="249">
        <v>1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215</v>
      </c>
      <c r="AU546" s="255" t="s">
        <v>81</v>
      </c>
      <c r="AV546" s="14" t="s">
        <v>81</v>
      </c>
      <c r="AW546" s="14" t="s">
        <v>33</v>
      </c>
      <c r="AX546" s="14" t="s">
        <v>72</v>
      </c>
      <c r="AY546" s="255" t="s">
        <v>203</v>
      </c>
    </row>
    <row r="547" s="15" customFormat="1">
      <c r="A547" s="15"/>
      <c r="B547" s="256"/>
      <c r="C547" s="257"/>
      <c r="D547" s="236" t="s">
        <v>215</v>
      </c>
      <c r="E547" s="258" t="s">
        <v>19</v>
      </c>
      <c r="F547" s="259" t="s">
        <v>246</v>
      </c>
      <c r="G547" s="257"/>
      <c r="H547" s="260">
        <v>2</v>
      </c>
      <c r="I547" s="261"/>
      <c r="J547" s="257"/>
      <c r="K547" s="257"/>
      <c r="L547" s="262"/>
      <c r="M547" s="263"/>
      <c r="N547" s="264"/>
      <c r="O547" s="264"/>
      <c r="P547" s="264"/>
      <c r="Q547" s="264"/>
      <c r="R547" s="264"/>
      <c r="S547" s="264"/>
      <c r="T547" s="26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6" t="s">
        <v>215</v>
      </c>
      <c r="AU547" s="266" t="s">
        <v>81</v>
      </c>
      <c r="AV547" s="15" t="s">
        <v>211</v>
      </c>
      <c r="AW547" s="15" t="s">
        <v>33</v>
      </c>
      <c r="AX547" s="15" t="s">
        <v>79</v>
      </c>
      <c r="AY547" s="266" t="s">
        <v>203</v>
      </c>
    </row>
    <row r="548" s="2" customFormat="1" ht="21.75" customHeight="1">
      <c r="A548" s="40"/>
      <c r="B548" s="41"/>
      <c r="C548" s="270" t="s">
        <v>843</v>
      </c>
      <c r="D548" s="270" t="s">
        <v>771</v>
      </c>
      <c r="E548" s="271" t="s">
        <v>1721</v>
      </c>
      <c r="F548" s="272" t="s">
        <v>1722</v>
      </c>
      <c r="G548" s="273" t="s">
        <v>358</v>
      </c>
      <c r="H548" s="274">
        <v>2</v>
      </c>
      <c r="I548" s="275"/>
      <c r="J548" s="276">
        <f>ROUND(I548*H548,2)</f>
        <v>0</v>
      </c>
      <c r="K548" s="272" t="s">
        <v>19</v>
      </c>
      <c r="L548" s="277"/>
      <c r="M548" s="278" t="s">
        <v>19</v>
      </c>
      <c r="N548" s="279" t="s">
        <v>43</v>
      </c>
      <c r="O548" s="86"/>
      <c r="P548" s="225">
        <f>O548*H548</f>
        <v>0</v>
      </c>
      <c r="Q548" s="225">
        <v>0.027</v>
      </c>
      <c r="R548" s="225">
        <f>Q548*H548</f>
        <v>0.053999999999999999</v>
      </c>
      <c r="S548" s="225">
        <v>0</v>
      </c>
      <c r="T548" s="226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27" t="s">
        <v>821</v>
      </c>
      <c r="AT548" s="227" t="s">
        <v>771</v>
      </c>
      <c r="AU548" s="227" t="s">
        <v>81</v>
      </c>
      <c r="AY548" s="19" t="s">
        <v>203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19" t="s">
        <v>79</v>
      </c>
      <c r="BK548" s="228">
        <f>ROUND(I548*H548,2)</f>
        <v>0</v>
      </c>
      <c r="BL548" s="19" t="s">
        <v>321</v>
      </c>
      <c r="BM548" s="227" t="s">
        <v>1940</v>
      </c>
    </row>
    <row r="549" s="13" customFormat="1">
      <c r="A549" s="13"/>
      <c r="B549" s="234"/>
      <c r="C549" s="235"/>
      <c r="D549" s="236" t="s">
        <v>215</v>
      </c>
      <c r="E549" s="237" t="s">
        <v>19</v>
      </c>
      <c r="F549" s="238" t="s">
        <v>1366</v>
      </c>
      <c r="G549" s="235"/>
      <c r="H549" s="237" t="s">
        <v>19</v>
      </c>
      <c r="I549" s="239"/>
      <c r="J549" s="235"/>
      <c r="K549" s="235"/>
      <c r="L549" s="240"/>
      <c r="M549" s="241"/>
      <c r="N549" s="242"/>
      <c r="O549" s="242"/>
      <c r="P549" s="242"/>
      <c r="Q549" s="242"/>
      <c r="R549" s="242"/>
      <c r="S549" s="242"/>
      <c r="T549" s="24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4" t="s">
        <v>215</v>
      </c>
      <c r="AU549" s="244" t="s">
        <v>81</v>
      </c>
      <c r="AV549" s="13" t="s">
        <v>79</v>
      </c>
      <c r="AW549" s="13" t="s">
        <v>33</v>
      </c>
      <c r="AX549" s="13" t="s">
        <v>72</v>
      </c>
      <c r="AY549" s="244" t="s">
        <v>203</v>
      </c>
    </row>
    <row r="550" s="13" customFormat="1">
      <c r="A550" s="13"/>
      <c r="B550" s="234"/>
      <c r="C550" s="235"/>
      <c r="D550" s="236" t="s">
        <v>215</v>
      </c>
      <c r="E550" s="237" t="s">
        <v>19</v>
      </c>
      <c r="F550" s="238" t="s">
        <v>1933</v>
      </c>
      <c r="G550" s="235"/>
      <c r="H550" s="237" t="s">
        <v>19</v>
      </c>
      <c r="I550" s="239"/>
      <c r="J550" s="235"/>
      <c r="K550" s="235"/>
      <c r="L550" s="240"/>
      <c r="M550" s="241"/>
      <c r="N550" s="242"/>
      <c r="O550" s="242"/>
      <c r="P550" s="242"/>
      <c r="Q550" s="242"/>
      <c r="R550" s="242"/>
      <c r="S550" s="242"/>
      <c r="T550" s="24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4" t="s">
        <v>215</v>
      </c>
      <c r="AU550" s="244" t="s">
        <v>81</v>
      </c>
      <c r="AV550" s="13" t="s">
        <v>79</v>
      </c>
      <c r="AW550" s="13" t="s">
        <v>33</v>
      </c>
      <c r="AX550" s="13" t="s">
        <v>72</v>
      </c>
      <c r="AY550" s="244" t="s">
        <v>203</v>
      </c>
    </row>
    <row r="551" s="13" customFormat="1">
      <c r="A551" s="13"/>
      <c r="B551" s="234"/>
      <c r="C551" s="235"/>
      <c r="D551" s="236" t="s">
        <v>215</v>
      </c>
      <c r="E551" s="237" t="s">
        <v>19</v>
      </c>
      <c r="F551" s="238" t="s">
        <v>1512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215</v>
      </c>
      <c r="AU551" s="244" t="s">
        <v>81</v>
      </c>
      <c r="AV551" s="13" t="s">
        <v>79</v>
      </c>
      <c r="AW551" s="13" t="s">
        <v>33</v>
      </c>
      <c r="AX551" s="13" t="s">
        <v>72</v>
      </c>
      <c r="AY551" s="244" t="s">
        <v>203</v>
      </c>
    </row>
    <row r="552" s="13" customFormat="1">
      <c r="A552" s="13"/>
      <c r="B552" s="234"/>
      <c r="C552" s="235"/>
      <c r="D552" s="236" t="s">
        <v>215</v>
      </c>
      <c r="E552" s="237" t="s">
        <v>19</v>
      </c>
      <c r="F552" s="238" t="s">
        <v>817</v>
      </c>
      <c r="G552" s="235"/>
      <c r="H552" s="237" t="s">
        <v>19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215</v>
      </c>
      <c r="AU552" s="244" t="s">
        <v>81</v>
      </c>
      <c r="AV552" s="13" t="s">
        <v>79</v>
      </c>
      <c r="AW552" s="13" t="s">
        <v>33</v>
      </c>
      <c r="AX552" s="13" t="s">
        <v>72</v>
      </c>
      <c r="AY552" s="244" t="s">
        <v>203</v>
      </c>
    </row>
    <row r="553" s="13" customFormat="1">
      <c r="A553" s="13"/>
      <c r="B553" s="234"/>
      <c r="C553" s="235"/>
      <c r="D553" s="236" t="s">
        <v>215</v>
      </c>
      <c r="E553" s="237" t="s">
        <v>19</v>
      </c>
      <c r="F553" s="238" t="s">
        <v>1934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215</v>
      </c>
      <c r="AU553" s="244" t="s">
        <v>81</v>
      </c>
      <c r="AV553" s="13" t="s">
        <v>79</v>
      </c>
      <c r="AW553" s="13" t="s">
        <v>33</v>
      </c>
      <c r="AX553" s="13" t="s">
        <v>72</v>
      </c>
      <c r="AY553" s="244" t="s">
        <v>203</v>
      </c>
    </row>
    <row r="554" s="14" customFormat="1">
      <c r="A554" s="14"/>
      <c r="B554" s="245"/>
      <c r="C554" s="246"/>
      <c r="D554" s="236" t="s">
        <v>215</v>
      </c>
      <c r="E554" s="247" t="s">
        <v>19</v>
      </c>
      <c r="F554" s="248" t="s">
        <v>79</v>
      </c>
      <c r="G554" s="246"/>
      <c r="H554" s="249">
        <v>1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215</v>
      </c>
      <c r="AU554" s="255" t="s">
        <v>81</v>
      </c>
      <c r="AV554" s="14" t="s">
        <v>81</v>
      </c>
      <c r="AW554" s="14" t="s">
        <v>33</v>
      </c>
      <c r="AX554" s="14" t="s">
        <v>72</v>
      </c>
      <c r="AY554" s="255" t="s">
        <v>203</v>
      </c>
    </row>
    <row r="555" s="13" customFormat="1">
      <c r="A555" s="13"/>
      <c r="B555" s="234"/>
      <c r="C555" s="235"/>
      <c r="D555" s="236" t="s">
        <v>215</v>
      </c>
      <c r="E555" s="237" t="s">
        <v>19</v>
      </c>
      <c r="F555" s="238" t="s">
        <v>1366</v>
      </c>
      <c r="G555" s="235"/>
      <c r="H555" s="237" t="s">
        <v>19</v>
      </c>
      <c r="I555" s="239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215</v>
      </c>
      <c r="AU555" s="244" t="s">
        <v>81</v>
      </c>
      <c r="AV555" s="13" t="s">
        <v>79</v>
      </c>
      <c r="AW555" s="13" t="s">
        <v>33</v>
      </c>
      <c r="AX555" s="13" t="s">
        <v>72</v>
      </c>
      <c r="AY555" s="244" t="s">
        <v>203</v>
      </c>
    </row>
    <row r="556" s="13" customFormat="1">
      <c r="A556" s="13"/>
      <c r="B556" s="234"/>
      <c r="C556" s="235"/>
      <c r="D556" s="236" t="s">
        <v>215</v>
      </c>
      <c r="E556" s="237" t="s">
        <v>19</v>
      </c>
      <c r="F556" s="238" t="s">
        <v>1935</v>
      </c>
      <c r="G556" s="235"/>
      <c r="H556" s="237" t="s">
        <v>19</v>
      </c>
      <c r="I556" s="239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215</v>
      </c>
      <c r="AU556" s="244" t="s">
        <v>81</v>
      </c>
      <c r="AV556" s="13" t="s">
        <v>79</v>
      </c>
      <c r="AW556" s="13" t="s">
        <v>33</v>
      </c>
      <c r="AX556" s="13" t="s">
        <v>72</v>
      </c>
      <c r="AY556" s="244" t="s">
        <v>203</v>
      </c>
    </row>
    <row r="557" s="13" customFormat="1">
      <c r="A557" s="13"/>
      <c r="B557" s="234"/>
      <c r="C557" s="235"/>
      <c r="D557" s="236" t="s">
        <v>215</v>
      </c>
      <c r="E557" s="237" t="s">
        <v>19</v>
      </c>
      <c r="F557" s="238" t="s">
        <v>1490</v>
      </c>
      <c r="G557" s="235"/>
      <c r="H557" s="237" t="s">
        <v>19</v>
      </c>
      <c r="I557" s="239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215</v>
      </c>
      <c r="AU557" s="244" t="s">
        <v>81</v>
      </c>
      <c r="AV557" s="13" t="s">
        <v>79</v>
      </c>
      <c r="AW557" s="13" t="s">
        <v>33</v>
      </c>
      <c r="AX557" s="13" t="s">
        <v>72</v>
      </c>
      <c r="AY557" s="244" t="s">
        <v>203</v>
      </c>
    </row>
    <row r="558" s="13" customFormat="1">
      <c r="A558" s="13"/>
      <c r="B558" s="234"/>
      <c r="C558" s="235"/>
      <c r="D558" s="236" t="s">
        <v>215</v>
      </c>
      <c r="E558" s="237" t="s">
        <v>19</v>
      </c>
      <c r="F558" s="238" t="s">
        <v>817</v>
      </c>
      <c r="G558" s="235"/>
      <c r="H558" s="237" t="s">
        <v>19</v>
      </c>
      <c r="I558" s="239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215</v>
      </c>
      <c r="AU558" s="244" t="s">
        <v>81</v>
      </c>
      <c r="AV558" s="13" t="s">
        <v>79</v>
      </c>
      <c r="AW558" s="13" t="s">
        <v>33</v>
      </c>
      <c r="AX558" s="13" t="s">
        <v>72</v>
      </c>
      <c r="AY558" s="244" t="s">
        <v>203</v>
      </c>
    </row>
    <row r="559" s="13" customFormat="1">
      <c r="A559" s="13"/>
      <c r="B559" s="234"/>
      <c r="C559" s="235"/>
      <c r="D559" s="236" t="s">
        <v>215</v>
      </c>
      <c r="E559" s="237" t="s">
        <v>19</v>
      </c>
      <c r="F559" s="238" t="s">
        <v>1936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215</v>
      </c>
      <c r="AU559" s="244" t="s">
        <v>81</v>
      </c>
      <c r="AV559" s="13" t="s">
        <v>79</v>
      </c>
      <c r="AW559" s="13" t="s">
        <v>33</v>
      </c>
      <c r="AX559" s="13" t="s">
        <v>72</v>
      </c>
      <c r="AY559" s="244" t="s">
        <v>203</v>
      </c>
    </row>
    <row r="560" s="14" customFormat="1">
      <c r="A560" s="14"/>
      <c r="B560" s="245"/>
      <c r="C560" s="246"/>
      <c r="D560" s="236" t="s">
        <v>215</v>
      </c>
      <c r="E560" s="247" t="s">
        <v>19</v>
      </c>
      <c r="F560" s="248" t="s">
        <v>79</v>
      </c>
      <c r="G560" s="246"/>
      <c r="H560" s="249">
        <v>1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215</v>
      </c>
      <c r="AU560" s="255" t="s">
        <v>81</v>
      </c>
      <c r="AV560" s="14" t="s">
        <v>81</v>
      </c>
      <c r="AW560" s="14" t="s">
        <v>33</v>
      </c>
      <c r="AX560" s="14" t="s">
        <v>72</v>
      </c>
      <c r="AY560" s="255" t="s">
        <v>203</v>
      </c>
    </row>
    <row r="561" s="15" customFormat="1">
      <c r="A561" s="15"/>
      <c r="B561" s="256"/>
      <c r="C561" s="257"/>
      <c r="D561" s="236" t="s">
        <v>215</v>
      </c>
      <c r="E561" s="258" t="s">
        <v>19</v>
      </c>
      <c r="F561" s="259" t="s">
        <v>246</v>
      </c>
      <c r="G561" s="257"/>
      <c r="H561" s="260">
        <v>2</v>
      </c>
      <c r="I561" s="261"/>
      <c r="J561" s="257"/>
      <c r="K561" s="257"/>
      <c r="L561" s="262"/>
      <c r="M561" s="263"/>
      <c r="N561" s="264"/>
      <c r="O561" s="264"/>
      <c r="P561" s="264"/>
      <c r="Q561" s="264"/>
      <c r="R561" s="264"/>
      <c r="S561" s="264"/>
      <c r="T561" s="26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T561" s="266" t="s">
        <v>215</v>
      </c>
      <c r="AU561" s="266" t="s">
        <v>81</v>
      </c>
      <c r="AV561" s="15" t="s">
        <v>211</v>
      </c>
      <c r="AW561" s="15" t="s">
        <v>33</v>
      </c>
      <c r="AX561" s="15" t="s">
        <v>79</v>
      </c>
      <c r="AY561" s="266" t="s">
        <v>203</v>
      </c>
    </row>
    <row r="562" s="2" customFormat="1" ht="24.15" customHeight="1">
      <c r="A562" s="40"/>
      <c r="B562" s="41"/>
      <c r="C562" s="216" t="s">
        <v>847</v>
      </c>
      <c r="D562" s="216" t="s">
        <v>206</v>
      </c>
      <c r="E562" s="217" t="s">
        <v>865</v>
      </c>
      <c r="F562" s="218" t="s">
        <v>866</v>
      </c>
      <c r="G562" s="219" t="s">
        <v>282</v>
      </c>
      <c r="H562" s="220">
        <v>0.17299999999999999</v>
      </c>
      <c r="I562" s="221"/>
      <c r="J562" s="222">
        <f>ROUND(I562*H562,2)</f>
        <v>0</v>
      </c>
      <c r="K562" s="218" t="s">
        <v>210</v>
      </c>
      <c r="L562" s="46"/>
      <c r="M562" s="223" t="s">
        <v>19</v>
      </c>
      <c r="N562" s="224" t="s">
        <v>43</v>
      </c>
      <c r="O562" s="86"/>
      <c r="P562" s="225">
        <f>O562*H562</f>
        <v>0</v>
      </c>
      <c r="Q562" s="225">
        <v>0</v>
      </c>
      <c r="R562" s="225">
        <f>Q562*H562</f>
        <v>0</v>
      </c>
      <c r="S562" s="225">
        <v>0</v>
      </c>
      <c r="T562" s="226">
        <f>S562*H562</f>
        <v>0</v>
      </c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R562" s="227" t="s">
        <v>321</v>
      </c>
      <c r="AT562" s="227" t="s">
        <v>206</v>
      </c>
      <c r="AU562" s="227" t="s">
        <v>81</v>
      </c>
      <c r="AY562" s="19" t="s">
        <v>203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19" t="s">
        <v>79</v>
      </c>
      <c r="BK562" s="228">
        <f>ROUND(I562*H562,2)</f>
        <v>0</v>
      </c>
      <c r="BL562" s="19" t="s">
        <v>321</v>
      </c>
      <c r="BM562" s="227" t="s">
        <v>1941</v>
      </c>
    </row>
    <row r="563" s="2" customFormat="1">
      <c r="A563" s="40"/>
      <c r="B563" s="41"/>
      <c r="C563" s="42"/>
      <c r="D563" s="229" t="s">
        <v>213</v>
      </c>
      <c r="E563" s="42"/>
      <c r="F563" s="230" t="s">
        <v>868</v>
      </c>
      <c r="G563" s="42"/>
      <c r="H563" s="42"/>
      <c r="I563" s="231"/>
      <c r="J563" s="42"/>
      <c r="K563" s="42"/>
      <c r="L563" s="46"/>
      <c r="M563" s="232"/>
      <c r="N563" s="233"/>
      <c r="O563" s="86"/>
      <c r="P563" s="86"/>
      <c r="Q563" s="86"/>
      <c r="R563" s="86"/>
      <c r="S563" s="86"/>
      <c r="T563" s="87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T563" s="19" t="s">
        <v>213</v>
      </c>
      <c r="AU563" s="19" t="s">
        <v>81</v>
      </c>
    </row>
    <row r="564" s="12" customFormat="1" ht="22.8" customHeight="1">
      <c r="A564" s="12"/>
      <c r="B564" s="200"/>
      <c r="C564" s="201"/>
      <c r="D564" s="202" t="s">
        <v>71</v>
      </c>
      <c r="E564" s="214" t="s">
        <v>392</v>
      </c>
      <c r="F564" s="214" t="s">
        <v>942</v>
      </c>
      <c r="G564" s="201"/>
      <c r="H564" s="201"/>
      <c r="I564" s="204"/>
      <c r="J564" s="215">
        <f>BK564</f>
        <v>0</v>
      </c>
      <c r="K564" s="201"/>
      <c r="L564" s="206"/>
      <c r="M564" s="207"/>
      <c r="N564" s="208"/>
      <c r="O564" s="208"/>
      <c r="P564" s="209">
        <f>SUM(P565:P1128)</f>
        <v>0</v>
      </c>
      <c r="Q564" s="208"/>
      <c r="R564" s="209">
        <f>SUM(R565:R1128)</f>
        <v>0.22823041924999998</v>
      </c>
      <c r="S564" s="208"/>
      <c r="T564" s="210">
        <f>SUM(T565:T1128)</f>
        <v>0.0030916499999999996</v>
      </c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R564" s="211" t="s">
        <v>81</v>
      </c>
      <c r="AT564" s="212" t="s">
        <v>71</v>
      </c>
      <c r="AU564" s="212" t="s">
        <v>79</v>
      </c>
      <c r="AY564" s="211" t="s">
        <v>203</v>
      </c>
      <c r="BK564" s="213">
        <f>SUM(BK565:BK1128)</f>
        <v>0</v>
      </c>
    </row>
    <row r="565" s="2" customFormat="1" ht="16.5" customHeight="1">
      <c r="A565" s="40"/>
      <c r="B565" s="41"/>
      <c r="C565" s="216" t="s">
        <v>7</v>
      </c>
      <c r="D565" s="216" t="s">
        <v>206</v>
      </c>
      <c r="E565" s="217" t="s">
        <v>944</v>
      </c>
      <c r="F565" s="218" t="s">
        <v>945</v>
      </c>
      <c r="G565" s="219" t="s">
        <v>209</v>
      </c>
      <c r="H565" s="220">
        <v>82.959999999999994</v>
      </c>
      <c r="I565" s="221"/>
      <c r="J565" s="222">
        <f>ROUND(I565*H565,2)</f>
        <v>0</v>
      </c>
      <c r="K565" s="218" t="s">
        <v>210</v>
      </c>
      <c r="L565" s="46"/>
      <c r="M565" s="223" t="s">
        <v>19</v>
      </c>
      <c r="N565" s="224" t="s">
        <v>43</v>
      </c>
      <c r="O565" s="86"/>
      <c r="P565" s="225">
        <f>O565*H565</f>
        <v>0</v>
      </c>
      <c r="Q565" s="225">
        <v>0</v>
      </c>
      <c r="R565" s="225">
        <f>Q565*H565</f>
        <v>0</v>
      </c>
      <c r="S565" s="225">
        <v>3.0000000000000001E-05</v>
      </c>
      <c r="T565" s="226">
        <f>S565*H565</f>
        <v>0.0024887999999999998</v>
      </c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R565" s="227" t="s">
        <v>321</v>
      </c>
      <c r="AT565" s="227" t="s">
        <v>206</v>
      </c>
      <c r="AU565" s="227" t="s">
        <v>81</v>
      </c>
      <c r="AY565" s="19" t="s">
        <v>203</v>
      </c>
      <c r="BE565" s="228">
        <f>IF(N565="základní",J565,0)</f>
        <v>0</v>
      </c>
      <c r="BF565" s="228">
        <f>IF(N565="snížená",J565,0)</f>
        <v>0</v>
      </c>
      <c r="BG565" s="228">
        <f>IF(N565="zákl. přenesená",J565,0)</f>
        <v>0</v>
      </c>
      <c r="BH565" s="228">
        <f>IF(N565="sníž. přenesená",J565,0)</f>
        <v>0</v>
      </c>
      <c r="BI565" s="228">
        <f>IF(N565="nulová",J565,0)</f>
        <v>0</v>
      </c>
      <c r="BJ565" s="19" t="s">
        <v>79</v>
      </c>
      <c r="BK565" s="228">
        <f>ROUND(I565*H565,2)</f>
        <v>0</v>
      </c>
      <c r="BL565" s="19" t="s">
        <v>321</v>
      </c>
      <c r="BM565" s="227" t="s">
        <v>1942</v>
      </c>
    </row>
    <row r="566" s="2" customFormat="1">
      <c r="A566" s="40"/>
      <c r="B566" s="41"/>
      <c r="C566" s="42"/>
      <c r="D566" s="229" t="s">
        <v>213</v>
      </c>
      <c r="E566" s="42"/>
      <c r="F566" s="230" t="s">
        <v>947</v>
      </c>
      <c r="G566" s="42"/>
      <c r="H566" s="42"/>
      <c r="I566" s="231"/>
      <c r="J566" s="42"/>
      <c r="K566" s="42"/>
      <c r="L566" s="46"/>
      <c r="M566" s="232"/>
      <c r="N566" s="233"/>
      <c r="O566" s="86"/>
      <c r="P566" s="86"/>
      <c r="Q566" s="86"/>
      <c r="R566" s="86"/>
      <c r="S566" s="86"/>
      <c r="T566" s="87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T566" s="19" t="s">
        <v>213</v>
      </c>
      <c r="AU566" s="19" t="s">
        <v>81</v>
      </c>
    </row>
    <row r="567" s="13" customFormat="1">
      <c r="A567" s="13"/>
      <c r="B567" s="234"/>
      <c r="C567" s="235"/>
      <c r="D567" s="236" t="s">
        <v>215</v>
      </c>
      <c r="E567" s="237" t="s">
        <v>19</v>
      </c>
      <c r="F567" s="238" t="s">
        <v>1366</v>
      </c>
      <c r="G567" s="235"/>
      <c r="H567" s="237" t="s">
        <v>19</v>
      </c>
      <c r="I567" s="239"/>
      <c r="J567" s="235"/>
      <c r="K567" s="235"/>
      <c r="L567" s="240"/>
      <c r="M567" s="241"/>
      <c r="N567" s="242"/>
      <c r="O567" s="242"/>
      <c r="P567" s="242"/>
      <c r="Q567" s="242"/>
      <c r="R567" s="242"/>
      <c r="S567" s="242"/>
      <c r="T567" s="24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4" t="s">
        <v>215</v>
      </c>
      <c r="AU567" s="244" t="s">
        <v>81</v>
      </c>
      <c r="AV567" s="13" t="s">
        <v>79</v>
      </c>
      <c r="AW567" s="13" t="s">
        <v>33</v>
      </c>
      <c r="AX567" s="13" t="s">
        <v>72</v>
      </c>
      <c r="AY567" s="244" t="s">
        <v>203</v>
      </c>
    </row>
    <row r="568" s="13" customFormat="1">
      <c r="A568" s="13"/>
      <c r="B568" s="234"/>
      <c r="C568" s="235"/>
      <c r="D568" s="236" t="s">
        <v>215</v>
      </c>
      <c r="E568" s="237" t="s">
        <v>19</v>
      </c>
      <c r="F568" s="238" t="s">
        <v>1943</v>
      </c>
      <c r="G568" s="235"/>
      <c r="H568" s="237" t="s">
        <v>19</v>
      </c>
      <c r="I568" s="239"/>
      <c r="J568" s="235"/>
      <c r="K568" s="235"/>
      <c r="L568" s="240"/>
      <c r="M568" s="241"/>
      <c r="N568" s="242"/>
      <c r="O568" s="242"/>
      <c r="P568" s="242"/>
      <c r="Q568" s="242"/>
      <c r="R568" s="242"/>
      <c r="S568" s="242"/>
      <c r="T568" s="24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4" t="s">
        <v>215</v>
      </c>
      <c r="AU568" s="244" t="s">
        <v>81</v>
      </c>
      <c r="AV568" s="13" t="s">
        <v>79</v>
      </c>
      <c r="AW568" s="13" t="s">
        <v>33</v>
      </c>
      <c r="AX568" s="13" t="s">
        <v>72</v>
      </c>
      <c r="AY568" s="244" t="s">
        <v>203</v>
      </c>
    </row>
    <row r="569" s="13" customFormat="1">
      <c r="A569" s="13"/>
      <c r="B569" s="234"/>
      <c r="C569" s="235"/>
      <c r="D569" s="236" t="s">
        <v>215</v>
      </c>
      <c r="E569" s="237" t="s">
        <v>19</v>
      </c>
      <c r="F569" s="238" t="s">
        <v>1512</v>
      </c>
      <c r="G569" s="235"/>
      <c r="H569" s="237" t="s">
        <v>19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215</v>
      </c>
      <c r="AU569" s="244" t="s">
        <v>81</v>
      </c>
      <c r="AV569" s="13" t="s">
        <v>79</v>
      </c>
      <c r="AW569" s="13" t="s">
        <v>33</v>
      </c>
      <c r="AX569" s="13" t="s">
        <v>72</v>
      </c>
      <c r="AY569" s="244" t="s">
        <v>203</v>
      </c>
    </row>
    <row r="570" s="13" customFormat="1">
      <c r="A570" s="13"/>
      <c r="B570" s="234"/>
      <c r="C570" s="235"/>
      <c r="D570" s="236" t="s">
        <v>215</v>
      </c>
      <c r="E570" s="237" t="s">
        <v>19</v>
      </c>
      <c r="F570" s="238" t="s">
        <v>949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215</v>
      </c>
      <c r="AU570" s="244" t="s">
        <v>81</v>
      </c>
      <c r="AV570" s="13" t="s">
        <v>79</v>
      </c>
      <c r="AW570" s="13" t="s">
        <v>33</v>
      </c>
      <c r="AX570" s="13" t="s">
        <v>72</v>
      </c>
      <c r="AY570" s="244" t="s">
        <v>203</v>
      </c>
    </row>
    <row r="571" s="13" customFormat="1">
      <c r="A571" s="13"/>
      <c r="B571" s="234"/>
      <c r="C571" s="235"/>
      <c r="D571" s="236" t="s">
        <v>215</v>
      </c>
      <c r="E571" s="237" t="s">
        <v>19</v>
      </c>
      <c r="F571" s="238" t="s">
        <v>950</v>
      </c>
      <c r="G571" s="235"/>
      <c r="H571" s="237" t="s">
        <v>19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215</v>
      </c>
      <c r="AU571" s="244" t="s">
        <v>81</v>
      </c>
      <c r="AV571" s="13" t="s">
        <v>79</v>
      </c>
      <c r="AW571" s="13" t="s">
        <v>33</v>
      </c>
      <c r="AX571" s="13" t="s">
        <v>72</v>
      </c>
      <c r="AY571" s="244" t="s">
        <v>203</v>
      </c>
    </row>
    <row r="572" s="14" customFormat="1">
      <c r="A572" s="14"/>
      <c r="B572" s="245"/>
      <c r="C572" s="246"/>
      <c r="D572" s="236" t="s">
        <v>215</v>
      </c>
      <c r="E572" s="247" t="s">
        <v>19</v>
      </c>
      <c r="F572" s="248" t="s">
        <v>1513</v>
      </c>
      <c r="G572" s="246"/>
      <c r="H572" s="249">
        <v>12.84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215</v>
      </c>
      <c r="AU572" s="255" t="s">
        <v>81</v>
      </c>
      <c r="AV572" s="14" t="s">
        <v>81</v>
      </c>
      <c r="AW572" s="14" t="s">
        <v>33</v>
      </c>
      <c r="AX572" s="14" t="s">
        <v>72</v>
      </c>
      <c r="AY572" s="255" t="s">
        <v>203</v>
      </c>
    </row>
    <row r="573" s="13" customFormat="1">
      <c r="A573" s="13"/>
      <c r="B573" s="234"/>
      <c r="C573" s="235"/>
      <c r="D573" s="236" t="s">
        <v>215</v>
      </c>
      <c r="E573" s="237" t="s">
        <v>19</v>
      </c>
      <c r="F573" s="238" t="s">
        <v>1366</v>
      </c>
      <c r="G573" s="235"/>
      <c r="H573" s="237" t="s">
        <v>19</v>
      </c>
      <c r="I573" s="239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215</v>
      </c>
      <c r="AU573" s="244" t="s">
        <v>81</v>
      </c>
      <c r="AV573" s="13" t="s">
        <v>79</v>
      </c>
      <c r="AW573" s="13" t="s">
        <v>33</v>
      </c>
      <c r="AX573" s="13" t="s">
        <v>72</v>
      </c>
      <c r="AY573" s="244" t="s">
        <v>203</v>
      </c>
    </row>
    <row r="574" s="13" customFormat="1">
      <c r="A574" s="13"/>
      <c r="B574" s="234"/>
      <c r="C574" s="235"/>
      <c r="D574" s="236" t="s">
        <v>215</v>
      </c>
      <c r="E574" s="237" t="s">
        <v>19</v>
      </c>
      <c r="F574" s="238" t="s">
        <v>1944</v>
      </c>
      <c r="G574" s="235"/>
      <c r="H574" s="237" t="s">
        <v>19</v>
      </c>
      <c r="I574" s="239"/>
      <c r="J574" s="235"/>
      <c r="K574" s="235"/>
      <c r="L574" s="240"/>
      <c r="M574" s="241"/>
      <c r="N574" s="242"/>
      <c r="O574" s="242"/>
      <c r="P574" s="242"/>
      <c r="Q574" s="242"/>
      <c r="R574" s="242"/>
      <c r="S574" s="242"/>
      <c r="T574" s="24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4" t="s">
        <v>215</v>
      </c>
      <c r="AU574" s="244" t="s">
        <v>81</v>
      </c>
      <c r="AV574" s="13" t="s">
        <v>79</v>
      </c>
      <c r="AW574" s="13" t="s">
        <v>33</v>
      </c>
      <c r="AX574" s="13" t="s">
        <v>72</v>
      </c>
      <c r="AY574" s="244" t="s">
        <v>203</v>
      </c>
    </row>
    <row r="575" s="13" customFormat="1">
      <c r="A575" s="13"/>
      <c r="B575" s="234"/>
      <c r="C575" s="235"/>
      <c r="D575" s="236" t="s">
        <v>215</v>
      </c>
      <c r="E575" s="237" t="s">
        <v>19</v>
      </c>
      <c r="F575" s="238" t="s">
        <v>1490</v>
      </c>
      <c r="G575" s="235"/>
      <c r="H575" s="237" t="s">
        <v>19</v>
      </c>
      <c r="I575" s="239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215</v>
      </c>
      <c r="AU575" s="244" t="s">
        <v>81</v>
      </c>
      <c r="AV575" s="13" t="s">
        <v>79</v>
      </c>
      <c r="AW575" s="13" t="s">
        <v>33</v>
      </c>
      <c r="AX575" s="13" t="s">
        <v>72</v>
      </c>
      <c r="AY575" s="244" t="s">
        <v>203</v>
      </c>
    </row>
    <row r="576" s="13" customFormat="1">
      <c r="A576" s="13"/>
      <c r="B576" s="234"/>
      <c r="C576" s="235"/>
      <c r="D576" s="236" t="s">
        <v>215</v>
      </c>
      <c r="E576" s="237" t="s">
        <v>19</v>
      </c>
      <c r="F576" s="238" t="s">
        <v>949</v>
      </c>
      <c r="G576" s="235"/>
      <c r="H576" s="237" t="s">
        <v>19</v>
      </c>
      <c r="I576" s="239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215</v>
      </c>
      <c r="AU576" s="244" t="s">
        <v>81</v>
      </c>
      <c r="AV576" s="13" t="s">
        <v>79</v>
      </c>
      <c r="AW576" s="13" t="s">
        <v>33</v>
      </c>
      <c r="AX576" s="13" t="s">
        <v>72</v>
      </c>
      <c r="AY576" s="244" t="s">
        <v>203</v>
      </c>
    </row>
    <row r="577" s="13" customFormat="1">
      <c r="A577" s="13"/>
      <c r="B577" s="234"/>
      <c r="C577" s="235"/>
      <c r="D577" s="236" t="s">
        <v>215</v>
      </c>
      <c r="E577" s="237" t="s">
        <v>19</v>
      </c>
      <c r="F577" s="238" t="s">
        <v>950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215</v>
      </c>
      <c r="AU577" s="244" t="s">
        <v>81</v>
      </c>
      <c r="AV577" s="13" t="s">
        <v>79</v>
      </c>
      <c r="AW577" s="13" t="s">
        <v>33</v>
      </c>
      <c r="AX577" s="13" t="s">
        <v>72</v>
      </c>
      <c r="AY577" s="244" t="s">
        <v>203</v>
      </c>
    </row>
    <row r="578" s="14" customFormat="1">
      <c r="A578" s="14"/>
      <c r="B578" s="245"/>
      <c r="C578" s="246"/>
      <c r="D578" s="236" t="s">
        <v>215</v>
      </c>
      <c r="E578" s="247" t="s">
        <v>19</v>
      </c>
      <c r="F578" s="248" t="s">
        <v>1491</v>
      </c>
      <c r="G578" s="246"/>
      <c r="H578" s="249">
        <v>4.2699999999999996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215</v>
      </c>
      <c r="AU578" s="255" t="s">
        <v>81</v>
      </c>
      <c r="AV578" s="14" t="s">
        <v>81</v>
      </c>
      <c r="AW578" s="14" t="s">
        <v>33</v>
      </c>
      <c r="AX578" s="14" t="s">
        <v>72</v>
      </c>
      <c r="AY578" s="255" t="s">
        <v>203</v>
      </c>
    </row>
    <row r="579" s="13" customFormat="1">
      <c r="A579" s="13"/>
      <c r="B579" s="234"/>
      <c r="C579" s="235"/>
      <c r="D579" s="236" t="s">
        <v>215</v>
      </c>
      <c r="E579" s="237" t="s">
        <v>19</v>
      </c>
      <c r="F579" s="238" t="s">
        <v>1366</v>
      </c>
      <c r="G579" s="235"/>
      <c r="H579" s="237" t="s">
        <v>19</v>
      </c>
      <c r="I579" s="239"/>
      <c r="J579" s="235"/>
      <c r="K579" s="235"/>
      <c r="L579" s="240"/>
      <c r="M579" s="241"/>
      <c r="N579" s="242"/>
      <c r="O579" s="242"/>
      <c r="P579" s="242"/>
      <c r="Q579" s="242"/>
      <c r="R579" s="242"/>
      <c r="S579" s="242"/>
      <c r="T579" s="24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4" t="s">
        <v>215</v>
      </c>
      <c r="AU579" s="244" t="s">
        <v>81</v>
      </c>
      <c r="AV579" s="13" t="s">
        <v>79</v>
      </c>
      <c r="AW579" s="13" t="s">
        <v>33</v>
      </c>
      <c r="AX579" s="13" t="s">
        <v>72</v>
      </c>
      <c r="AY579" s="244" t="s">
        <v>203</v>
      </c>
    </row>
    <row r="580" s="13" customFormat="1">
      <c r="A580" s="13"/>
      <c r="B580" s="234"/>
      <c r="C580" s="235"/>
      <c r="D580" s="236" t="s">
        <v>215</v>
      </c>
      <c r="E580" s="237" t="s">
        <v>19</v>
      </c>
      <c r="F580" s="238" t="s">
        <v>1945</v>
      </c>
      <c r="G580" s="235"/>
      <c r="H580" s="237" t="s">
        <v>19</v>
      </c>
      <c r="I580" s="239"/>
      <c r="J580" s="235"/>
      <c r="K580" s="235"/>
      <c r="L580" s="240"/>
      <c r="M580" s="241"/>
      <c r="N580" s="242"/>
      <c r="O580" s="242"/>
      <c r="P580" s="242"/>
      <c r="Q580" s="242"/>
      <c r="R580" s="242"/>
      <c r="S580" s="242"/>
      <c r="T580" s="24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4" t="s">
        <v>215</v>
      </c>
      <c r="AU580" s="244" t="s">
        <v>81</v>
      </c>
      <c r="AV580" s="13" t="s">
        <v>79</v>
      </c>
      <c r="AW580" s="13" t="s">
        <v>33</v>
      </c>
      <c r="AX580" s="13" t="s">
        <v>72</v>
      </c>
      <c r="AY580" s="244" t="s">
        <v>203</v>
      </c>
    </row>
    <row r="581" s="13" customFormat="1">
      <c r="A581" s="13"/>
      <c r="B581" s="234"/>
      <c r="C581" s="235"/>
      <c r="D581" s="236" t="s">
        <v>215</v>
      </c>
      <c r="E581" s="237" t="s">
        <v>19</v>
      </c>
      <c r="F581" s="238" t="s">
        <v>553</v>
      </c>
      <c r="G581" s="235"/>
      <c r="H581" s="237" t="s">
        <v>19</v>
      </c>
      <c r="I581" s="239"/>
      <c r="J581" s="235"/>
      <c r="K581" s="235"/>
      <c r="L581" s="240"/>
      <c r="M581" s="241"/>
      <c r="N581" s="242"/>
      <c r="O581" s="242"/>
      <c r="P581" s="242"/>
      <c r="Q581" s="242"/>
      <c r="R581" s="242"/>
      <c r="S581" s="242"/>
      <c r="T581" s="24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4" t="s">
        <v>215</v>
      </c>
      <c r="AU581" s="244" t="s">
        <v>81</v>
      </c>
      <c r="AV581" s="13" t="s">
        <v>79</v>
      </c>
      <c r="AW581" s="13" t="s">
        <v>33</v>
      </c>
      <c r="AX581" s="13" t="s">
        <v>72</v>
      </c>
      <c r="AY581" s="244" t="s">
        <v>203</v>
      </c>
    </row>
    <row r="582" s="13" customFormat="1">
      <c r="A582" s="13"/>
      <c r="B582" s="234"/>
      <c r="C582" s="235"/>
      <c r="D582" s="236" t="s">
        <v>215</v>
      </c>
      <c r="E582" s="237" t="s">
        <v>19</v>
      </c>
      <c r="F582" s="238" t="s">
        <v>949</v>
      </c>
      <c r="G582" s="235"/>
      <c r="H582" s="237" t="s">
        <v>19</v>
      </c>
      <c r="I582" s="239"/>
      <c r="J582" s="235"/>
      <c r="K582" s="235"/>
      <c r="L582" s="240"/>
      <c r="M582" s="241"/>
      <c r="N582" s="242"/>
      <c r="O582" s="242"/>
      <c r="P582" s="242"/>
      <c r="Q582" s="242"/>
      <c r="R582" s="242"/>
      <c r="S582" s="242"/>
      <c r="T582" s="24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4" t="s">
        <v>215</v>
      </c>
      <c r="AU582" s="244" t="s">
        <v>81</v>
      </c>
      <c r="AV582" s="13" t="s">
        <v>79</v>
      </c>
      <c r="AW582" s="13" t="s">
        <v>33</v>
      </c>
      <c r="AX582" s="13" t="s">
        <v>72</v>
      </c>
      <c r="AY582" s="244" t="s">
        <v>203</v>
      </c>
    </row>
    <row r="583" s="13" customFormat="1">
      <c r="A583" s="13"/>
      <c r="B583" s="234"/>
      <c r="C583" s="235"/>
      <c r="D583" s="236" t="s">
        <v>215</v>
      </c>
      <c r="E583" s="237" t="s">
        <v>19</v>
      </c>
      <c r="F583" s="238" t="s">
        <v>950</v>
      </c>
      <c r="G583" s="235"/>
      <c r="H583" s="237" t="s">
        <v>19</v>
      </c>
      <c r="I583" s="239"/>
      <c r="J583" s="235"/>
      <c r="K583" s="235"/>
      <c r="L583" s="240"/>
      <c r="M583" s="241"/>
      <c r="N583" s="242"/>
      <c r="O583" s="242"/>
      <c r="P583" s="242"/>
      <c r="Q583" s="242"/>
      <c r="R583" s="242"/>
      <c r="S583" s="242"/>
      <c r="T583" s="24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4" t="s">
        <v>215</v>
      </c>
      <c r="AU583" s="244" t="s">
        <v>81</v>
      </c>
      <c r="AV583" s="13" t="s">
        <v>79</v>
      </c>
      <c r="AW583" s="13" t="s">
        <v>33</v>
      </c>
      <c r="AX583" s="13" t="s">
        <v>72</v>
      </c>
      <c r="AY583" s="244" t="s">
        <v>203</v>
      </c>
    </row>
    <row r="584" s="14" customFormat="1">
      <c r="A584" s="14"/>
      <c r="B584" s="245"/>
      <c r="C584" s="246"/>
      <c r="D584" s="236" t="s">
        <v>215</v>
      </c>
      <c r="E584" s="247" t="s">
        <v>19</v>
      </c>
      <c r="F584" s="248" t="s">
        <v>1368</v>
      </c>
      <c r="G584" s="246"/>
      <c r="H584" s="249">
        <v>15.550000000000001</v>
      </c>
      <c r="I584" s="250"/>
      <c r="J584" s="246"/>
      <c r="K584" s="246"/>
      <c r="L584" s="251"/>
      <c r="M584" s="252"/>
      <c r="N584" s="253"/>
      <c r="O584" s="253"/>
      <c r="P584" s="253"/>
      <c r="Q584" s="253"/>
      <c r="R584" s="253"/>
      <c r="S584" s="253"/>
      <c r="T584" s="25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5" t="s">
        <v>215</v>
      </c>
      <c r="AU584" s="255" t="s">
        <v>81</v>
      </c>
      <c r="AV584" s="14" t="s">
        <v>81</v>
      </c>
      <c r="AW584" s="14" t="s">
        <v>33</v>
      </c>
      <c r="AX584" s="14" t="s">
        <v>72</v>
      </c>
      <c r="AY584" s="255" t="s">
        <v>203</v>
      </c>
    </row>
    <row r="585" s="13" customFormat="1">
      <c r="A585" s="13"/>
      <c r="B585" s="234"/>
      <c r="C585" s="235"/>
      <c r="D585" s="236" t="s">
        <v>215</v>
      </c>
      <c r="E585" s="237" t="s">
        <v>19</v>
      </c>
      <c r="F585" s="238" t="s">
        <v>1366</v>
      </c>
      <c r="G585" s="235"/>
      <c r="H585" s="237" t="s">
        <v>19</v>
      </c>
      <c r="I585" s="239"/>
      <c r="J585" s="235"/>
      <c r="K585" s="235"/>
      <c r="L585" s="240"/>
      <c r="M585" s="241"/>
      <c r="N585" s="242"/>
      <c r="O585" s="242"/>
      <c r="P585" s="242"/>
      <c r="Q585" s="242"/>
      <c r="R585" s="242"/>
      <c r="S585" s="242"/>
      <c r="T585" s="24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4" t="s">
        <v>215</v>
      </c>
      <c r="AU585" s="244" t="s">
        <v>81</v>
      </c>
      <c r="AV585" s="13" t="s">
        <v>79</v>
      </c>
      <c r="AW585" s="13" t="s">
        <v>33</v>
      </c>
      <c r="AX585" s="13" t="s">
        <v>72</v>
      </c>
      <c r="AY585" s="244" t="s">
        <v>203</v>
      </c>
    </row>
    <row r="586" s="13" customFormat="1">
      <c r="A586" s="13"/>
      <c r="B586" s="234"/>
      <c r="C586" s="235"/>
      <c r="D586" s="236" t="s">
        <v>215</v>
      </c>
      <c r="E586" s="237" t="s">
        <v>19</v>
      </c>
      <c r="F586" s="238" t="s">
        <v>1946</v>
      </c>
      <c r="G586" s="235"/>
      <c r="H586" s="237" t="s">
        <v>19</v>
      </c>
      <c r="I586" s="239"/>
      <c r="J586" s="235"/>
      <c r="K586" s="235"/>
      <c r="L586" s="240"/>
      <c r="M586" s="241"/>
      <c r="N586" s="242"/>
      <c r="O586" s="242"/>
      <c r="P586" s="242"/>
      <c r="Q586" s="242"/>
      <c r="R586" s="242"/>
      <c r="S586" s="242"/>
      <c r="T586" s="24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4" t="s">
        <v>215</v>
      </c>
      <c r="AU586" s="244" t="s">
        <v>81</v>
      </c>
      <c r="AV586" s="13" t="s">
        <v>79</v>
      </c>
      <c r="AW586" s="13" t="s">
        <v>33</v>
      </c>
      <c r="AX586" s="13" t="s">
        <v>72</v>
      </c>
      <c r="AY586" s="244" t="s">
        <v>203</v>
      </c>
    </row>
    <row r="587" s="13" customFormat="1">
      <c r="A587" s="13"/>
      <c r="B587" s="234"/>
      <c r="C587" s="235"/>
      <c r="D587" s="236" t="s">
        <v>215</v>
      </c>
      <c r="E587" s="237" t="s">
        <v>19</v>
      </c>
      <c r="F587" s="238" t="s">
        <v>1495</v>
      </c>
      <c r="G587" s="235"/>
      <c r="H587" s="237" t="s">
        <v>19</v>
      </c>
      <c r="I587" s="239"/>
      <c r="J587" s="235"/>
      <c r="K587" s="235"/>
      <c r="L587" s="240"/>
      <c r="M587" s="241"/>
      <c r="N587" s="242"/>
      <c r="O587" s="242"/>
      <c r="P587" s="242"/>
      <c r="Q587" s="242"/>
      <c r="R587" s="242"/>
      <c r="S587" s="242"/>
      <c r="T587" s="24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4" t="s">
        <v>215</v>
      </c>
      <c r="AU587" s="244" t="s">
        <v>81</v>
      </c>
      <c r="AV587" s="13" t="s">
        <v>79</v>
      </c>
      <c r="AW587" s="13" t="s">
        <v>33</v>
      </c>
      <c r="AX587" s="13" t="s">
        <v>72</v>
      </c>
      <c r="AY587" s="244" t="s">
        <v>203</v>
      </c>
    </row>
    <row r="588" s="13" customFormat="1">
      <c r="A588" s="13"/>
      <c r="B588" s="234"/>
      <c r="C588" s="235"/>
      <c r="D588" s="236" t="s">
        <v>215</v>
      </c>
      <c r="E588" s="237" t="s">
        <v>19</v>
      </c>
      <c r="F588" s="238" t="s">
        <v>949</v>
      </c>
      <c r="G588" s="235"/>
      <c r="H588" s="237" t="s">
        <v>19</v>
      </c>
      <c r="I588" s="239"/>
      <c r="J588" s="235"/>
      <c r="K588" s="235"/>
      <c r="L588" s="240"/>
      <c r="M588" s="241"/>
      <c r="N588" s="242"/>
      <c r="O588" s="242"/>
      <c r="P588" s="242"/>
      <c r="Q588" s="242"/>
      <c r="R588" s="242"/>
      <c r="S588" s="242"/>
      <c r="T588" s="24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4" t="s">
        <v>215</v>
      </c>
      <c r="AU588" s="244" t="s">
        <v>81</v>
      </c>
      <c r="AV588" s="13" t="s">
        <v>79</v>
      </c>
      <c r="AW588" s="13" t="s">
        <v>33</v>
      </c>
      <c r="AX588" s="13" t="s">
        <v>72</v>
      </c>
      <c r="AY588" s="244" t="s">
        <v>203</v>
      </c>
    </row>
    <row r="589" s="13" customFormat="1">
      <c r="A589" s="13"/>
      <c r="B589" s="234"/>
      <c r="C589" s="235"/>
      <c r="D589" s="236" t="s">
        <v>215</v>
      </c>
      <c r="E589" s="237" t="s">
        <v>19</v>
      </c>
      <c r="F589" s="238" t="s">
        <v>950</v>
      </c>
      <c r="G589" s="235"/>
      <c r="H589" s="237" t="s">
        <v>19</v>
      </c>
      <c r="I589" s="239"/>
      <c r="J589" s="235"/>
      <c r="K589" s="235"/>
      <c r="L589" s="240"/>
      <c r="M589" s="241"/>
      <c r="N589" s="242"/>
      <c r="O589" s="242"/>
      <c r="P589" s="242"/>
      <c r="Q589" s="242"/>
      <c r="R589" s="242"/>
      <c r="S589" s="242"/>
      <c r="T589" s="24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4" t="s">
        <v>215</v>
      </c>
      <c r="AU589" s="244" t="s">
        <v>81</v>
      </c>
      <c r="AV589" s="13" t="s">
        <v>79</v>
      </c>
      <c r="AW589" s="13" t="s">
        <v>33</v>
      </c>
      <c r="AX589" s="13" t="s">
        <v>72</v>
      </c>
      <c r="AY589" s="244" t="s">
        <v>203</v>
      </c>
    </row>
    <row r="590" s="14" customFormat="1">
      <c r="A590" s="14"/>
      <c r="B590" s="245"/>
      <c r="C590" s="246"/>
      <c r="D590" s="236" t="s">
        <v>215</v>
      </c>
      <c r="E590" s="247" t="s">
        <v>19</v>
      </c>
      <c r="F590" s="248" t="s">
        <v>1496</v>
      </c>
      <c r="G590" s="246"/>
      <c r="H590" s="249">
        <v>0.76000000000000001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215</v>
      </c>
      <c r="AU590" s="255" t="s">
        <v>81</v>
      </c>
      <c r="AV590" s="14" t="s">
        <v>81</v>
      </c>
      <c r="AW590" s="14" t="s">
        <v>33</v>
      </c>
      <c r="AX590" s="14" t="s">
        <v>72</v>
      </c>
      <c r="AY590" s="255" t="s">
        <v>203</v>
      </c>
    </row>
    <row r="591" s="13" customFormat="1">
      <c r="A591" s="13"/>
      <c r="B591" s="234"/>
      <c r="C591" s="235"/>
      <c r="D591" s="236" t="s">
        <v>215</v>
      </c>
      <c r="E591" s="237" t="s">
        <v>19</v>
      </c>
      <c r="F591" s="238" t="s">
        <v>1366</v>
      </c>
      <c r="G591" s="235"/>
      <c r="H591" s="237" t="s">
        <v>19</v>
      </c>
      <c r="I591" s="239"/>
      <c r="J591" s="235"/>
      <c r="K591" s="235"/>
      <c r="L591" s="240"/>
      <c r="M591" s="241"/>
      <c r="N591" s="242"/>
      <c r="O591" s="242"/>
      <c r="P591" s="242"/>
      <c r="Q591" s="242"/>
      <c r="R591" s="242"/>
      <c r="S591" s="242"/>
      <c r="T591" s="24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4" t="s">
        <v>215</v>
      </c>
      <c r="AU591" s="244" t="s">
        <v>81</v>
      </c>
      <c r="AV591" s="13" t="s">
        <v>79</v>
      </c>
      <c r="AW591" s="13" t="s">
        <v>33</v>
      </c>
      <c r="AX591" s="13" t="s">
        <v>72</v>
      </c>
      <c r="AY591" s="244" t="s">
        <v>203</v>
      </c>
    </row>
    <row r="592" s="13" customFormat="1">
      <c r="A592" s="13"/>
      <c r="B592" s="234"/>
      <c r="C592" s="235"/>
      <c r="D592" s="236" t="s">
        <v>215</v>
      </c>
      <c r="E592" s="237" t="s">
        <v>19</v>
      </c>
      <c r="F592" s="238" t="s">
        <v>1947</v>
      </c>
      <c r="G592" s="235"/>
      <c r="H592" s="237" t="s">
        <v>19</v>
      </c>
      <c r="I592" s="239"/>
      <c r="J592" s="235"/>
      <c r="K592" s="235"/>
      <c r="L592" s="240"/>
      <c r="M592" s="241"/>
      <c r="N592" s="242"/>
      <c r="O592" s="242"/>
      <c r="P592" s="242"/>
      <c r="Q592" s="242"/>
      <c r="R592" s="242"/>
      <c r="S592" s="242"/>
      <c r="T592" s="24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4" t="s">
        <v>215</v>
      </c>
      <c r="AU592" s="244" t="s">
        <v>81</v>
      </c>
      <c r="AV592" s="13" t="s">
        <v>79</v>
      </c>
      <c r="AW592" s="13" t="s">
        <v>33</v>
      </c>
      <c r="AX592" s="13" t="s">
        <v>72</v>
      </c>
      <c r="AY592" s="244" t="s">
        <v>203</v>
      </c>
    </row>
    <row r="593" s="13" customFormat="1">
      <c r="A593" s="13"/>
      <c r="B593" s="234"/>
      <c r="C593" s="235"/>
      <c r="D593" s="236" t="s">
        <v>215</v>
      </c>
      <c r="E593" s="237" t="s">
        <v>19</v>
      </c>
      <c r="F593" s="238" t="s">
        <v>1498</v>
      </c>
      <c r="G593" s="235"/>
      <c r="H593" s="237" t="s">
        <v>19</v>
      </c>
      <c r="I593" s="239"/>
      <c r="J593" s="235"/>
      <c r="K593" s="235"/>
      <c r="L593" s="240"/>
      <c r="M593" s="241"/>
      <c r="N593" s="242"/>
      <c r="O593" s="242"/>
      <c r="P593" s="242"/>
      <c r="Q593" s="242"/>
      <c r="R593" s="242"/>
      <c r="S593" s="242"/>
      <c r="T593" s="24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4" t="s">
        <v>215</v>
      </c>
      <c r="AU593" s="244" t="s">
        <v>81</v>
      </c>
      <c r="AV593" s="13" t="s">
        <v>79</v>
      </c>
      <c r="AW593" s="13" t="s">
        <v>33</v>
      </c>
      <c r="AX593" s="13" t="s">
        <v>72</v>
      </c>
      <c r="AY593" s="244" t="s">
        <v>203</v>
      </c>
    </row>
    <row r="594" s="13" customFormat="1">
      <c r="A594" s="13"/>
      <c r="B594" s="234"/>
      <c r="C594" s="235"/>
      <c r="D594" s="236" t="s">
        <v>215</v>
      </c>
      <c r="E594" s="237" t="s">
        <v>19</v>
      </c>
      <c r="F594" s="238" t="s">
        <v>949</v>
      </c>
      <c r="G594" s="235"/>
      <c r="H594" s="237" t="s">
        <v>19</v>
      </c>
      <c r="I594" s="239"/>
      <c r="J594" s="235"/>
      <c r="K594" s="235"/>
      <c r="L594" s="240"/>
      <c r="M594" s="241"/>
      <c r="N594" s="242"/>
      <c r="O594" s="242"/>
      <c r="P594" s="242"/>
      <c r="Q594" s="242"/>
      <c r="R594" s="242"/>
      <c r="S594" s="242"/>
      <c r="T594" s="24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4" t="s">
        <v>215</v>
      </c>
      <c r="AU594" s="244" t="s">
        <v>81</v>
      </c>
      <c r="AV594" s="13" t="s">
        <v>79</v>
      </c>
      <c r="AW594" s="13" t="s">
        <v>33</v>
      </c>
      <c r="AX594" s="13" t="s">
        <v>72</v>
      </c>
      <c r="AY594" s="244" t="s">
        <v>203</v>
      </c>
    </row>
    <row r="595" s="13" customFormat="1">
      <c r="A595" s="13"/>
      <c r="B595" s="234"/>
      <c r="C595" s="235"/>
      <c r="D595" s="236" t="s">
        <v>215</v>
      </c>
      <c r="E595" s="237" t="s">
        <v>19</v>
      </c>
      <c r="F595" s="238" t="s">
        <v>950</v>
      </c>
      <c r="G595" s="235"/>
      <c r="H595" s="237" t="s">
        <v>19</v>
      </c>
      <c r="I595" s="239"/>
      <c r="J595" s="235"/>
      <c r="K595" s="235"/>
      <c r="L595" s="240"/>
      <c r="M595" s="241"/>
      <c r="N595" s="242"/>
      <c r="O595" s="242"/>
      <c r="P595" s="242"/>
      <c r="Q595" s="242"/>
      <c r="R595" s="242"/>
      <c r="S595" s="242"/>
      <c r="T595" s="24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4" t="s">
        <v>215</v>
      </c>
      <c r="AU595" s="244" t="s">
        <v>81</v>
      </c>
      <c r="AV595" s="13" t="s">
        <v>79</v>
      </c>
      <c r="AW595" s="13" t="s">
        <v>33</v>
      </c>
      <c r="AX595" s="13" t="s">
        <v>72</v>
      </c>
      <c r="AY595" s="244" t="s">
        <v>203</v>
      </c>
    </row>
    <row r="596" s="14" customFormat="1">
      <c r="A596" s="14"/>
      <c r="B596" s="245"/>
      <c r="C596" s="246"/>
      <c r="D596" s="236" t="s">
        <v>215</v>
      </c>
      <c r="E596" s="247" t="s">
        <v>19</v>
      </c>
      <c r="F596" s="248" t="s">
        <v>1499</v>
      </c>
      <c r="G596" s="246"/>
      <c r="H596" s="249">
        <v>17.52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5" t="s">
        <v>215</v>
      </c>
      <c r="AU596" s="255" t="s">
        <v>81</v>
      </c>
      <c r="AV596" s="14" t="s">
        <v>81</v>
      </c>
      <c r="AW596" s="14" t="s">
        <v>33</v>
      </c>
      <c r="AX596" s="14" t="s">
        <v>72</v>
      </c>
      <c r="AY596" s="255" t="s">
        <v>203</v>
      </c>
    </row>
    <row r="597" s="13" customFormat="1">
      <c r="A597" s="13"/>
      <c r="B597" s="234"/>
      <c r="C597" s="235"/>
      <c r="D597" s="236" t="s">
        <v>215</v>
      </c>
      <c r="E597" s="237" t="s">
        <v>19</v>
      </c>
      <c r="F597" s="238" t="s">
        <v>1366</v>
      </c>
      <c r="G597" s="235"/>
      <c r="H597" s="237" t="s">
        <v>19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215</v>
      </c>
      <c r="AU597" s="244" t="s">
        <v>81</v>
      </c>
      <c r="AV597" s="13" t="s">
        <v>79</v>
      </c>
      <c r="AW597" s="13" t="s">
        <v>33</v>
      </c>
      <c r="AX597" s="13" t="s">
        <v>72</v>
      </c>
      <c r="AY597" s="244" t="s">
        <v>203</v>
      </c>
    </row>
    <row r="598" s="13" customFormat="1">
      <c r="A598" s="13"/>
      <c r="B598" s="234"/>
      <c r="C598" s="235"/>
      <c r="D598" s="236" t="s">
        <v>215</v>
      </c>
      <c r="E598" s="237" t="s">
        <v>19</v>
      </c>
      <c r="F598" s="238" t="s">
        <v>1342</v>
      </c>
      <c r="G598" s="235"/>
      <c r="H598" s="237" t="s">
        <v>19</v>
      </c>
      <c r="I598" s="239"/>
      <c r="J598" s="235"/>
      <c r="K598" s="235"/>
      <c r="L598" s="240"/>
      <c r="M598" s="241"/>
      <c r="N598" s="242"/>
      <c r="O598" s="242"/>
      <c r="P598" s="242"/>
      <c r="Q598" s="242"/>
      <c r="R598" s="242"/>
      <c r="S598" s="242"/>
      <c r="T598" s="24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4" t="s">
        <v>215</v>
      </c>
      <c r="AU598" s="244" t="s">
        <v>81</v>
      </c>
      <c r="AV598" s="13" t="s">
        <v>79</v>
      </c>
      <c r="AW598" s="13" t="s">
        <v>33</v>
      </c>
      <c r="AX598" s="13" t="s">
        <v>72</v>
      </c>
      <c r="AY598" s="244" t="s">
        <v>203</v>
      </c>
    </row>
    <row r="599" s="13" customFormat="1">
      <c r="A599" s="13"/>
      <c r="B599" s="234"/>
      <c r="C599" s="235"/>
      <c r="D599" s="236" t="s">
        <v>215</v>
      </c>
      <c r="E599" s="237" t="s">
        <v>19</v>
      </c>
      <c r="F599" s="238" t="s">
        <v>559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215</v>
      </c>
      <c r="AU599" s="244" t="s">
        <v>81</v>
      </c>
      <c r="AV599" s="13" t="s">
        <v>79</v>
      </c>
      <c r="AW599" s="13" t="s">
        <v>33</v>
      </c>
      <c r="AX599" s="13" t="s">
        <v>72</v>
      </c>
      <c r="AY599" s="244" t="s">
        <v>203</v>
      </c>
    </row>
    <row r="600" s="13" customFormat="1">
      <c r="A600" s="13"/>
      <c r="B600" s="234"/>
      <c r="C600" s="235"/>
      <c r="D600" s="236" t="s">
        <v>215</v>
      </c>
      <c r="E600" s="237" t="s">
        <v>19</v>
      </c>
      <c r="F600" s="238" t="s">
        <v>949</v>
      </c>
      <c r="G600" s="235"/>
      <c r="H600" s="237" t="s">
        <v>19</v>
      </c>
      <c r="I600" s="239"/>
      <c r="J600" s="235"/>
      <c r="K600" s="235"/>
      <c r="L600" s="240"/>
      <c r="M600" s="241"/>
      <c r="N600" s="242"/>
      <c r="O600" s="242"/>
      <c r="P600" s="242"/>
      <c r="Q600" s="242"/>
      <c r="R600" s="242"/>
      <c r="S600" s="242"/>
      <c r="T600" s="24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4" t="s">
        <v>215</v>
      </c>
      <c r="AU600" s="244" t="s">
        <v>81</v>
      </c>
      <c r="AV600" s="13" t="s">
        <v>79</v>
      </c>
      <c r="AW600" s="13" t="s">
        <v>33</v>
      </c>
      <c r="AX600" s="13" t="s">
        <v>72</v>
      </c>
      <c r="AY600" s="244" t="s">
        <v>203</v>
      </c>
    </row>
    <row r="601" s="13" customFormat="1">
      <c r="A601" s="13"/>
      <c r="B601" s="234"/>
      <c r="C601" s="235"/>
      <c r="D601" s="236" t="s">
        <v>215</v>
      </c>
      <c r="E601" s="237" t="s">
        <v>19</v>
      </c>
      <c r="F601" s="238" t="s">
        <v>950</v>
      </c>
      <c r="G601" s="235"/>
      <c r="H601" s="237" t="s">
        <v>19</v>
      </c>
      <c r="I601" s="239"/>
      <c r="J601" s="235"/>
      <c r="K601" s="235"/>
      <c r="L601" s="240"/>
      <c r="M601" s="241"/>
      <c r="N601" s="242"/>
      <c r="O601" s="242"/>
      <c r="P601" s="242"/>
      <c r="Q601" s="242"/>
      <c r="R601" s="242"/>
      <c r="S601" s="242"/>
      <c r="T601" s="24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4" t="s">
        <v>215</v>
      </c>
      <c r="AU601" s="244" t="s">
        <v>81</v>
      </c>
      <c r="AV601" s="13" t="s">
        <v>79</v>
      </c>
      <c r="AW601" s="13" t="s">
        <v>33</v>
      </c>
      <c r="AX601" s="13" t="s">
        <v>72</v>
      </c>
      <c r="AY601" s="244" t="s">
        <v>203</v>
      </c>
    </row>
    <row r="602" s="14" customFormat="1">
      <c r="A602" s="14"/>
      <c r="B602" s="245"/>
      <c r="C602" s="246"/>
      <c r="D602" s="236" t="s">
        <v>215</v>
      </c>
      <c r="E602" s="247" t="s">
        <v>19</v>
      </c>
      <c r="F602" s="248" t="s">
        <v>1501</v>
      </c>
      <c r="G602" s="246"/>
      <c r="H602" s="249">
        <v>15.449999999999999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215</v>
      </c>
      <c r="AU602" s="255" t="s">
        <v>81</v>
      </c>
      <c r="AV602" s="14" t="s">
        <v>81</v>
      </c>
      <c r="AW602" s="14" t="s">
        <v>33</v>
      </c>
      <c r="AX602" s="14" t="s">
        <v>72</v>
      </c>
      <c r="AY602" s="255" t="s">
        <v>203</v>
      </c>
    </row>
    <row r="603" s="13" customFormat="1">
      <c r="A603" s="13"/>
      <c r="B603" s="234"/>
      <c r="C603" s="235"/>
      <c r="D603" s="236" t="s">
        <v>215</v>
      </c>
      <c r="E603" s="237" t="s">
        <v>19</v>
      </c>
      <c r="F603" s="238" t="s">
        <v>1366</v>
      </c>
      <c r="G603" s="235"/>
      <c r="H603" s="237" t="s">
        <v>19</v>
      </c>
      <c r="I603" s="239"/>
      <c r="J603" s="235"/>
      <c r="K603" s="235"/>
      <c r="L603" s="240"/>
      <c r="M603" s="241"/>
      <c r="N603" s="242"/>
      <c r="O603" s="242"/>
      <c r="P603" s="242"/>
      <c r="Q603" s="242"/>
      <c r="R603" s="242"/>
      <c r="S603" s="242"/>
      <c r="T603" s="24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4" t="s">
        <v>215</v>
      </c>
      <c r="AU603" s="244" t="s">
        <v>81</v>
      </c>
      <c r="AV603" s="13" t="s">
        <v>79</v>
      </c>
      <c r="AW603" s="13" t="s">
        <v>33</v>
      </c>
      <c r="AX603" s="13" t="s">
        <v>72</v>
      </c>
      <c r="AY603" s="244" t="s">
        <v>203</v>
      </c>
    </row>
    <row r="604" s="13" customFormat="1">
      <c r="A604" s="13"/>
      <c r="B604" s="234"/>
      <c r="C604" s="235"/>
      <c r="D604" s="236" t="s">
        <v>215</v>
      </c>
      <c r="E604" s="237" t="s">
        <v>19</v>
      </c>
      <c r="F604" s="238" t="s">
        <v>1344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215</v>
      </c>
      <c r="AU604" s="244" t="s">
        <v>81</v>
      </c>
      <c r="AV604" s="13" t="s">
        <v>79</v>
      </c>
      <c r="AW604" s="13" t="s">
        <v>33</v>
      </c>
      <c r="AX604" s="13" t="s">
        <v>72</v>
      </c>
      <c r="AY604" s="244" t="s">
        <v>203</v>
      </c>
    </row>
    <row r="605" s="13" customFormat="1">
      <c r="A605" s="13"/>
      <c r="B605" s="234"/>
      <c r="C605" s="235"/>
      <c r="D605" s="236" t="s">
        <v>215</v>
      </c>
      <c r="E605" s="237" t="s">
        <v>19</v>
      </c>
      <c r="F605" s="238" t="s">
        <v>1506</v>
      </c>
      <c r="G605" s="235"/>
      <c r="H605" s="237" t="s">
        <v>19</v>
      </c>
      <c r="I605" s="239"/>
      <c r="J605" s="235"/>
      <c r="K605" s="235"/>
      <c r="L605" s="240"/>
      <c r="M605" s="241"/>
      <c r="N605" s="242"/>
      <c r="O605" s="242"/>
      <c r="P605" s="242"/>
      <c r="Q605" s="242"/>
      <c r="R605" s="242"/>
      <c r="S605" s="242"/>
      <c r="T605" s="24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4" t="s">
        <v>215</v>
      </c>
      <c r="AU605" s="244" t="s">
        <v>81</v>
      </c>
      <c r="AV605" s="13" t="s">
        <v>79</v>
      </c>
      <c r="AW605" s="13" t="s">
        <v>33</v>
      </c>
      <c r="AX605" s="13" t="s">
        <v>72</v>
      </c>
      <c r="AY605" s="244" t="s">
        <v>203</v>
      </c>
    </row>
    <row r="606" s="13" customFormat="1">
      <c r="A606" s="13"/>
      <c r="B606" s="234"/>
      <c r="C606" s="235"/>
      <c r="D606" s="236" t="s">
        <v>215</v>
      </c>
      <c r="E606" s="237" t="s">
        <v>19</v>
      </c>
      <c r="F606" s="238" t="s">
        <v>949</v>
      </c>
      <c r="G606" s="235"/>
      <c r="H606" s="237" t="s">
        <v>19</v>
      </c>
      <c r="I606" s="239"/>
      <c r="J606" s="235"/>
      <c r="K606" s="235"/>
      <c r="L606" s="240"/>
      <c r="M606" s="241"/>
      <c r="N606" s="242"/>
      <c r="O606" s="242"/>
      <c r="P606" s="242"/>
      <c r="Q606" s="242"/>
      <c r="R606" s="242"/>
      <c r="S606" s="242"/>
      <c r="T606" s="24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4" t="s">
        <v>215</v>
      </c>
      <c r="AU606" s="244" t="s">
        <v>81</v>
      </c>
      <c r="AV606" s="13" t="s">
        <v>79</v>
      </c>
      <c r="AW606" s="13" t="s">
        <v>33</v>
      </c>
      <c r="AX606" s="13" t="s">
        <v>72</v>
      </c>
      <c r="AY606" s="244" t="s">
        <v>203</v>
      </c>
    </row>
    <row r="607" s="13" customFormat="1">
      <c r="A607" s="13"/>
      <c r="B607" s="234"/>
      <c r="C607" s="235"/>
      <c r="D607" s="236" t="s">
        <v>215</v>
      </c>
      <c r="E607" s="237" t="s">
        <v>19</v>
      </c>
      <c r="F607" s="238" t="s">
        <v>950</v>
      </c>
      <c r="G607" s="235"/>
      <c r="H607" s="237" t="s">
        <v>19</v>
      </c>
      <c r="I607" s="239"/>
      <c r="J607" s="235"/>
      <c r="K607" s="235"/>
      <c r="L607" s="240"/>
      <c r="M607" s="241"/>
      <c r="N607" s="242"/>
      <c r="O607" s="242"/>
      <c r="P607" s="242"/>
      <c r="Q607" s="242"/>
      <c r="R607" s="242"/>
      <c r="S607" s="242"/>
      <c r="T607" s="24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4" t="s">
        <v>215</v>
      </c>
      <c r="AU607" s="244" t="s">
        <v>81</v>
      </c>
      <c r="AV607" s="13" t="s">
        <v>79</v>
      </c>
      <c r="AW607" s="13" t="s">
        <v>33</v>
      </c>
      <c r="AX607" s="13" t="s">
        <v>72</v>
      </c>
      <c r="AY607" s="244" t="s">
        <v>203</v>
      </c>
    </row>
    <row r="608" s="14" customFormat="1">
      <c r="A608" s="14"/>
      <c r="B608" s="245"/>
      <c r="C608" s="246"/>
      <c r="D608" s="236" t="s">
        <v>215</v>
      </c>
      <c r="E608" s="247" t="s">
        <v>19</v>
      </c>
      <c r="F608" s="248" t="s">
        <v>1507</v>
      </c>
      <c r="G608" s="246"/>
      <c r="H608" s="249">
        <v>3.3999999999999999</v>
      </c>
      <c r="I608" s="250"/>
      <c r="J608" s="246"/>
      <c r="K608" s="246"/>
      <c r="L608" s="251"/>
      <c r="M608" s="252"/>
      <c r="N608" s="253"/>
      <c r="O608" s="253"/>
      <c r="P608" s="253"/>
      <c r="Q608" s="253"/>
      <c r="R608" s="253"/>
      <c r="S608" s="253"/>
      <c r="T608" s="25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5" t="s">
        <v>215</v>
      </c>
      <c r="AU608" s="255" t="s">
        <v>81</v>
      </c>
      <c r="AV608" s="14" t="s">
        <v>81</v>
      </c>
      <c r="AW608" s="14" t="s">
        <v>33</v>
      </c>
      <c r="AX608" s="14" t="s">
        <v>72</v>
      </c>
      <c r="AY608" s="255" t="s">
        <v>203</v>
      </c>
    </row>
    <row r="609" s="13" customFormat="1">
      <c r="A609" s="13"/>
      <c r="B609" s="234"/>
      <c r="C609" s="235"/>
      <c r="D609" s="236" t="s">
        <v>215</v>
      </c>
      <c r="E609" s="237" t="s">
        <v>19</v>
      </c>
      <c r="F609" s="238" t="s">
        <v>1366</v>
      </c>
      <c r="G609" s="235"/>
      <c r="H609" s="237" t="s">
        <v>19</v>
      </c>
      <c r="I609" s="239"/>
      <c r="J609" s="235"/>
      <c r="K609" s="235"/>
      <c r="L609" s="240"/>
      <c r="M609" s="241"/>
      <c r="N609" s="242"/>
      <c r="O609" s="242"/>
      <c r="P609" s="242"/>
      <c r="Q609" s="242"/>
      <c r="R609" s="242"/>
      <c r="S609" s="242"/>
      <c r="T609" s="24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4" t="s">
        <v>215</v>
      </c>
      <c r="AU609" s="244" t="s">
        <v>81</v>
      </c>
      <c r="AV609" s="13" t="s">
        <v>79</v>
      </c>
      <c r="AW609" s="13" t="s">
        <v>33</v>
      </c>
      <c r="AX609" s="13" t="s">
        <v>72</v>
      </c>
      <c r="AY609" s="244" t="s">
        <v>203</v>
      </c>
    </row>
    <row r="610" s="13" customFormat="1">
      <c r="A610" s="13"/>
      <c r="B610" s="234"/>
      <c r="C610" s="235"/>
      <c r="D610" s="236" t="s">
        <v>215</v>
      </c>
      <c r="E610" s="237" t="s">
        <v>19</v>
      </c>
      <c r="F610" s="238" t="s">
        <v>1346</v>
      </c>
      <c r="G610" s="235"/>
      <c r="H610" s="237" t="s">
        <v>19</v>
      </c>
      <c r="I610" s="239"/>
      <c r="J610" s="235"/>
      <c r="K610" s="235"/>
      <c r="L610" s="240"/>
      <c r="M610" s="241"/>
      <c r="N610" s="242"/>
      <c r="O610" s="242"/>
      <c r="P610" s="242"/>
      <c r="Q610" s="242"/>
      <c r="R610" s="242"/>
      <c r="S610" s="242"/>
      <c r="T610" s="24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4" t="s">
        <v>215</v>
      </c>
      <c r="AU610" s="244" t="s">
        <v>81</v>
      </c>
      <c r="AV610" s="13" t="s">
        <v>79</v>
      </c>
      <c r="AW610" s="13" t="s">
        <v>33</v>
      </c>
      <c r="AX610" s="13" t="s">
        <v>72</v>
      </c>
      <c r="AY610" s="244" t="s">
        <v>203</v>
      </c>
    </row>
    <row r="611" s="13" customFormat="1">
      <c r="A611" s="13"/>
      <c r="B611" s="234"/>
      <c r="C611" s="235"/>
      <c r="D611" s="236" t="s">
        <v>215</v>
      </c>
      <c r="E611" s="237" t="s">
        <v>19</v>
      </c>
      <c r="F611" s="238" t="s">
        <v>1509</v>
      </c>
      <c r="G611" s="235"/>
      <c r="H611" s="237" t="s">
        <v>19</v>
      </c>
      <c r="I611" s="239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215</v>
      </c>
      <c r="AU611" s="244" t="s">
        <v>81</v>
      </c>
      <c r="AV611" s="13" t="s">
        <v>79</v>
      </c>
      <c r="AW611" s="13" t="s">
        <v>33</v>
      </c>
      <c r="AX611" s="13" t="s">
        <v>72</v>
      </c>
      <c r="AY611" s="244" t="s">
        <v>203</v>
      </c>
    </row>
    <row r="612" s="13" customFormat="1">
      <c r="A612" s="13"/>
      <c r="B612" s="234"/>
      <c r="C612" s="235"/>
      <c r="D612" s="236" t="s">
        <v>215</v>
      </c>
      <c r="E612" s="237" t="s">
        <v>19</v>
      </c>
      <c r="F612" s="238" t="s">
        <v>949</v>
      </c>
      <c r="G612" s="235"/>
      <c r="H612" s="237" t="s">
        <v>19</v>
      </c>
      <c r="I612" s="239"/>
      <c r="J612" s="235"/>
      <c r="K612" s="235"/>
      <c r="L612" s="240"/>
      <c r="M612" s="241"/>
      <c r="N612" s="242"/>
      <c r="O612" s="242"/>
      <c r="P612" s="242"/>
      <c r="Q612" s="242"/>
      <c r="R612" s="242"/>
      <c r="S612" s="242"/>
      <c r="T612" s="24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4" t="s">
        <v>215</v>
      </c>
      <c r="AU612" s="244" t="s">
        <v>81</v>
      </c>
      <c r="AV612" s="13" t="s">
        <v>79</v>
      </c>
      <c r="AW612" s="13" t="s">
        <v>33</v>
      </c>
      <c r="AX612" s="13" t="s">
        <v>72</v>
      </c>
      <c r="AY612" s="244" t="s">
        <v>203</v>
      </c>
    </row>
    <row r="613" s="13" customFormat="1">
      <c r="A613" s="13"/>
      <c r="B613" s="234"/>
      <c r="C613" s="235"/>
      <c r="D613" s="236" t="s">
        <v>215</v>
      </c>
      <c r="E613" s="237" t="s">
        <v>19</v>
      </c>
      <c r="F613" s="238" t="s">
        <v>950</v>
      </c>
      <c r="G613" s="235"/>
      <c r="H613" s="237" t="s">
        <v>19</v>
      </c>
      <c r="I613" s="239"/>
      <c r="J613" s="235"/>
      <c r="K613" s="235"/>
      <c r="L613" s="240"/>
      <c r="M613" s="241"/>
      <c r="N613" s="242"/>
      <c r="O613" s="242"/>
      <c r="P613" s="242"/>
      <c r="Q613" s="242"/>
      <c r="R613" s="242"/>
      <c r="S613" s="242"/>
      <c r="T613" s="24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4" t="s">
        <v>215</v>
      </c>
      <c r="AU613" s="244" t="s">
        <v>81</v>
      </c>
      <c r="AV613" s="13" t="s">
        <v>79</v>
      </c>
      <c r="AW613" s="13" t="s">
        <v>33</v>
      </c>
      <c r="AX613" s="13" t="s">
        <v>72</v>
      </c>
      <c r="AY613" s="244" t="s">
        <v>203</v>
      </c>
    </row>
    <row r="614" s="14" customFormat="1">
      <c r="A614" s="14"/>
      <c r="B614" s="245"/>
      <c r="C614" s="246"/>
      <c r="D614" s="236" t="s">
        <v>215</v>
      </c>
      <c r="E614" s="247" t="s">
        <v>19</v>
      </c>
      <c r="F614" s="248" t="s">
        <v>1510</v>
      </c>
      <c r="G614" s="246"/>
      <c r="H614" s="249">
        <v>5.2199999999999998</v>
      </c>
      <c r="I614" s="250"/>
      <c r="J614" s="246"/>
      <c r="K614" s="246"/>
      <c r="L614" s="251"/>
      <c r="M614" s="252"/>
      <c r="N614" s="253"/>
      <c r="O614" s="253"/>
      <c r="P614" s="253"/>
      <c r="Q614" s="253"/>
      <c r="R614" s="253"/>
      <c r="S614" s="253"/>
      <c r="T614" s="25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5" t="s">
        <v>215</v>
      </c>
      <c r="AU614" s="255" t="s">
        <v>81</v>
      </c>
      <c r="AV614" s="14" t="s">
        <v>81</v>
      </c>
      <c r="AW614" s="14" t="s">
        <v>33</v>
      </c>
      <c r="AX614" s="14" t="s">
        <v>72</v>
      </c>
      <c r="AY614" s="255" t="s">
        <v>203</v>
      </c>
    </row>
    <row r="615" s="13" customFormat="1">
      <c r="A615" s="13"/>
      <c r="B615" s="234"/>
      <c r="C615" s="235"/>
      <c r="D615" s="236" t="s">
        <v>215</v>
      </c>
      <c r="E615" s="237" t="s">
        <v>19</v>
      </c>
      <c r="F615" s="238" t="s">
        <v>1366</v>
      </c>
      <c r="G615" s="235"/>
      <c r="H615" s="237" t="s">
        <v>19</v>
      </c>
      <c r="I615" s="239"/>
      <c r="J615" s="235"/>
      <c r="K615" s="235"/>
      <c r="L615" s="240"/>
      <c r="M615" s="241"/>
      <c r="N615" s="242"/>
      <c r="O615" s="242"/>
      <c r="P615" s="242"/>
      <c r="Q615" s="242"/>
      <c r="R615" s="242"/>
      <c r="S615" s="242"/>
      <c r="T615" s="24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4" t="s">
        <v>215</v>
      </c>
      <c r="AU615" s="244" t="s">
        <v>81</v>
      </c>
      <c r="AV615" s="13" t="s">
        <v>79</v>
      </c>
      <c r="AW615" s="13" t="s">
        <v>33</v>
      </c>
      <c r="AX615" s="13" t="s">
        <v>72</v>
      </c>
      <c r="AY615" s="244" t="s">
        <v>203</v>
      </c>
    </row>
    <row r="616" s="13" customFormat="1">
      <c r="A616" s="13"/>
      <c r="B616" s="234"/>
      <c r="C616" s="235"/>
      <c r="D616" s="236" t="s">
        <v>215</v>
      </c>
      <c r="E616" s="237" t="s">
        <v>19</v>
      </c>
      <c r="F616" s="238" t="s">
        <v>1348</v>
      </c>
      <c r="G616" s="235"/>
      <c r="H616" s="237" t="s">
        <v>19</v>
      </c>
      <c r="I616" s="239"/>
      <c r="J616" s="235"/>
      <c r="K616" s="235"/>
      <c r="L616" s="240"/>
      <c r="M616" s="241"/>
      <c r="N616" s="242"/>
      <c r="O616" s="242"/>
      <c r="P616" s="242"/>
      <c r="Q616" s="242"/>
      <c r="R616" s="242"/>
      <c r="S616" s="242"/>
      <c r="T616" s="24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4" t="s">
        <v>215</v>
      </c>
      <c r="AU616" s="244" t="s">
        <v>81</v>
      </c>
      <c r="AV616" s="13" t="s">
        <v>79</v>
      </c>
      <c r="AW616" s="13" t="s">
        <v>33</v>
      </c>
      <c r="AX616" s="13" t="s">
        <v>72</v>
      </c>
      <c r="AY616" s="244" t="s">
        <v>203</v>
      </c>
    </row>
    <row r="617" s="13" customFormat="1">
      <c r="A617" s="13"/>
      <c r="B617" s="234"/>
      <c r="C617" s="235"/>
      <c r="D617" s="236" t="s">
        <v>215</v>
      </c>
      <c r="E617" s="237" t="s">
        <v>19</v>
      </c>
      <c r="F617" s="238" t="s">
        <v>1503</v>
      </c>
      <c r="G617" s="235"/>
      <c r="H617" s="237" t="s">
        <v>19</v>
      </c>
      <c r="I617" s="239"/>
      <c r="J617" s="235"/>
      <c r="K617" s="235"/>
      <c r="L617" s="240"/>
      <c r="M617" s="241"/>
      <c r="N617" s="242"/>
      <c r="O617" s="242"/>
      <c r="P617" s="242"/>
      <c r="Q617" s="242"/>
      <c r="R617" s="242"/>
      <c r="S617" s="242"/>
      <c r="T617" s="24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4" t="s">
        <v>215</v>
      </c>
      <c r="AU617" s="244" t="s">
        <v>81</v>
      </c>
      <c r="AV617" s="13" t="s">
        <v>79</v>
      </c>
      <c r="AW617" s="13" t="s">
        <v>33</v>
      </c>
      <c r="AX617" s="13" t="s">
        <v>72</v>
      </c>
      <c r="AY617" s="244" t="s">
        <v>203</v>
      </c>
    </row>
    <row r="618" s="13" customFormat="1">
      <c r="A618" s="13"/>
      <c r="B618" s="234"/>
      <c r="C618" s="235"/>
      <c r="D618" s="236" t="s">
        <v>215</v>
      </c>
      <c r="E618" s="237" t="s">
        <v>19</v>
      </c>
      <c r="F618" s="238" t="s">
        <v>949</v>
      </c>
      <c r="G618" s="235"/>
      <c r="H618" s="237" t="s">
        <v>19</v>
      </c>
      <c r="I618" s="239"/>
      <c r="J618" s="235"/>
      <c r="K618" s="235"/>
      <c r="L618" s="240"/>
      <c r="M618" s="241"/>
      <c r="N618" s="242"/>
      <c r="O618" s="242"/>
      <c r="P618" s="242"/>
      <c r="Q618" s="242"/>
      <c r="R618" s="242"/>
      <c r="S618" s="242"/>
      <c r="T618" s="24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4" t="s">
        <v>215</v>
      </c>
      <c r="AU618" s="244" t="s">
        <v>81</v>
      </c>
      <c r="AV618" s="13" t="s">
        <v>79</v>
      </c>
      <c r="AW618" s="13" t="s">
        <v>33</v>
      </c>
      <c r="AX618" s="13" t="s">
        <v>72</v>
      </c>
      <c r="AY618" s="244" t="s">
        <v>203</v>
      </c>
    </row>
    <row r="619" s="13" customFormat="1">
      <c r="A619" s="13"/>
      <c r="B619" s="234"/>
      <c r="C619" s="235"/>
      <c r="D619" s="236" t="s">
        <v>215</v>
      </c>
      <c r="E619" s="237" t="s">
        <v>19</v>
      </c>
      <c r="F619" s="238" t="s">
        <v>950</v>
      </c>
      <c r="G619" s="235"/>
      <c r="H619" s="237" t="s">
        <v>19</v>
      </c>
      <c r="I619" s="239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215</v>
      </c>
      <c r="AU619" s="244" t="s">
        <v>81</v>
      </c>
      <c r="AV619" s="13" t="s">
        <v>79</v>
      </c>
      <c r="AW619" s="13" t="s">
        <v>33</v>
      </c>
      <c r="AX619" s="13" t="s">
        <v>72</v>
      </c>
      <c r="AY619" s="244" t="s">
        <v>203</v>
      </c>
    </row>
    <row r="620" s="14" customFormat="1">
      <c r="A620" s="14"/>
      <c r="B620" s="245"/>
      <c r="C620" s="246"/>
      <c r="D620" s="236" t="s">
        <v>215</v>
      </c>
      <c r="E620" s="247" t="s">
        <v>19</v>
      </c>
      <c r="F620" s="248" t="s">
        <v>1504</v>
      </c>
      <c r="G620" s="246"/>
      <c r="H620" s="249">
        <v>7.9500000000000002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215</v>
      </c>
      <c r="AU620" s="255" t="s">
        <v>81</v>
      </c>
      <c r="AV620" s="14" t="s">
        <v>81</v>
      </c>
      <c r="AW620" s="14" t="s">
        <v>33</v>
      </c>
      <c r="AX620" s="14" t="s">
        <v>72</v>
      </c>
      <c r="AY620" s="255" t="s">
        <v>203</v>
      </c>
    </row>
    <row r="621" s="15" customFormat="1">
      <c r="A621" s="15"/>
      <c r="B621" s="256"/>
      <c r="C621" s="257"/>
      <c r="D621" s="236" t="s">
        <v>215</v>
      </c>
      <c r="E621" s="258" t="s">
        <v>19</v>
      </c>
      <c r="F621" s="259" t="s">
        <v>246</v>
      </c>
      <c r="G621" s="257"/>
      <c r="H621" s="260">
        <v>82.960000000000008</v>
      </c>
      <c r="I621" s="261"/>
      <c r="J621" s="257"/>
      <c r="K621" s="257"/>
      <c r="L621" s="262"/>
      <c r="M621" s="263"/>
      <c r="N621" s="264"/>
      <c r="O621" s="264"/>
      <c r="P621" s="264"/>
      <c r="Q621" s="264"/>
      <c r="R621" s="264"/>
      <c r="S621" s="264"/>
      <c r="T621" s="26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66" t="s">
        <v>215</v>
      </c>
      <c r="AU621" s="266" t="s">
        <v>81</v>
      </c>
      <c r="AV621" s="15" t="s">
        <v>211</v>
      </c>
      <c r="AW621" s="15" t="s">
        <v>33</v>
      </c>
      <c r="AX621" s="15" t="s">
        <v>79</v>
      </c>
      <c r="AY621" s="266" t="s">
        <v>203</v>
      </c>
    </row>
    <row r="622" s="2" customFormat="1" ht="16.5" customHeight="1">
      <c r="A622" s="40"/>
      <c r="B622" s="41"/>
      <c r="C622" s="270" t="s">
        <v>864</v>
      </c>
      <c r="D622" s="270" t="s">
        <v>771</v>
      </c>
      <c r="E622" s="271" t="s">
        <v>961</v>
      </c>
      <c r="F622" s="272" t="s">
        <v>962</v>
      </c>
      <c r="G622" s="273" t="s">
        <v>209</v>
      </c>
      <c r="H622" s="274">
        <v>91.256</v>
      </c>
      <c r="I622" s="275"/>
      <c r="J622" s="276">
        <f>ROUND(I622*H622,2)</f>
        <v>0</v>
      </c>
      <c r="K622" s="272" t="s">
        <v>210</v>
      </c>
      <c r="L622" s="277"/>
      <c r="M622" s="278" t="s">
        <v>19</v>
      </c>
      <c r="N622" s="279" t="s">
        <v>43</v>
      </c>
      <c r="O622" s="86"/>
      <c r="P622" s="225">
        <f>O622*H622</f>
        <v>0</v>
      </c>
      <c r="Q622" s="225">
        <v>2.0000000000000002E-05</v>
      </c>
      <c r="R622" s="225">
        <f>Q622*H622</f>
        <v>0.0018251200000000002</v>
      </c>
      <c r="S622" s="225">
        <v>0</v>
      </c>
      <c r="T622" s="226">
        <f>S622*H622</f>
        <v>0</v>
      </c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R622" s="227" t="s">
        <v>821</v>
      </c>
      <c r="AT622" s="227" t="s">
        <v>771</v>
      </c>
      <c r="AU622" s="227" t="s">
        <v>81</v>
      </c>
      <c r="AY622" s="19" t="s">
        <v>203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19" t="s">
        <v>79</v>
      </c>
      <c r="BK622" s="228">
        <f>ROUND(I622*H622,2)</f>
        <v>0</v>
      </c>
      <c r="BL622" s="19" t="s">
        <v>321</v>
      </c>
      <c r="BM622" s="227" t="s">
        <v>1948</v>
      </c>
    </row>
    <row r="623" s="13" customFormat="1">
      <c r="A623" s="13"/>
      <c r="B623" s="234"/>
      <c r="C623" s="235"/>
      <c r="D623" s="236" t="s">
        <v>215</v>
      </c>
      <c r="E623" s="237" t="s">
        <v>19</v>
      </c>
      <c r="F623" s="238" t="s">
        <v>1366</v>
      </c>
      <c r="G623" s="235"/>
      <c r="H623" s="237" t="s">
        <v>19</v>
      </c>
      <c r="I623" s="239"/>
      <c r="J623" s="235"/>
      <c r="K623" s="235"/>
      <c r="L623" s="240"/>
      <c r="M623" s="241"/>
      <c r="N623" s="242"/>
      <c r="O623" s="242"/>
      <c r="P623" s="242"/>
      <c r="Q623" s="242"/>
      <c r="R623" s="242"/>
      <c r="S623" s="242"/>
      <c r="T623" s="24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4" t="s">
        <v>215</v>
      </c>
      <c r="AU623" s="244" t="s">
        <v>81</v>
      </c>
      <c r="AV623" s="13" t="s">
        <v>79</v>
      </c>
      <c r="AW623" s="13" t="s">
        <v>33</v>
      </c>
      <c r="AX623" s="13" t="s">
        <v>72</v>
      </c>
      <c r="AY623" s="244" t="s">
        <v>203</v>
      </c>
    </row>
    <row r="624" s="13" customFormat="1">
      <c r="A624" s="13"/>
      <c r="B624" s="234"/>
      <c r="C624" s="235"/>
      <c r="D624" s="236" t="s">
        <v>215</v>
      </c>
      <c r="E624" s="237" t="s">
        <v>19</v>
      </c>
      <c r="F624" s="238" t="s">
        <v>1943</v>
      </c>
      <c r="G624" s="235"/>
      <c r="H624" s="237" t="s">
        <v>19</v>
      </c>
      <c r="I624" s="239"/>
      <c r="J624" s="235"/>
      <c r="K624" s="235"/>
      <c r="L624" s="240"/>
      <c r="M624" s="241"/>
      <c r="N624" s="242"/>
      <c r="O624" s="242"/>
      <c r="P624" s="242"/>
      <c r="Q624" s="242"/>
      <c r="R624" s="242"/>
      <c r="S624" s="242"/>
      <c r="T624" s="24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4" t="s">
        <v>215</v>
      </c>
      <c r="AU624" s="244" t="s">
        <v>81</v>
      </c>
      <c r="AV624" s="13" t="s">
        <v>79</v>
      </c>
      <c r="AW624" s="13" t="s">
        <v>33</v>
      </c>
      <c r="AX624" s="13" t="s">
        <v>72</v>
      </c>
      <c r="AY624" s="244" t="s">
        <v>203</v>
      </c>
    </row>
    <row r="625" s="13" customFormat="1">
      <c r="A625" s="13"/>
      <c r="B625" s="234"/>
      <c r="C625" s="235"/>
      <c r="D625" s="236" t="s">
        <v>215</v>
      </c>
      <c r="E625" s="237" t="s">
        <v>19</v>
      </c>
      <c r="F625" s="238" t="s">
        <v>1512</v>
      </c>
      <c r="G625" s="235"/>
      <c r="H625" s="237" t="s">
        <v>19</v>
      </c>
      <c r="I625" s="239"/>
      <c r="J625" s="235"/>
      <c r="K625" s="235"/>
      <c r="L625" s="240"/>
      <c r="M625" s="241"/>
      <c r="N625" s="242"/>
      <c r="O625" s="242"/>
      <c r="P625" s="242"/>
      <c r="Q625" s="242"/>
      <c r="R625" s="242"/>
      <c r="S625" s="242"/>
      <c r="T625" s="24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4" t="s">
        <v>215</v>
      </c>
      <c r="AU625" s="244" t="s">
        <v>81</v>
      </c>
      <c r="AV625" s="13" t="s">
        <v>79</v>
      </c>
      <c r="AW625" s="13" t="s">
        <v>33</v>
      </c>
      <c r="AX625" s="13" t="s">
        <v>72</v>
      </c>
      <c r="AY625" s="244" t="s">
        <v>203</v>
      </c>
    </row>
    <row r="626" s="13" customFormat="1">
      <c r="A626" s="13"/>
      <c r="B626" s="234"/>
      <c r="C626" s="235"/>
      <c r="D626" s="236" t="s">
        <v>215</v>
      </c>
      <c r="E626" s="237" t="s">
        <v>19</v>
      </c>
      <c r="F626" s="238" t="s">
        <v>949</v>
      </c>
      <c r="G626" s="235"/>
      <c r="H626" s="237" t="s">
        <v>19</v>
      </c>
      <c r="I626" s="239"/>
      <c r="J626" s="235"/>
      <c r="K626" s="235"/>
      <c r="L626" s="240"/>
      <c r="M626" s="241"/>
      <c r="N626" s="242"/>
      <c r="O626" s="242"/>
      <c r="P626" s="242"/>
      <c r="Q626" s="242"/>
      <c r="R626" s="242"/>
      <c r="S626" s="242"/>
      <c r="T626" s="24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4" t="s">
        <v>215</v>
      </c>
      <c r="AU626" s="244" t="s">
        <v>81</v>
      </c>
      <c r="AV626" s="13" t="s">
        <v>79</v>
      </c>
      <c r="AW626" s="13" t="s">
        <v>33</v>
      </c>
      <c r="AX626" s="13" t="s">
        <v>72</v>
      </c>
      <c r="AY626" s="244" t="s">
        <v>203</v>
      </c>
    </row>
    <row r="627" s="13" customFormat="1">
      <c r="A627" s="13"/>
      <c r="B627" s="234"/>
      <c r="C627" s="235"/>
      <c r="D627" s="236" t="s">
        <v>215</v>
      </c>
      <c r="E627" s="237" t="s">
        <v>19</v>
      </c>
      <c r="F627" s="238" t="s">
        <v>950</v>
      </c>
      <c r="G627" s="235"/>
      <c r="H627" s="237" t="s">
        <v>19</v>
      </c>
      <c r="I627" s="239"/>
      <c r="J627" s="235"/>
      <c r="K627" s="235"/>
      <c r="L627" s="240"/>
      <c r="M627" s="241"/>
      <c r="N627" s="242"/>
      <c r="O627" s="242"/>
      <c r="P627" s="242"/>
      <c r="Q627" s="242"/>
      <c r="R627" s="242"/>
      <c r="S627" s="242"/>
      <c r="T627" s="24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4" t="s">
        <v>215</v>
      </c>
      <c r="AU627" s="244" t="s">
        <v>81</v>
      </c>
      <c r="AV627" s="13" t="s">
        <v>79</v>
      </c>
      <c r="AW627" s="13" t="s">
        <v>33</v>
      </c>
      <c r="AX627" s="13" t="s">
        <v>72</v>
      </c>
      <c r="AY627" s="244" t="s">
        <v>203</v>
      </c>
    </row>
    <row r="628" s="14" customFormat="1">
      <c r="A628" s="14"/>
      <c r="B628" s="245"/>
      <c r="C628" s="246"/>
      <c r="D628" s="236" t="s">
        <v>215</v>
      </c>
      <c r="E628" s="247" t="s">
        <v>19</v>
      </c>
      <c r="F628" s="248" t="s">
        <v>1513</v>
      </c>
      <c r="G628" s="246"/>
      <c r="H628" s="249">
        <v>12.84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215</v>
      </c>
      <c r="AU628" s="255" t="s">
        <v>81</v>
      </c>
      <c r="AV628" s="14" t="s">
        <v>81</v>
      </c>
      <c r="AW628" s="14" t="s">
        <v>33</v>
      </c>
      <c r="AX628" s="14" t="s">
        <v>72</v>
      </c>
      <c r="AY628" s="255" t="s">
        <v>203</v>
      </c>
    </row>
    <row r="629" s="13" customFormat="1">
      <c r="A629" s="13"/>
      <c r="B629" s="234"/>
      <c r="C629" s="235"/>
      <c r="D629" s="236" t="s">
        <v>215</v>
      </c>
      <c r="E629" s="237" t="s">
        <v>19</v>
      </c>
      <c r="F629" s="238" t="s">
        <v>1366</v>
      </c>
      <c r="G629" s="235"/>
      <c r="H629" s="237" t="s">
        <v>19</v>
      </c>
      <c r="I629" s="239"/>
      <c r="J629" s="235"/>
      <c r="K629" s="235"/>
      <c r="L629" s="240"/>
      <c r="M629" s="241"/>
      <c r="N629" s="242"/>
      <c r="O629" s="242"/>
      <c r="P629" s="242"/>
      <c r="Q629" s="242"/>
      <c r="R629" s="242"/>
      <c r="S629" s="242"/>
      <c r="T629" s="24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4" t="s">
        <v>215</v>
      </c>
      <c r="AU629" s="244" t="s">
        <v>81</v>
      </c>
      <c r="AV629" s="13" t="s">
        <v>79</v>
      </c>
      <c r="AW629" s="13" t="s">
        <v>33</v>
      </c>
      <c r="AX629" s="13" t="s">
        <v>72</v>
      </c>
      <c r="AY629" s="244" t="s">
        <v>203</v>
      </c>
    </row>
    <row r="630" s="13" customFormat="1">
      <c r="A630" s="13"/>
      <c r="B630" s="234"/>
      <c r="C630" s="235"/>
      <c r="D630" s="236" t="s">
        <v>215</v>
      </c>
      <c r="E630" s="237" t="s">
        <v>19</v>
      </c>
      <c r="F630" s="238" t="s">
        <v>1944</v>
      </c>
      <c r="G630" s="235"/>
      <c r="H630" s="237" t="s">
        <v>19</v>
      </c>
      <c r="I630" s="239"/>
      <c r="J630" s="235"/>
      <c r="K630" s="235"/>
      <c r="L630" s="240"/>
      <c r="M630" s="241"/>
      <c r="N630" s="242"/>
      <c r="O630" s="242"/>
      <c r="P630" s="242"/>
      <c r="Q630" s="242"/>
      <c r="R630" s="242"/>
      <c r="S630" s="242"/>
      <c r="T630" s="24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4" t="s">
        <v>215</v>
      </c>
      <c r="AU630" s="244" t="s">
        <v>81</v>
      </c>
      <c r="AV630" s="13" t="s">
        <v>79</v>
      </c>
      <c r="AW630" s="13" t="s">
        <v>33</v>
      </c>
      <c r="AX630" s="13" t="s">
        <v>72</v>
      </c>
      <c r="AY630" s="244" t="s">
        <v>203</v>
      </c>
    </row>
    <row r="631" s="13" customFormat="1">
      <c r="A631" s="13"/>
      <c r="B631" s="234"/>
      <c r="C631" s="235"/>
      <c r="D631" s="236" t="s">
        <v>215</v>
      </c>
      <c r="E631" s="237" t="s">
        <v>19</v>
      </c>
      <c r="F631" s="238" t="s">
        <v>1490</v>
      </c>
      <c r="G631" s="235"/>
      <c r="H631" s="237" t="s">
        <v>19</v>
      </c>
      <c r="I631" s="239"/>
      <c r="J631" s="235"/>
      <c r="K631" s="235"/>
      <c r="L631" s="240"/>
      <c r="M631" s="241"/>
      <c r="N631" s="242"/>
      <c r="O631" s="242"/>
      <c r="P631" s="242"/>
      <c r="Q631" s="242"/>
      <c r="R631" s="242"/>
      <c r="S631" s="242"/>
      <c r="T631" s="24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4" t="s">
        <v>215</v>
      </c>
      <c r="AU631" s="244" t="s">
        <v>81</v>
      </c>
      <c r="AV631" s="13" t="s">
        <v>79</v>
      </c>
      <c r="AW631" s="13" t="s">
        <v>33</v>
      </c>
      <c r="AX631" s="13" t="s">
        <v>72</v>
      </c>
      <c r="AY631" s="244" t="s">
        <v>203</v>
      </c>
    </row>
    <row r="632" s="13" customFormat="1">
      <c r="A632" s="13"/>
      <c r="B632" s="234"/>
      <c r="C632" s="235"/>
      <c r="D632" s="236" t="s">
        <v>215</v>
      </c>
      <c r="E632" s="237" t="s">
        <v>19</v>
      </c>
      <c r="F632" s="238" t="s">
        <v>949</v>
      </c>
      <c r="G632" s="235"/>
      <c r="H632" s="237" t="s">
        <v>19</v>
      </c>
      <c r="I632" s="239"/>
      <c r="J632" s="235"/>
      <c r="K632" s="235"/>
      <c r="L632" s="240"/>
      <c r="M632" s="241"/>
      <c r="N632" s="242"/>
      <c r="O632" s="242"/>
      <c r="P632" s="242"/>
      <c r="Q632" s="242"/>
      <c r="R632" s="242"/>
      <c r="S632" s="242"/>
      <c r="T632" s="24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4" t="s">
        <v>215</v>
      </c>
      <c r="AU632" s="244" t="s">
        <v>81</v>
      </c>
      <c r="AV632" s="13" t="s">
        <v>79</v>
      </c>
      <c r="AW632" s="13" t="s">
        <v>33</v>
      </c>
      <c r="AX632" s="13" t="s">
        <v>72</v>
      </c>
      <c r="AY632" s="244" t="s">
        <v>203</v>
      </c>
    </row>
    <row r="633" s="13" customFormat="1">
      <c r="A633" s="13"/>
      <c r="B633" s="234"/>
      <c r="C633" s="235"/>
      <c r="D633" s="236" t="s">
        <v>215</v>
      </c>
      <c r="E633" s="237" t="s">
        <v>19</v>
      </c>
      <c r="F633" s="238" t="s">
        <v>950</v>
      </c>
      <c r="G633" s="235"/>
      <c r="H633" s="237" t="s">
        <v>19</v>
      </c>
      <c r="I633" s="239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215</v>
      </c>
      <c r="AU633" s="244" t="s">
        <v>81</v>
      </c>
      <c r="AV633" s="13" t="s">
        <v>79</v>
      </c>
      <c r="AW633" s="13" t="s">
        <v>33</v>
      </c>
      <c r="AX633" s="13" t="s">
        <v>72</v>
      </c>
      <c r="AY633" s="244" t="s">
        <v>203</v>
      </c>
    </row>
    <row r="634" s="14" customFormat="1">
      <c r="A634" s="14"/>
      <c r="B634" s="245"/>
      <c r="C634" s="246"/>
      <c r="D634" s="236" t="s">
        <v>215</v>
      </c>
      <c r="E634" s="247" t="s">
        <v>19</v>
      </c>
      <c r="F634" s="248" t="s">
        <v>1491</v>
      </c>
      <c r="G634" s="246"/>
      <c r="H634" s="249">
        <v>4.2699999999999996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5" t="s">
        <v>215</v>
      </c>
      <c r="AU634" s="255" t="s">
        <v>81</v>
      </c>
      <c r="AV634" s="14" t="s">
        <v>81</v>
      </c>
      <c r="AW634" s="14" t="s">
        <v>33</v>
      </c>
      <c r="AX634" s="14" t="s">
        <v>72</v>
      </c>
      <c r="AY634" s="255" t="s">
        <v>203</v>
      </c>
    </row>
    <row r="635" s="13" customFormat="1">
      <c r="A635" s="13"/>
      <c r="B635" s="234"/>
      <c r="C635" s="235"/>
      <c r="D635" s="236" t="s">
        <v>215</v>
      </c>
      <c r="E635" s="237" t="s">
        <v>19</v>
      </c>
      <c r="F635" s="238" t="s">
        <v>1366</v>
      </c>
      <c r="G635" s="235"/>
      <c r="H635" s="237" t="s">
        <v>19</v>
      </c>
      <c r="I635" s="239"/>
      <c r="J635" s="235"/>
      <c r="K635" s="235"/>
      <c r="L635" s="240"/>
      <c r="M635" s="241"/>
      <c r="N635" s="242"/>
      <c r="O635" s="242"/>
      <c r="P635" s="242"/>
      <c r="Q635" s="242"/>
      <c r="R635" s="242"/>
      <c r="S635" s="242"/>
      <c r="T635" s="24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4" t="s">
        <v>215</v>
      </c>
      <c r="AU635" s="244" t="s">
        <v>81</v>
      </c>
      <c r="AV635" s="13" t="s">
        <v>79</v>
      </c>
      <c r="AW635" s="13" t="s">
        <v>33</v>
      </c>
      <c r="AX635" s="13" t="s">
        <v>72</v>
      </c>
      <c r="AY635" s="244" t="s">
        <v>203</v>
      </c>
    </row>
    <row r="636" s="13" customFormat="1">
      <c r="A636" s="13"/>
      <c r="B636" s="234"/>
      <c r="C636" s="235"/>
      <c r="D636" s="236" t="s">
        <v>215</v>
      </c>
      <c r="E636" s="237" t="s">
        <v>19</v>
      </c>
      <c r="F636" s="238" t="s">
        <v>1945</v>
      </c>
      <c r="G636" s="235"/>
      <c r="H636" s="237" t="s">
        <v>19</v>
      </c>
      <c r="I636" s="239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215</v>
      </c>
      <c r="AU636" s="244" t="s">
        <v>81</v>
      </c>
      <c r="AV636" s="13" t="s">
        <v>79</v>
      </c>
      <c r="AW636" s="13" t="s">
        <v>33</v>
      </c>
      <c r="AX636" s="13" t="s">
        <v>72</v>
      </c>
      <c r="AY636" s="244" t="s">
        <v>203</v>
      </c>
    </row>
    <row r="637" s="13" customFormat="1">
      <c r="A637" s="13"/>
      <c r="B637" s="234"/>
      <c r="C637" s="235"/>
      <c r="D637" s="236" t="s">
        <v>215</v>
      </c>
      <c r="E637" s="237" t="s">
        <v>19</v>
      </c>
      <c r="F637" s="238" t="s">
        <v>553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215</v>
      </c>
      <c r="AU637" s="244" t="s">
        <v>81</v>
      </c>
      <c r="AV637" s="13" t="s">
        <v>79</v>
      </c>
      <c r="AW637" s="13" t="s">
        <v>33</v>
      </c>
      <c r="AX637" s="13" t="s">
        <v>72</v>
      </c>
      <c r="AY637" s="244" t="s">
        <v>203</v>
      </c>
    </row>
    <row r="638" s="13" customFormat="1">
      <c r="A638" s="13"/>
      <c r="B638" s="234"/>
      <c r="C638" s="235"/>
      <c r="D638" s="236" t="s">
        <v>215</v>
      </c>
      <c r="E638" s="237" t="s">
        <v>19</v>
      </c>
      <c r="F638" s="238" t="s">
        <v>949</v>
      </c>
      <c r="G638" s="235"/>
      <c r="H638" s="237" t="s">
        <v>19</v>
      </c>
      <c r="I638" s="239"/>
      <c r="J638" s="235"/>
      <c r="K638" s="235"/>
      <c r="L638" s="240"/>
      <c r="M638" s="241"/>
      <c r="N638" s="242"/>
      <c r="O638" s="242"/>
      <c r="P638" s="242"/>
      <c r="Q638" s="242"/>
      <c r="R638" s="242"/>
      <c r="S638" s="242"/>
      <c r="T638" s="24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4" t="s">
        <v>215</v>
      </c>
      <c r="AU638" s="244" t="s">
        <v>81</v>
      </c>
      <c r="AV638" s="13" t="s">
        <v>79</v>
      </c>
      <c r="AW638" s="13" t="s">
        <v>33</v>
      </c>
      <c r="AX638" s="13" t="s">
        <v>72</v>
      </c>
      <c r="AY638" s="244" t="s">
        <v>203</v>
      </c>
    </row>
    <row r="639" s="13" customFormat="1">
      <c r="A639" s="13"/>
      <c r="B639" s="234"/>
      <c r="C639" s="235"/>
      <c r="D639" s="236" t="s">
        <v>215</v>
      </c>
      <c r="E639" s="237" t="s">
        <v>19</v>
      </c>
      <c r="F639" s="238" t="s">
        <v>950</v>
      </c>
      <c r="G639" s="235"/>
      <c r="H639" s="237" t="s">
        <v>19</v>
      </c>
      <c r="I639" s="239"/>
      <c r="J639" s="235"/>
      <c r="K639" s="235"/>
      <c r="L639" s="240"/>
      <c r="M639" s="241"/>
      <c r="N639" s="242"/>
      <c r="O639" s="242"/>
      <c r="P639" s="242"/>
      <c r="Q639" s="242"/>
      <c r="R639" s="242"/>
      <c r="S639" s="242"/>
      <c r="T639" s="24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4" t="s">
        <v>215</v>
      </c>
      <c r="AU639" s="244" t="s">
        <v>81</v>
      </c>
      <c r="AV639" s="13" t="s">
        <v>79</v>
      </c>
      <c r="AW639" s="13" t="s">
        <v>33</v>
      </c>
      <c r="AX639" s="13" t="s">
        <v>72</v>
      </c>
      <c r="AY639" s="244" t="s">
        <v>203</v>
      </c>
    </row>
    <row r="640" s="14" customFormat="1">
      <c r="A640" s="14"/>
      <c r="B640" s="245"/>
      <c r="C640" s="246"/>
      <c r="D640" s="236" t="s">
        <v>215</v>
      </c>
      <c r="E640" s="247" t="s">
        <v>19</v>
      </c>
      <c r="F640" s="248" t="s">
        <v>1368</v>
      </c>
      <c r="G640" s="246"/>
      <c r="H640" s="249">
        <v>15.550000000000001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215</v>
      </c>
      <c r="AU640" s="255" t="s">
        <v>81</v>
      </c>
      <c r="AV640" s="14" t="s">
        <v>81</v>
      </c>
      <c r="AW640" s="14" t="s">
        <v>33</v>
      </c>
      <c r="AX640" s="14" t="s">
        <v>72</v>
      </c>
      <c r="AY640" s="255" t="s">
        <v>203</v>
      </c>
    </row>
    <row r="641" s="13" customFormat="1">
      <c r="A641" s="13"/>
      <c r="B641" s="234"/>
      <c r="C641" s="235"/>
      <c r="D641" s="236" t="s">
        <v>215</v>
      </c>
      <c r="E641" s="237" t="s">
        <v>19</v>
      </c>
      <c r="F641" s="238" t="s">
        <v>1366</v>
      </c>
      <c r="G641" s="235"/>
      <c r="H641" s="237" t="s">
        <v>19</v>
      </c>
      <c r="I641" s="239"/>
      <c r="J641" s="235"/>
      <c r="K641" s="235"/>
      <c r="L641" s="240"/>
      <c r="M641" s="241"/>
      <c r="N641" s="242"/>
      <c r="O641" s="242"/>
      <c r="P641" s="242"/>
      <c r="Q641" s="242"/>
      <c r="R641" s="242"/>
      <c r="S641" s="242"/>
      <c r="T641" s="24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4" t="s">
        <v>215</v>
      </c>
      <c r="AU641" s="244" t="s">
        <v>81</v>
      </c>
      <c r="AV641" s="13" t="s">
        <v>79</v>
      </c>
      <c r="AW641" s="13" t="s">
        <v>33</v>
      </c>
      <c r="AX641" s="13" t="s">
        <v>72</v>
      </c>
      <c r="AY641" s="244" t="s">
        <v>203</v>
      </c>
    </row>
    <row r="642" s="13" customFormat="1">
      <c r="A642" s="13"/>
      <c r="B642" s="234"/>
      <c r="C642" s="235"/>
      <c r="D642" s="236" t="s">
        <v>215</v>
      </c>
      <c r="E642" s="237" t="s">
        <v>19</v>
      </c>
      <c r="F642" s="238" t="s">
        <v>1946</v>
      </c>
      <c r="G642" s="235"/>
      <c r="H642" s="237" t="s">
        <v>19</v>
      </c>
      <c r="I642" s="239"/>
      <c r="J642" s="235"/>
      <c r="K642" s="235"/>
      <c r="L642" s="240"/>
      <c r="M642" s="241"/>
      <c r="N642" s="242"/>
      <c r="O642" s="242"/>
      <c r="P642" s="242"/>
      <c r="Q642" s="242"/>
      <c r="R642" s="242"/>
      <c r="S642" s="242"/>
      <c r="T642" s="24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4" t="s">
        <v>215</v>
      </c>
      <c r="AU642" s="244" t="s">
        <v>81</v>
      </c>
      <c r="AV642" s="13" t="s">
        <v>79</v>
      </c>
      <c r="AW642" s="13" t="s">
        <v>33</v>
      </c>
      <c r="AX642" s="13" t="s">
        <v>72</v>
      </c>
      <c r="AY642" s="244" t="s">
        <v>203</v>
      </c>
    </row>
    <row r="643" s="13" customFormat="1">
      <c r="A643" s="13"/>
      <c r="B643" s="234"/>
      <c r="C643" s="235"/>
      <c r="D643" s="236" t="s">
        <v>215</v>
      </c>
      <c r="E643" s="237" t="s">
        <v>19</v>
      </c>
      <c r="F643" s="238" t="s">
        <v>1495</v>
      </c>
      <c r="G643" s="235"/>
      <c r="H643" s="237" t="s">
        <v>19</v>
      </c>
      <c r="I643" s="239"/>
      <c r="J643" s="235"/>
      <c r="K643" s="235"/>
      <c r="L643" s="240"/>
      <c r="M643" s="241"/>
      <c r="N643" s="242"/>
      <c r="O643" s="242"/>
      <c r="P643" s="242"/>
      <c r="Q643" s="242"/>
      <c r="R643" s="242"/>
      <c r="S643" s="242"/>
      <c r="T643" s="24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4" t="s">
        <v>215</v>
      </c>
      <c r="AU643" s="244" t="s">
        <v>81</v>
      </c>
      <c r="AV643" s="13" t="s">
        <v>79</v>
      </c>
      <c r="AW643" s="13" t="s">
        <v>33</v>
      </c>
      <c r="AX643" s="13" t="s">
        <v>72</v>
      </c>
      <c r="AY643" s="244" t="s">
        <v>203</v>
      </c>
    </row>
    <row r="644" s="13" customFormat="1">
      <c r="A644" s="13"/>
      <c r="B644" s="234"/>
      <c r="C644" s="235"/>
      <c r="D644" s="236" t="s">
        <v>215</v>
      </c>
      <c r="E644" s="237" t="s">
        <v>19</v>
      </c>
      <c r="F644" s="238" t="s">
        <v>949</v>
      </c>
      <c r="G644" s="235"/>
      <c r="H644" s="237" t="s">
        <v>19</v>
      </c>
      <c r="I644" s="239"/>
      <c r="J644" s="235"/>
      <c r="K644" s="235"/>
      <c r="L644" s="240"/>
      <c r="M644" s="241"/>
      <c r="N644" s="242"/>
      <c r="O644" s="242"/>
      <c r="P644" s="242"/>
      <c r="Q644" s="242"/>
      <c r="R644" s="242"/>
      <c r="S644" s="242"/>
      <c r="T644" s="24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4" t="s">
        <v>215</v>
      </c>
      <c r="AU644" s="244" t="s">
        <v>81</v>
      </c>
      <c r="AV644" s="13" t="s">
        <v>79</v>
      </c>
      <c r="AW644" s="13" t="s">
        <v>33</v>
      </c>
      <c r="AX644" s="13" t="s">
        <v>72</v>
      </c>
      <c r="AY644" s="244" t="s">
        <v>203</v>
      </c>
    </row>
    <row r="645" s="13" customFormat="1">
      <c r="A645" s="13"/>
      <c r="B645" s="234"/>
      <c r="C645" s="235"/>
      <c r="D645" s="236" t="s">
        <v>215</v>
      </c>
      <c r="E645" s="237" t="s">
        <v>19</v>
      </c>
      <c r="F645" s="238" t="s">
        <v>950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215</v>
      </c>
      <c r="AU645" s="244" t="s">
        <v>81</v>
      </c>
      <c r="AV645" s="13" t="s">
        <v>79</v>
      </c>
      <c r="AW645" s="13" t="s">
        <v>33</v>
      </c>
      <c r="AX645" s="13" t="s">
        <v>72</v>
      </c>
      <c r="AY645" s="244" t="s">
        <v>203</v>
      </c>
    </row>
    <row r="646" s="14" customFormat="1">
      <c r="A646" s="14"/>
      <c r="B646" s="245"/>
      <c r="C646" s="246"/>
      <c r="D646" s="236" t="s">
        <v>215</v>
      </c>
      <c r="E646" s="247" t="s">
        <v>19</v>
      </c>
      <c r="F646" s="248" t="s">
        <v>1496</v>
      </c>
      <c r="G646" s="246"/>
      <c r="H646" s="249">
        <v>0.76000000000000001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5" t="s">
        <v>215</v>
      </c>
      <c r="AU646" s="255" t="s">
        <v>81</v>
      </c>
      <c r="AV646" s="14" t="s">
        <v>81</v>
      </c>
      <c r="AW646" s="14" t="s">
        <v>33</v>
      </c>
      <c r="AX646" s="14" t="s">
        <v>72</v>
      </c>
      <c r="AY646" s="255" t="s">
        <v>203</v>
      </c>
    </row>
    <row r="647" s="13" customFormat="1">
      <c r="A647" s="13"/>
      <c r="B647" s="234"/>
      <c r="C647" s="235"/>
      <c r="D647" s="236" t="s">
        <v>215</v>
      </c>
      <c r="E647" s="237" t="s">
        <v>19</v>
      </c>
      <c r="F647" s="238" t="s">
        <v>1366</v>
      </c>
      <c r="G647" s="235"/>
      <c r="H647" s="237" t="s">
        <v>19</v>
      </c>
      <c r="I647" s="239"/>
      <c r="J647" s="235"/>
      <c r="K647" s="235"/>
      <c r="L647" s="240"/>
      <c r="M647" s="241"/>
      <c r="N647" s="242"/>
      <c r="O647" s="242"/>
      <c r="P647" s="242"/>
      <c r="Q647" s="242"/>
      <c r="R647" s="242"/>
      <c r="S647" s="242"/>
      <c r="T647" s="24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4" t="s">
        <v>215</v>
      </c>
      <c r="AU647" s="244" t="s">
        <v>81</v>
      </c>
      <c r="AV647" s="13" t="s">
        <v>79</v>
      </c>
      <c r="AW647" s="13" t="s">
        <v>33</v>
      </c>
      <c r="AX647" s="13" t="s">
        <v>72</v>
      </c>
      <c r="AY647" s="244" t="s">
        <v>203</v>
      </c>
    </row>
    <row r="648" s="13" customFormat="1">
      <c r="A648" s="13"/>
      <c r="B648" s="234"/>
      <c r="C648" s="235"/>
      <c r="D648" s="236" t="s">
        <v>215</v>
      </c>
      <c r="E648" s="237" t="s">
        <v>19</v>
      </c>
      <c r="F648" s="238" t="s">
        <v>1947</v>
      </c>
      <c r="G648" s="235"/>
      <c r="H648" s="237" t="s">
        <v>19</v>
      </c>
      <c r="I648" s="239"/>
      <c r="J648" s="235"/>
      <c r="K648" s="235"/>
      <c r="L648" s="240"/>
      <c r="M648" s="241"/>
      <c r="N648" s="242"/>
      <c r="O648" s="242"/>
      <c r="P648" s="242"/>
      <c r="Q648" s="242"/>
      <c r="R648" s="242"/>
      <c r="S648" s="242"/>
      <c r="T648" s="24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4" t="s">
        <v>215</v>
      </c>
      <c r="AU648" s="244" t="s">
        <v>81</v>
      </c>
      <c r="AV648" s="13" t="s">
        <v>79</v>
      </c>
      <c r="AW648" s="13" t="s">
        <v>33</v>
      </c>
      <c r="AX648" s="13" t="s">
        <v>72</v>
      </c>
      <c r="AY648" s="244" t="s">
        <v>203</v>
      </c>
    </row>
    <row r="649" s="13" customFormat="1">
      <c r="A649" s="13"/>
      <c r="B649" s="234"/>
      <c r="C649" s="235"/>
      <c r="D649" s="236" t="s">
        <v>215</v>
      </c>
      <c r="E649" s="237" t="s">
        <v>19</v>
      </c>
      <c r="F649" s="238" t="s">
        <v>1498</v>
      </c>
      <c r="G649" s="235"/>
      <c r="H649" s="237" t="s">
        <v>19</v>
      </c>
      <c r="I649" s="239"/>
      <c r="J649" s="235"/>
      <c r="K649" s="235"/>
      <c r="L649" s="240"/>
      <c r="M649" s="241"/>
      <c r="N649" s="242"/>
      <c r="O649" s="242"/>
      <c r="P649" s="242"/>
      <c r="Q649" s="242"/>
      <c r="R649" s="242"/>
      <c r="S649" s="242"/>
      <c r="T649" s="24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4" t="s">
        <v>215</v>
      </c>
      <c r="AU649" s="244" t="s">
        <v>81</v>
      </c>
      <c r="AV649" s="13" t="s">
        <v>79</v>
      </c>
      <c r="AW649" s="13" t="s">
        <v>33</v>
      </c>
      <c r="AX649" s="13" t="s">
        <v>72</v>
      </c>
      <c r="AY649" s="244" t="s">
        <v>203</v>
      </c>
    </row>
    <row r="650" s="13" customFormat="1">
      <c r="A650" s="13"/>
      <c r="B650" s="234"/>
      <c r="C650" s="235"/>
      <c r="D650" s="236" t="s">
        <v>215</v>
      </c>
      <c r="E650" s="237" t="s">
        <v>19</v>
      </c>
      <c r="F650" s="238" t="s">
        <v>949</v>
      </c>
      <c r="G650" s="235"/>
      <c r="H650" s="237" t="s">
        <v>19</v>
      </c>
      <c r="I650" s="239"/>
      <c r="J650" s="235"/>
      <c r="K650" s="235"/>
      <c r="L650" s="240"/>
      <c r="M650" s="241"/>
      <c r="N650" s="242"/>
      <c r="O650" s="242"/>
      <c r="P650" s="242"/>
      <c r="Q650" s="242"/>
      <c r="R650" s="242"/>
      <c r="S650" s="242"/>
      <c r="T650" s="24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4" t="s">
        <v>215</v>
      </c>
      <c r="AU650" s="244" t="s">
        <v>81</v>
      </c>
      <c r="AV650" s="13" t="s">
        <v>79</v>
      </c>
      <c r="AW650" s="13" t="s">
        <v>33</v>
      </c>
      <c r="AX650" s="13" t="s">
        <v>72</v>
      </c>
      <c r="AY650" s="244" t="s">
        <v>203</v>
      </c>
    </row>
    <row r="651" s="13" customFormat="1">
      <c r="A651" s="13"/>
      <c r="B651" s="234"/>
      <c r="C651" s="235"/>
      <c r="D651" s="236" t="s">
        <v>215</v>
      </c>
      <c r="E651" s="237" t="s">
        <v>19</v>
      </c>
      <c r="F651" s="238" t="s">
        <v>950</v>
      </c>
      <c r="G651" s="235"/>
      <c r="H651" s="237" t="s">
        <v>19</v>
      </c>
      <c r="I651" s="239"/>
      <c r="J651" s="235"/>
      <c r="K651" s="235"/>
      <c r="L651" s="240"/>
      <c r="M651" s="241"/>
      <c r="N651" s="242"/>
      <c r="O651" s="242"/>
      <c r="P651" s="242"/>
      <c r="Q651" s="242"/>
      <c r="R651" s="242"/>
      <c r="S651" s="242"/>
      <c r="T651" s="24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4" t="s">
        <v>215</v>
      </c>
      <c r="AU651" s="244" t="s">
        <v>81</v>
      </c>
      <c r="AV651" s="13" t="s">
        <v>79</v>
      </c>
      <c r="AW651" s="13" t="s">
        <v>33</v>
      </c>
      <c r="AX651" s="13" t="s">
        <v>72</v>
      </c>
      <c r="AY651" s="244" t="s">
        <v>203</v>
      </c>
    </row>
    <row r="652" s="14" customFormat="1">
      <c r="A652" s="14"/>
      <c r="B652" s="245"/>
      <c r="C652" s="246"/>
      <c r="D652" s="236" t="s">
        <v>215</v>
      </c>
      <c r="E652" s="247" t="s">
        <v>19</v>
      </c>
      <c r="F652" s="248" t="s">
        <v>1499</v>
      </c>
      <c r="G652" s="246"/>
      <c r="H652" s="249">
        <v>17.52</v>
      </c>
      <c r="I652" s="250"/>
      <c r="J652" s="246"/>
      <c r="K652" s="246"/>
      <c r="L652" s="251"/>
      <c r="M652" s="252"/>
      <c r="N652" s="253"/>
      <c r="O652" s="253"/>
      <c r="P652" s="253"/>
      <c r="Q652" s="253"/>
      <c r="R652" s="253"/>
      <c r="S652" s="253"/>
      <c r="T652" s="25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5" t="s">
        <v>215</v>
      </c>
      <c r="AU652" s="255" t="s">
        <v>81</v>
      </c>
      <c r="AV652" s="14" t="s">
        <v>81</v>
      </c>
      <c r="AW652" s="14" t="s">
        <v>33</v>
      </c>
      <c r="AX652" s="14" t="s">
        <v>72</v>
      </c>
      <c r="AY652" s="255" t="s">
        <v>203</v>
      </c>
    </row>
    <row r="653" s="13" customFormat="1">
      <c r="A653" s="13"/>
      <c r="B653" s="234"/>
      <c r="C653" s="235"/>
      <c r="D653" s="236" t="s">
        <v>215</v>
      </c>
      <c r="E653" s="237" t="s">
        <v>19</v>
      </c>
      <c r="F653" s="238" t="s">
        <v>1366</v>
      </c>
      <c r="G653" s="235"/>
      <c r="H653" s="237" t="s">
        <v>19</v>
      </c>
      <c r="I653" s="239"/>
      <c r="J653" s="235"/>
      <c r="K653" s="235"/>
      <c r="L653" s="240"/>
      <c r="M653" s="241"/>
      <c r="N653" s="242"/>
      <c r="O653" s="242"/>
      <c r="P653" s="242"/>
      <c r="Q653" s="242"/>
      <c r="R653" s="242"/>
      <c r="S653" s="242"/>
      <c r="T653" s="24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4" t="s">
        <v>215</v>
      </c>
      <c r="AU653" s="244" t="s">
        <v>81</v>
      </c>
      <c r="AV653" s="13" t="s">
        <v>79</v>
      </c>
      <c r="AW653" s="13" t="s">
        <v>33</v>
      </c>
      <c r="AX653" s="13" t="s">
        <v>72</v>
      </c>
      <c r="AY653" s="244" t="s">
        <v>203</v>
      </c>
    </row>
    <row r="654" s="13" customFormat="1">
      <c r="A654" s="13"/>
      <c r="B654" s="234"/>
      <c r="C654" s="235"/>
      <c r="D654" s="236" t="s">
        <v>215</v>
      </c>
      <c r="E654" s="237" t="s">
        <v>19</v>
      </c>
      <c r="F654" s="238" t="s">
        <v>1342</v>
      </c>
      <c r="G654" s="235"/>
      <c r="H654" s="237" t="s">
        <v>19</v>
      </c>
      <c r="I654" s="239"/>
      <c r="J654" s="235"/>
      <c r="K654" s="235"/>
      <c r="L654" s="240"/>
      <c r="M654" s="241"/>
      <c r="N654" s="242"/>
      <c r="O654" s="242"/>
      <c r="P654" s="242"/>
      <c r="Q654" s="242"/>
      <c r="R654" s="242"/>
      <c r="S654" s="242"/>
      <c r="T654" s="24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4" t="s">
        <v>215</v>
      </c>
      <c r="AU654" s="244" t="s">
        <v>81</v>
      </c>
      <c r="AV654" s="13" t="s">
        <v>79</v>
      </c>
      <c r="AW654" s="13" t="s">
        <v>33</v>
      </c>
      <c r="AX654" s="13" t="s">
        <v>72</v>
      </c>
      <c r="AY654" s="244" t="s">
        <v>203</v>
      </c>
    </row>
    <row r="655" s="13" customFormat="1">
      <c r="A655" s="13"/>
      <c r="B655" s="234"/>
      <c r="C655" s="235"/>
      <c r="D655" s="236" t="s">
        <v>215</v>
      </c>
      <c r="E655" s="237" t="s">
        <v>19</v>
      </c>
      <c r="F655" s="238" t="s">
        <v>559</v>
      </c>
      <c r="G655" s="235"/>
      <c r="H655" s="237" t="s">
        <v>19</v>
      </c>
      <c r="I655" s="239"/>
      <c r="J655" s="235"/>
      <c r="K655" s="235"/>
      <c r="L655" s="240"/>
      <c r="M655" s="241"/>
      <c r="N655" s="242"/>
      <c r="O655" s="242"/>
      <c r="P655" s="242"/>
      <c r="Q655" s="242"/>
      <c r="R655" s="242"/>
      <c r="S655" s="242"/>
      <c r="T655" s="24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4" t="s">
        <v>215</v>
      </c>
      <c r="AU655" s="244" t="s">
        <v>81</v>
      </c>
      <c r="AV655" s="13" t="s">
        <v>79</v>
      </c>
      <c r="AW655" s="13" t="s">
        <v>33</v>
      </c>
      <c r="AX655" s="13" t="s">
        <v>72</v>
      </c>
      <c r="AY655" s="244" t="s">
        <v>203</v>
      </c>
    </row>
    <row r="656" s="13" customFormat="1">
      <c r="A656" s="13"/>
      <c r="B656" s="234"/>
      <c r="C656" s="235"/>
      <c r="D656" s="236" t="s">
        <v>215</v>
      </c>
      <c r="E656" s="237" t="s">
        <v>19</v>
      </c>
      <c r="F656" s="238" t="s">
        <v>949</v>
      </c>
      <c r="G656" s="235"/>
      <c r="H656" s="237" t="s">
        <v>19</v>
      </c>
      <c r="I656" s="239"/>
      <c r="J656" s="235"/>
      <c r="K656" s="235"/>
      <c r="L656" s="240"/>
      <c r="M656" s="241"/>
      <c r="N656" s="242"/>
      <c r="O656" s="242"/>
      <c r="P656" s="242"/>
      <c r="Q656" s="242"/>
      <c r="R656" s="242"/>
      <c r="S656" s="242"/>
      <c r="T656" s="24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4" t="s">
        <v>215</v>
      </c>
      <c r="AU656" s="244" t="s">
        <v>81</v>
      </c>
      <c r="AV656" s="13" t="s">
        <v>79</v>
      </c>
      <c r="AW656" s="13" t="s">
        <v>33</v>
      </c>
      <c r="AX656" s="13" t="s">
        <v>72</v>
      </c>
      <c r="AY656" s="244" t="s">
        <v>203</v>
      </c>
    </row>
    <row r="657" s="13" customFormat="1">
      <c r="A657" s="13"/>
      <c r="B657" s="234"/>
      <c r="C657" s="235"/>
      <c r="D657" s="236" t="s">
        <v>215</v>
      </c>
      <c r="E657" s="237" t="s">
        <v>19</v>
      </c>
      <c r="F657" s="238" t="s">
        <v>950</v>
      </c>
      <c r="G657" s="235"/>
      <c r="H657" s="237" t="s">
        <v>19</v>
      </c>
      <c r="I657" s="239"/>
      <c r="J657" s="235"/>
      <c r="K657" s="235"/>
      <c r="L657" s="240"/>
      <c r="M657" s="241"/>
      <c r="N657" s="242"/>
      <c r="O657" s="242"/>
      <c r="P657" s="242"/>
      <c r="Q657" s="242"/>
      <c r="R657" s="242"/>
      <c r="S657" s="242"/>
      <c r="T657" s="24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4" t="s">
        <v>215</v>
      </c>
      <c r="AU657" s="244" t="s">
        <v>81</v>
      </c>
      <c r="AV657" s="13" t="s">
        <v>79</v>
      </c>
      <c r="AW657" s="13" t="s">
        <v>33</v>
      </c>
      <c r="AX657" s="13" t="s">
        <v>72</v>
      </c>
      <c r="AY657" s="244" t="s">
        <v>203</v>
      </c>
    </row>
    <row r="658" s="14" customFormat="1">
      <c r="A658" s="14"/>
      <c r="B658" s="245"/>
      <c r="C658" s="246"/>
      <c r="D658" s="236" t="s">
        <v>215</v>
      </c>
      <c r="E658" s="247" t="s">
        <v>19</v>
      </c>
      <c r="F658" s="248" t="s">
        <v>1501</v>
      </c>
      <c r="G658" s="246"/>
      <c r="H658" s="249">
        <v>15.449999999999999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215</v>
      </c>
      <c r="AU658" s="255" t="s">
        <v>81</v>
      </c>
      <c r="AV658" s="14" t="s">
        <v>81</v>
      </c>
      <c r="AW658" s="14" t="s">
        <v>33</v>
      </c>
      <c r="AX658" s="14" t="s">
        <v>72</v>
      </c>
      <c r="AY658" s="255" t="s">
        <v>203</v>
      </c>
    </row>
    <row r="659" s="13" customFormat="1">
      <c r="A659" s="13"/>
      <c r="B659" s="234"/>
      <c r="C659" s="235"/>
      <c r="D659" s="236" t="s">
        <v>215</v>
      </c>
      <c r="E659" s="237" t="s">
        <v>19</v>
      </c>
      <c r="F659" s="238" t="s">
        <v>1366</v>
      </c>
      <c r="G659" s="235"/>
      <c r="H659" s="237" t="s">
        <v>19</v>
      </c>
      <c r="I659" s="239"/>
      <c r="J659" s="235"/>
      <c r="K659" s="235"/>
      <c r="L659" s="240"/>
      <c r="M659" s="241"/>
      <c r="N659" s="242"/>
      <c r="O659" s="242"/>
      <c r="P659" s="242"/>
      <c r="Q659" s="242"/>
      <c r="R659" s="242"/>
      <c r="S659" s="242"/>
      <c r="T659" s="24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4" t="s">
        <v>215</v>
      </c>
      <c r="AU659" s="244" t="s">
        <v>81</v>
      </c>
      <c r="AV659" s="13" t="s">
        <v>79</v>
      </c>
      <c r="AW659" s="13" t="s">
        <v>33</v>
      </c>
      <c r="AX659" s="13" t="s">
        <v>72</v>
      </c>
      <c r="AY659" s="244" t="s">
        <v>203</v>
      </c>
    </row>
    <row r="660" s="13" customFormat="1">
      <c r="A660" s="13"/>
      <c r="B660" s="234"/>
      <c r="C660" s="235"/>
      <c r="D660" s="236" t="s">
        <v>215</v>
      </c>
      <c r="E660" s="237" t="s">
        <v>19</v>
      </c>
      <c r="F660" s="238" t="s">
        <v>1344</v>
      </c>
      <c r="G660" s="235"/>
      <c r="H660" s="237" t="s">
        <v>19</v>
      </c>
      <c r="I660" s="239"/>
      <c r="J660" s="235"/>
      <c r="K660" s="235"/>
      <c r="L660" s="240"/>
      <c r="M660" s="241"/>
      <c r="N660" s="242"/>
      <c r="O660" s="242"/>
      <c r="P660" s="242"/>
      <c r="Q660" s="242"/>
      <c r="R660" s="242"/>
      <c r="S660" s="242"/>
      <c r="T660" s="24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4" t="s">
        <v>215</v>
      </c>
      <c r="AU660" s="244" t="s">
        <v>81</v>
      </c>
      <c r="AV660" s="13" t="s">
        <v>79</v>
      </c>
      <c r="AW660" s="13" t="s">
        <v>33</v>
      </c>
      <c r="AX660" s="13" t="s">
        <v>72</v>
      </c>
      <c r="AY660" s="244" t="s">
        <v>203</v>
      </c>
    </row>
    <row r="661" s="13" customFormat="1">
      <c r="A661" s="13"/>
      <c r="B661" s="234"/>
      <c r="C661" s="235"/>
      <c r="D661" s="236" t="s">
        <v>215</v>
      </c>
      <c r="E661" s="237" t="s">
        <v>19</v>
      </c>
      <c r="F661" s="238" t="s">
        <v>1506</v>
      </c>
      <c r="G661" s="235"/>
      <c r="H661" s="237" t="s">
        <v>19</v>
      </c>
      <c r="I661" s="239"/>
      <c r="J661" s="235"/>
      <c r="K661" s="235"/>
      <c r="L661" s="240"/>
      <c r="M661" s="241"/>
      <c r="N661" s="242"/>
      <c r="O661" s="242"/>
      <c r="P661" s="242"/>
      <c r="Q661" s="242"/>
      <c r="R661" s="242"/>
      <c r="S661" s="242"/>
      <c r="T661" s="24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4" t="s">
        <v>215</v>
      </c>
      <c r="AU661" s="244" t="s">
        <v>81</v>
      </c>
      <c r="AV661" s="13" t="s">
        <v>79</v>
      </c>
      <c r="AW661" s="13" t="s">
        <v>33</v>
      </c>
      <c r="AX661" s="13" t="s">
        <v>72</v>
      </c>
      <c r="AY661" s="244" t="s">
        <v>203</v>
      </c>
    </row>
    <row r="662" s="13" customFormat="1">
      <c r="A662" s="13"/>
      <c r="B662" s="234"/>
      <c r="C662" s="235"/>
      <c r="D662" s="236" t="s">
        <v>215</v>
      </c>
      <c r="E662" s="237" t="s">
        <v>19</v>
      </c>
      <c r="F662" s="238" t="s">
        <v>949</v>
      </c>
      <c r="G662" s="235"/>
      <c r="H662" s="237" t="s">
        <v>19</v>
      </c>
      <c r="I662" s="239"/>
      <c r="J662" s="235"/>
      <c r="K662" s="235"/>
      <c r="L662" s="240"/>
      <c r="M662" s="241"/>
      <c r="N662" s="242"/>
      <c r="O662" s="242"/>
      <c r="P662" s="242"/>
      <c r="Q662" s="242"/>
      <c r="R662" s="242"/>
      <c r="S662" s="242"/>
      <c r="T662" s="24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4" t="s">
        <v>215</v>
      </c>
      <c r="AU662" s="244" t="s">
        <v>81</v>
      </c>
      <c r="AV662" s="13" t="s">
        <v>79</v>
      </c>
      <c r="AW662" s="13" t="s">
        <v>33</v>
      </c>
      <c r="AX662" s="13" t="s">
        <v>72</v>
      </c>
      <c r="AY662" s="244" t="s">
        <v>203</v>
      </c>
    </row>
    <row r="663" s="13" customFormat="1">
      <c r="A663" s="13"/>
      <c r="B663" s="234"/>
      <c r="C663" s="235"/>
      <c r="D663" s="236" t="s">
        <v>215</v>
      </c>
      <c r="E663" s="237" t="s">
        <v>19</v>
      </c>
      <c r="F663" s="238" t="s">
        <v>950</v>
      </c>
      <c r="G663" s="235"/>
      <c r="H663" s="237" t="s">
        <v>19</v>
      </c>
      <c r="I663" s="239"/>
      <c r="J663" s="235"/>
      <c r="K663" s="235"/>
      <c r="L663" s="240"/>
      <c r="M663" s="241"/>
      <c r="N663" s="242"/>
      <c r="O663" s="242"/>
      <c r="P663" s="242"/>
      <c r="Q663" s="242"/>
      <c r="R663" s="242"/>
      <c r="S663" s="242"/>
      <c r="T663" s="24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4" t="s">
        <v>215</v>
      </c>
      <c r="AU663" s="244" t="s">
        <v>81</v>
      </c>
      <c r="AV663" s="13" t="s">
        <v>79</v>
      </c>
      <c r="AW663" s="13" t="s">
        <v>33</v>
      </c>
      <c r="AX663" s="13" t="s">
        <v>72</v>
      </c>
      <c r="AY663" s="244" t="s">
        <v>203</v>
      </c>
    </row>
    <row r="664" s="14" customFormat="1">
      <c r="A664" s="14"/>
      <c r="B664" s="245"/>
      <c r="C664" s="246"/>
      <c r="D664" s="236" t="s">
        <v>215</v>
      </c>
      <c r="E664" s="247" t="s">
        <v>19</v>
      </c>
      <c r="F664" s="248" t="s">
        <v>1507</v>
      </c>
      <c r="G664" s="246"/>
      <c r="H664" s="249">
        <v>3.3999999999999999</v>
      </c>
      <c r="I664" s="250"/>
      <c r="J664" s="246"/>
      <c r="K664" s="246"/>
      <c r="L664" s="251"/>
      <c r="M664" s="252"/>
      <c r="N664" s="253"/>
      <c r="O664" s="253"/>
      <c r="P664" s="253"/>
      <c r="Q664" s="253"/>
      <c r="R664" s="253"/>
      <c r="S664" s="253"/>
      <c r="T664" s="25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5" t="s">
        <v>215</v>
      </c>
      <c r="AU664" s="255" t="s">
        <v>81</v>
      </c>
      <c r="AV664" s="14" t="s">
        <v>81</v>
      </c>
      <c r="AW664" s="14" t="s">
        <v>33</v>
      </c>
      <c r="AX664" s="14" t="s">
        <v>72</v>
      </c>
      <c r="AY664" s="255" t="s">
        <v>203</v>
      </c>
    </row>
    <row r="665" s="13" customFormat="1">
      <c r="A665" s="13"/>
      <c r="B665" s="234"/>
      <c r="C665" s="235"/>
      <c r="D665" s="236" t="s">
        <v>215</v>
      </c>
      <c r="E665" s="237" t="s">
        <v>19</v>
      </c>
      <c r="F665" s="238" t="s">
        <v>1366</v>
      </c>
      <c r="G665" s="235"/>
      <c r="H665" s="237" t="s">
        <v>19</v>
      </c>
      <c r="I665" s="239"/>
      <c r="J665" s="235"/>
      <c r="K665" s="235"/>
      <c r="L665" s="240"/>
      <c r="M665" s="241"/>
      <c r="N665" s="242"/>
      <c r="O665" s="242"/>
      <c r="P665" s="242"/>
      <c r="Q665" s="242"/>
      <c r="R665" s="242"/>
      <c r="S665" s="242"/>
      <c r="T665" s="24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4" t="s">
        <v>215</v>
      </c>
      <c r="AU665" s="244" t="s">
        <v>81</v>
      </c>
      <c r="AV665" s="13" t="s">
        <v>79</v>
      </c>
      <c r="AW665" s="13" t="s">
        <v>33</v>
      </c>
      <c r="AX665" s="13" t="s">
        <v>72</v>
      </c>
      <c r="AY665" s="244" t="s">
        <v>203</v>
      </c>
    </row>
    <row r="666" s="13" customFormat="1">
      <c r="A666" s="13"/>
      <c r="B666" s="234"/>
      <c r="C666" s="235"/>
      <c r="D666" s="236" t="s">
        <v>215</v>
      </c>
      <c r="E666" s="237" t="s">
        <v>19</v>
      </c>
      <c r="F666" s="238" t="s">
        <v>1346</v>
      </c>
      <c r="G666" s="235"/>
      <c r="H666" s="237" t="s">
        <v>19</v>
      </c>
      <c r="I666" s="239"/>
      <c r="J666" s="235"/>
      <c r="K666" s="235"/>
      <c r="L666" s="240"/>
      <c r="M666" s="241"/>
      <c r="N666" s="242"/>
      <c r="O666" s="242"/>
      <c r="P666" s="242"/>
      <c r="Q666" s="242"/>
      <c r="R666" s="242"/>
      <c r="S666" s="242"/>
      <c r="T666" s="24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4" t="s">
        <v>215</v>
      </c>
      <c r="AU666" s="244" t="s">
        <v>81</v>
      </c>
      <c r="AV666" s="13" t="s">
        <v>79</v>
      </c>
      <c r="AW666" s="13" t="s">
        <v>33</v>
      </c>
      <c r="AX666" s="13" t="s">
        <v>72</v>
      </c>
      <c r="AY666" s="244" t="s">
        <v>203</v>
      </c>
    </row>
    <row r="667" s="13" customFormat="1">
      <c r="A667" s="13"/>
      <c r="B667" s="234"/>
      <c r="C667" s="235"/>
      <c r="D667" s="236" t="s">
        <v>215</v>
      </c>
      <c r="E667" s="237" t="s">
        <v>19</v>
      </c>
      <c r="F667" s="238" t="s">
        <v>1509</v>
      </c>
      <c r="G667" s="235"/>
      <c r="H667" s="237" t="s">
        <v>19</v>
      </c>
      <c r="I667" s="239"/>
      <c r="J667" s="235"/>
      <c r="K667" s="235"/>
      <c r="L667" s="240"/>
      <c r="M667" s="241"/>
      <c r="N667" s="242"/>
      <c r="O667" s="242"/>
      <c r="P667" s="242"/>
      <c r="Q667" s="242"/>
      <c r="R667" s="242"/>
      <c r="S667" s="242"/>
      <c r="T667" s="24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4" t="s">
        <v>215</v>
      </c>
      <c r="AU667" s="244" t="s">
        <v>81</v>
      </c>
      <c r="AV667" s="13" t="s">
        <v>79</v>
      </c>
      <c r="AW667" s="13" t="s">
        <v>33</v>
      </c>
      <c r="AX667" s="13" t="s">
        <v>72</v>
      </c>
      <c r="AY667" s="244" t="s">
        <v>203</v>
      </c>
    </row>
    <row r="668" s="13" customFormat="1">
      <c r="A668" s="13"/>
      <c r="B668" s="234"/>
      <c r="C668" s="235"/>
      <c r="D668" s="236" t="s">
        <v>215</v>
      </c>
      <c r="E668" s="237" t="s">
        <v>19</v>
      </c>
      <c r="F668" s="238" t="s">
        <v>949</v>
      </c>
      <c r="G668" s="235"/>
      <c r="H668" s="237" t="s">
        <v>19</v>
      </c>
      <c r="I668" s="239"/>
      <c r="J668" s="235"/>
      <c r="K668" s="235"/>
      <c r="L668" s="240"/>
      <c r="M668" s="241"/>
      <c r="N668" s="242"/>
      <c r="O668" s="242"/>
      <c r="P668" s="242"/>
      <c r="Q668" s="242"/>
      <c r="R668" s="242"/>
      <c r="S668" s="242"/>
      <c r="T668" s="24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4" t="s">
        <v>215</v>
      </c>
      <c r="AU668" s="244" t="s">
        <v>81</v>
      </c>
      <c r="AV668" s="13" t="s">
        <v>79</v>
      </c>
      <c r="AW668" s="13" t="s">
        <v>33</v>
      </c>
      <c r="AX668" s="13" t="s">
        <v>72</v>
      </c>
      <c r="AY668" s="244" t="s">
        <v>203</v>
      </c>
    </row>
    <row r="669" s="13" customFormat="1">
      <c r="A669" s="13"/>
      <c r="B669" s="234"/>
      <c r="C669" s="235"/>
      <c r="D669" s="236" t="s">
        <v>215</v>
      </c>
      <c r="E669" s="237" t="s">
        <v>19</v>
      </c>
      <c r="F669" s="238" t="s">
        <v>950</v>
      </c>
      <c r="G669" s="235"/>
      <c r="H669" s="237" t="s">
        <v>19</v>
      </c>
      <c r="I669" s="239"/>
      <c r="J669" s="235"/>
      <c r="K669" s="235"/>
      <c r="L669" s="240"/>
      <c r="M669" s="241"/>
      <c r="N669" s="242"/>
      <c r="O669" s="242"/>
      <c r="P669" s="242"/>
      <c r="Q669" s="242"/>
      <c r="R669" s="242"/>
      <c r="S669" s="242"/>
      <c r="T669" s="24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4" t="s">
        <v>215</v>
      </c>
      <c r="AU669" s="244" t="s">
        <v>81</v>
      </c>
      <c r="AV669" s="13" t="s">
        <v>79</v>
      </c>
      <c r="AW669" s="13" t="s">
        <v>33</v>
      </c>
      <c r="AX669" s="13" t="s">
        <v>72</v>
      </c>
      <c r="AY669" s="244" t="s">
        <v>203</v>
      </c>
    </row>
    <row r="670" s="14" customFormat="1">
      <c r="A670" s="14"/>
      <c r="B670" s="245"/>
      <c r="C670" s="246"/>
      <c r="D670" s="236" t="s">
        <v>215</v>
      </c>
      <c r="E670" s="247" t="s">
        <v>19</v>
      </c>
      <c r="F670" s="248" t="s">
        <v>1510</v>
      </c>
      <c r="G670" s="246"/>
      <c r="H670" s="249">
        <v>5.2199999999999998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5" t="s">
        <v>215</v>
      </c>
      <c r="AU670" s="255" t="s">
        <v>81</v>
      </c>
      <c r="AV670" s="14" t="s">
        <v>81</v>
      </c>
      <c r="AW670" s="14" t="s">
        <v>33</v>
      </c>
      <c r="AX670" s="14" t="s">
        <v>72</v>
      </c>
      <c r="AY670" s="255" t="s">
        <v>203</v>
      </c>
    </row>
    <row r="671" s="13" customFormat="1">
      <c r="A671" s="13"/>
      <c r="B671" s="234"/>
      <c r="C671" s="235"/>
      <c r="D671" s="236" t="s">
        <v>215</v>
      </c>
      <c r="E671" s="237" t="s">
        <v>19</v>
      </c>
      <c r="F671" s="238" t="s">
        <v>1366</v>
      </c>
      <c r="G671" s="235"/>
      <c r="H671" s="237" t="s">
        <v>19</v>
      </c>
      <c r="I671" s="239"/>
      <c r="J671" s="235"/>
      <c r="K671" s="235"/>
      <c r="L671" s="240"/>
      <c r="M671" s="241"/>
      <c r="N671" s="242"/>
      <c r="O671" s="242"/>
      <c r="P671" s="242"/>
      <c r="Q671" s="242"/>
      <c r="R671" s="242"/>
      <c r="S671" s="242"/>
      <c r="T671" s="24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4" t="s">
        <v>215</v>
      </c>
      <c r="AU671" s="244" t="s">
        <v>81</v>
      </c>
      <c r="AV671" s="13" t="s">
        <v>79</v>
      </c>
      <c r="AW671" s="13" t="s">
        <v>33</v>
      </c>
      <c r="AX671" s="13" t="s">
        <v>72</v>
      </c>
      <c r="AY671" s="244" t="s">
        <v>203</v>
      </c>
    </row>
    <row r="672" s="13" customFormat="1">
      <c r="A672" s="13"/>
      <c r="B672" s="234"/>
      <c r="C672" s="235"/>
      <c r="D672" s="236" t="s">
        <v>215</v>
      </c>
      <c r="E672" s="237" t="s">
        <v>19</v>
      </c>
      <c r="F672" s="238" t="s">
        <v>1348</v>
      </c>
      <c r="G672" s="235"/>
      <c r="H672" s="237" t="s">
        <v>19</v>
      </c>
      <c r="I672" s="239"/>
      <c r="J672" s="235"/>
      <c r="K672" s="235"/>
      <c r="L672" s="240"/>
      <c r="M672" s="241"/>
      <c r="N672" s="242"/>
      <c r="O672" s="242"/>
      <c r="P672" s="242"/>
      <c r="Q672" s="242"/>
      <c r="R672" s="242"/>
      <c r="S672" s="242"/>
      <c r="T672" s="24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4" t="s">
        <v>215</v>
      </c>
      <c r="AU672" s="244" t="s">
        <v>81</v>
      </c>
      <c r="AV672" s="13" t="s">
        <v>79</v>
      </c>
      <c r="AW672" s="13" t="s">
        <v>33</v>
      </c>
      <c r="AX672" s="13" t="s">
        <v>72</v>
      </c>
      <c r="AY672" s="244" t="s">
        <v>203</v>
      </c>
    </row>
    <row r="673" s="13" customFormat="1">
      <c r="A673" s="13"/>
      <c r="B673" s="234"/>
      <c r="C673" s="235"/>
      <c r="D673" s="236" t="s">
        <v>215</v>
      </c>
      <c r="E673" s="237" t="s">
        <v>19</v>
      </c>
      <c r="F673" s="238" t="s">
        <v>1503</v>
      </c>
      <c r="G673" s="235"/>
      <c r="H673" s="237" t="s">
        <v>19</v>
      </c>
      <c r="I673" s="239"/>
      <c r="J673" s="235"/>
      <c r="K673" s="235"/>
      <c r="L673" s="240"/>
      <c r="M673" s="241"/>
      <c r="N673" s="242"/>
      <c r="O673" s="242"/>
      <c r="P673" s="242"/>
      <c r="Q673" s="242"/>
      <c r="R673" s="242"/>
      <c r="S673" s="242"/>
      <c r="T673" s="24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4" t="s">
        <v>215</v>
      </c>
      <c r="AU673" s="244" t="s">
        <v>81</v>
      </c>
      <c r="AV673" s="13" t="s">
        <v>79</v>
      </c>
      <c r="AW673" s="13" t="s">
        <v>33</v>
      </c>
      <c r="AX673" s="13" t="s">
        <v>72</v>
      </c>
      <c r="AY673" s="244" t="s">
        <v>203</v>
      </c>
    </row>
    <row r="674" s="13" customFormat="1">
      <c r="A674" s="13"/>
      <c r="B674" s="234"/>
      <c r="C674" s="235"/>
      <c r="D674" s="236" t="s">
        <v>215</v>
      </c>
      <c r="E674" s="237" t="s">
        <v>19</v>
      </c>
      <c r="F674" s="238" t="s">
        <v>949</v>
      </c>
      <c r="G674" s="235"/>
      <c r="H674" s="237" t="s">
        <v>19</v>
      </c>
      <c r="I674" s="239"/>
      <c r="J674" s="235"/>
      <c r="K674" s="235"/>
      <c r="L674" s="240"/>
      <c r="M674" s="241"/>
      <c r="N674" s="242"/>
      <c r="O674" s="242"/>
      <c r="P674" s="242"/>
      <c r="Q674" s="242"/>
      <c r="R674" s="242"/>
      <c r="S674" s="242"/>
      <c r="T674" s="24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4" t="s">
        <v>215</v>
      </c>
      <c r="AU674" s="244" t="s">
        <v>81</v>
      </c>
      <c r="AV674" s="13" t="s">
        <v>79</v>
      </c>
      <c r="AW674" s="13" t="s">
        <v>33</v>
      </c>
      <c r="AX674" s="13" t="s">
        <v>72</v>
      </c>
      <c r="AY674" s="244" t="s">
        <v>203</v>
      </c>
    </row>
    <row r="675" s="13" customFormat="1">
      <c r="A675" s="13"/>
      <c r="B675" s="234"/>
      <c r="C675" s="235"/>
      <c r="D675" s="236" t="s">
        <v>215</v>
      </c>
      <c r="E675" s="237" t="s">
        <v>19</v>
      </c>
      <c r="F675" s="238" t="s">
        <v>950</v>
      </c>
      <c r="G675" s="235"/>
      <c r="H675" s="237" t="s">
        <v>19</v>
      </c>
      <c r="I675" s="239"/>
      <c r="J675" s="235"/>
      <c r="K675" s="235"/>
      <c r="L675" s="240"/>
      <c r="M675" s="241"/>
      <c r="N675" s="242"/>
      <c r="O675" s="242"/>
      <c r="P675" s="242"/>
      <c r="Q675" s="242"/>
      <c r="R675" s="242"/>
      <c r="S675" s="242"/>
      <c r="T675" s="24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4" t="s">
        <v>215</v>
      </c>
      <c r="AU675" s="244" t="s">
        <v>81</v>
      </c>
      <c r="AV675" s="13" t="s">
        <v>79</v>
      </c>
      <c r="AW675" s="13" t="s">
        <v>33</v>
      </c>
      <c r="AX675" s="13" t="s">
        <v>72</v>
      </c>
      <c r="AY675" s="244" t="s">
        <v>203</v>
      </c>
    </row>
    <row r="676" s="14" customFormat="1">
      <c r="A676" s="14"/>
      <c r="B676" s="245"/>
      <c r="C676" s="246"/>
      <c r="D676" s="236" t="s">
        <v>215</v>
      </c>
      <c r="E676" s="247" t="s">
        <v>19</v>
      </c>
      <c r="F676" s="248" t="s">
        <v>1504</v>
      </c>
      <c r="G676" s="246"/>
      <c r="H676" s="249">
        <v>7.9500000000000002</v>
      </c>
      <c r="I676" s="250"/>
      <c r="J676" s="246"/>
      <c r="K676" s="246"/>
      <c r="L676" s="251"/>
      <c r="M676" s="252"/>
      <c r="N676" s="253"/>
      <c r="O676" s="253"/>
      <c r="P676" s="253"/>
      <c r="Q676" s="253"/>
      <c r="R676" s="253"/>
      <c r="S676" s="253"/>
      <c r="T676" s="25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5" t="s">
        <v>215</v>
      </c>
      <c r="AU676" s="255" t="s">
        <v>81</v>
      </c>
      <c r="AV676" s="14" t="s">
        <v>81</v>
      </c>
      <c r="AW676" s="14" t="s">
        <v>33</v>
      </c>
      <c r="AX676" s="14" t="s">
        <v>72</v>
      </c>
      <c r="AY676" s="255" t="s">
        <v>203</v>
      </c>
    </row>
    <row r="677" s="15" customFormat="1">
      <c r="A677" s="15"/>
      <c r="B677" s="256"/>
      <c r="C677" s="257"/>
      <c r="D677" s="236" t="s">
        <v>215</v>
      </c>
      <c r="E677" s="258" t="s">
        <v>19</v>
      </c>
      <c r="F677" s="259" t="s">
        <v>246</v>
      </c>
      <c r="G677" s="257"/>
      <c r="H677" s="260">
        <v>82.960000000000008</v>
      </c>
      <c r="I677" s="261"/>
      <c r="J677" s="257"/>
      <c r="K677" s="257"/>
      <c r="L677" s="262"/>
      <c r="M677" s="263"/>
      <c r="N677" s="264"/>
      <c r="O677" s="264"/>
      <c r="P677" s="264"/>
      <c r="Q677" s="264"/>
      <c r="R677" s="264"/>
      <c r="S677" s="264"/>
      <c r="T677" s="26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T677" s="266" t="s">
        <v>215</v>
      </c>
      <c r="AU677" s="266" t="s">
        <v>81</v>
      </c>
      <c r="AV677" s="15" t="s">
        <v>211</v>
      </c>
      <c r="AW677" s="15" t="s">
        <v>33</v>
      </c>
      <c r="AX677" s="15" t="s">
        <v>79</v>
      </c>
      <c r="AY677" s="266" t="s">
        <v>203</v>
      </c>
    </row>
    <row r="678" s="14" customFormat="1">
      <c r="A678" s="14"/>
      <c r="B678" s="245"/>
      <c r="C678" s="246"/>
      <c r="D678" s="236" t="s">
        <v>215</v>
      </c>
      <c r="E678" s="246"/>
      <c r="F678" s="248" t="s">
        <v>1949</v>
      </c>
      <c r="G678" s="246"/>
      <c r="H678" s="249">
        <v>91.256</v>
      </c>
      <c r="I678" s="250"/>
      <c r="J678" s="246"/>
      <c r="K678" s="246"/>
      <c r="L678" s="251"/>
      <c r="M678" s="252"/>
      <c r="N678" s="253"/>
      <c r="O678" s="253"/>
      <c r="P678" s="253"/>
      <c r="Q678" s="253"/>
      <c r="R678" s="253"/>
      <c r="S678" s="253"/>
      <c r="T678" s="25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5" t="s">
        <v>215</v>
      </c>
      <c r="AU678" s="255" t="s">
        <v>81</v>
      </c>
      <c r="AV678" s="14" t="s">
        <v>81</v>
      </c>
      <c r="AW678" s="14" t="s">
        <v>4</v>
      </c>
      <c r="AX678" s="14" t="s">
        <v>79</v>
      </c>
      <c r="AY678" s="255" t="s">
        <v>203</v>
      </c>
    </row>
    <row r="679" s="2" customFormat="1" ht="24.15" customHeight="1">
      <c r="A679" s="40"/>
      <c r="B679" s="41"/>
      <c r="C679" s="216" t="s">
        <v>871</v>
      </c>
      <c r="D679" s="216" t="s">
        <v>206</v>
      </c>
      <c r="E679" s="217" t="s">
        <v>966</v>
      </c>
      <c r="F679" s="218" t="s">
        <v>967</v>
      </c>
      <c r="G679" s="219" t="s">
        <v>209</v>
      </c>
      <c r="H679" s="220">
        <v>20.094999999999999</v>
      </c>
      <c r="I679" s="221"/>
      <c r="J679" s="222">
        <f>ROUND(I679*H679,2)</f>
        <v>0</v>
      </c>
      <c r="K679" s="218" t="s">
        <v>210</v>
      </c>
      <c r="L679" s="46"/>
      <c r="M679" s="223" t="s">
        <v>19</v>
      </c>
      <c r="N679" s="224" t="s">
        <v>43</v>
      </c>
      <c r="O679" s="86"/>
      <c r="P679" s="225">
        <f>O679*H679</f>
        <v>0</v>
      </c>
      <c r="Q679" s="225">
        <v>0</v>
      </c>
      <c r="R679" s="225">
        <f>Q679*H679</f>
        <v>0</v>
      </c>
      <c r="S679" s="225">
        <v>3.0000000000000001E-05</v>
      </c>
      <c r="T679" s="226">
        <f>S679*H679</f>
        <v>0.00060284999999999994</v>
      </c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R679" s="227" t="s">
        <v>321</v>
      </c>
      <c r="AT679" s="227" t="s">
        <v>206</v>
      </c>
      <c r="AU679" s="227" t="s">
        <v>81</v>
      </c>
      <c r="AY679" s="19" t="s">
        <v>203</v>
      </c>
      <c r="BE679" s="228">
        <f>IF(N679="základní",J679,0)</f>
        <v>0</v>
      </c>
      <c r="BF679" s="228">
        <f>IF(N679="snížená",J679,0)</f>
        <v>0</v>
      </c>
      <c r="BG679" s="228">
        <f>IF(N679="zákl. přenesená",J679,0)</f>
        <v>0</v>
      </c>
      <c r="BH679" s="228">
        <f>IF(N679="sníž. přenesená",J679,0)</f>
        <v>0</v>
      </c>
      <c r="BI679" s="228">
        <f>IF(N679="nulová",J679,0)</f>
        <v>0</v>
      </c>
      <c r="BJ679" s="19" t="s">
        <v>79</v>
      </c>
      <c r="BK679" s="228">
        <f>ROUND(I679*H679,2)</f>
        <v>0</v>
      </c>
      <c r="BL679" s="19" t="s">
        <v>321</v>
      </c>
      <c r="BM679" s="227" t="s">
        <v>1950</v>
      </c>
    </row>
    <row r="680" s="2" customFormat="1">
      <c r="A680" s="40"/>
      <c r="B680" s="41"/>
      <c r="C680" s="42"/>
      <c r="D680" s="229" t="s">
        <v>213</v>
      </c>
      <c r="E680" s="42"/>
      <c r="F680" s="230" t="s">
        <v>969</v>
      </c>
      <c r="G680" s="42"/>
      <c r="H680" s="42"/>
      <c r="I680" s="231"/>
      <c r="J680" s="42"/>
      <c r="K680" s="42"/>
      <c r="L680" s="46"/>
      <c r="M680" s="232"/>
      <c r="N680" s="233"/>
      <c r="O680" s="86"/>
      <c r="P680" s="86"/>
      <c r="Q680" s="86"/>
      <c r="R680" s="86"/>
      <c r="S680" s="86"/>
      <c r="T680" s="87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T680" s="19" t="s">
        <v>213</v>
      </c>
      <c r="AU680" s="19" t="s">
        <v>81</v>
      </c>
    </row>
    <row r="681" s="13" customFormat="1">
      <c r="A681" s="13"/>
      <c r="B681" s="234"/>
      <c r="C681" s="235"/>
      <c r="D681" s="236" t="s">
        <v>215</v>
      </c>
      <c r="E681" s="237" t="s">
        <v>19</v>
      </c>
      <c r="F681" s="238" t="s">
        <v>1366</v>
      </c>
      <c r="G681" s="235"/>
      <c r="H681" s="237" t="s">
        <v>19</v>
      </c>
      <c r="I681" s="239"/>
      <c r="J681" s="235"/>
      <c r="K681" s="235"/>
      <c r="L681" s="240"/>
      <c r="M681" s="241"/>
      <c r="N681" s="242"/>
      <c r="O681" s="242"/>
      <c r="P681" s="242"/>
      <c r="Q681" s="242"/>
      <c r="R681" s="242"/>
      <c r="S681" s="242"/>
      <c r="T681" s="24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4" t="s">
        <v>215</v>
      </c>
      <c r="AU681" s="244" t="s">
        <v>81</v>
      </c>
      <c r="AV681" s="13" t="s">
        <v>79</v>
      </c>
      <c r="AW681" s="13" t="s">
        <v>33</v>
      </c>
      <c r="AX681" s="13" t="s">
        <v>72</v>
      </c>
      <c r="AY681" s="244" t="s">
        <v>203</v>
      </c>
    </row>
    <row r="682" s="13" customFormat="1">
      <c r="A682" s="13"/>
      <c r="B682" s="234"/>
      <c r="C682" s="235"/>
      <c r="D682" s="236" t="s">
        <v>215</v>
      </c>
      <c r="E682" s="237" t="s">
        <v>19</v>
      </c>
      <c r="F682" s="238" t="s">
        <v>1951</v>
      </c>
      <c r="G682" s="235"/>
      <c r="H682" s="237" t="s">
        <v>19</v>
      </c>
      <c r="I682" s="239"/>
      <c r="J682" s="235"/>
      <c r="K682" s="235"/>
      <c r="L682" s="240"/>
      <c r="M682" s="241"/>
      <c r="N682" s="242"/>
      <c r="O682" s="242"/>
      <c r="P682" s="242"/>
      <c r="Q682" s="242"/>
      <c r="R682" s="242"/>
      <c r="S682" s="242"/>
      <c r="T682" s="24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4" t="s">
        <v>215</v>
      </c>
      <c r="AU682" s="244" t="s">
        <v>81</v>
      </c>
      <c r="AV682" s="13" t="s">
        <v>79</v>
      </c>
      <c r="AW682" s="13" t="s">
        <v>33</v>
      </c>
      <c r="AX682" s="13" t="s">
        <v>72</v>
      </c>
      <c r="AY682" s="244" t="s">
        <v>203</v>
      </c>
    </row>
    <row r="683" s="13" customFormat="1">
      <c r="A683" s="13"/>
      <c r="B683" s="234"/>
      <c r="C683" s="235"/>
      <c r="D683" s="236" t="s">
        <v>215</v>
      </c>
      <c r="E683" s="237" t="s">
        <v>19</v>
      </c>
      <c r="F683" s="238" t="s">
        <v>1512</v>
      </c>
      <c r="G683" s="235"/>
      <c r="H683" s="237" t="s">
        <v>19</v>
      </c>
      <c r="I683" s="239"/>
      <c r="J683" s="235"/>
      <c r="K683" s="235"/>
      <c r="L683" s="240"/>
      <c r="M683" s="241"/>
      <c r="N683" s="242"/>
      <c r="O683" s="242"/>
      <c r="P683" s="242"/>
      <c r="Q683" s="242"/>
      <c r="R683" s="242"/>
      <c r="S683" s="242"/>
      <c r="T683" s="24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4" t="s">
        <v>215</v>
      </c>
      <c r="AU683" s="244" t="s">
        <v>81</v>
      </c>
      <c r="AV683" s="13" t="s">
        <v>79</v>
      </c>
      <c r="AW683" s="13" t="s">
        <v>33</v>
      </c>
      <c r="AX683" s="13" t="s">
        <v>72</v>
      </c>
      <c r="AY683" s="244" t="s">
        <v>203</v>
      </c>
    </row>
    <row r="684" s="13" customFormat="1">
      <c r="A684" s="13"/>
      <c r="B684" s="234"/>
      <c r="C684" s="235"/>
      <c r="D684" s="236" t="s">
        <v>215</v>
      </c>
      <c r="E684" s="237" t="s">
        <v>19</v>
      </c>
      <c r="F684" s="238" t="s">
        <v>949</v>
      </c>
      <c r="G684" s="235"/>
      <c r="H684" s="237" t="s">
        <v>19</v>
      </c>
      <c r="I684" s="239"/>
      <c r="J684" s="235"/>
      <c r="K684" s="235"/>
      <c r="L684" s="240"/>
      <c r="M684" s="241"/>
      <c r="N684" s="242"/>
      <c r="O684" s="242"/>
      <c r="P684" s="242"/>
      <c r="Q684" s="242"/>
      <c r="R684" s="242"/>
      <c r="S684" s="242"/>
      <c r="T684" s="24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4" t="s">
        <v>215</v>
      </c>
      <c r="AU684" s="244" t="s">
        <v>81</v>
      </c>
      <c r="AV684" s="13" t="s">
        <v>79</v>
      </c>
      <c r="AW684" s="13" t="s">
        <v>33</v>
      </c>
      <c r="AX684" s="13" t="s">
        <v>72</v>
      </c>
      <c r="AY684" s="244" t="s">
        <v>203</v>
      </c>
    </row>
    <row r="685" s="13" customFormat="1">
      <c r="A685" s="13"/>
      <c r="B685" s="234"/>
      <c r="C685" s="235"/>
      <c r="D685" s="236" t="s">
        <v>215</v>
      </c>
      <c r="E685" s="237" t="s">
        <v>19</v>
      </c>
      <c r="F685" s="238" t="s">
        <v>971</v>
      </c>
      <c r="G685" s="235"/>
      <c r="H685" s="237" t="s">
        <v>19</v>
      </c>
      <c r="I685" s="239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215</v>
      </c>
      <c r="AU685" s="244" t="s">
        <v>81</v>
      </c>
      <c r="AV685" s="13" t="s">
        <v>79</v>
      </c>
      <c r="AW685" s="13" t="s">
        <v>33</v>
      </c>
      <c r="AX685" s="13" t="s">
        <v>72</v>
      </c>
      <c r="AY685" s="244" t="s">
        <v>203</v>
      </c>
    </row>
    <row r="686" s="14" customFormat="1">
      <c r="A686" s="14"/>
      <c r="B686" s="245"/>
      <c r="C686" s="246"/>
      <c r="D686" s="236" t="s">
        <v>215</v>
      </c>
      <c r="E686" s="247" t="s">
        <v>19</v>
      </c>
      <c r="F686" s="248" t="s">
        <v>1409</v>
      </c>
      <c r="G686" s="246"/>
      <c r="H686" s="249">
        <v>2.069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5" t="s">
        <v>215</v>
      </c>
      <c r="AU686" s="255" t="s">
        <v>81</v>
      </c>
      <c r="AV686" s="14" t="s">
        <v>81</v>
      </c>
      <c r="AW686" s="14" t="s">
        <v>33</v>
      </c>
      <c r="AX686" s="14" t="s">
        <v>72</v>
      </c>
      <c r="AY686" s="255" t="s">
        <v>203</v>
      </c>
    </row>
    <row r="687" s="13" customFormat="1">
      <c r="A687" s="13"/>
      <c r="B687" s="234"/>
      <c r="C687" s="235"/>
      <c r="D687" s="236" t="s">
        <v>215</v>
      </c>
      <c r="E687" s="237" t="s">
        <v>19</v>
      </c>
      <c r="F687" s="238" t="s">
        <v>1366</v>
      </c>
      <c r="G687" s="235"/>
      <c r="H687" s="237" t="s">
        <v>19</v>
      </c>
      <c r="I687" s="239"/>
      <c r="J687" s="235"/>
      <c r="K687" s="235"/>
      <c r="L687" s="240"/>
      <c r="M687" s="241"/>
      <c r="N687" s="242"/>
      <c r="O687" s="242"/>
      <c r="P687" s="242"/>
      <c r="Q687" s="242"/>
      <c r="R687" s="242"/>
      <c r="S687" s="242"/>
      <c r="T687" s="24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4" t="s">
        <v>215</v>
      </c>
      <c r="AU687" s="244" t="s">
        <v>81</v>
      </c>
      <c r="AV687" s="13" t="s">
        <v>79</v>
      </c>
      <c r="AW687" s="13" t="s">
        <v>33</v>
      </c>
      <c r="AX687" s="13" t="s">
        <v>72</v>
      </c>
      <c r="AY687" s="244" t="s">
        <v>203</v>
      </c>
    </row>
    <row r="688" s="13" customFormat="1">
      <c r="A688" s="13"/>
      <c r="B688" s="234"/>
      <c r="C688" s="235"/>
      <c r="D688" s="236" t="s">
        <v>215</v>
      </c>
      <c r="E688" s="237" t="s">
        <v>19</v>
      </c>
      <c r="F688" s="238" t="s">
        <v>1952</v>
      </c>
      <c r="G688" s="235"/>
      <c r="H688" s="237" t="s">
        <v>19</v>
      </c>
      <c r="I688" s="239"/>
      <c r="J688" s="235"/>
      <c r="K688" s="235"/>
      <c r="L688" s="240"/>
      <c r="M688" s="241"/>
      <c r="N688" s="242"/>
      <c r="O688" s="242"/>
      <c r="P688" s="242"/>
      <c r="Q688" s="242"/>
      <c r="R688" s="242"/>
      <c r="S688" s="242"/>
      <c r="T688" s="24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4" t="s">
        <v>215</v>
      </c>
      <c r="AU688" s="244" t="s">
        <v>81</v>
      </c>
      <c r="AV688" s="13" t="s">
        <v>79</v>
      </c>
      <c r="AW688" s="13" t="s">
        <v>33</v>
      </c>
      <c r="AX688" s="13" t="s">
        <v>72</v>
      </c>
      <c r="AY688" s="244" t="s">
        <v>203</v>
      </c>
    </row>
    <row r="689" s="13" customFormat="1">
      <c r="A689" s="13"/>
      <c r="B689" s="234"/>
      <c r="C689" s="235"/>
      <c r="D689" s="236" t="s">
        <v>215</v>
      </c>
      <c r="E689" s="237" t="s">
        <v>19</v>
      </c>
      <c r="F689" s="238" t="s">
        <v>1490</v>
      </c>
      <c r="G689" s="235"/>
      <c r="H689" s="237" t="s">
        <v>19</v>
      </c>
      <c r="I689" s="239"/>
      <c r="J689" s="235"/>
      <c r="K689" s="235"/>
      <c r="L689" s="240"/>
      <c r="M689" s="241"/>
      <c r="N689" s="242"/>
      <c r="O689" s="242"/>
      <c r="P689" s="242"/>
      <c r="Q689" s="242"/>
      <c r="R689" s="242"/>
      <c r="S689" s="242"/>
      <c r="T689" s="24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4" t="s">
        <v>215</v>
      </c>
      <c r="AU689" s="244" t="s">
        <v>81</v>
      </c>
      <c r="AV689" s="13" t="s">
        <v>79</v>
      </c>
      <c r="AW689" s="13" t="s">
        <v>33</v>
      </c>
      <c r="AX689" s="13" t="s">
        <v>72</v>
      </c>
      <c r="AY689" s="244" t="s">
        <v>203</v>
      </c>
    </row>
    <row r="690" s="13" customFormat="1">
      <c r="A690" s="13"/>
      <c r="B690" s="234"/>
      <c r="C690" s="235"/>
      <c r="D690" s="236" t="s">
        <v>215</v>
      </c>
      <c r="E690" s="237" t="s">
        <v>19</v>
      </c>
      <c r="F690" s="238" t="s">
        <v>949</v>
      </c>
      <c r="G690" s="235"/>
      <c r="H690" s="237" t="s">
        <v>19</v>
      </c>
      <c r="I690" s="239"/>
      <c r="J690" s="235"/>
      <c r="K690" s="235"/>
      <c r="L690" s="240"/>
      <c r="M690" s="241"/>
      <c r="N690" s="242"/>
      <c r="O690" s="242"/>
      <c r="P690" s="242"/>
      <c r="Q690" s="242"/>
      <c r="R690" s="242"/>
      <c r="S690" s="242"/>
      <c r="T690" s="24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4" t="s">
        <v>215</v>
      </c>
      <c r="AU690" s="244" t="s">
        <v>81</v>
      </c>
      <c r="AV690" s="13" t="s">
        <v>79</v>
      </c>
      <c r="AW690" s="13" t="s">
        <v>33</v>
      </c>
      <c r="AX690" s="13" t="s">
        <v>72</v>
      </c>
      <c r="AY690" s="244" t="s">
        <v>203</v>
      </c>
    </row>
    <row r="691" s="13" customFormat="1">
      <c r="A691" s="13"/>
      <c r="B691" s="234"/>
      <c r="C691" s="235"/>
      <c r="D691" s="236" t="s">
        <v>215</v>
      </c>
      <c r="E691" s="237" t="s">
        <v>19</v>
      </c>
      <c r="F691" s="238" t="s">
        <v>971</v>
      </c>
      <c r="G691" s="235"/>
      <c r="H691" s="237" t="s">
        <v>19</v>
      </c>
      <c r="I691" s="239"/>
      <c r="J691" s="235"/>
      <c r="K691" s="235"/>
      <c r="L691" s="240"/>
      <c r="M691" s="241"/>
      <c r="N691" s="242"/>
      <c r="O691" s="242"/>
      <c r="P691" s="242"/>
      <c r="Q691" s="242"/>
      <c r="R691" s="242"/>
      <c r="S691" s="242"/>
      <c r="T691" s="24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4" t="s">
        <v>215</v>
      </c>
      <c r="AU691" s="244" t="s">
        <v>81</v>
      </c>
      <c r="AV691" s="13" t="s">
        <v>79</v>
      </c>
      <c r="AW691" s="13" t="s">
        <v>33</v>
      </c>
      <c r="AX691" s="13" t="s">
        <v>72</v>
      </c>
      <c r="AY691" s="244" t="s">
        <v>203</v>
      </c>
    </row>
    <row r="692" s="14" customFormat="1">
      <c r="A692" s="14"/>
      <c r="B692" s="245"/>
      <c r="C692" s="246"/>
      <c r="D692" s="236" t="s">
        <v>215</v>
      </c>
      <c r="E692" s="247" t="s">
        <v>19</v>
      </c>
      <c r="F692" s="248" t="s">
        <v>1953</v>
      </c>
      <c r="G692" s="246"/>
      <c r="H692" s="249">
        <v>6.2060000000000004</v>
      </c>
      <c r="I692" s="250"/>
      <c r="J692" s="246"/>
      <c r="K692" s="246"/>
      <c r="L692" s="251"/>
      <c r="M692" s="252"/>
      <c r="N692" s="253"/>
      <c r="O692" s="253"/>
      <c r="P692" s="253"/>
      <c r="Q692" s="253"/>
      <c r="R692" s="253"/>
      <c r="S692" s="253"/>
      <c r="T692" s="25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5" t="s">
        <v>215</v>
      </c>
      <c r="AU692" s="255" t="s">
        <v>81</v>
      </c>
      <c r="AV692" s="14" t="s">
        <v>81</v>
      </c>
      <c r="AW692" s="14" t="s">
        <v>33</v>
      </c>
      <c r="AX692" s="14" t="s">
        <v>72</v>
      </c>
      <c r="AY692" s="255" t="s">
        <v>203</v>
      </c>
    </row>
    <row r="693" s="13" customFormat="1">
      <c r="A693" s="13"/>
      <c r="B693" s="234"/>
      <c r="C693" s="235"/>
      <c r="D693" s="236" t="s">
        <v>215</v>
      </c>
      <c r="E693" s="237" t="s">
        <v>19</v>
      </c>
      <c r="F693" s="238" t="s">
        <v>1366</v>
      </c>
      <c r="G693" s="235"/>
      <c r="H693" s="237" t="s">
        <v>19</v>
      </c>
      <c r="I693" s="239"/>
      <c r="J693" s="235"/>
      <c r="K693" s="235"/>
      <c r="L693" s="240"/>
      <c r="M693" s="241"/>
      <c r="N693" s="242"/>
      <c r="O693" s="242"/>
      <c r="P693" s="242"/>
      <c r="Q693" s="242"/>
      <c r="R693" s="242"/>
      <c r="S693" s="242"/>
      <c r="T693" s="24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4" t="s">
        <v>215</v>
      </c>
      <c r="AU693" s="244" t="s">
        <v>81</v>
      </c>
      <c r="AV693" s="13" t="s">
        <v>79</v>
      </c>
      <c r="AW693" s="13" t="s">
        <v>33</v>
      </c>
      <c r="AX693" s="13" t="s">
        <v>72</v>
      </c>
      <c r="AY693" s="244" t="s">
        <v>203</v>
      </c>
    </row>
    <row r="694" s="13" customFormat="1">
      <c r="A694" s="13"/>
      <c r="B694" s="234"/>
      <c r="C694" s="235"/>
      <c r="D694" s="236" t="s">
        <v>215</v>
      </c>
      <c r="E694" s="237" t="s">
        <v>19</v>
      </c>
      <c r="F694" s="238" t="s">
        <v>1954</v>
      </c>
      <c r="G694" s="235"/>
      <c r="H694" s="237" t="s">
        <v>19</v>
      </c>
      <c r="I694" s="239"/>
      <c r="J694" s="235"/>
      <c r="K694" s="235"/>
      <c r="L694" s="240"/>
      <c r="M694" s="241"/>
      <c r="N694" s="242"/>
      <c r="O694" s="242"/>
      <c r="P694" s="242"/>
      <c r="Q694" s="242"/>
      <c r="R694" s="242"/>
      <c r="S694" s="242"/>
      <c r="T694" s="24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4" t="s">
        <v>215</v>
      </c>
      <c r="AU694" s="244" t="s">
        <v>81</v>
      </c>
      <c r="AV694" s="13" t="s">
        <v>79</v>
      </c>
      <c r="AW694" s="13" t="s">
        <v>33</v>
      </c>
      <c r="AX694" s="13" t="s">
        <v>72</v>
      </c>
      <c r="AY694" s="244" t="s">
        <v>203</v>
      </c>
    </row>
    <row r="695" s="13" customFormat="1">
      <c r="A695" s="13"/>
      <c r="B695" s="234"/>
      <c r="C695" s="235"/>
      <c r="D695" s="236" t="s">
        <v>215</v>
      </c>
      <c r="E695" s="237" t="s">
        <v>19</v>
      </c>
      <c r="F695" s="238" t="s">
        <v>553</v>
      </c>
      <c r="G695" s="235"/>
      <c r="H695" s="237" t="s">
        <v>19</v>
      </c>
      <c r="I695" s="239"/>
      <c r="J695" s="235"/>
      <c r="K695" s="235"/>
      <c r="L695" s="240"/>
      <c r="M695" s="241"/>
      <c r="N695" s="242"/>
      <c r="O695" s="242"/>
      <c r="P695" s="242"/>
      <c r="Q695" s="242"/>
      <c r="R695" s="242"/>
      <c r="S695" s="242"/>
      <c r="T695" s="24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4" t="s">
        <v>215</v>
      </c>
      <c r="AU695" s="244" t="s">
        <v>81</v>
      </c>
      <c r="AV695" s="13" t="s">
        <v>79</v>
      </c>
      <c r="AW695" s="13" t="s">
        <v>33</v>
      </c>
      <c r="AX695" s="13" t="s">
        <v>72</v>
      </c>
      <c r="AY695" s="244" t="s">
        <v>203</v>
      </c>
    </row>
    <row r="696" s="13" customFormat="1">
      <c r="A696" s="13"/>
      <c r="B696" s="234"/>
      <c r="C696" s="235"/>
      <c r="D696" s="236" t="s">
        <v>215</v>
      </c>
      <c r="E696" s="237" t="s">
        <v>19</v>
      </c>
      <c r="F696" s="238" t="s">
        <v>949</v>
      </c>
      <c r="G696" s="235"/>
      <c r="H696" s="237" t="s">
        <v>19</v>
      </c>
      <c r="I696" s="239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215</v>
      </c>
      <c r="AU696" s="244" t="s">
        <v>81</v>
      </c>
      <c r="AV696" s="13" t="s">
        <v>79</v>
      </c>
      <c r="AW696" s="13" t="s">
        <v>33</v>
      </c>
      <c r="AX696" s="13" t="s">
        <v>72</v>
      </c>
      <c r="AY696" s="244" t="s">
        <v>203</v>
      </c>
    </row>
    <row r="697" s="13" customFormat="1">
      <c r="A697" s="13"/>
      <c r="B697" s="234"/>
      <c r="C697" s="235"/>
      <c r="D697" s="236" t="s">
        <v>215</v>
      </c>
      <c r="E697" s="237" t="s">
        <v>19</v>
      </c>
      <c r="F697" s="238" t="s">
        <v>971</v>
      </c>
      <c r="G697" s="235"/>
      <c r="H697" s="237" t="s">
        <v>19</v>
      </c>
      <c r="I697" s="239"/>
      <c r="J697" s="235"/>
      <c r="K697" s="235"/>
      <c r="L697" s="240"/>
      <c r="M697" s="241"/>
      <c r="N697" s="242"/>
      <c r="O697" s="242"/>
      <c r="P697" s="242"/>
      <c r="Q697" s="242"/>
      <c r="R697" s="242"/>
      <c r="S697" s="242"/>
      <c r="T697" s="24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4" t="s">
        <v>215</v>
      </c>
      <c r="AU697" s="244" t="s">
        <v>81</v>
      </c>
      <c r="AV697" s="13" t="s">
        <v>79</v>
      </c>
      <c r="AW697" s="13" t="s">
        <v>33</v>
      </c>
      <c r="AX697" s="13" t="s">
        <v>72</v>
      </c>
      <c r="AY697" s="244" t="s">
        <v>203</v>
      </c>
    </row>
    <row r="698" s="13" customFormat="1">
      <c r="A698" s="13"/>
      <c r="B698" s="234"/>
      <c r="C698" s="235"/>
      <c r="D698" s="236" t="s">
        <v>215</v>
      </c>
      <c r="E698" s="237" t="s">
        <v>19</v>
      </c>
      <c r="F698" s="238" t="s">
        <v>1955</v>
      </c>
      <c r="G698" s="235"/>
      <c r="H698" s="237" t="s">
        <v>19</v>
      </c>
      <c r="I698" s="239"/>
      <c r="J698" s="235"/>
      <c r="K698" s="235"/>
      <c r="L698" s="240"/>
      <c r="M698" s="241"/>
      <c r="N698" s="242"/>
      <c r="O698" s="242"/>
      <c r="P698" s="242"/>
      <c r="Q698" s="242"/>
      <c r="R698" s="242"/>
      <c r="S698" s="242"/>
      <c r="T698" s="24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4" t="s">
        <v>215</v>
      </c>
      <c r="AU698" s="244" t="s">
        <v>81</v>
      </c>
      <c r="AV698" s="13" t="s">
        <v>79</v>
      </c>
      <c r="AW698" s="13" t="s">
        <v>33</v>
      </c>
      <c r="AX698" s="13" t="s">
        <v>72</v>
      </c>
      <c r="AY698" s="244" t="s">
        <v>203</v>
      </c>
    </row>
    <row r="699" s="13" customFormat="1">
      <c r="A699" s="13"/>
      <c r="B699" s="234"/>
      <c r="C699" s="235"/>
      <c r="D699" s="236" t="s">
        <v>215</v>
      </c>
      <c r="E699" s="237" t="s">
        <v>19</v>
      </c>
      <c r="F699" s="238" t="s">
        <v>1366</v>
      </c>
      <c r="G699" s="235"/>
      <c r="H699" s="237" t="s">
        <v>19</v>
      </c>
      <c r="I699" s="239"/>
      <c r="J699" s="235"/>
      <c r="K699" s="235"/>
      <c r="L699" s="240"/>
      <c r="M699" s="241"/>
      <c r="N699" s="242"/>
      <c r="O699" s="242"/>
      <c r="P699" s="242"/>
      <c r="Q699" s="242"/>
      <c r="R699" s="242"/>
      <c r="S699" s="242"/>
      <c r="T699" s="24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4" t="s">
        <v>215</v>
      </c>
      <c r="AU699" s="244" t="s">
        <v>81</v>
      </c>
      <c r="AV699" s="13" t="s">
        <v>79</v>
      </c>
      <c r="AW699" s="13" t="s">
        <v>33</v>
      </c>
      <c r="AX699" s="13" t="s">
        <v>72</v>
      </c>
      <c r="AY699" s="244" t="s">
        <v>203</v>
      </c>
    </row>
    <row r="700" s="13" customFormat="1">
      <c r="A700" s="13"/>
      <c r="B700" s="234"/>
      <c r="C700" s="235"/>
      <c r="D700" s="236" t="s">
        <v>215</v>
      </c>
      <c r="E700" s="237" t="s">
        <v>19</v>
      </c>
      <c r="F700" s="238" t="s">
        <v>1956</v>
      </c>
      <c r="G700" s="235"/>
      <c r="H700" s="237" t="s">
        <v>19</v>
      </c>
      <c r="I700" s="239"/>
      <c r="J700" s="235"/>
      <c r="K700" s="235"/>
      <c r="L700" s="240"/>
      <c r="M700" s="241"/>
      <c r="N700" s="242"/>
      <c r="O700" s="242"/>
      <c r="P700" s="242"/>
      <c r="Q700" s="242"/>
      <c r="R700" s="242"/>
      <c r="S700" s="242"/>
      <c r="T700" s="24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4" t="s">
        <v>215</v>
      </c>
      <c r="AU700" s="244" t="s">
        <v>81</v>
      </c>
      <c r="AV700" s="13" t="s">
        <v>79</v>
      </c>
      <c r="AW700" s="13" t="s">
        <v>33</v>
      </c>
      <c r="AX700" s="13" t="s">
        <v>72</v>
      </c>
      <c r="AY700" s="244" t="s">
        <v>203</v>
      </c>
    </row>
    <row r="701" s="13" customFormat="1">
      <c r="A701" s="13"/>
      <c r="B701" s="234"/>
      <c r="C701" s="235"/>
      <c r="D701" s="236" t="s">
        <v>215</v>
      </c>
      <c r="E701" s="237" t="s">
        <v>19</v>
      </c>
      <c r="F701" s="238" t="s">
        <v>1495</v>
      </c>
      <c r="G701" s="235"/>
      <c r="H701" s="237" t="s">
        <v>19</v>
      </c>
      <c r="I701" s="239"/>
      <c r="J701" s="235"/>
      <c r="K701" s="235"/>
      <c r="L701" s="240"/>
      <c r="M701" s="241"/>
      <c r="N701" s="242"/>
      <c r="O701" s="242"/>
      <c r="P701" s="242"/>
      <c r="Q701" s="242"/>
      <c r="R701" s="242"/>
      <c r="S701" s="242"/>
      <c r="T701" s="24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4" t="s">
        <v>215</v>
      </c>
      <c r="AU701" s="244" t="s">
        <v>81</v>
      </c>
      <c r="AV701" s="13" t="s">
        <v>79</v>
      </c>
      <c r="AW701" s="13" t="s">
        <v>33</v>
      </c>
      <c r="AX701" s="13" t="s">
        <v>72</v>
      </c>
      <c r="AY701" s="244" t="s">
        <v>203</v>
      </c>
    </row>
    <row r="702" s="13" customFormat="1">
      <c r="A702" s="13"/>
      <c r="B702" s="234"/>
      <c r="C702" s="235"/>
      <c r="D702" s="236" t="s">
        <v>215</v>
      </c>
      <c r="E702" s="237" t="s">
        <v>19</v>
      </c>
      <c r="F702" s="238" t="s">
        <v>949</v>
      </c>
      <c r="G702" s="235"/>
      <c r="H702" s="237" t="s">
        <v>19</v>
      </c>
      <c r="I702" s="239"/>
      <c r="J702" s="235"/>
      <c r="K702" s="235"/>
      <c r="L702" s="240"/>
      <c r="M702" s="241"/>
      <c r="N702" s="242"/>
      <c r="O702" s="242"/>
      <c r="P702" s="242"/>
      <c r="Q702" s="242"/>
      <c r="R702" s="242"/>
      <c r="S702" s="242"/>
      <c r="T702" s="24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4" t="s">
        <v>215</v>
      </c>
      <c r="AU702" s="244" t="s">
        <v>81</v>
      </c>
      <c r="AV702" s="13" t="s">
        <v>79</v>
      </c>
      <c r="AW702" s="13" t="s">
        <v>33</v>
      </c>
      <c r="AX702" s="13" t="s">
        <v>72</v>
      </c>
      <c r="AY702" s="244" t="s">
        <v>203</v>
      </c>
    </row>
    <row r="703" s="13" customFormat="1">
      <c r="A703" s="13"/>
      <c r="B703" s="234"/>
      <c r="C703" s="235"/>
      <c r="D703" s="236" t="s">
        <v>215</v>
      </c>
      <c r="E703" s="237" t="s">
        <v>19</v>
      </c>
      <c r="F703" s="238" t="s">
        <v>971</v>
      </c>
      <c r="G703" s="235"/>
      <c r="H703" s="237" t="s">
        <v>19</v>
      </c>
      <c r="I703" s="239"/>
      <c r="J703" s="235"/>
      <c r="K703" s="235"/>
      <c r="L703" s="240"/>
      <c r="M703" s="241"/>
      <c r="N703" s="242"/>
      <c r="O703" s="242"/>
      <c r="P703" s="242"/>
      <c r="Q703" s="242"/>
      <c r="R703" s="242"/>
      <c r="S703" s="242"/>
      <c r="T703" s="24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4" t="s">
        <v>215</v>
      </c>
      <c r="AU703" s="244" t="s">
        <v>81</v>
      </c>
      <c r="AV703" s="13" t="s">
        <v>79</v>
      </c>
      <c r="AW703" s="13" t="s">
        <v>33</v>
      </c>
      <c r="AX703" s="13" t="s">
        <v>72</v>
      </c>
      <c r="AY703" s="244" t="s">
        <v>203</v>
      </c>
    </row>
    <row r="704" s="14" customFormat="1">
      <c r="A704" s="14"/>
      <c r="B704" s="245"/>
      <c r="C704" s="246"/>
      <c r="D704" s="236" t="s">
        <v>215</v>
      </c>
      <c r="E704" s="247" t="s">
        <v>19</v>
      </c>
      <c r="F704" s="248" t="s">
        <v>1520</v>
      </c>
      <c r="G704" s="246"/>
      <c r="H704" s="249">
        <v>1.379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215</v>
      </c>
      <c r="AU704" s="255" t="s">
        <v>81</v>
      </c>
      <c r="AV704" s="14" t="s">
        <v>81</v>
      </c>
      <c r="AW704" s="14" t="s">
        <v>33</v>
      </c>
      <c r="AX704" s="14" t="s">
        <v>72</v>
      </c>
      <c r="AY704" s="255" t="s">
        <v>203</v>
      </c>
    </row>
    <row r="705" s="13" customFormat="1">
      <c r="A705" s="13"/>
      <c r="B705" s="234"/>
      <c r="C705" s="235"/>
      <c r="D705" s="236" t="s">
        <v>215</v>
      </c>
      <c r="E705" s="237" t="s">
        <v>19</v>
      </c>
      <c r="F705" s="238" t="s">
        <v>1366</v>
      </c>
      <c r="G705" s="235"/>
      <c r="H705" s="237" t="s">
        <v>19</v>
      </c>
      <c r="I705" s="239"/>
      <c r="J705" s="235"/>
      <c r="K705" s="235"/>
      <c r="L705" s="240"/>
      <c r="M705" s="241"/>
      <c r="N705" s="242"/>
      <c r="O705" s="242"/>
      <c r="P705" s="242"/>
      <c r="Q705" s="242"/>
      <c r="R705" s="242"/>
      <c r="S705" s="242"/>
      <c r="T705" s="24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4" t="s">
        <v>215</v>
      </c>
      <c r="AU705" s="244" t="s">
        <v>81</v>
      </c>
      <c r="AV705" s="13" t="s">
        <v>79</v>
      </c>
      <c r="AW705" s="13" t="s">
        <v>33</v>
      </c>
      <c r="AX705" s="13" t="s">
        <v>72</v>
      </c>
      <c r="AY705" s="244" t="s">
        <v>203</v>
      </c>
    </row>
    <row r="706" s="13" customFormat="1">
      <c r="A706" s="13"/>
      <c r="B706" s="234"/>
      <c r="C706" s="235"/>
      <c r="D706" s="236" t="s">
        <v>215</v>
      </c>
      <c r="E706" s="237" t="s">
        <v>19</v>
      </c>
      <c r="F706" s="238" t="s">
        <v>1957</v>
      </c>
      <c r="G706" s="235"/>
      <c r="H706" s="237" t="s">
        <v>19</v>
      </c>
      <c r="I706" s="239"/>
      <c r="J706" s="235"/>
      <c r="K706" s="235"/>
      <c r="L706" s="240"/>
      <c r="M706" s="241"/>
      <c r="N706" s="242"/>
      <c r="O706" s="242"/>
      <c r="P706" s="242"/>
      <c r="Q706" s="242"/>
      <c r="R706" s="242"/>
      <c r="S706" s="242"/>
      <c r="T706" s="24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4" t="s">
        <v>215</v>
      </c>
      <c r="AU706" s="244" t="s">
        <v>81</v>
      </c>
      <c r="AV706" s="13" t="s">
        <v>79</v>
      </c>
      <c r="AW706" s="13" t="s">
        <v>33</v>
      </c>
      <c r="AX706" s="13" t="s">
        <v>72</v>
      </c>
      <c r="AY706" s="244" t="s">
        <v>203</v>
      </c>
    </row>
    <row r="707" s="13" customFormat="1">
      <c r="A707" s="13"/>
      <c r="B707" s="234"/>
      <c r="C707" s="235"/>
      <c r="D707" s="236" t="s">
        <v>215</v>
      </c>
      <c r="E707" s="237" t="s">
        <v>19</v>
      </c>
      <c r="F707" s="238" t="s">
        <v>1498</v>
      </c>
      <c r="G707" s="235"/>
      <c r="H707" s="237" t="s">
        <v>19</v>
      </c>
      <c r="I707" s="239"/>
      <c r="J707" s="235"/>
      <c r="K707" s="235"/>
      <c r="L707" s="240"/>
      <c r="M707" s="241"/>
      <c r="N707" s="242"/>
      <c r="O707" s="242"/>
      <c r="P707" s="242"/>
      <c r="Q707" s="242"/>
      <c r="R707" s="242"/>
      <c r="S707" s="242"/>
      <c r="T707" s="24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4" t="s">
        <v>215</v>
      </c>
      <c r="AU707" s="244" t="s">
        <v>81</v>
      </c>
      <c r="AV707" s="13" t="s">
        <v>79</v>
      </c>
      <c r="AW707" s="13" t="s">
        <v>33</v>
      </c>
      <c r="AX707" s="13" t="s">
        <v>72</v>
      </c>
      <c r="AY707" s="244" t="s">
        <v>203</v>
      </c>
    </row>
    <row r="708" s="13" customFormat="1">
      <c r="A708" s="13"/>
      <c r="B708" s="234"/>
      <c r="C708" s="235"/>
      <c r="D708" s="236" t="s">
        <v>215</v>
      </c>
      <c r="E708" s="237" t="s">
        <v>19</v>
      </c>
      <c r="F708" s="238" t="s">
        <v>949</v>
      </c>
      <c r="G708" s="235"/>
      <c r="H708" s="237" t="s">
        <v>19</v>
      </c>
      <c r="I708" s="239"/>
      <c r="J708" s="235"/>
      <c r="K708" s="235"/>
      <c r="L708" s="240"/>
      <c r="M708" s="241"/>
      <c r="N708" s="242"/>
      <c r="O708" s="242"/>
      <c r="P708" s="242"/>
      <c r="Q708" s="242"/>
      <c r="R708" s="242"/>
      <c r="S708" s="242"/>
      <c r="T708" s="24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4" t="s">
        <v>215</v>
      </c>
      <c r="AU708" s="244" t="s">
        <v>81</v>
      </c>
      <c r="AV708" s="13" t="s">
        <v>79</v>
      </c>
      <c r="AW708" s="13" t="s">
        <v>33</v>
      </c>
      <c r="AX708" s="13" t="s">
        <v>72</v>
      </c>
      <c r="AY708" s="244" t="s">
        <v>203</v>
      </c>
    </row>
    <row r="709" s="13" customFormat="1">
      <c r="A709" s="13"/>
      <c r="B709" s="234"/>
      <c r="C709" s="235"/>
      <c r="D709" s="236" t="s">
        <v>215</v>
      </c>
      <c r="E709" s="237" t="s">
        <v>19</v>
      </c>
      <c r="F709" s="238" t="s">
        <v>971</v>
      </c>
      <c r="G709" s="235"/>
      <c r="H709" s="237" t="s">
        <v>19</v>
      </c>
      <c r="I709" s="239"/>
      <c r="J709" s="235"/>
      <c r="K709" s="235"/>
      <c r="L709" s="240"/>
      <c r="M709" s="241"/>
      <c r="N709" s="242"/>
      <c r="O709" s="242"/>
      <c r="P709" s="242"/>
      <c r="Q709" s="242"/>
      <c r="R709" s="242"/>
      <c r="S709" s="242"/>
      <c r="T709" s="24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4" t="s">
        <v>215</v>
      </c>
      <c r="AU709" s="244" t="s">
        <v>81</v>
      </c>
      <c r="AV709" s="13" t="s">
        <v>79</v>
      </c>
      <c r="AW709" s="13" t="s">
        <v>33</v>
      </c>
      <c r="AX709" s="13" t="s">
        <v>72</v>
      </c>
      <c r="AY709" s="244" t="s">
        <v>203</v>
      </c>
    </row>
    <row r="710" s="14" customFormat="1">
      <c r="A710" s="14"/>
      <c r="B710" s="245"/>
      <c r="C710" s="246"/>
      <c r="D710" s="236" t="s">
        <v>215</v>
      </c>
      <c r="E710" s="247" t="s">
        <v>19</v>
      </c>
      <c r="F710" s="248" t="s">
        <v>256</v>
      </c>
      <c r="G710" s="246"/>
      <c r="H710" s="249">
        <v>1.7729999999999999</v>
      </c>
      <c r="I710" s="250"/>
      <c r="J710" s="246"/>
      <c r="K710" s="246"/>
      <c r="L710" s="251"/>
      <c r="M710" s="252"/>
      <c r="N710" s="253"/>
      <c r="O710" s="253"/>
      <c r="P710" s="253"/>
      <c r="Q710" s="253"/>
      <c r="R710" s="253"/>
      <c r="S710" s="253"/>
      <c r="T710" s="25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5" t="s">
        <v>215</v>
      </c>
      <c r="AU710" s="255" t="s">
        <v>81</v>
      </c>
      <c r="AV710" s="14" t="s">
        <v>81</v>
      </c>
      <c r="AW710" s="14" t="s">
        <v>33</v>
      </c>
      <c r="AX710" s="14" t="s">
        <v>72</v>
      </c>
      <c r="AY710" s="255" t="s">
        <v>203</v>
      </c>
    </row>
    <row r="711" s="13" customFormat="1">
      <c r="A711" s="13"/>
      <c r="B711" s="234"/>
      <c r="C711" s="235"/>
      <c r="D711" s="236" t="s">
        <v>215</v>
      </c>
      <c r="E711" s="237" t="s">
        <v>19</v>
      </c>
      <c r="F711" s="238" t="s">
        <v>1366</v>
      </c>
      <c r="G711" s="235"/>
      <c r="H711" s="237" t="s">
        <v>19</v>
      </c>
      <c r="I711" s="239"/>
      <c r="J711" s="235"/>
      <c r="K711" s="235"/>
      <c r="L711" s="240"/>
      <c r="M711" s="241"/>
      <c r="N711" s="242"/>
      <c r="O711" s="242"/>
      <c r="P711" s="242"/>
      <c r="Q711" s="242"/>
      <c r="R711" s="242"/>
      <c r="S711" s="242"/>
      <c r="T711" s="24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4" t="s">
        <v>215</v>
      </c>
      <c r="AU711" s="244" t="s">
        <v>81</v>
      </c>
      <c r="AV711" s="13" t="s">
        <v>79</v>
      </c>
      <c r="AW711" s="13" t="s">
        <v>33</v>
      </c>
      <c r="AX711" s="13" t="s">
        <v>72</v>
      </c>
      <c r="AY711" s="244" t="s">
        <v>203</v>
      </c>
    </row>
    <row r="712" s="13" customFormat="1">
      <c r="A712" s="13"/>
      <c r="B712" s="234"/>
      <c r="C712" s="235"/>
      <c r="D712" s="236" t="s">
        <v>215</v>
      </c>
      <c r="E712" s="237" t="s">
        <v>19</v>
      </c>
      <c r="F712" s="238" t="s">
        <v>1276</v>
      </c>
      <c r="G712" s="235"/>
      <c r="H712" s="237" t="s">
        <v>19</v>
      </c>
      <c r="I712" s="239"/>
      <c r="J712" s="235"/>
      <c r="K712" s="235"/>
      <c r="L712" s="240"/>
      <c r="M712" s="241"/>
      <c r="N712" s="242"/>
      <c r="O712" s="242"/>
      <c r="P712" s="242"/>
      <c r="Q712" s="242"/>
      <c r="R712" s="242"/>
      <c r="S712" s="242"/>
      <c r="T712" s="24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4" t="s">
        <v>215</v>
      </c>
      <c r="AU712" s="244" t="s">
        <v>81</v>
      </c>
      <c r="AV712" s="13" t="s">
        <v>79</v>
      </c>
      <c r="AW712" s="13" t="s">
        <v>33</v>
      </c>
      <c r="AX712" s="13" t="s">
        <v>72</v>
      </c>
      <c r="AY712" s="244" t="s">
        <v>203</v>
      </c>
    </row>
    <row r="713" s="13" customFormat="1">
      <c r="A713" s="13"/>
      <c r="B713" s="234"/>
      <c r="C713" s="235"/>
      <c r="D713" s="236" t="s">
        <v>215</v>
      </c>
      <c r="E713" s="237" t="s">
        <v>19</v>
      </c>
      <c r="F713" s="238" t="s">
        <v>559</v>
      </c>
      <c r="G713" s="235"/>
      <c r="H713" s="237" t="s">
        <v>19</v>
      </c>
      <c r="I713" s="239"/>
      <c r="J713" s="235"/>
      <c r="K713" s="235"/>
      <c r="L713" s="240"/>
      <c r="M713" s="241"/>
      <c r="N713" s="242"/>
      <c r="O713" s="242"/>
      <c r="P713" s="242"/>
      <c r="Q713" s="242"/>
      <c r="R713" s="242"/>
      <c r="S713" s="242"/>
      <c r="T713" s="24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4" t="s">
        <v>215</v>
      </c>
      <c r="AU713" s="244" t="s">
        <v>81</v>
      </c>
      <c r="AV713" s="13" t="s">
        <v>79</v>
      </c>
      <c r="AW713" s="13" t="s">
        <v>33</v>
      </c>
      <c r="AX713" s="13" t="s">
        <v>72</v>
      </c>
      <c r="AY713" s="244" t="s">
        <v>203</v>
      </c>
    </row>
    <row r="714" s="13" customFormat="1">
      <c r="A714" s="13"/>
      <c r="B714" s="234"/>
      <c r="C714" s="235"/>
      <c r="D714" s="236" t="s">
        <v>215</v>
      </c>
      <c r="E714" s="237" t="s">
        <v>19</v>
      </c>
      <c r="F714" s="238" t="s">
        <v>949</v>
      </c>
      <c r="G714" s="235"/>
      <c r="H714" s="237" t="s">
        <v>19</v>
      </c>
      <c r="I714" s="239"/>
      <c r="J714" s="235"/>
      <c r="K714" s="235"/>
      <c r="L714" s="240"/>
      <c r="M714" s="241"/>
      <c r="N714" s="242"/>
      <c r="O714" s="242"/>
      <c r="P714" s="242"/>
      <c r="Q714" s="242"/>
      <c r="R714" s="242"/>
      <c r="S714" s="242"/>
      <c r="T714" s="24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4" t="s">
        <v>215</v>
      </c>
      <c r="AU714" s="244" t="s">
        <v>81</v>
      </c>
      <c r="AV714" s="13" t="s">
        <v>79</v>
      </c>
      <c r="AW714" s="13" t="s">
        <v>33</v>
      </c>
      <c r="AX714" s="13" t="s">
        <v>72</v>
      </c>
      <c r="AY714" s="244" t="s">
        <v>203</v>
      </c>
    </row>
    <row r="715" s="13" customFormat="1">
      <c r="A715" s="13"/>
      <c r="B715" s="234"/>
      <c r="C715" s="235"/>
      <c r="D715" s="236" t="s">
        <v>215</v>
      </c>
      <c r="E715" s="237" t="s">
        <v>19</v>
      </c>
      <c r="F715" s="238" t="s">
        <v>971</v>
      </c>
      <c r="G715" s="235"/>
      <c r="H715" s="237" t="s">
        <v>19</v>
      </c>
      <c r="I715" s="239"/>
      <c r="J715" s="235"/>
      <c r="K715" s="235"/>
      <c r="L715" s="240"/>
      <c r="M715" s="241"/>
      <c r="N715" s="242"/>
      <c r="O715" s="242"/>
      <c r="P715" s="242"/>
      <c r="Q715" s="242"/>
      <c r="R715" s="242"/>
      <c r="S715" s="242"/>
      <c r="T715" s="24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4" t="s">
        <v>215</v>
      </c>
      <c r="AU715" s="244" t="s">
        <v>81</v>
      </c>
      <c r="AV715" s="13" t="s">
        <v>79</v>
      </c>
      <c r="AW715" s="13" t="s">
        <v>33</v>
      </c>
      <c r="AX715" s="13" t="s">
        <v>72</v>
      </c>
      <c r="AY715" s="244" t="s">
        <v>203</v>
      </c>
    </row>
    <row r="716" s="14" customFormat="1">
      <c r="A716" s="14"/>
      <c r="B716" s="245"/>
      <c r="C716" s="246"/>
      <c r="D716" s="236" t="s">
        <v>215</v>
      </c>
      <c r="E716" s="247" t="s">
        <v>19</v>
      </c>
      <c r="F716" s="248" t="s">
        <v>256</v>
      </c>
      <c r="G716" s="246"/>
      <c r="H716" s="249">
        <v>1.7729999999999999</v>
      </c>
      <c r="I716" s="250"/>
      <c r="J716" s="246"/>
      <c r="K716" s="246"/>
      <c r="L716" s="251"/>
      <c r="M716" s="252"/>
      <c r="N716" s="253"/>
      <c r="O716" s="253"/>
      <c r="P716" s="253"/>
      <c r="Q716" s="253"/>
      <c r="R716" s="253"/>
      <c r="S716" s="253"/>
      <c r="T716" s="25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5" t="s">
        <v>215</v>
      </c>
      <c r="AU716" s="255" t="s">
        <v>81</v>
      </c>
      <c r="AV716" s="14" t="s">
        <v>81</v>
      </c>
      <c r="AW716" s="14" t="s">
        <v>33</v>
      </c>
      <c r="AX716" s="14" t="s">
        <v>72</v>
      </c>
      <c r="AY716" s="255" t="s">
        <v>203</v>
      </c>
    </row>
    <row r="717" s="13" customFormat="1">
      <c r="A717" s="13"/>
      <c r="B717" s="234"/>
      <c r="C717" s="235"/>
      <c r="D717" s="236" t="s">
        <v>215</v>
      </c>
      <c r="E717" s="237" t="s">
        <v>19</v>
      </c>
      <c r="F717" s="238" t="s">
        <v>1366</v>
      </c>
      <c r="G717" s="235"/>
      <c r="H717" s="237" t="s">
        <v>19</v>
      </c>
      <c r="I717" s="239"/>
      <c r="J717" s="235"/>
      <c r="K717" s="235"/>
      <c r="L717" s="240"/>
      <c r="M717" s="241"/>
      <c r="N717" s="242"/>
      <c r="O717" s="242"/>
      <c r="P717" s="242"/>
      <c r="Q717" s="242"/>
      <c r="R717" s="242"/>
      <c r="S717" s="242"/>
      <c r="T717" s="24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4" t="s">
        <v>215</v>
      </c>
      <c r="AU717" s="244" t="s">
        <v>81</v>
      </c>
      <c r="AV717" s="13" t="s">
        <v>79</v>
      </c>
      <c r="AW717" s="13" t="s">
        <v>33</v>
      </c>
      <c r="AX717" s="13" t="s">
        <v>72</v>
      </c>
      <c r="AY717" s="244" t="s">
        <v>203</v>
      </c>
    </row>
    <row r="718" s="13" customFormat="1">
      <c r="A718" s="13"/>
      <c r="B718" s="234"/>
      <c r="C718" s="235"/>
      <c r="D718" s="236" t="s">
        <v>215</v>
      </c>
      <c r="E718" s="237" t="s">
        <v>19</v>
      </c>
      <c r="F718" s="238" t="s">
        <v>1277</v>
      </c>
      <c r="G718" s="235"/>
      <c r="H718" s="237" t="s">
        <v>19</v>
      </c>
      <c r="I718" s="239"/>
      <c r="J718" s="235"/>
      <c r="K718" s="235"/>
      <c r="L718" s="240"/>
      <c r="M718" s="241"/>
      <c r="N718" s="242"/>
      <c r="O718" s="242"/>
      <c r="P718" s="242"/>
      <c r="Q718" s="242"/>
      <c r="R718" s="242"/>
      <c r="S718" s="242"/>
      <c r="T718" s="24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4" t="s">
        <v>215</v>
      </c>
      <c r="AU718" s="244" t="s">
        <v>81</v>
      </c>
      <c r="AV718" s="13" t="s">
        <v>79</v>
      </c>
      <c r="AW718" s="13" t="s">
        <v>33</v>
      </c>
      <c r="AX718" s="13" t="s">
        <v>72</v>
      </c>
      <c r="AY718" s="244" t="s">
        <v>203</v>
      </c>
    </row>
    <row r="719" s="13" customFormat="1">
      <c r="A719" s="13"/>
      <c r="B719" s="234"/>
      <c r="C719" s="235"/>
      <c r="D719" s="236" t="s">
        <v>215</v>
      </c>
      <c r="E719" s="237" t="s">
        <v>19</v>
      </c>
      <c r="F719" s="238" t="s">
        <v>1506</v>
      </c>
      <c r="G719" s="235"/>
      <c r="H719" s="237" t="s">
        <v>19</v>
      </c>
      <c r="I719" s="239"/>
      <c r="J719" s="235"/>
      <c r="K719" s="235"/>
      <c r="L719" s="240"/>
      <c r="M719" s="241"/>
      <c r="N719" s="242"/>
      <c r="O719" s="242"/>
      <c r="P719" s="242"/>
      <c r="Q719" s="242"/>
      <c r="R719" s="242"/>
      <c r="S719" s="242"/>
      <c r="T719" s="24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4" t="s">
        <v>215</v>
      </c>
      <c r="AU719" s="244" t="s">
        <v>81</v>
      </c>
      <c r="AV719" s="13" t="s">
        <v>79</v>
      </c>
      <c r="AW719" s="13" t="s">
        <v>33</v>
      </c>
      <c r="AX719" s="13" t="s">
        <v>72</v>
      </c>
      <c r="AY719" s="244" t="s">
        <v>203</v>
      </c>
    </row>
    <row r="720" s="13" customFormat="1">
      <c r="A720" s="13"/>
      <c r="B720" s="234"/>
      <c r="C720" s="235"/>
      <c r="D720" s="236" t="s">
        <v>215</v>
      </c>
      <c r="E720" s="237" t="s">
        <v>19</v>
      </c>
      <c r="F720" s="238" t="s">
        <v>949</v>
      </c>
      <c r="G720" s="235"/>
      <c r="H720" s="237" t="s">
        <v>19</v>
      </c>
      <c r="I720" s="239"/>
      <c r="J720" s="235"/>
      <c r="K720" s="235"/>
      <c r="L720" s="240"/>
      <c r="M720" s="241"/>
      <c r="N720" s="242"/>
      <c r="O720" s="242"/>
      <c r="P720" s="242"/>
      <c r="Q720" s="242"/>
      <c r="R720" s="242"/>
      <c r="S720" s="242"/>
      <c r="T720" s="24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4" t="s">
        <v>215</v>
      </c>
      <c r="AU720" s="244" t="s">
        <v>81</v>
      </c>
      <c r="AV720" s="13" t="s">
        <v>79</v>
      </c>
      <c r="AW720" s="13" t="s">
        <v>33</v>
      </c>
      <c r="AX720" s="13" t="s">
        <v>72</v>
      </c>
      <c r="AY720" s="244" t="s">
        <v>203</v>
      </c>
    </row>
    <row r="721" s="13" customFormat="1">
      <c r="A721" s="13"/>
      <c r="B721" s="234"/>
      <c r="C721" s="235"/>
      <c r="D721" s="236" t="s">
        <v>215</v>
      </c>
      <c r="E721" s="237" t="s">
        <v>19</v>
      </c>
      <c r="F721" s="238" t="s">
        <v>971</v>
      </c>
      <c r="G721" s="235"/>
      <c r="H721" s="237" t="s">
        <v>19</v>
      </c>
      <c r="I721" s="239"/>
      <c r="J721" s="235"/>
      <c r="K721" s="235"/>
      <c r="L721" s="240"/>
      <c r="M721" s="241"/>
      <c r="N721" s="242"/>
      <c r="O721" s="242"/>
      <c r="P721" s="242"/>
      <c r="Q721" s="242"/>
      <c r="R721" s="242"/>
      <c r="S721" s="242"/>
      <c r="T721" s="24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4" t="s">
        <v>215</v>
      </c>
      <c r="AU721" s="244" t="s">
        <v>81</v>
      </c>
      <c r="AV721" s="13" t="s">
        <v>79</v>
      </c>
      <c r="AW721" s="13" t="s">
        <v>33</v>
      </c>
      <c r="AX721" s="13" t="s">
        <v>72</v>
      </c>
      <c r="AY721" s="244" t="s">
        <v>203</v>
      </c>
    </row>
    <row r="722" s="14" customFormat="1">
      <c r="A722" s="14"/>
      <c r="B722" s="245"/>
      <c r="C722" s="246"/>
      <c r="D722" s="236" t="s">
        <v>215</v>
      </c>
      <c r="E722" s="247" t="s">
        <v>19</v>
      </c>
      <c r="F722" s="248" t="s">
        <v>1517</v>
      </c>
      <c r="G722" s="246"/>
      <c r="H722" s="249">
        <v>1.1819999999999999</v>
      </c>
      <c r="I722" s="250"/>
      <c r="J722" s="246"/>
      <c r="K722" s="246"/>
      <c r="L722" s="251"/>
      <c r="M722" s="252"/>
      <c r="N722" s="253"/>
      <c r="O722" s="253"/>
      <c r="P722" s="253"/>
      <c r="Q722" s="253"/>
      <c r="R722" s="253"/>
      <c r="S722" s="253"/>
      <c r="T722" s="25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5" t="s">
        <v>215</v>
      </c>
      <c r="AU722" s="255" t="s">
        <v>81</v>
      </c>
      <c r="AV722" s="14" t="s">
        <v>81</v>
      </c>
      <c r="AW722" s="14" t="s">
        <v>33</v>
      </c>
      <c r="AX722" s="14" t="s">
        <v>72</v>
      </c>
      <c r="AY722" s="255" t="s">
        <v>203</v>
      </c>
    </row>
    <row r="723" s="13" customFormat="1">
      <c r="A723" s="13"/>
      <c r="B723" s="234"/>
      <c r="C723" s="235"/>
      <c r="D723" s="236" t="s">
        <v>215</v>
      </c>
      <c r="E723" s="237" t="s">
        <v>19</v>
      </c>
      <c r="F723" s="238" t="s">
        <v>1366</v>
      </c>
      <c r="G723" s="235"/>
      <c r="H723" s="237" t="s">
        <v>19</v>
      </c>
      <c r="I723" s="239"/>
      <c r="J723" s="235"/>
      <c r="K723" s="235"/>
      <c r="L723" s="240"/>
      <c r="M723" s="241"/>
      <c r="N723" s="242"/>
      <c r="O723" s="242"/>
      <c r="P723" s="242"/>
      <c r="Q723" s="242"/>
      <c r="R723" s="242"/>
      <c r="S723" s="242"/>
      <c r="T723" s="24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4" t="s">
        <v>215</v>
      </c>
      <c r="AU723" s="244" t="s">
        <v>81</v>
      </c>
      <c r="AV723" s="13" t="s">
        <v>79</v>
      </c>
      <c r="AW723" s="13" t="s">
        <v>33</v>
      </c>
      <c r="AX723" s="13" t="s">
        <v>72</v>
      </c>
      <c r="AY723" s="244" t="s">
        <v>203</v>
      </c>
    </row>
    <row r="724" s="13" customFormat="1">
      <c r="A724" s="13"/>
      <c r="B724" s="234"/>
      <c r="C724" s="235"/>
      <c r="D724" s="236" t="s">
        <v>215</v>
      </c>
      <c r="E724" s="237" t="s">
        <v>19</v>
      </c>
      <c r="F724" s="238" t="s">
        <v>1278</v>
      </c>
      <c r="G724" s="235"/>
      <c r="H724" s="237" t="s">
        <v>19</v>
      </c>
      <c r="I724" s="239"/>
      <c r="J724" s="235"/>
      <c r="K724" s="235"/>
      <c r="L724" s="240"/>
      <c r="M724" s="241"/>
      <c r="N724" s="242"/>
      <c r="O724" s="242"/>
      <c r="P724" s="242"/>
      <c r="Q724" s="242"/>
      <c r="R724" s="242"/>
      <c r="S724" s="242"/>
      <c r="T724" s="24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4" t="s">
        <v>215</v>
      </c>
      <c r="AU724" s="244" t="s">
        <v>81</v>
      </c>
      <c r="AV724" s="13" t="s">
        <v>79</v>
      </c>
      <c r="AW724" s="13" t="s">
        <v>33</v>
      </c>
      <c r="AX724" s="13" t="s">
        <v>72</v>
      </c>
      <c r="AY724" s="244" t="s">
        <v>203</v>
      </c>
    </row>
    <row r="725" s="13" customFormat="1">
      <c r="A725" s="13"/>
      <c r="B725" s="234"/>
      <c r="C725" s="235"/>
      <c r="D725" s="236" t="s">
        <v>215</v>
      </c>
      <c r="E725" s="237" t="s">
        <v>19</v>
      </c>
      <c r="F725" s="238" t="s">
        <v>1509</v>
      </c>
      <c r="G725" s="235"/>
      <c r="H725" s="237" t="s">
        <v>19</v>
      </c>
      <c r="I725" s="239"/>
      <c r="J725" s="235"/>
      <c r="K725" s="235"/>
      <c r="L725" s="240"/>
      <c r="M725" s="241"/>
      <c r="N725" s="242"/>
      <c r="O725" s="242"/>
      <c r="P725" s="242"/>
      <c r="Q725" s="242"/>
      <c r="R725" s="242"/>
      <c r="S725" s="242"/>
      <c r="T725" s="24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4" t="s">
        <v>215</v>
      </c>
      <c r="AU725" s="244" t="s">
        <v>81</v>
      </c>
      <c r="AV725" s="13" t="s">
        <v>79</v>
      </c>
      <c r="AW725" s="13" t="s">
        <v>33</v>
      </c>
      <c r="AX725" s="13" t="s">
        <v>72</v>
      </c>
      <c r="AY725" s="244" t="s">
        <v>203</v>
      </c>
    </row>
    <row r="726" s="13" customFormat="1">
      <c r="A726" s="13"/>
      <c r="B726" s="234"/>
      <c r="C726" s="235"/>
      <c r="D726" s="236" t="s">
        <v>215</v>
      </c>
      <c r="E726" s="237" t="s">
        <v>19</v>
      </c>
      <c r="F726" s="238" t="s">
        <v>949</v>
      </c>
      <c r="G726" s="235"/>
      <c r="H726" s="237" t="s">
        <v>19</v>
      </c>
      <c r="I726" s="239"/>
      <c r="J726" s="235"/>
      <c r="K726" s="235"/>
      <c r="L726" s="240"/>
      <c r="M726" s="241"/>
      <c r="N726" s="242"/>
      <c r="O726" s="242"/>
      <c r="P726" s="242"/>
      <c r="Q726" s="242"/>
      <c r="R726" s="242"/>
      <c r="S726" s="242"/>
      <c r="T726" s="24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4" t="s">
        <v>215</v>
      </c>
      <c r="AU726" s="244" t="s">
        <v>81</v>
      </c>
      <c r="AV726" s="13" t="s">
        <v>79</v>
      </c>
      <c r="AW726" s="13" t="s">
        <v>33</v>
      </c>
      <c r="AX726" s="13" t="s">
        <v>72</v>
      </c>
      <c r="AY726" s="244" t="s">
        <v>203</v>
      </c>
    </row>
    <row r="727" s="13" customFormat="1">
      <c r="A727" s="13"/>
      <c r="B727" s="234"/>
      <c r="C727" s="235"/>
      <c r="D727" s="236" t="s">
        <v>215</v>
      </c>
      <c r="E727" s="237" t="s">
        <v>19</v>
      </c>
      <c r="F727" s="238" t="s">
        <v>971</v>
      </c>
      <c r="G727" s="235"/>
      <c r="H727" s="237" t="s">
        <v>19</v>
      </c>
      <c r="I727" s="239"/>
      <c r="J727" s="235"/>
      <c r="K727" s="235"/>
      <c r="L727" s="240"/>
      <c r="M727" s="241"/>
      <c r="N727" s="242"/>
      <c r="O727" s="242"/>
      <c r="P727" s="242"/>
      <c r="Q727" s="242"/>
      <c r="R727" s="242"/>
      <c r="S727" s="242"/>
      <c r="T727" s="24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4" t="s">
        <v>215</v>
      </c>
      <c r="AU727" s="244" t="s">
        <v>81</v>
      </c>
      <c r="AV727" s="13" t="s">
        <v>79</v>
      </c>
      <c r="AW727" s="13" t="s">
        <v>33</v>
      </c>
      <c r="AX727" s="13" t="s">
        <v>72</v>
      </c>
      <c r="AY727" s="244" t="s">
        <v>203</v>
      </c>
    </row>
    <row r="728" s="14" customFormat="1">
      <c r="A728" s="14"/>
      <c r="B728" s="245"/>
      <c r="C728" s="246"/>
      <c r="D728" s="236" t="s">
        <v>215</v>
      </c>
      <c r="E728" s="247" t="s">
        <v>19</v>
      </c>
      <c r="F728" s="248" t="s">
        <v>1520</v>
      </c>
      <c r="G728" s="246"/>
      <c r="H728" s="249">
        <v>1.379</v>
      </c>
      <c r="I728" s="250"/>
      <c r="J728" s="246"/>
      <c r="K728" s="246"/>
      <c r="L728" s="251"/>
      <c r="M728" s="252"/>
      <c r="N728" s="253"/>
      <c r="O728" s="253"/>
      <c r="P728" s="253"/>
      <c r="Q728" s="253"/>
      <c r="R728" s="253"/>
      <c r="S728" s="253"/>
      <c r="T728" s="25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5" t="s">
        <v>215</v>
      </c>
      <c r="AU728" s="255" t="s">
        <v>81</v>
      </c>
      <c r="AV728" s="14" t="s">
        <v>81</v>
      </c>
      <c r="AW728" s="14" t="s">
        <v>33</v>
      </c>
      <c r="AX728" s="14" t="s">
        <v>72</v>
      </c>
      <c r="AY728" s="255" t="s">
        <v>203</v>
      </c>
    </row>
    <row r="729" s="13" customFormat="1">
      <c r="A729" s="13"/>
      <c r="B729" s="234"/>
      <c r="C729" s="235"/>
      <c r="D729" s="236" t="s">
        <v>215</v>
      </c>
      <c r="E729" s="237" t="s">
        <v>19</v>
      </c>
      <c r="F729" s="238" t="s">
        <v>1366</v>
      </c>
      <c r="G729" s="235"/>
      <c r="H729" s="237" t="s">
        <v>19</v>
      </c>
      <c r="I729" s="239"/>
      <c r="J729" s="235"/>
      <c r="K729" s="235"/>
      <c r="L729" s="240"/>
      <c r="M729" s="241"/>
      <c r="N729" s="242"/>
      <c r="O729" s="242"/>
      <c r="P729" s="242"/>
      <c r="Q729" s="242"/>
      <c r="R729" s="242"/>
      <c r="S729" s="242"/>
      <c r="T729" s="24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4" t="s">
        <v>215</v>
      </c>
      <c r="AU729" s="244" t="s">
        <v>81</v>
      </c>
      <c r="AV729" s="13" t="s">
        <v>79</v>
      </c>
      <c r="AW729" s="13" t="s">
        <v>33</v>
      </c>
      <c r="AX729" s="13" t="s">
        <v>72</v>
      </c>
      <c r="AY729" s="244" t="s">
        <v>203</v>
      </c>
    </row>
    <row r="730" s="13" customFormat="1">
      <c r="A730" s="13"/>
      <c r="B730" s="234"/>
      <c r="C730" s="235"/>
      <c r="D730" s="236" t="s">
        <v>215</v>
      </c>
      <c r="E730" s="237" t="s">
        <v>19</v>
      </c>
      <c r="F730" s="238" t="s">
        <v>1279</v>
      </c>
      <c r="G730" s="235"/>
      <c r="H730" s="237" t="s">
        <v>19</v>
      </c>
      <c r="I730" s="239"/>
      <c r="J730" s="235"/>
      <c r="K730" s="235"/>
      <c r="L730" s="240"/>
      <c r="M730" s="241"/>
      <c r="N730" s="242"/>
      <c r="O730" s="242"/>
      <c r="P730" s="242"/>
      <c r="Q730" s="242"/>
      <c r="R730" s="242"/>
      <c r="S730" s="242"/>
      <c r="T730" s="24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4" t="s">
        <v>215</v>
      </c>
      <c r="AU730" s="244" t="s">
        <v>81</v>
      </c>
      <c r="AV730" s="13" t="s">
        <v>79</v>
      </c>
      <c r="AW730" s="13" t="s">
        <v>33</v>
      </c>
      <c r="AX730" s="13" t="s">
        <v>72</v>
      </c>
      <c r="AY730" s="244" t="s">
        <v>203</v>
      </c>
    </row>
    <row r="731" s="13" customFormat="1">
      <c r="A731" s="13"/>
      <c r="B731" s="234"/>
      <c r="C731" s="235"/>
      <c r="D731" s="236" t="s">
        <v>215</v>
      </c>
      <c r="E731" s="237" t="s">
        <v>19</v>
      </c>
      <c r="F731" s="238" t="s">
        <v>1503</v>
      </c>
      <c r="G731" s="235"/>
      <c r="H731" s="237" t="s">
        <v>19</v>
      </c>
      <c r="I731" s="239"/>
      <c r="J731" s="235"/>
      <c r="K731" s="235"/>
      <c r="L731" s="240"/>
      <c r="M731" s="241"/>
      <c r="N731" s="242"/>
      <c r="O731" s="242"/>
      <c r="P731" s="242"/>
      <c r="Q731" s="242"/>
      <c r="R731" s="242"/>
      <c r="S731" s="242"/>
      <c r="T731" s="24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4" t="s">
        <v>215</v>
      </c>
      <c r="AU731" s="244" t="s">
        <v>81</v>
      </c>
      <c r="AV731" s="13" t="s">
        <v>79</v>
      </c>
      <c r="AW731" s="13" t="s">
        <v>33</v>
      </c>
      <c r="AX731" s="13" t="s">
        <v>72</v>
      </c>
      <c r="AY731" s="244" t="s">
        <v>203</v>
      </c>
    </row>
    <row r="732" s="13" customFormat="1">
      <c r="A732" s="13"/>
      <c r="B732" s="234"/>
      <c r="C732" s="235"/>
      <c r="D732" s="236" t="s">
        <v>215</v>
      </c>
      <c r="E732" s="237" t="s">
        <v>19</v>
      </c>
      <c r="F732" s="238" t="s">
        <v>949</v>
      </c>
      <c r="G732" s="235"/>
      <c r="H732" s="237" t="s">
        <v>19</v>
      </c>
      <c r="I732" s="239"/>
      <c r="J732" s="235"/>
      <c r="K732" s="235"/>
      <c r="L732" s="240"/>
      <c r="M732" s="241"/>
      <c r="N732" s="242"/>
      <c r="O732" s="242"/>
      <c r="P732" s="242"/>
      <c r="Q732" s="242"/>
      <c r="R732" s="242"/>
      <c r="S732" s="242"/>
      <c r="T732" s="24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4" t="s">
        <v>215</v>
      </c>
      <c r="AU732" s="244" t="s">
        <v>81</v>
      </c>
      <c r="AV732" s="13" t="s">
        <v>79</v>
      </c>
      <c r="AW732" s="13" t="s">
        <v>33</v>
      </c>
      <c r="AX732" s="13" t="s">
        <v>72</v>
      </c>
      <c r="AY732" s="244" t="s">
        <v>203</v>
      </c>
    </row>
    <row r="733" s="13" customFormat="1">
      <c r="A733" s="13"/>
      <c r="B733" s="234"/>
      <c r="C733" s="235"/>
      <c r="D733" s="236" t="s">
        <v>215</v>
      </c>
      <c r="E733" s="237" t="s">
        <v>19</v>
      </c>
      <c r="F733" s="238" t="s">
        <v>971</v>
      </c>
      <c r="G733" s="235"/>
      <c r="H733" s="237" t="s">
        <v>19</v>
      </c>
      <c r="I733" s="239"/>
      <c r="J733" s="235"/>
      <c r="K733" s="235"/>
      <c r="L733" s="240"/>
      <c r="M733" s="241"/>
      <c r="N733" s="242"/>
      <c r="O733" s="242"/>
      <c r="P733" s="242"/>
      <c r="Q733" s="242"/>
      <c r="R733" s="242"/>
      <c r="S733" s="242"/>
      <c r="T733" s="24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4" t="s">
        <v>215</v>
      </c>
      <c r="AU733" s="244" t="s">
        <v>81</v>
      </c>
      <c r="AV733" s="13" t="s">
        <v>79</v>
      </c>
      <c r="AW733" s="13" t="s">
        <v>33</v>
      </c>
      <c r="AX733" s="13" t="s">
        <v>72</v>
      </c>
      <c r="AY733" s="244" t="s">
        <v>203</v>
      </c>
    </row>
    <row r="734" s="14" customFormat="1">
      <c r="A734" s="14"/>
      <c r="B734" s="245"/>
      <c r="C734" s="246"/>
      <c r="D734" s="236" t="s">
        <v>215</v>
      </c>
      <c r="E734" s="247" t="s">
        <v>19</v>
      </c>
      <c r="F734" s="248" t="s">
        <v>1958</v>
      </c>
      <c r="G734" s="246"/>
      <c r="H734" s="249">
        <v>4.3339999999999996</v>
      </c>
      <c r="I734" s="250"/>
      <c r="J734" s="246"/>
      <c r="K734" s="246"/>
      <c r="L734" s="251"/>
      <c r="M734" s="252"/>
      <c r="N734" s="253"/>
      <c r="O734" s="253"/>
      <c r="P734" s="253"/>
      <c r="Q734" s="253"/>
      <c r="R734" s="253"/>
      <c r="S734" s="253"/>
      <c r="T734" s="25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5" t="s">
        <v>215</v>
      </c>
      <c r="AU734" s="255" t="s">
        <v>81</v>
      </c>
      <c r="AV734" s="14" t="s">
        <v>81</v>
      </c>
      <c r="AW734" s="14" t="s">
        <v>33</v>
      </c>
      <c r="AX734" s="14" t="s">
        <v>72</v>
      </c>
      <c r="AY734" s="255" t="s">
        <v>203</v>
      </c>
    </row>
    <row r="735" s="15" customFormat="1">
      <c r="A735" s="15"/>
      <c r="B735" s="256"/>
      <c r="C735" s="257"/>
      <c r="D735" s="236" t="s">
        <v>215</v>
      </c>
      <c r="E735" s="258" t="s">
        <v>19</v>
      </c>
      <c r="F735" s="259" t="s">
        <v>246</v>
      </c>
      <c r="G735" s="257"/>
      <c r="H735" s="260">
        <v>20.094999999999999</v>
      </c>
      <c r="I735" s="261"/>
      <c r="J735" s="257"/>
      <c r="K735" s="257"/>
      <c r="L735" s="262"/>
      <c r="M735" s="263"/>
      <c r="N735" s="264"/>
      <c r="O735" s="264"/>
      <c r="P735" s="264"/>
      <c r="Q735" s="264"/>
      <c r="R735" s="264"/>
      <c r="S735" s="264"/>
      <c r="T735" s="26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T735" s="266" t="s">
        <v>215</v>
      </c>
      <c r="AU735" s="266" t="s">
        <v>81</v>
      </c>
      <c r="AV735" s="15" t="s">
        <v>211</v>
      </c>
      <c r="AW735" s="15" t="s">
        <v>33</v>
      </c>
      <c r="AX735" s="15" t="s">
        <v>79</v>
      </c>
      <c r="AY735" s="266" t="s">
        <v>203</v>
      </c>
    </row>
    <row r="736" s="2" customFormat="1" ht="16.5" customHeight="1">
      <c r="A736" s="40"/>
      <c r="B736" s="41"/>
      <c r="C736" s="270" t="s">
        <v>884</v>
      </c>
      <c r="D736" s="270" t="s">
        <v>771</v>
      </c>
      <c r="E736" s="271" t="s">
        <v>961</v>
      </c>
      <c r="F736" s="272" t="s">
        <v>962</v>
      </c>
      <c r="G736" s="273" t="s">
        <v>209</v>
      </c>
      <c r="H736" s="274">
        <v>22.105</v>
      </c>
      <c r="I736" s="275"/>
      <c r="J736" s="276">
        <f>ROUND(I736*H736,2)</f>
        <v>0</v>
      </c>
      <c r="K736" s="272" t="s">
        <v>210</v>
      </c>
      <c r="L736" s="277"/>
      <c r="M736" s="278" t="s">
        <v>19</v>
      </c>
      <c r="N736" s="279" t="s">
        <v>43</v>
      </c>
      <c r="O736" s="86"/>
      <c r="P736" s="225">
        <f>O736*H736</f>
        <v>0</v>
      </c>
      <c r="Q736" s="225">
        <v>2.0000000000000002E-05</v>
      </c>
      <c r="R736" s="225">
        <f>Q736*H736</f>
        <v>0.00044210000000000007</v>
      </c>
      <c r="S736" s="225">
        <v>0</v>
      </c>
      <c r="T736" s="226">
        <f>S736*H736</f>
        <v>0</v>
      </c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R736" s="227" t="s">
        <v>821</v>
      </c>
      <c r="AT736" s="227" t="s">
        <v>771</v>
      </c>
      <c r="AU736" s="227" t="s">
        <v>81</v>
      </c>
      <c r="AY736" s="19" t="s">
        <v>203</v>
      </c>
      <c r="BE736" s="228">
        <f>IF(N736="základní",J736,0)</f>
        <v>0</v>
      </c>
      <c r="BF736" s="228">
        <f>IF(N736="snížená",J736,0)</f>
        <v>0</v>
      </c>
      <c r="BG736" s="228">
        <f>IF(N736="zákl. přenesená",J736,0)</f>
        <v>0</v>
      </c>
      <c r="BH736" s="228">
        <f>IF(N736="sníž. přenesená",J736,0)</f>
        <v>0</v>
      </c>
      <c r="BI736" s="228">
        <f>IF(N736="nulová",J736,0)</f>
        <v>0</v>
      </c>
      <c r="BJ736" s="19" t="s">
        <v>79</v>
      </c>
      <c r="BK736" s="228">
        <f>ROUND(I736*H736,2)</f>
        <v>0</v>
      </c>
      <c r="BL736" s="19" t="s">
        <v>321</v>
      </c>
      <c r="BM736" s="227" t="s">
        <v>1959</v>
      </c>
    </row>
    <row r="737" s="13" customFormat="1">
      <c r="A737" s="13"/>
      <c r="B737" s="234"/>
      <c r="C737" s="235"/>
      <c r="D737" s="236" t="s">
        <v>215</v>
      </c>
      <c r="E737" s="237" t="s">
        <v>19</v>
      </c>
      <c r="F737" s="238" t="s">
        <v>1366</v>
      </c>
      <c r="G737" s="235"/>
      <c r="H737" s="237" t="s">
        <v>19</v>
      </c>
      <c r="I737" s="239"/>
      <c r="J737" s="235"/>
      <c r="K737" s="235"/>
      <c r="L737" s="240"/>
      <c r="M737" s="241"/>
      <c r="N737" s="242"/>
      <c r="O737" s="242"/>
      <c r="P737" s="242"/>
      <c r="Q737" s="242"/>
      <c r="R737" s="242"/>
      <c r="S737" s="242"/>
      <c r="T737" s="24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4" t="s">
        <v>215</v>
      </c>
      <c r="AU737" s="244" t="s">
        <v>81</v>
      </c>
      <c r="AV737" s="13" t="s">
        <v>79</v>
      </c>
      <c r="AW737" s="13" t="s">
        <v>33</v>
      </c>
      <c r="AX737" s="13" t="s">
        <v>72</v>
      </c>
      <c r="AY737" s="244" t="s">
        <v>203</v>
      </c>
    </row>
    <row r="738" s="13" customFormat="1">
      <c r="A738" s="13"/>
      <c r="B738" s="234"/>
      <c r="C738" s="235"/>
      <c r="D738" s="236" t="s">
        <v>215</v>
      </c>
      <c r="E738" s="237" t="s">
        <v>19</v>
      </c>
      <c r="F738" s="238" t="s">
        <v>1951</v>
      </c>
      <c r="G738" s="235"/>
      <c r="H738" s="237" t="s">
        <v>19</v>
      </c>
      <c r="I738" s="239"/>
      <c r="J738" s="235"/>
      <c r="K738" s="235"/>
      <c r="L738" s="240"/>
      <c r="M738" s="241"/>
      <c r="N738" s="242"/>
      <c r="O738" s="242"/>
      <c r="P738" s="242"/>
      <c r="Q738" s="242"/>
      <c r="R738" s="242"/>
      <c r="S738" s="242"/>
      <c r="T738" s="24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4" t="s">
        <v>215</v>
      </c>
      <c r="AU738" s="244" t="s">
        <v>81</v>
      </c>
      <c r="AV738" s="13" t="s">
        <v>79</v>
      </c>
      <c r="AW738" s="13" t="s">
        <v>33</v>
      </c>
      <c r="AX738" s="13" t="s">
        <v>72</v>
      </c>
      <c r="AY738" s="244" t="s">
        <v>203</v>
      </c>
    </row>
    <row r="739" s="13" customFormat="1">
      <c r="A739" s="13"/>
      <c r="B739" s="234"/>
      <c r="C739" s="235"/>
      <c r="D739" s="236" t="s">
        <v>215</v>
      </c>
      <c r="E739" s="237" t="s">
        <v>19</v>
      </c>
      <c r="F739" s="238" t="s">
        <v>1512</v>
      </c>
      <c r="G739" s="235"/>
      <c r="H739" s="237" t="s">
        <v>19</v>
      </c>
      <c r="I739" s="239"/>
      <c r="J739" s="235"/>
      <c r="K739" s="235"/>
      <c r="L739" s="240"/>
      <c r="M739" s="241"/>
      <c r="N739" s="242"/>
      <c r="O739" s="242"/>
      <c r="P739" s="242"/>
      <c r="Q739" s="242"/>
      <c r="R739" s="242"/>
      <c r="S739" s="242"/>
      <c r="T739" s="24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4" t="s">
        <v>215</v>
      </c>
      <c r="AU739" s="244" t="s">
        <v>81</v>
      </c>
      <c r="AV739" s="13" t="s">
        <v>79</v>
      </c>
      <c r="AW739" s="13" t="s">
        <v>33</v>
      </c>
      <c r="AX739" s="13" t="s">
        <v>72</v>
      </c>
      <c r="AY739" s="244" t="s">
        <v>203</v>
      </c>
    </row>
    <row r="740" s="13" customFormat="1">
      <c r="A740" s="13"/>
      <c r="B740" s="234"/>
      <c r="C740" s="235"/>
      <c r="D740" s="236" t="s">
        <v>215</v>
      </c>
      <c r="E740" s="237" t="s">
        <v>19</v>
      </c>
      <c r="F740" s="238" t="s">
        <v>949</v>
      </c>
      <c r="G740" s="235"/>
      <c r="H740" s="237" t="s">
        <v>19</v>
      </c>
      <c r="I740" s="239"/>
      <c r="J740" s="235"/>
      <c r="K740" s="235"/>
      <c r="L740" s="240"/>
      <c r="M740" s="241"/>
      <c r="N740" s="242"/>
      <c r="O740" s="242"/>
      <c r="P740" s="242"/>
      <c r="Q740" s="242"/>
      <c r="R740" s="242"/>
      <c r="S740" s="242"/>
      <c r="T740" s="24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4" t="s">
        <v>215</v>
      </c>
      <c r="AU740" s="244" t="s">
        <v>81</v>
      </c>
      <c r="AV740" s="13" t="s">
        <v>79</v>
      </c>
      <c r="AW740" s="13" t="s">
        <v>33</v>
      </c>
      <c r="AX740" s="13" t="s">
        <v>72</v>
      </c>
      <c r="AY740" s="244" t="s">
        <v>203</v>
      </c>
    </row>
    <row r="741" s="13" customFormat="1">
      <c r="A741" s="13"/>
      <c r="B741" s="234"/>
      <c r="C741" s="235"/>
      <c r="D741" s="236" t="s">
        <v>215</v>
      </c>
      <c r="E741" s="237" t="s">
        <v>19</v>
      </c>
      <c r="F741" s="238" t="s">
        <v>971</v>
      </c>
      <c r="G741" s="235"/>
      <c r="H741" s="237" t="s">
        <v>19</v>
      </c>
      <c r="I741" s="239"/>
      <c r="J741" s="235"/>
      <c r="K741" s="235"/>
      <c r="L741" s="240"/>
      <c r="M741" s="241"/>
      <c r="N741" s="242"/>
      <c r="O741" s="242"/>
      <c r="P741" s="242"/>
      <c r="Q741" s="242"/>
      <c r="R741" s="242"/>
      <c r="S741" s="242"/>
      <c r="T741" s="24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4" t="s">
        <v>215</v>
      </c>
      <c r="AU741" s="244" t="s">
        <v>81</v>
      </c>
      <c r="AV741" s="13" t="s">
        <v>79</v>
      </c>
      <c r="AW741" s="13" t="s">
        <v>33</v>
      </c>
      <c r="AX741" s="13" t="s">
        <v>72</v>
      </c>
      <c r="AY741" s="244" t="s">
        <v>203</v>
      </c>
    </row>
    <row r="742" s="14" customFormat="1">
      <c r="A742" s="14"/>
      <c r="B742" s="245"/>
      <c r="C742" s="246"/>
      <c r="D742" s="236" t="s">
        <v>215</v>
      </c>
      <c r="E742" s="247" t="s">
        <v>19</v>
      </c>
      <c r="F742" s="248" t="s">
        <v>1409</v>
      </c>
      <c r="G742" s="246"/>
      <c r="H742" s="249">
        <v>2.069</v>
      </c>
      <c r="I742" s="250"/>
      <c r="J742" s="246"/>
      <c r="K742" s="246"/>
      <c r="L742" s="251"/>
      <c r="M742" s="252"/>
      <c r="N742" s="253"/>
      <c r="O742" s="253"/>
      <c r="P742" s="253"/>
      <c r="Q742" s="253"/>
      <c r="R742" s="253"/>
      <c r="S742" s="253"/>
      <c r="T742" s="25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5" t="s">
        <v>215</v>
      </c>
      <c r="AU742" s="255" t="s">
        <v>81</v>
      </c>
      <c r="AV742" s="14" t="s">
        <v>81</v>
      </c>
      <c r="AW742" s="14" t="s">
        <v>33</v>
      </c>
      <c r="AX742" s="14" t="s">
        <v>72</v>
      </c>
      <c r="AY742" s="255" t="s">
        <v>203</v>
      </c>
    </row>
    <row r="743" s="13" customFormat="1">
      <c r="A743" s="13"/>
      <c r="B743" s="234"/>
      <c r="C743" s="235"/>
      <c r="D743" s="236" t="s">
        <v>215</v>
      </c>
      <c r="E743" s="237" t="s">
        <v>19</v>
      </c>
      <c r="F743" s="238" t="s">
        <v>1366</v>
      </c>
      <c r="G743" s="235"/>
      <c r="H743" s="237" t="s">
        <v>19</v>
      </c>
      <c r="I743" s="239"/>
      <c r="J743" s="235"/>
      <c r="K743" s="235"/>
      <c r="L743" s="240"/>
      <c r="M743" s="241"/>
      <c r="N743" s="242"/>
      <c r="O743" s="242"/>
      <c r="P743" s="242"/>
      <c r="Q743" s="242"/>
      <c r="R743" s="242"/>
      <c r="S743" s="242"/>
      <c r="T743" s="24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4" t="s">
        <v>215</v>
      </c>
      <c r="AU743" s="244" t="s">
        <v>81</v>
      </c>
      <c r="AV743" s="13" t="s">
        <v>79</v>
      </c>
      <c r="AW743" s="13" t="s">
        <v>33</v>
      </c>
      <c r="AX743" s="13" t="s">
        <v>72</v>
      </c>
      <c r="AY743" s="244" t="s">
        <v>203</v>
      </c>
    </row>
    <row r="744" s="13" customFormat="1">
      <c r="A744" s="13"/>
      <c r="B744" s="234"/>
      <c r="C744" s="235"/>
      <c r="D744" s="236" t="s">
        <v>215</v>
      </c>
      <c r="E744" s="237" t="s">
        <v>19</v>
      </c>
      <c r="F744" s="238" t="s">
        <v>1952</v>
      </c>
      <c r="G744" s="235"/>
      <c r="H744" s="237" t="s">
        <v>19</v>
      </c>
      <c r="I744" s="239"/>
      <c r="J744" s="235"/>
      <c r="K744" s="235"/>
      <c r="L744" s="240"/>
      <c r="M744" s="241"/>
      <c r="N744" s="242"/>
      <c r="O744" s="242"/>
      <c r="P744" s="242"/>
      <c r="Q744" s="242"/>
      <c r="R744" s="242"/>
      <c r="S744" s="242"/>
      <c r="T744" s="24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4" t="s">
        <v>215</v>
      </c>
      <c r="AU744" s="244" t="s">
        <v>81</v>
      </c>
      <c r="AV744" s="13" t="s">
        <v>79</v>
      </c>
      <c r="AW744" s="13" t="s">
        <v>33</v>
      </c>
      <c r="AX744" s="13" t="s">
        <v>72</v>
      </c>
      <c r="AY744" s="244" t="s">
        <v>203</v>
      </c>
    </row>
    <row r="745" s="13" customFormat="1">
      <c r="A745" s="13"/>
      <c r="B745" s="234"/>
      <c r="C745" s="235"/>
      <c r="D745" s="236" t="s">
        <v>215</v>
      </c>
      <c r="E745" s="237" t="s">
        <v>19</v>
      </c>
      <c r="F745" s="238" t="s">
        <v>1490</v>
      </c>
      <c r="G745" s="235"/>
      <c r="H745" s="237" t="s">
        <v>19</v>
      </c>
      <c r="I745" s="239"/>
      <c r="J745" s="235"/>
      <c r="K745" s="235"/>
      <c r="L745" s="240"/>
      <c r="M745" s="241"/>
      <c r="N745" s="242"/>
      <c r="O745" s="242"/>
      <c r="P745" s="242"/>
      <c r="Q745" s="242"/>
      <c r="R745" s="242"/>
      <c r="S745" s="242"/>
      <c r="T745" s="24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4" t="s">
        <v>215</v>
      </c>
      <c r="AU745" s="244" t="s">
        <v>81</v>
      </c>
      <c r="AV745" s="13" t="s">
        <v>79</v>
      </c>
      <c r="AW745" s="13" t="s">
        <v>33</v>
      </c>
      <c r="AX745" s="13" t="s">
        <v>72</v>
      </c>
      <c r="AY745" s="244" t="s">
        <v>203</v>
      </c>
    </row>
    <row r="746" s="13" customFormat="1">
      <c r="A746" s="13"/>
      <c r="B746" s="234"/>
      <c r="C746" s="235"/>
      <c r="D746" s="236" t="s">
        <v>215</v>
      </c>
      <c r="E746" s="237" t="s">
        <v>19</v>
      </c>
      <c r="F746" s="238" t="s">
        <v>949</v>
      </c>
      <c r="G746" s="235"/>
      <c r="H746" s="237" t="s">
        <v>19</v>
      </c>
      <c r="I746" s="239"/>
      <c r="J746" s="235"/>
      <c r="K746" s="235"/>
      <c r="L746" s="240"/>
      <c r="M746" s="241"/>
      <c r="N746" s="242"/>
      <c r="O746" s="242"/>
      <c r="P746" s="242"/>
      <c r="Q746" s="242"/>
      <c r="R746" s="242"/>
      <c r="S746" s="242"/>
      <c r="T746" s="24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4" t="s">
        <v>215</v>
      </c>
      <c r="AU746" s="244" t="s">
        <v>81</v>
      </c>
      <c r="AV746" s="13" t="s">
        <v>79</v>
      </c>
      <c r="AW746" s="13" t="s">
        <v>33</v>
      </c>
      <c r="AX746" s="13" t="s">
        <v>72</v>
      </c>
      <c r="AY746" s="244" t="s">
        <v>203</v>
      </c>
    </row>
    <row r="747" s="13" customFormat="1">
      <c r="A747" s="13"/>
      <c r="B747" s="234"/>
      <c r="C747" s="235"/>
      <c r="D747" s="236" t="s">
        <v>215</v>
      </c>
      <c r="E747" s="237" t="s">
        <v>19</v>
      </c>
      <c r="F747" s="238" t="s">
        <v>971</v>
      </c>
      <c r="G747" s="235"/>
      <c r="H747" s="237" t="s">
        <v>19</v>
      </c>
      <c r="I747" s="239"/>
      <c r="J747" s="235"/>
      <c r="K747" s="235"/>
      <c r="L747" s="240"/>
      <c r="M747" s="241"/>
      <c r="N747" s="242"/>
      <c r="O747" s="242"/>
      <c r="P747" s="242"/>
      <c r="Q747" s="242"/>
      <c r="R747" s="242"/>
      <c r="S747" s="242"/>
      <c r="T747" s="24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4" t="s">
        <v>215</v>
      </c>
      <c r="AU747" s="244" t="s">
        <v>81</v>
      </c>
      <c r="AV747" s="13" t="s">
        <v>79</v>
      </c>
      <c r="AW747" s="13" t="s">
        <v>33</v>
      </c>
      <c r="AX747" s="13" t="s">
        <v>72</v>
      </c>
      <c r="AY747" s="244" t="s">
        <v>203</v>
      </c>
    </row>
    <row r="748" s="14" customFormat="1">
      <c r="A748" s="14"/>
      <c r="B748" s="245"/>
      <c r="C748" s="246"/>
      <c r="D748" s="236" t="s">
        <v>215</v>
      </c>
      <c r="E748" s="247" t="s">
        <v>19</v>
      </c>
      <c r="F748" s="248" t="s">
        <v>1953</v>
      </c>
      <c r="G748" s="246"/>
      <c r="H748" s="249">
        <v>6.2060000000000004</v>
      </c>
      <c r="I748" s="250"/>
      <c r="J748" s="246"/>
      <c r="K748" s="246"/>
      <c r="L748" s="251"/>
      <c r="M748" s="252"/>
      <c r="N748" s="253"/>
      <c r="O748" s="253"/>
      <c r="P748" s="253"/>
      <c r="Q748" s="253"/>
      <c r="R748" s="253"/>
      <c r="S748" s="253"/>
      <c r="T748" s="25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5" t="s">
        <v>215</v>
      </c>
      <c r="AU748" s="255" t="s">
        <v>81</v>
      </c>
      <c r="AV748" s="14" t="s">
        <v>81</v>
      </c>
      <c r="AW748" s="14" t="s">
        <v>33</v>
      </c>
      <c r="AX748" s="14" t="s">
        <v>72</v>
      </c>
      <c r="AY748" s="255" t="s">
        <v>203</v>
      </c>
    </row>
    <row r="749" s="13" customFormat="1">
      <c r="A749" s="13"/>
      <c r="B749" s="234"/>
      <c r="C749" s="235"/>
      <c r="D749" s="236" t="s">
        <v>215</v>
      </c>
      <c r="E749" s="237" t="s">
        <v>19</v>
      </c>
      <c r="F749" s="238" t="s">
        <v>1366</v>
      </c>
      <c r="G749" s="235"/>
      <c r="H749" s="237" t="s">
        <v>19</v>
      </c>
      <c r="I749" s="239"/>
      <c r="J749" s="235"/>
      <c r="K749" s="235"/>
      <c r="L749" s="240"/>
      <c r="M749" s="241"/>
      <c r="N749" s="242"/>
      <c r="O749" s="242"/>
      <c r="P749" s="242"/>
      <c r="Q749" s="242"/>
      <c r="R749" s="242"/>
      <c r="S749" s="242"/>
      <c r="T749" s="24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44" t="s">
        <v>215</v>
      </c>
      <c r="AU749" s="244" t="s">
        <v>81</v>
      </c>
      <c r="AV749" s="13" t="s">
        <v>79</v>
      </c>
      <c r="AW749" s="13" t="s">
        <v>33</v>
      </c>
      <c r="AX749" s="13" t="s">
        <v>72</v>
      </c>
      <c r="AY749" s="244" t="s">
        <v>203</v>
      </c>
    </row>
    <row r="750" s="13" customFormat="1">
      <c r="A750" s="13"/>
      <c r="B750" s="234"/>
      <c r="C750" s="235"/>
      <c r="D750" s="236" t="s">
        <v>215</v>
      </c>
      <c r="E750" s="237" t="s">
        <v>19</v>
      </c>
      <c r="F750" s="238" t="s">
        <v>1954</v>
      </c>
      <c r="G750" s="235"/>
      <c r="H750" s="237" t="s">
        <v>19</v>
      </c>
      <c r="I750" s="239"/>
      <c r="J750" s="235"/>
      <c r="K750" s="235"/>
      <c r="L750" s="240"/>
      <c r="M750" s="241"/>
      <c r="N750" s="242"/>
      <c r="O750" s="242"/>
      <c r="P750" s="242"/>
      <c r="Q750" s="242"/>
      <c r="R750" s="242"/>
      <c r="S750" s="242"/>
      <c r="T750" s="24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4" t="s">
        <v>215</v>
      </c>
      <c r="AU750" s="244" t="s">
        <v>81</v>
      </c>
      <c r="AV750" s="13" t="s">
        <v>79</v>
      </c>
      <c r="AW750" s="13" t="s">
        <v>33</v>
      </c>
      <c r="AX750" s="13" t="s">
        <v>72</v>
      </c>
      <c r="AY750" s="244" t="s">
        <v>203</v>
      </c>
    </row>
    <row r="751" s="13" customFormat="1">
      <c r="A751" s="13"/>
      <c r="B751" s="234"/>
      <c r="C751" s="235"/>
      <c r="D751" s="236" t="s">
        <v>215</v>
      </c>
      <c r="E751" s="237" t="s">
        <v>19</v>
      </c>
      <c r="F751" s="238" t="s">
        <v>553</v>
      </c>
      <c r="G751" s="235"/>
      <c r="H751" s="237" t="s">
        <v>19</v>
      </c>
      <c r="I751" s="239"/>
      <c r="J751" s="235"/>
      <c r="K751" s="235"/>
      <c r="L751" s="240"/>
      <c r="M751" s="241"/>
      <c r="N751" s="242"/>
      <c r="O751" s="242"/>
      <c r="P751" s="242"/>
      <c r="Q751" s="242"/>
      <c r="R751" s="242"/>
      <c r="S751" s="242"/>
      <c r="T751" s="24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4" t="s">
        <v>215</v>
      </c>
      <c r="AU751" s="244" t="s">
        <v>81</v>
      </c>
      <c r="AV751" s="13" t="s">
        <v>79</v>
      </c>
      <c r="AW751" s="13" t="s">
        <v>33</v>
      </c>
      <c r="AX751" s="13" t="s">
        <v>72</v>
      </c>
      <c r="AY751" s="244" t="s">
        <v>203</v>
      </c>
    </row>
    <row r="752" s="13" customFormat="1">
      <c r="A752" s="13"/>
      <c r="B752" s="234"/>
      <c r="C752" s="235"/>
      <c r="D752" s="236" t="s">
        <v>215</v>
      </c>
      <c r="E752" s="237" t="s">
        <v>19</v>
      </c>
      <c r="F752" s="238" t="s">
        <v>949</v>
      </c>
      <c r="G752" s="235"/>
      <c r="H752" s="237" t="s">
        <v>19</v>
      </c>
      <c r="I752" s="239"/>
      <c r="J752" s="235"/>
      <c r="K752" s="235"/>
      <c r="L752" s="240"/>
      <c r="M752" s="241"/>
      <c r="N752" s="242"/>
      <c r="O752" s="242"/>
      <c r="P752" s="242"/>
      <c r="Q752" s="242"/>
      <c r="R752" s="242"/>
      <c r="S752" s="242"/>
      <c r="T752" s="24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4" t="s">
        <v>215</v>
      </c>
      <c r="AU752" s="244" t="s">
        <v>81</v>
      </c>
      <c r="AV752" s="13" t="s">
        <v>79</v>
      </c>
      <c r="AW752" s="13" t="s">
        <v>33</v>
      </c>
      <c r="AX752" s="13" t="s">
        <v>72</v>
      </c>
      <c r="AY752" s="244" t="s">
        <v>203</v>
      </c>
    </row>
    <row r="753" s="13" customFormat="1">
      <c r="A753" s="13"/>
      <c r="B753" s="234"/>
      <c r="C753" s="235"/>
      <c r="D753" s="236" t="s">
        <v>215</v>
      </c>
      <c r="E753" s="237" t="s">
        <v>19</v>
      </c>
      <c r="F753" s="238" t="s">
        <v>971</v>
      </c>
      <c r="G753" s="235"/>
      <c r="H753" s="237" t="s">
        <v>19</v>
      </c>
      <c r="I753" s="239"/>
      <c r="J753" s="235"/>
      <c r="K753" s="235"/>
      <c r="L753" s="240"/>
      <c r="M753" s="241"/>
      <c r="N753" s="242"/>
      <c r="O753" s="242"/>
      <c r="P753" s="242"/>
      <c r="Q753" s="242"/>
      <c r="R753" s="242"/>
      <c r="S753" s="242"/>
      <c r="T753" s="24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4" t="s">
        <v>215</v>
      </c>
      <c r="AU753" s="244" t="s">
        <v>81</v>
      </c>
      <c r="AV753" s="13" t="s">
        <v>79</v>
      </c>
      <c r="AW753" s="13" t="s">
        <v>33</v>
      </c>
      <c r="AX753" s="13" t="s">
        <v>72</v>
      </c>
      <c r="AY753" s="244" t="s">
        <v>203</v>
      </c>
    </row>
    <row r="754" s="13" customFormat="1">
      <c r="A754" s="13"/>
      <c r="B754" s="234"/>
      <c r="C754" s="235"/>
      <c r="D754" s="236" t="s">
        <v>215</v>
      </c>
      <c r="E754" s="237" t="s">
        <v>19</v>
      </c>
      <c r="F754" s="238" t="s">
        <v>1955</v>
      </c>
      <c r="G754" s="235"/>
      <c r="H754" s="237" t="s">
        <v>19</v>
      </c>
      <c r="I754" s="239"/>
      <c r="J754" s="235"/>
      <c r="K754" s="235"/>
      <c r="L754" s="240"/>
      <c r="M754" s="241"/>
      <c r="N754" s="242"/>
      <c r="O754" s="242"/>
      <c r="P754" s="242"/>
      <c r="Q754" s="242"/>
      <c r="R754" s="242"/>
      <c r="S754" s="242"/>
      <c r="T754" s="24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4" t="s">
        <v>215</v>
      </c>
      <c r="AU754" s="244" t="s">
        <v>81</v>
      </c>
      <c r="AV754" s="13" t="s">
        <v>79</v>
      </c>
      <c r="AW754" s="13" t="s">
        <v>33</v>
      </c>
      <c r="AX754" s="13" t="s">
        <v>72</v>
      </c>
      <c r="AY754" s="244" t="s">
        <v>203</v>
      </c>
    </row>
    <row r="755" s="13" customFormat="1">
      <c r="A755" s="13"/>
      <c r="B755" s="234"/>
      <c r="C755" s="235"/>
      <c r="D755" s="236" t="s">
        <v>215</v>
      </c>
      <c r="E755" s="237" t="s">
        <v>19</v>
      </c>
      <c r="F755" s="238" t="s">
        <v>1366</v>
      </c>
      <c r="G755" s="235"/>
      <c r="H755" s="237" t="s">
        <v>19</v>
      </c>
      <c r="I755" s="239"/>
      <c r="J755" s="235"/>
      <c r="K755" s="235"/>
      <c r="L755" s="240"/>
      <c r="M755" s="241"/>
      <c r="N755" s="242"/>
      <c r="O755" s="242"/>
      <c r="P755" s="242"/>
      <c r="Q755" s="242"/>
      <c r="R755" s="242"/>
      <c r="S755" s="242"/>
      <c r="T755" s="24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4" t="s">
        <v>215</v>
      </c>
      <c r="AU755" s="244" t="s">
        <v>81</v>
      </c>
      <c r="AV755" s="13" t="s">
        <v>79</v>
      </c>
      <c r="AW755" s="13" t="s">
        <v>33</v>
      </c>
      <c r="AX755" s="13" t="s">
        <v>72</v>
      </c>
      <c r="AY755" s="244" t="s">
        <v>203</v>
      </c>
    </row>
    <row r="756" s="13" customFormat="1">
      <c r="A756" s="13"/>
      <c r="B756" s="234"/>
      <c r="C756" s="235"/>
      <c r="D756" s="236" t="s">
        <v>215</v>
      </c>
      <c r="E756" s="237" t="s">
        <v>19</v>
      </c>
      <c r="F756" s="238" t="s">
        <v>1956</v>
      </c>
      <c r="G756" s="235"/>
      <c r="H756" s="237" t="s">
        <v>19</v>
      </c>
      <c r="I756" s="239"/>
      <c r="J756" s="235"/>
      <c r="K756" s="235"/>
      <c r="L756" s="240"/>
      <c r="M756" s="241"/>
      <c r="N756" s="242"/>
      <c r="O756" s="242"/>
      <c r="P756" s="242"/>
      <c r="Q756" s="242"/>
      <c r="R756" s="242"/>
      <c r="S756" s="242"/>
      <c r="T756" s="24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4" t="s">
        <v>215</v>
      </c>
      <c r="AU756" s="244" t="s">
        <v>81</v>
      </c>
      <c r="AV756" s="13" t="s">
        <v>79</v>
      </c>
      <c r="AW756" s="13" t="s">
        <v>33</v>
      </c>
      <c r="AX756" s="13" t="s">
        <v>72</v>
      </c>
      <c r="AY756" s="244" t="s">
        <v>203</v>
      </c>
    </row>
    <row r="757" s="13" customFormat="1">
      <c r="A757" s="13"/>
      <c r="B757" s="234"/>
      <c r="C757" s="235"/>
      <c r="D757" s="236" t="s">
        <v>215</v>
      </c>
      <c r="E757" s="237" t="s">
        <v>19</v>
      </c>
      <c r="F757" s="238" t="s">
        <v>1495</v>
      </c>
      <c r="G757" s="235"/>
      <c r="H757" s="237" t="s">
        <v>19</v>
      </c>
      <c r="I757" s="239"/>
      <c r="J757" s="235"/>
      <c r="K757" s="235"/>
      <c r="L757" s="240"/>
      <c r="M757" s="241"/>
      <c r="N757" s="242"/>
      <c r="O757" s="242"/>
      <c r="P757" s="242"/>
      <c r="Q757" s="242"/>
      <c r="R757" s="242"/>
      <c r="S757" s="242"/>
      <c r="T757" s="24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4" t="s">
        <v>215</v>
      </c>
      <c r="AU757" s="244" t="s">
        <v>81</v>
      </c>
      <c r="AV757" s="13" t="s">
        <v>79</v>
      </c>
      <c r="AW757" s="13" t="s">
        <v>33</v>
      </c>
      <c r="AX757" s="13" t="s">
        <v>72</v>
      </c>
      <c r="AY757" s="244" t="s">
        <v>203</v>
      </c>
    </row>
    <row r="758" s="13" customFormat="1">
      <c r="A758" s="13"/>
      <c r="B758" s="234"/>
      <c r="C758" s="235"/>
      <c r="D758" s="236" t="s">
        <v>215</v>
      </c>
      <c r="E758" s="237" t="s">
        <v>19</v>
      </c>
      <c r="F758" s="238" t="s">
        <v>949</v>
      </c>
      <c r="G758" s="235"/>
      <c r="H758" s="237" t="s">
        <v>19</v>
      </c>
      <c r="I758" s="239"/>
      <c r="J758" s="235"/>
      <c r="K758" s="235"/>
      <c r="L758" s="240"/>
      <c r="M758" s="241"/>
      <c r="N758" s="242"/>
      <c r="O758" s="242"/>
      <c r="P758" s="242"/>
      <c r="Q758" s="242"/>
      <c r="R758" s="242"/>
      <c r="S758" s="242"/>
      <c r="T758" s="24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4" t="s">
        <v>215</v>
      </c>
      <c r="AU758" s="244" t="s">
        <v>81</v>
      </c>
      <c r="AV758" s="13" t="s">
        <v>79</v>
      </c>
      <c r="AW758" s="13" t="s">
        <v>33</v>
      </c>
      <c r="AX758" s="13" t="s">
        <v>72</v>
      </c>
      <c r="AY758" s="244" t="s">
        <v>203</v>
      </c>
    </row>
    <row r="759" s="13" customFormat="1">
      <c r="A759" s="13"/>
      <c r="B759" s="234"/>
      <c r="C759" s="235"/>
      <c r="D759" s="236" t="s">
        <v>215</v>
      </c>
      <c r="E759" s="237" t="s">
        <v>19</v>
      </c>
      <c r="F759" s="238" t="s">
        <v>971</v>
      </c>
      <c r="G759" s="235"/>
      <c r="H759" s="237" t="s">
        <v>19</v>
      </c>
      <c r="I759" s="239"/>
      <c r="J759" s="235"/>
      <c r="K759" s="235"/>
      <c r="L759" s="240"/>
      <c r="M759" s="241"/>
      <c r="N759" s="242"/>
      <c r="O759" s="242"/>
      <c r="P759" s="242"/>
      <c r="Q759" s="242"/>
      <c r="R759" s="242"/>
      <c r="S759" s="242"/>
      <c r="T759" s="24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4" t="s">
        <v>215</v>
      </c>
      <c r="AU759" s="244" t="s">
        <v>81</v>
      </c>
      <c r="AV759" s="13" t="s">
        <v>79</v>
      </c>
      <c r="AW759" s="13" t="s">
        <v>33</v>
      </c>
      <c r="AX759" s="13" t="s">
        <v>72</v>
      </c>
      <c r="AY759" s="244" t="s">
        <v>203</v>
      </c>
    </row>
    <row r="760" s="14" customFormat="1">
      <c r="A760" s="14"/>
      <c r="B760" s="245"/>
      <c r="C760" s="246"/>
      <c r="D760" s="236" t="s">
        <v>215</v>
      </c>
      <c r="E760" s="247" t="s">
        <v>19</v>
      </c>
      <c r="F760" s="248" t="s">
        <v>1520</v>
      </c>
      <c r="G760" s="246"/>
      <c r="H760" s="249">
        <v>1.379</v>
      </c>
      <c r="I760" s="250"/>
      <c r="J760" s="246"/>
      <c r="K760" s="246"/>
      <c r="L760" s="251"/>
      <c r="M760" s="252"/>
      <c r="N760" s="253"/>
      <c r="O760" s="253"/>
      <c r="P760" s="253"/>
      <c r="Q760" s="253"/>
      <c r="R760" s="253"/>
      <c r="S760" s="253"/>
      <c r="T760" s="25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5" t="s">
        <v>215</v>
      </c>
      <c r="AU760" s="255" t="s">
        <v>81</v>
      </c>
      <c r="AV760" s="14" t="s">
        <v>81</v>
      </c>
      <c r="AW760" s="14" t="s">
        <v>33</v>
      </c>
      <c r="AX760" s="14" t="s">
        <v>72</v>
      </c>
      <c r="AY760" s="255" t="s">
        <v>203</v>
      </c>
    </row>
    <row r="761" s="13" customFormat="1">
      <c r="A761" s="13"/>
      <c r="B761" s="234"/>
      <c r="C761" s="235"/>
      <c r="D761" s="236" t="s">
        <v>215</v>
      </c>
      <c r="E761" s="237" t="s">
        <v>19</v>
      </c>
      <c r="F761" s="238" t="s">
        <v>1366</v>
      </c>
      <c r="G761" s="235"/>
      <c r="H761" s="237" t="s">
        <v>19</v>
      </c>
      <c r="I761" s="239"/>
      <c r="J761" s="235"/>
      <c r="K761" s="235"/>
      <c r="L761" s="240"/>
      <c r="M761" s="241"/>
      <c r="N761" s="242"/>
      <c r="O761" s="242"/>
      <c r="P761" s="242"/>
      <c r="Q761" s="242"/>
      <c r="R761" s="242"/>
      <c r="S761" s="242"/>
      <c r="T761" s="24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4" t="s">
        <v>215</v>
      </c>
      <c r="AU761" s="244" t="s">
        <v>81</v>
      </c>
      <c r="AV761" s="13" t="s">
        <v>79</v>
      </c>
      <c r="AW761" s="13" t="s">
        <v>33</v>
      </c>
      <c r="AX761" s="13" t="s">
        <v>72</v>
      </c>
      <c r="AY761" s="244" t="s">
        <v>203</v>
      </c>
    </row>
    <row r="762" s="13" customFormat="1">
      <c r="A762" s="13"/>
      <c r="B762" s="234"/>
      <c r="C762" s="235"/>
      <c r="D762" s="236" t="s">
        <v>215</v>
      </c>
      <c r="E762" s="237" t="s">
        <v>19</v>
      </c>
      <c r="F762" s="238" t="s">
        <v>1957</v>
      </c>
      <c r="G762" s="235"/>
      <c r="H762" s="237" t="s">
        <v>19</v>
      </c>
      <c r="I762" s="239"/>
      <c r="J762" s="235"/>
      <c r="K762" s="235"/>
      <c r="L762" s="240"/>
      <c r="M762" s="241"/>
      <c r="N762" s="242"/>
      <c r="O762" s="242"/>
      <c r="P762" s="242"/>
      <c r="Q762" s="242"/>
      <c r="R762" s="242"/>
      <c r="S762" s="242"/>
      <c r="T762" s="24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4" t="s">
        <v>215</v>
      </c>
      <c r="AU762" s="244" t="s">
        <v>81</v>
      </c>
      <c r="AV762" s="13" t="s">
        <v>79</v>
      </c>
      <c r="AW762" s="13" t="s">
        <v>33</v>
      </c>
      <c r="AX762" s="13" t="s">
        <v>72</v>
      </c>
      <c r="AY762" s="244" t="s">
        <v>203</v>
      </c>
    </row>
    <row r="763" s="13" customFormat="1">
      <c r="A763" s="13"/>
      <c r="B763" s="234"/>
      <c r="C763" s="235"/>
      <c r="D763" s="236" t="s">
        <v>215</v>
      </c>
      <c r="E763" s="237" t="s">
        <v>19</v>
      </c>
      <c r="F763" s="238" t="s">
        <v>1498</v>
      </c>
      <c r="G763" s="235"/>
      <c r="H763" s="237" t="s">
        <v>19</v>
      </c>
      <c r="I763" s="239"/>
      <c r="J763" s="235"/>
      <c r="K763" s="235"/>
      <c r="L763" s="240"/>
      <c r="M763" s="241"/>
      <c r="N763" s="242"/>
      <c r="O763" s="242"/>
      <c r="P763" s="242"/>
      <c r="Q763" s="242"/>
      <c r="R763" s="242"/>
      <c r="S763" s="242"/>
      <c r="T763" s="24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4" t="s">
        <v>215</v>
      </c>
      <c r="AU763" s="244" t="s">
        <v>81</v>
      </c>
      <c r="AV763" s="13" t="s">
        <v>79</v>
      </c>
      <c r="AW763" s="13" t="s">
        <v>33</v>
      </c>
      <c r="AX763" s="13" t="s">
        <v>72</v>
      </c>
      <c r="AY763" s="244" t="s">
        <v>203</v>
      </c>
    </row>
    <row r="764" s="13" customFormat="1">
      <c r="A764" s="13"/>
      <c r="B764" s="234"/>
      <c r="C764" s="235"/>
      <c r="D764" s="236" t="s">
        <v>215</v>
      </c>
      <c r="E764" s="237" t="s">
        <v>19</v>
      </c>
      <c r="F764" s="238" t="s">
        <v>949</v>
      </c>
      <c r="G764" s="235"/>
      <c r="H764" s="237" t="s">
        <v>19</v>
      </c>
      <c r="I764" s="239"/>
      <c r="J764" s="235"/>
      <c r="K764" s="235"/>
      <c r="L764" s="240"/>
      <c r="M764" s="241"/>
      <c r="N764" s="242"/>
      <c r="O764" s="242"/>
      <c r="P764" s="242"/>
      <c r="Q764" s="242"/>
      <c r="R764" s="242"/>
      <c r="S764" s="242"/>
      <c r="T764" s="24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4" t="s">
        <v>215</v>
      </c>
      <c r="AU764" s="244" t="s">
        <v>81</v>
      </c>
      <c r="AV764" s="13" t="s">
        <v>79</v>
      </c>
      <c r="AW764" s="13" t="s">
        <v>33</v>
      </c>
      <c r="AX764" s="13" t="s">
        <v>72</v>
      </c>
      <c r="AY764" s="244" t="s">
        <v>203</v>
      </c>
    </row>
    <row r="765" s="13" customFormat="1">
      <c r="A765" s="13"/>
      <c r="B765" s="234"/>
      <c r="C765" s="235"/>
      <c r="D765" s="236" t="s">
        <v>215</v>
      </c>
      <c r="E765" s="237" t="s">
        <v>19</v>
      </c>
      <c r="F765" s="238" t="s">
        <v>971</v>
      </c>
      <c r="G765" s="235"/>
      <c r="H765" s="237" t="s">
        <v>19</v>
      </c>
      <c r="I765" s="239"/>
      <c r="J765" s="235"/>
      <c r="K765" s="235"/>
      <c r="L765" s="240"/>
      <c r="M765" s="241"/>
      <c r="N765" s="242"/>
      <c r="O765" s="242"/>
      <c r="P765" s="242"/>
      <c r="Q765" s="242"/>
      <c r="R765" s="242"/>
      <c r="S765" s="242"/>
      <c r="T765" s="24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4" t="s">
        <v>215</v>
      </c>
      <c r="AU765" s="244" t="s">
        <v>81</v>
      </c>
      <c r="AV765" s="13" t="s">
        <v>79</v>
      </c>
      <c r="AW765" s="13" t="s">
        <v>33</v>
      </c>
      <c r="AX765" s="13" t="s">
        <v>72</v>
      </c>
      <c r="AY765" s="244" t="s">
        <v>203</v>
      </c>
    </row>
    <row r="766" s="14" customFormat="1">
      <c r="A766" s="14"/>
      <c r="B766" s="245"/>
      <c r="C766" s="246"/>
      <c r="D766" s="236" t="s">
        <v>215</v>
      </c>
      <c r="E766" s="247" t="s">
        <v>19</v>
      </c>
      <c r="F766" s="248" t="s">
        <v>256</v>
      </c>
      <c r="G766" s="246"/>
      <c r="H766" s="249">
        <v>1.7729999999999999</v>
      </c>
      <c r="I766" s="250"/>
      <c r="J766" s="246"/>
      <c r="K766" s="246"/>
      <c r="L766" s="251"/>
      <c r="M766" s="252"/>
      <c r="N766" s="253"/>
      <c r="O766" s="253"/>
      <c r="P766" s="253"/>
      <c r="Q766" s="253"/>
      <c r="R766" s="253"/>
      <c r="S766" s="253"/>
      <c r="T766" s="25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5" t="s">
        <v>215</v>
      </c>
      <c r="AU766" s="255" t="s">
        <v>81</v>
      </c>
      <c r="AV766" s="14" t="s">
        <v>81</v>
      </c>
      <c r="AW766" s="14" t="s">
        <v>33</v>
      </c>
      <c r="AX766" s="14" t="s">
        <v>72</v>
      </c>
      <c r="AY766" s="255" t="s">
        <v>203</v>
      </c>
    </row>
    <row r="767" s="13" customFormat="1">
      <c r="A767" s="13"/>
      <c r="B767" s="234"/>
      <c r="C767" s="235"/>
      <c r="D767" s="236" t="s">
        <v>215</v>
      </c>
      <c r="E767" s="237" t="s">
        <v>19</v>
      </c>
      <c r="F767" s="238" t="s">
        <v>1366</v>
      </c>
      <c r="G767" s="235"/>
      <c r="H767" s="237" t="s">
        <v>19</v>
      </c>
      <c r="I767" s="239"/>
      <c r="J767" s="235"/>
      <c r="K767" s="235"/>
      <c r="L767" s="240"/>
      <c r="M767" s="241"/>
      <c r="N767" s="242"/>
      <c r="O767" s="242"/>
      <c r="P767" s="242"/>
      <c r="Q767" s="242"/>
      <c r="R767" s="242"/>
      <c r="S767" s="242"/>
      <c r="T767" s="24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44" t="s">
        <v>215</v>
      </c>
      <c r="AU767" s="244" t="s">
        <v>81</v>
      </c>
      <c r="AV767" s="13" t="s">
        <v>79</v>
      </c>
      <c r="AW767" s="13" t="s">
        <v>33</v>
      </c>
      <c r="AX767" s="13" t="s">
        <v>72</v>
      </c>
      <c r="AY767" s="244" t="s">
        <v>203</v>
      </c>
    </row>
    <row r="768" s="13" customFormat="1">
      <c r="A768" s="13"/>
      <c r="B768" s="234"/>
      <c r="C768" s="235"/>
      <c r="D768" s="236" t="s">
        <v>215</v>
      </c>
      <c r="E768" s="237" t="s">
        <v>19</v>
      </c>
      <c r="F768" s="238" t="s">
        <v>1276</v>
      </c>
      <c r="G768" s="235"/>
      <c r="H768" s="237" t="s">
        <v>19</v>
      </c>
      <c r="I768" s="239"/>
      <c r="J768" s="235"/>
      <c r="K768" s="235"/>
      <c r="L768" s="240"/>
      <c r="M768" s="241"/>
      <c r="N768" s="242"/>
      <c r="O768" s="242"/>
      <c r="P768" s="242"/>
      <c r="Q768" s="242"/>
      <c r="R768" s="242"/>
      <c r="S768" s="242"/>
      <c r="T768" s="24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4" t="s">
        <v>215</v>
      </c>
      <c r="AU768" s="244" t="s">
        <v>81</v>
      </c>
      <c r="AV768" s="13" t="s">
        <v>79</v>
      </c>
      <c r="AW768" s="13" t="s">
        <v>33</v>
      </c>
      <c r="AX768" s="13" t="s">
        <v>72</v>
      </c>
      <c r="AY768" s="244" t="s">
        <v>203</v>
      </c>
    </row>
    <row r="769" s="13" customFormat="1">
      <c r="A769" s="13"/>
      <c r="B769" s="234"/>
      <c r="C769" s="235"/>
      <c r="D769" s="236" t="s">
        <v>215</v>
      </c>
      <c r="E769" s="237" t="s">
        <v>19</v>
      </c>
      <c r="F769" s="238" t="s">
        <v>559</v>
      </c>
      <c r="G769" s="235"/>
      <c r="H769" s="237" t="s">
        <v>19</v>
      </c>
      <c r="I769" s="239"/>
      <c r="J769" s="235"/>
      <c r="K769" s="235"/>
      <c r="L769" s="240"/>
      <c r="M769" s="241"/>
      <c r="N769" s="242"/>
      <c r="O769" s="242"/>
      <c r="P769" s="242"/>
      <c r="Q769" s="242"/>
      <c r="R769" s="242"/>
      <c r="S769" s="242"/>
      <c r="T769" s="24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4" t="s">
        <v>215</v>
      </c>
      <c r="AU769" s="244" t="s">
        <v>81</v>
      </c>
      <c r="AV769" s="13" t="s">
        <v>79</v>
      </c>
      <c r="AW769" s="13" t="s">
        <v>33</v>
      </c>
      <c r="AX769" s="13" t="s">
        <v>72</v>
      </c>
      <c r="AY769" s="244" t="s">
        <v>203</v>
      </c>
    </row>
    <row r="770" s="13" customFormat="1">
      <c r="A770" s="13"/>
      <c r="B770" s="234"/>
      <c r="C770" s="235"/>
      <c r="D770" s="236" t="s">
        <v>215</v>
      </c>
      <c r="E770" s="237" t="s">
        <v>19</v>
      </c>
      <c r="F770" s="238" t="s">
        <v>949</v>
      </c>
      <c r="G770" s="235"/>
      <c r="H770" s="237" t="s">
        <v>19</v>
      </c>
      <c r="I770" s="239"/>
      <c r="J770" s="235"/>
      <c r="K770" s="235"/>
      <c r="L770" s="240"/>
      <c r="M770" s="241"/>
      <c r="N770" s="242"/>
      <c r="O770" s="242"/>
      <c r="P770" s="242"/>
      <c r="Q770" s="242"/>
      <c r="R770" s="242"/>
      <c r="S770" s="242"/>
      <c r="T770" s="24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4" t="s">
        <v>215</v>
      </c>
      <c r="AU770" s="244" t="s">
        <v>81</v>
      </c>
      <c r="AV770" s="13" t="s">
        <v>79</v>
      </c>
      <c r="AW770" s="13" t="s">
        <v>33</v>
      </c>
      <c r="AX770" s="13" t="s">
        <v>72</v>
      </c>
      <c r="AY770" s="244" t="s">
        <v>203</v>
      </c>
    </row>
    <row r="771" s="13" customFormat="1">
      <c r="A771" s="13"/>
      <c r="B771" s="234"/>
      <c r="C771" s="235"/>
      <c r="D771" s="236" t="s">
        <v>215</v>
      </c>
      <c r="E771" s="237" t="s">
        <v>19</v>
      </c>
      <c r="F771" s="238" t="s">
        <v>971</v>
      </c>
      <c r="G771" s="235"/>
      <c r="H771" s="237" t="s">
        <v>19</v>
      </c>
      <c r="I771" s="239"/>
      <c r="J771" s="235"/>
      <c r="K771" s="235"/>
      <c r="L771" s="240"/>
      <c r="M771" s="241"/>
      <c r="N771" s="242"/>
      <c r="O771" s="242"/>
      <c r="P771" s="242"/>
      <c r="Q771" s="242"/>
      <c r="R771" s="242"/>
      <c r="S771" s="242"/>
      <c r="T771" s="24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4" t="s">
        <v>215</v>
      </c>
      <c r="AU771" s="244" t="s">
        <v>81</v>
      </c>
      <c r="AV771" s="13" t="s">
        <v>79</v>
      </c>
      <c r="AW771" s="13" t="s">
        <v>33</v>
      </c>
      <c r="AX771" s="13" t="s">
        <v>72</v>
      </c>
      <c r="AY771" s="244" t="s">
        <v>203</v>
      </c>
    </row>
    <row r="772" s="14" customFormat="1">
      <c r="A772" s="14"/>
      <c r="B772" s="245"/>
      <c r="C772" s="246"/>
      <c r="D772" s="236" t="s">
        <v>215</v>
      </c>
      <c r="E772" s="247" t="s">
        <v>19</v>
      </c>
      <c r="F772" s="248" t="s">
        <v>256</v>
      </c>
      <c r="G772" s="246"/>
      <c r="H772" s="249">
        <v>1.7729999999999999</v>
      </c>
      <c r="I772" s="250"/>
      <c r="J772" s="246"/>
      <c r="K772" s="246"/>
      <c r="L772" s="251"/>
      <c r="M772" s="252"/>
      <c r="N772" s="253"/>
      <c r="O772" s="253"/>
      <c r="P772" s="253"/>
      <c r="Q772" s="253"/>
      <c r="R772" s="253"/>
      <c r="S772" s="253"/>
      <c r="T772" s="25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5" t="s">
        <v>215</v>
      </c>
      <c r="AU772" s="255" t="s">
        <v>81</v>
      </c>
      <c r="AV772" s="14" t="s">
        <v>81</v>
      </c>
      <c r="AW772" s="14" t="s">
        <v>33</v>
      </c>
      <c r="AX772" s="14" t="s">
        <v>72</v>
      </c>
      <c r="AY772" s="255" t="s">
        <v>203</v>
      </c>
    </row>
    <row r="773" s="13" customFormat="1">
      <c r="A773" s="13"/>
      <c r="B773" s="234"/>
      <c r="C773" s="235"/>
      <c r="D773" s="236" t="s">
        <v>215</v>
      </c>
      <c r="E773" s="237" t="s">
        <v>19</v>
      </c>
      <c r="F773" s="238" t="s">
        <v>1366</v>
      </c>
      <c r="G773" s="235"/>
      <c r="H773" s="237" t="s">
        <v>19</v>
      </c>
      <c r="I773" s="239"/>
      <c r="J773" s="235"/>
      <c r="K773" s="235"/>
      <c r="L773" s="240"/>
      <c r="M773" s="241"/>
      <c r="N773" s="242"/>
      <c r="O773" s="242"/>
      <c r="P773" s="242"/>
      <c r="Q773" s="242"/>
      <c r="R773" s="242"/>
      <c r="S773" s="242"/>
      <c r="T773" s="24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4" t="s">
        <v>215</v>
      </c>
      <c r="AU773" s="244" t="s">
        <v>81</v>
      </c>
      <c r="AV773" s="13" t="s">
        <v>79</v>
      </c>
      <c r="AW773" s="13" t="s">
        <v>33</v>
      </c>
      <c r="AX773" s="13" t="s">
        <v>72</v>
      </c>
      <c r="AY773" s="244" t="s">
        <v>203</v>
      </c>
    </row>
    <row r="774" s="13" customFormat="1">
      <c r="A774" s="13"/>
      <c r="B774" s="234"/>
      <c r="C774" s="235"/>
      <c r="D774" s="236" t="s">
        <v>215</v>
      </c>
      <c r="E774" s="237" t="s">
        <v>19</v>
      </c>
      <c r="F774" s="238" t="s">
        <v>1277</v>
      </c>
      <c r="G774" s="235"/>
      <c r="H774" s="237" t="s">
        <v>19</v>
      </c>
      <c r="I774" s="239"/>
      <c r="J774" s="235"/>
      <c r="K774" s="235"/>
      <c r="L774" s="240"/>
      <c r="M774" s="241"/>
      <c r="N774" s="242"/>
      <c r="O774" s="242"/>
      <c r="P774" s="242"/>
      <c r="Q774" s="242"/>
      <c r="R774" s="242"/>
      <c r="S774" s="242"/>
      <c r="T774" s="24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4" t="s">
        <v>215</v>
      </c>
      <c r="AU774" s="244" t="s">
        <v>81</v>
      </c>
      <c r="AV774" s="13" t="s">
        <v>79</v>
      </c>
      <c r="AW774" s="13" t="s">
        <v>33</v>
      </c>
      <c r="AX774" s="13" t="s">
        <v>72</v>
      </c>
      <c r="AY774" s="244" t="s">
        <v>203</v>
      </c>
    </row>
    <row r="775" s="13" customFormat="1">
      <c r="A775" s="13"/>
      <c r="B775" s="234"/>
      <c r="C775" s="235"/>
      <c r="D775" s="236" t="s">
        <v>215</v>
      </c>
      <c r="E775" s="237" t="s">
        <v>19</v>
      </c>
      <c r="F775" s="238" t="s">
        <v>1506</v>
      </c>
      <c r="G775" s="235"/>
      <c r="H775" s="237" t="s">
        <v>19</v>
      </c>
      <c r="I775" s="239"/>
      <c r="J775" s="235"/>
      <c r="K775" s="235"/>
      <c r="L775" s="240"/>
      <c r="M775" s="241"/>
      <c r="N775" s="242"/>
      <c r="O775" s="242"/>
      <c r="P775" s="242"/>
      <c r="Q775" s="242"/>
      <c r="R775" s="242"/>
      <c r="S775" s="242"/>
      <c r="T775" s="24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4" t="s">
        <v>215</v>
      </c>
      <c r="AU775" s="244" t="s">
        <v>81</v>
      </c>
      <c r="AV775" s="13" t="s">
        <v>79</v>
      </c>
      <c r="AW775" s="13" t="s">
        <v>33</v>
      </c>
      <c r="AX775" s="13" t="s">
        <v>72</v>
      </c>
      <c r="AY775" s="244" t="s">
        <v>203</v>
      </c>
    </row>
    <row r="776" s="13" customFormat="1">
      <c r="A776" s="13"/>
      <c r="B776" s="234"/>
      <c r="C776" s="235"/>
      <c r="D776" s="236" t="s">
        <v>215</v>
      </c>
      <c r="E776" s="237" t="s">
        <v>19</v>
      </c>
      <c r="F776" s="238" t="s">
        <v>949</v>
      </c>
      <c r="G776" s="235"/>
      <c r="H776" s="237" t="s">
        <v>19</v>
      </c>
      <c r="I776" s="239"/>
      <c r="J776" s="235"/>
      <c r="K776" s="235"/>
      <c r="L776" s="240"/>
      <c r="M776" s="241"/>
      <c r="N776" s="242"/>
      <c r="O776" s="242"/>
      <c r="P776" s="242"/>
      <c r="Q776" s="242"/>
      <c r="R776" s="242"/>
      <c r="S776" s="242"/>
      <c r="T776" s="24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4" t="s">
        <v>215</v>
      </c>
      <c r="AU776" s="244" t="s">
        <v>81</v>
      </c>
      <c r="AV776" s="13" t="s">
        <v>79</v>
      </c>
      <c r="AW776" s="13" t="s">
        <v>33</v>
      </c>
      <c r="AX776" s="13" t="s">
        <v>72</v>
      </c>
      <c r="AY776" s="244" t="s">
        <v>203</v>
      </c>
    </row>
    <row r="777" s="13" customFormat="1">
      <c r="A777" s="13"/>
      <c r="B777" s="234"/>
      <c r="C777" s="235"/>
      <c r="D777" s="236" t="s">
        <v>215</v>
      </c>
      <c r="E777" s="237" t="s">
        <v>19</v>
      </c>
      <c r="F777" s="238" t="s">
        <v>971</v>
      </c>
      <c r="G777" s="235"/>
      <c r="H777" s="237" t="s">
        <v>19</v>
      </c>
      <c r="I777" s="239"/>
      <c r="J777" s="235"/>
      <c r="K777" s="235"/>
      <c r="L777" s="240"/>
      <c r="M777" s="241"/>
      <c r="N777" s="242"/>
      <c r="O777" s="242"/>
      <c r="P777" s="242"/>
      <c r="Q777" s="242"/>
      <c r="R777" s="242"/>
      <c r="S777" s="242"/>
      <c r="T777" s="24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4" t="s">
        <v>215</v>
      </c>
      <c r="AU777" s="244" t="s">
        <v>81</v>
      </c>
      <c r="AV777" s="13" t="s">
        <v>79</v>
      </c>
      <c r="AW777" s="13" t="s">
        <v>33</v>
      </c>
      <c r="AX777" s="13" t="s">
        <v>72</v>
      </c>
      <c r="AY777" s="244" t="s">
        <v>203</v>
      </c>
    </row>
    <row r="778" s="14" customFormat="1">
      <c r="A778" s="14"/>
      <c r="B778" s="245"/>
      <c r="C778" s="246"/>
      <c r="D778" s="236" t="s">
        <v>215</v>
      </c>
      <c r="E778" s="247" t="s">
        <v>19</v>
      </c>
      <c r="F778" s="248" t="s">
        <v>1517</v>
      </c>
      <c r="G778" s="246"/>
      <c r="H778" s="249">
        <v>1.1819999999999999</v>
      </c>
      <c r="I778" s="250"/>
      <c r="J778" s="246"/>
      <c r="K778" s="246"/>
      <c r="L778" s="251"/>
      <c r="M778" s="252"/>
      <c r="N778" s="253"/>
      <c r="O778" s="253"/>
      <c r="P778" s="253"/>
      <c r="Q778" s="253"/>
      <c r="R778" s="253"/>
      <c r="S778" s="253"/>
      <c r="T778" s="25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5" t="s">
        <v>215</v>
      </c>
      <c r="AU778" s="255" t="s">
        <v>81</v>
      </c>
      <c r="AV778" s="14" t="s">
        <v>81</v>
      </c>
      <c r="AW778" s="14" t="s">
        <v>33</v>
      </c>
      <c r="AX778" s="14" t="s">
        <v>72</v>
      </c>
      <c r="AY778" s="255" t="s">
        <v>203</v>
      </c>
    </row>
    <row r="779" s="13" customFormat="1">
      <c r="A779" s="13"/>
      <c r="B779" s="234"/>
      <c r="C779" s="235"/>
      <c r="D779" s="236" t="s">
        <v>215</v>
      </c>
      <c r="E779" s="237" t="s">
        <v>19</v>
      </c>
      <c r="F779" s="238" t="s">
        <v>1366</v>
      </c>
      <c r="G779" s="235"/>
      <c r="H779" s="237" t="s">
        <v>19</v>
      </c>
      <c r="I779" s="239"/>
      <c r="J779" s="235"/>
      <c r="K779" s="235"/>
      <c r="L779" s="240"/>
      <c r="M779" s="241"/>
      <c r="N779" s="242"/>
      <c r="O779" s="242"/>
      <c r="P779" s="242"/>
      <c r="Q779" s="242"/>
      <c r="R779" s="242"/>
      <c r="S779" s="242"/>
      <c r="T779" s="24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4" t="s">
        <v>215</v>
      </c>
      <c r="AU779" s="244" t="s">
        <v>81</v>
      </c>
      <c r="AV779" s="13" t="s">
        <v>79</v>
      </c>
      <c r="AW779" s="13" t="s">
        <v>33</v>
      </c>
      <c r="AX779" s="13" t="s">
        <v>72</v>
      </c>
      <c r="AY779" s="244" t="s">
        <v>203</v>
      </c>
    </row>
    <row r="780" s="13" customFormat="1">
      <c r="A780" s="13"/>
      <c r="B780" s="234"/>
      <c r="C780" s="235"/>
      <c r="D780" s="236" t="s">
        <v>215</v>
      </c>
      <c r="E780" s="237" t="s">
        <v>19</v>
      </c>
      <c r="F780" s="238" t="s">
        <v>1278</v>
      </c>
      <c r="G780" s="235"/>
      <c r="H780" s="237" t="s">
        <v>19</v>
      </c>
      <c r="I780" s="239"/>
      <c r="J780" s="235"/>
      <c r="K780" s="235"/>
      <c r="L780" s="240"/>
      <c r="M780" s="241"/>
      <c r="N780" s="242"/>
      <c r="O780" s="242"/>
      <c r="P780" s="242"/>
      <c r="Q780" s="242"/>
      <c r="R780" s="242"/>
      <c r="S780" s="242"/>
      <c r="T780" s="24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4" t="s">
        <v>215</v>
      </c>
      <c r="AU780" s="244" t="s">
        <v>81</v>
      </c>
      <c r="AV780" s="13" t="s">
        <v>79</v>
      </c>
      <c r="AW780" s="13" t="s">
        <v>33</v>
      </c>
      <c r="AX780" s="13" t="s">
        <v>72</v>
      </c>
      <c r="AY780" s="244" t="s">
        <v>203</v>
      </c>
    </row>
    <row r="781" s="13" customFormat="1">
      <c r="A781" s="13"/>
      <c r="B781" s="234"/>
      <c r="C781" s="235"/>
      <c r="D781" s="236" t="s">
        <v>215</v>
      </c>
      <c r="E781" s="237" t="s">
        <v>19</v>
      </c>
      <c r="F781" s="238" t="s">
        <v>1509</v>
      </c>
      <c r="G781" s="235"/>
      <c r="H781" s="237" t="s">
        <v>19</v>
      </c>
      <c r="I781" s="239"/>
      <c r="J781" s="235"/>
      <c r="K781" s="235"/>
      <c r="L781" s="240"/>
      <c r="M781" s="241"/>
      <c r="N781" s="242"/>
      <c r="O781" s="242"/>
      <c r="P781" s="242"/>
      <c r="Q781" s="242"/>
      <c r="R781" s="242"/>
      <c r="S781" s="242"/>
      <c r="T781" s="24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4" t="s">
        <v>215</v>
      </c>
      <c r="AU781" s="244" t="s">
        <v>81</v>
      </c>
      <c r="AV781" s="13" t="s">
        <v>79</v>
      </c>
      <c r="AW781" s="13" t="s">
        <v>33</v>
      </c>
      <c r="AX781" s="13" t="s">
        <v>72</v>
      </c>
      <c r="AY781" s="244" t="s">
        <v>203</v>
      </c>
    </row>
    <row r="782" s="13" customFormat="1">
      <c r="A782" s="13"/>
      <c r="B782" s="234"/>
      <c r="C782" s="235"/>
      <c r="D782" s="236" t="s">
        <v>215</v>
      </c>
      <c r="E782" s="237" t="s">
        <v>19</v>
      </c>
      <c r="F782" s="238" t="s">
        <v>949</v>
      </c>
      <c r="G782" s="235"/>
      <c r="H782" s="237" t="s">
        <v>19</v>
      </c>
      <c r="I782" s="239"/>
      <c r="J782" s="235"/>
      <c r="K782" s="235"/>
      <c r="L782" s="240"/>
      <c r="M782" s="241"/>
      <c r="N782" s="242"/>
      <c r="O782" s="242"/>
      <c r="P782" s="242"/>
      <c r="Q782" s="242"/>
      <c r="R782" s="242"/>
      <c r="S782" s="242"/>
      <c r="T782" s="24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4" t="s">
        <v>215</v>
      </c>
      <c r="AU782" s="244" t="s">
        <v>81</v>
      </c>
      <c r="AV782" s="13" t="s">
        <v>79</v>
      </c>
      <c r="AW782" s="13" t="s">
        <v>33</v>
      </c>
      <c r="AX782" s="13" t="s">
        <v>72</v>
      </c>
      <c r="AY782" s="244" t="s">
        <v>203</v>
      </c>
    </row>
    <row r="783" s="13" customFormat="1">
      <c r="A783" s="13"/>
      <c r="B783" s="234"/>
      <c r="C783" s="235"/>
      <c r="D783" s="236" t="s">
        <v>215</v>
      </c>
      <c r="E783" s="237" t="s">
        <v>19</v>
      </c>
      <c r="F783" s="238" t="s">
        <v>971</v>
      </c>
      <c r="G783" s="235"/>
      <c r="H783" s="237" t="s">
        <v>19</v>
      </c>
      <c r="I783" s="239"/>
      <c r="J783" s="235"/>
      <c r="K783" s="235"/>
      <c r="L783" s="240"/>
      <c r="M783" s="241"/>
      <c r="N783" s="242"/>
      <c r="O783" s="242"/>
      <c r="P783" s="242"/>
      <c r="Q783" s="242"/>
      <c r="R783" s="242"/>
      <c r="S783" s="242"/>
      <c r="T783" s="24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4" t="s">
        <v>215</v>
      </c>
      <c r="AU783" s="244" t="s">
        <v>81</v>
      </c>
      <c r="AV783" s="13" t="s">
        <v>79</v>
      </c>
      <c r="AW783" s="13" t="s">
        <v>33</v>
      </c>
      <c r="AX783" s="13" t="s">
        <v>72</v>
      </c>
      <c r="AY783" s="244" t="s">
        <v>203</v>
      </c>
    </row>
    <row r="784" s="14" customFormat="1">
      <c r="A784" s="14"/>
      <c r="B784" s="245"/>
      <c r="C784" s="246"/>
      <c r="D784" s="236" t="s">
        <v>215</v>
      </c>
      <c r="E784" s="247" t="s">
        <v>19</v>
      </c>
      <c r="F784" s="248" t="s">
        <v>1520</v>
      </c>
      <c r="G784" s="246"/>
      <c r="H784" s="249">
        <v>1.379</v>
      </c>
      <c r="I784" s="250"/>
      <c r="J784" s="246"/>
      <c r="K784" s="246"/>
      <c r="L784" s="251"/>
      <c r="M784" s="252"/>
      <c r="N784" s="253"/>
      <c r="O784" s="253"/>
      <c r="P784" s="253"/>
      <c r="Q784" s="253"/>
      <c r="R784" s="253"/>
      <c r="S784" s="253"/>
      <c r="T784" s="25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5" t="s">
        <v>215</v>
      </c>
      <c r="AU784" s="255" t="s">
        <v>81</v>
      </c>
      <c r="AV784" s="14" t="s">
        <v>81</v>
      </c>
      <c r="AW784" s="14" t="s">
        <v>33</v>
      </c>
      <c r="AX784" s="14" t="s">
        <v>72</v>
      </c>
      <c r="AY784" s="255" t="s">
        <v>203</v>
      </c>
    </row>
    <row r="785" s="13" customFormat="1">
      <c r="A785" s="13"/>
      <c r="B785" s="234"/>
      <c r="C785" s="235"/>
      <c r="D785" s="236" t="s">
        <v>215</v>
      </c>
      <c r="E785" s="237" t="s">
        <v>19</v>
      </c>
      <c r="F785" s="238" t="s">
        <v>1366</v>
      </c>
      <c r="G785" s="235"/>
      <c r="H785" s="237" t="s">
        <v>19</v>
      </c>
      <c r="I785" s="239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215</v>
      </c>
      <c r="AU785" s="244" t="s">
        <v>81</v>
      </c>
      <c r="AV785" s="13" t="s">
        <v>79</v>
      </c>
      <c r="AW785" s="13" t="s">
        <v>33</v>
      </c>
      <c r="AX785" s="13" t="s">
        <v>72</v>
      </c>
      <c r="AY785" s="244" t="s">
        <v>203</v>
      </c>
    </row>
    <row r="786" s="13" customFormat="1">
      <c r="A786" s="13"/>
      <c r="B786" s="234"/>
      <c r="C786" s="235"/>
      <c r="D786" s="236" t="s">
        <v>215</v>
      </c>
      <c r="E786" s="237" t="s">
        <v>19</v>
      </c>
      <c r="F786" s="238" t="s">
        <v>1279</v>
      </c>
      <c r="G786" s="235"/>
      <c r="H786" s="237" t="s">
        <v>19</v>
      </c>
      <c r="I786" s="239"/>
      <c r="J786" s="235"/>
      <c r="K786" s="235"/>
      <c r="L786" s="240"/>
      <c r="M786" s="241"/>
      <c r="N786" s="242"/>
      <c r="O786" s="242"/>
      <c r="P786" s="242"/>
      <c r="Q786" s="242"/>
      <c r="R786" s="242"/>
      <c r="S786" s="242"/>
      <c r="T786" s="24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4" t="s">
        <v>215</v>
      </c>
      <c r="AU786" s="244" t="s">
        <v>81</v>
      </c>
      <c r="AV786" s="13" t="s">
        <v>79</v>
      </c>
      <c r="AW786" s="13" t="s">
        <v>33</v>
      </c>
      <c r="AX786" s="13" t="s">
        <v>72</v>
      </c>
      <c r="AY786" s="244" t="s">
        <v>203</v>
      </c>
    </row>
    <row r="787" s="13" customFormat="1">
      <c r="A787" s="13"/>
      <c r="B787" s="234"/>
      <c r="C787" s="235"/>
      <c r="D787" s="236" t="s">
        <v>215</v>
      </c>
      <c r="E787" s="237" t="s">
        <v>19</v>
      </c>
      <c r="F787" s="238" t="s">
        <v>1503</v>
      </c>
      <c r="G787" s="235"/>
      <c r="H787" s="237" t="s">
        <v>19</v>
      </c>
      <c r="I787" s="239"/>
      <c r="J787" s="235"/>
      <c r="K787" s="235"/>
      <c r="L787" s="240"/>
      <c r="M787" s="241"/>
      <c r="N787" s="242"/>
      <c r="O787" s="242"/>
      <c r="P787" s="242"/>
      <c r="Q787" s="242"/>
      <c r="R787" s="242"/>
      <c r="S787" s="242"/>
      <c r="T787" s="24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4" t="s">
        <v>215</v>
      </c>
      <c r="AU787" s="244" t="s">
        <v>81</v>
      </c>
      <c r="AV787" s="13" t="s">
        <v>79</v>
      </c>
      <c r="AW787" s="13" t="s">
        <v>33</v>
      </c>
      <c r="AX787" s="13" t="s">
        <v>72</v>
      </c>
      <c r="AY787" s="244" t="s">
        <v>203</v>
      </c>
    </row>
    <row r="788" s="13" customFormat="1">
      <c r="A788" s="13"/>
      <c r="B788" s="234"/>
      <c r="C788" s="235"/>
      <c r="D788" s="236" t="s">
        <v>215</v>
      </c>
      <c r="E788" s="237" t="s">
        <v>19</v>
      </c>
      <c r="F788" s="238" t="s">
        <v>949</v>
      </c>
      <c r="G788" s="235"/>
      <c r="H788" s="237" t="s">
        <v>19</v>
      </c>
      <c r="I788" s="239"/>
      <c r="J788" s="235"/>
      <c r="K788" s="235"/>
      <c r="L788" s="240"/>
      <c r="M788" s="241"/>
      <c r="N788" s="242"/>
      <c r="O788" s="242"/>
      <c r="P788" s="242"/>
      <c r="Q788" s="242"/>
      <c r="R788" s="242"/>
      <c r="S788" s="242"/>
      <c r="T788" s="24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4" t="s">
        <v>215</v>
      </c>
      <c r="AU788" s="244" t="s">
        <v>81</v>
      </c>
      <c r="AV788" s="13" t="s">
        <v>79</v>
      </c>
      <c r="AW788" s="13" t="s">
        <v>33</v>
      </c>
      <c r="AX788" s="13" t="s">
        <v>72</v>
      </c>
      <c r="AY788" s="244" t="s">
        <v>203</v>
      </c>
    </row>
    <row r="789" s="13" customFormat="1">
      <c r="A789" s="13"/>
      <c r="B789" s="234"/>
      <c r="C789" s="235"/>
      <c r="D789" s="236" t="s">
        <v>215</v>
      </c>
      <c r="E789" s="237" t="s">
        <v>19</v>
      </c>
      <c r="F789" s="238" t="s">
        <v>971</v>
      </c>
      <c r="G789" s="235"/>
      <c r="H789" s="237" t="s">
        <v>19</v>
      </c>
      <c r="I789" s="239"/>
      <c r="J789" s="235"/>
      <c r="K789" s="235"/>
      <c r="L789" s="240"/>
      <c r="M789" s="241"/>
      <c r="N789" s="242"/>
      <c r="O789" s="242"/>
      <c r="P789" s="242"/>
      <c r="Q789" s="242"/>
      <c r="R789" s="242"/>
      <c r="S789" s="242"/>
      <c r="T789" s="24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4" t="s">
        <v>215</v>
      </c>
      <c r="AU789" s="244" t="s">
        <v>81</v>
      </c>
      <c r="AV789" s="13" t="s">
        <v>79</v>
      </c>
      <c r="AW789" s="13" t="s">
        <v>33</v>
      </c>
      <c r="AX789" s="13" t="s">
        <v>72</v>
      </c>
      <c r="AY789" s="244" t="s">
        <v>203</v>
      </c>
    </row>
    <row r="790" s="14" customFormat="1">
      <c r="A790" s="14"/>
      <c r="B790" s="245"/>
      <c r="C790" s="246"/>
      <c r="D790" s="236" t="s">
        <v>215</v>
      </c>
      <c r="E790" s="247" t="s">
        <v>19</v>
      </c>
      <c r="F790" s="248" t="s">
        <v>1958</v>
      </c>
      <c r="G790" s="246"/>
      <c r="H790" s="249">
        <v>4.3339999999999996</v>
      </c>
      <c r="I790" s="250"/>
      <c r="J790" s="246"/>
      <c r="K790" s="246"/>
      <c r="L790" s="251"/>
      <c r="M790" s="252"/>
      <c r="N790" s="253"/>
      <c r="O790" s="253"/>
      <c r="P790" s="253"/>
      <c r="Q790" s="253"/>
      <c r="R790" s="253"/>
      <c r="S790" s="253"/>
      <c r="T790" s="25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5" t="s">
        <v>215</v>
      </c>
      <c r="AU790" s="255" t="s">
        <v>81</v>
      </c>
      <c r="AV790" s="14" t="s">
        <v>81</v>
      </c>
      <c r="AW790" s="14" t="s">
        <v>33</v>
      </c>
      <c r="AX790" s="14" t="s">
        <v>72</v>
      </c>
      <c r="AY790" s="255" t="s">
        <v>203</v>
      </c>
    </row>
    <row r="791" s="15" customFormat="1">
      <c r="A791" s="15"/>
      <c r="B791" s="256"/>
      <c r="C791" s="257"/>
      <c r="D791" s="236" t="s">
        <v>215</v>
      </c>
      <c r="E791" s="258" t="s">
        <v>19</v>
      </c>
      <c r="F791" s="259" t="s">
        <v>246</v>
      </c>
      <c r="G791" s="257"/>
      <c r="H791" s="260">
        <v>20.094999999999999</v>
      </c>
      <c r="I791" s="261"/>
      <c r="J791" s="257"/>
      <c r="K791" s="257"/>
      <c r="L791" s="262"/>
      <c r="M791" s="263"/>
      <c r="N791" s="264"/>
      <c r="O791" s="264"/>
      <c r="P791" s="264"/>
      <c r="Q791" s="264"/>
      <c r="R791" s="264"/>
      <c r="S791" s="264"/>
      <c r="T791" s="26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66" t="s">
        <v>215</v>
      </c>
      <c r="AU791" s="266" t="s">
        <v>81</v>
      </c>
      <c r="AV791" s="15" t="s">
        <v>211</v>
      </c>
      <c r="AW791" s="15" t="s">
        <v>33</v>
      </c>
      <c r="AX791" s="15" t="s">
        <v>79</v>
      </c>
      <c r="AY791" s="266" t="s">
        <v>203</v>
      </c>
    </row>
    <row r="792" s="14" customFormat="1">
      <c r="A792" s="14"/>
      <c r="B792" s="245"/>
      <c r="C792" s="246"/>
      <c r="D792" s="236" t="s">
        <v>215</v>
      </c>
      <c r="E792" s="246"/>
      <c r="F792" s="248" t="s">
        <v>1960</v>
      </c>
      <c r="G792" s="246"/>
      <c r="H792" s="249">
        <v>22.105</v>
      </c>
      <c r="I792" s="250"/>
      <c r="J792" s="246"/>
      <c r="K792" s="246"/>
      <c r="L792" s="251"/>
      <c r="M792" s="252"/>
      <c r="N792" s="253"/>
      <c r="O792" s="253"/>
      <c r="P792" s="253"/>
      <c r="Q792" s="253"/>
      <c r="R792" s="253"/>
      <c r="S792" s="253"/>
      <c r="T792" s="25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5" t="s">
        <v>215</v>
      </c>
      <c r="AU792" s="255" t="s">
        <v>81</v>
      </c>
      <c r="AV792" s="14" t="s">
        <v>81</v>
      </c>
      <c r="AW792" s="14" t="s">
        <v>4</v>
      </c>
      <c r="AX792" s="14" t="s">
        <v>79</v>
      </c>
      <c r="AY792" s="255" t="s">
        <v>203</v>
      </c>
    </row>
    <row r="793" s="2" customFormat="1" ht="16.5" customHeight="1">
      <c r="A793" s="40"/>
      <c r="B793" s="41"/>
      <c r="C793" s="216" t="s">
        <v>888</v>
      </c>
      <c r="D793" s="216" t="s">
        <v>206</v>
      </c>
      <c r="E793" s="217" t="s">
        <v>994</v>
      </c>
      <c r="F793" s="218" t="s">
        <v>995</v>
      </c>
      <c r="G793" s="219" t="s">
        <v>209</v>
      </c>
      <c r="H793" s="220">
        <v>459.798</v>
      </c>
      <c r="I793" s="221"/>
      <c r="J793" s="222">
        <f>ROUND(I793*H793,2)</f>
        <v>0</v>
      </c>
      <c r="K793" s="218" t="s">
        <v>210</v>
      </c>
      <c r="L793" s="46"/>
      <c r="M793" s="223" t="s">
        <v>19</v>
      </c>
      <c r="N793" s="224" t="s">
        <v>43</v>
      </c>
      <c r="O793" s="86"/>
      <c r="P793" s="225">
        <f>O793*H793</f>
        <v>0</v>
      </c>
      <c r="Q793" s="225">
        <v>0.000205</v>
      </c>
      <c r="R793" s="225">
        <f>Q793*H793</f>
        <v>0.094258590000000003</v>
      </c>
      <c r="S793" s="225">
        <v>0</v>
      </c>
      <c r="T793" s="226">
        <f>S793*H793</f>
        <v>0</v>
      </c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R793" s="227" t="s">
        <v>321</v>
      </c>
      <c r="AT793" s="227" t="s">
        <v>206</v>
      </c>
      <c r="AU793" s="227" t="s">
        <v>81</v>
      </c>
      <c r="AY793" s="19" t="s">
        <v>203</v>
      </c>
      <c r="BE793" s="228">
        <f>IF(N793="základní",J793,0)</f>
        <v>0</v>
      </c>
      <c r="BF793" s="228">
        <f>IF(N793="snížená",J793,0)</f>
        <v>0</v>
      </c>
      <c r="BG793" s="228">
        <f>IF(N793="zákl. přenesená",J793,0)</f>
        <v>0</v>
      </c>
      <c r="BH793" s="228">
        <f>IF(N793="sníž. přenesená",J793,0)</f>
        <v>0</v>
      </c>
      <c r="BI793" s="228">
        <f>IF(N793="nulová",J793,0)</f>
        <v>0</v>
      </c>
      <c r="BJ793" s="19" t="s">
        <v>79</v>
      </c>
      <c r="BK793" s="228">
        <f>ROUND(I793*H793,2)</f>
        <v>0</v>
      </c>
      <c r="BL793" s="19" t="s">
        <v>321</v>
      </c>
      <c r="BM793" s="227" t="s">
        <v>1961</v>
      </c>
    </row>
    <row r="794" s="2" customFormat="1">
      <c r="A794" s="40"/>
      <c r="B794" s="41"/>
      <c r="C794" s="42"/>
      <c r="D794" s="229" t="s">
        <v>213</v>
      </c>
      <c r="E794" s="42"/>
      <c r="F794" s="230" t="s">
        <v>997</v>
      </c>
      <c r="G794" s="42"/>
      <c r="H794" s="42"/>
      <c r="I794" s="231"/>
      <c r="J794" s="42"/>
      <c r="K794" s="42"/>
      <c r="L794" s="46"/>
      <c r="M794" s="232"/>
      <c r="N794" s="233"/>
      <c r="O794" s="86"/>
      <c r="P794" s="86"/>
      <c r="Q794" s="86"/>
      <c r="R794" s="86"/>
      <c r="S794" s="86"/>
      <c r="T794" s="87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T794" s="19" t="s">
        <v>213</v>
      </c>
      <c r="AU794" s="19" t="s">
        <v>81</v>
      </c>
    </row>
    <row r="795" s="13" customFormat="1">
      <c r="A795" s="13"/>
      <c r="B795" s="234"/>
      <c r="C795" s="235"/>
      <c r="D795" s="236" t="s">
        <v>215</v>
      </c>
      <c r="E795" s="237" t="s">
        <v>19</v>
      </c>
      <c r="F795" s="238" t="s">
        <v>1366</v>
      </c>
      <c r="G795" s="235"/>
      <c r="H795" s="237" t="s">
        <v>19</v>
      </c>
      <c r="I795" s="239"/>
      <c r="J795" s="235"/>
      <c r="K795" s="235"/>
      <c r="L795" s="240"/>
      <c r="M795" s="241"/>
      <c r="N795" s="242"/>
      <c r="O795" s="242"/>
      <c r="P795" s="242"/>
      <c r="Q795" s="242"/>
      <c r="R795" s="242"/>
      <c r="S795" s="242"/>
      <c r="T795" s="24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4" t="s">
        <v>215</v>
      </c>
      <c r="AU795" s="244" t="s">
        <v>81</v>
      </c>
      <c r="AV795" s="13" t="s">
        <v>79</v>
      </c>
      <c r="AW795" s="13" t="s">
        <v>33</v>
      </c>
      <c r="AX795" s="13" t="s">
        <v>72</v>
      </c>
      <c r="AY795" s="244" t="s">
        <v>203</v>
      </c>
    </row>
    <row r="796" s="13" customFormat="1">
      <c r="A796" s="13"/>
      <c r="B796" s="234"/>
      <c r="C796" s="235"/>
      <c r="D796" s="236" t="s">
        <v>215</v>
      </c>
      <c r="E796" s="237" t="s">
        <v>19</v>
      </c>
      <c r="F796" s="238" t="s">
        <v>1962</v>
      </c>
      <c r="G796" s="235"/>
      <c r="H796" s="237" t="s">
        <v>19</v>
      </c>
      <c r="I796" s="239"/>
      <c r="J796" s="235"/>
      <c r="K796" s="235"/>
      <c r="L796" s="240"/>
      <c r="M796" s="241"/>
      <c r="N796" s="242"/>
      <c r="O796" s="242"/>
      <c r="P796" s="242"/>
      <c r="Q796" s="242"/>
      <c r="R796" s="242"/>
      <c r="S796" s="242"/>
      <c r="T796" s="24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4" t="s">
        <v>215</v>
      </c>
      <c r="AU796" s="244" t="s">
        <v>81</v>
      </c>
      <c r="AV796" s="13" t="s">
        <v>79</v>
      </c>
      <c r="AW796" s="13" t="s">
        <v>33</v>
      </c>
      <c r="AX796" s="13" t="s">
        <v>72</v>
      </c>
      <c r="AY796" s="244" t="s">
        <v>203</v>
      </c>
    </row>
    <row r="797" s="13" customFormat="1">
      <c r="A797" s="13"/>
      <c r="B797" s="234"/>
      <c r="C797" s="235"/>
      <c r="D797" s="236" t="s">
        <v>215</v>
      </c>
      <c r="E797" s="237" t="s">
        <v>19</v>
      </c>
      <c r="F797" s="238" t="s">
        <v>1512</v>
      </c>
      <c r="G797" s="235"/>
      <c r="H797" s="237" t="s">
        <v>19</v>
      </c>
      <c r="I797" s="239"/>
      <c r="J797" s="235"/>
      <c r="K797" s="235"/>
      <c r="L797" s="240"/>
      <c r="M797" s="241"/>
      <c r="N797" s="242"/>
      <c r="O797" s="242"/>
      <c r="P797" s="242"/>
      <c r="Q797" s="242"/>
      <c r="R797" s="242"/>
      <c r="S797" s="242"/>
      <c r="T797" s="24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4" t="s">
        <v>215</v>
      </c>
      <c r="AU797" s="244" t="s">
        <v>81</v>
      </c>
      <c r="AV797" s="13" t="s">
        <v>79</v>
      </c>
      <c r="AW797" s="13" t="s">
        <v>33</v>
      </c>
      <c r="AX797" s="13" t="s">
        <v>72</v>
      </c>
      <c r="AY797" s="244" t="s">
        <v>203</v>
      </c>
    </row>
    <row r="798" s="13" customFormat="1">
      <c r="A798" s="13"/>
      <c r="B798" s="234"/>
      <c r="C798" s="235"/>
      <c r="D798" s="236" t="s">
        <v>215</v>
      </c>
      <c r="E798" s="237" t="s">
        <v>19</v>
      </c>
      <c r="F798" s="238" t="s">
        <v>999</v>
      </c>
      <c r="G798" s="235"/>
      <c r="H798" s="237" t="s">
        <v>19</v>
      </c>
      <c r="I798" s="239"/>
      <c r="J798" s="235"/>
      <c r="K798" s="235"/>
      <c r="L798" s="240"/>
      <c r="M798" s="241"/>
      <c r="N798" s="242"/>
      <c r="O798" s="242"/>
      <c r="P798" s="242"/>
      <c r="Q798" s="242"/>
      <c r="R798" s="242"/>
      <c r="S798" s="242"/>
      <c r="T798" s="24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4" t="s">
        <v>215</v>
      </c>
      <c r="AU798" s="244" t="s">
        <v>81</v>
      </c>
      <c r="AV798" s="13" t="s">
        <v>79</v>
      </c>
      <c r="AW798" s="13" t="s">
        <v>33</v>
      </c>
      <c r="AX798" s="13" t="s">
        <v>72</v>
      </c>
      <c r="AY798" s="244" t="s">
        <v>203</v>
      </c>
    </row>
    <row r="799" s="13" customFormat="1">
      <c r="A799" s="13"/>
      <c r="B799" s="234"/>
      <c r="C799" s="235"/>
      <c r="D799" s="236" t="s">
        <v>215</v>
      </c>
      <c r="E799" s="237" t="s">
        <v>19</v>
      </c>
      <c r="F799" s="238" t="s">
        <v>1000</v>
      </c>
      <c r="G799" s="235"/>
      <c r="H799" s="237" t="s">
        <v>19</v>
      </c>
      <c r="I799" s="239"/>
      <c r="J799" s="235"/>
      <c r="K799" s="235"/>
      <c r="L799" s="240"/>
      <c r="M799" s="241"/>
      <c r="N799" s="242"/>
      <c r="O799" s="242"/>
      <c r="P799" s="242"/>
      <c r="Q799" s="242"/>
      <c r="R799" s="242"/>
      <c r="S799" s="242"/>
      <c r="T799" s="24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44" t="s">
        <v>215</v>
      </c>
      <c r="AU799" s="244" t="s">
        <v>81</v>
      </c>
      <c r="AV799" s="13" t="s">
        <v>79</v>
      </c>
      <c r="AW799" s="13" t="s">
        <v>33</v>
      </c>
      <c r="AX799" s="13" t="s">
        <v>72</v>
      </c>
      <c r="AY799" s="244" t="s">
        <v>203</v>
      </c>
    </row>
    <row r="800" s="14" customFormat="1">
      <c r="A800" s="14"/>
      <c r="B800" s="245"/>
      <c r="C800" s="246"/>
      <c r="D800" s="236" t="s">
        <v>215</v>
      </c>
      <c r="E800" s="247" t="s">
        <v>19</v>
      </c>
      <c r="F800" s="248" t="s">
        <v>1513</v>
      </c>
      <c r="G800" s="246"/>
      <c r="H800" s="249">
        <v>12.84</v>
      </c>
      <c r="I800" s="250"/>
      <c r="J800" s="246"/>
      <c r="K800" s="246"/>
      <c r="L800" s="251"/>
      <c r="M800" s="252"/>
      <c r="N800" s="253"/>
      <c r="O800" s="253"/>
      <c r="P800" s="253"/>
      <c r="Q800" s="253"/>
      <c r="R800" s="253"/>
      <c r="S800" s="253"/>
      <c r="T800" s="25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5" t="s">
        <v>215</v>
      </c>
      <c r="AU800" s="255" t="s">
        <v>81</v>
      </c>
      <c r="AV800" s="14" t="s">
        <v>81</v>
      </c>
      <c r="AW800" s="14" t="s">
        <v>33</v>
      </c>
      <c r="AX800" s="14" t="s">
        <v>72</v>
      </c>
      <c r="AY800" s="255" t="s">
        <v>203</v>
      </c>
    </row>
    <row r="801" s="13" customFormat="1">
      <c r="A801" s="13"/>
      <c r="B801" s="234"/>
      <c r="C801" s="235"/>
      <c r="D801" s="236" t="s">
        <v>215</v>
      </c>
      <c r="E801" s="237" t="s">
        <v>19</v>
      </c>
      <c r="F801" s="238" t="s">
        <v>1366</v>
      </c>
      <c r="G801" s="235"/>
      <c r="H801" s="237" t="s">
        <v>19</v>
      </c>
      <c r="I801" s="239"/>
      <c r="J801" s="235"/>
      <c r="K801" s="235"/>
      <c r="L801" s="240"/>
      <c r="M801" s="241"/>
      <c r="N801" s="242"/>
      <c r="O801" s="242"/>
      <c r="P801" s="242"/>
      <c r="Q801" s="242"/>
      <c r="R801" s="242"/>
      <c r="S801" s="242"/>
      <c r="T801" s="24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4" t="s">
        <v>215</v>
      </c>
      <c r="AU801" s="244" t="s">
        <v>81</v>
      </c>
      <c r="AV801" s="13" t="s">
        <v>79</v>
      </c>
      <c r="AW801" s="13" t="s">
        <v>33</v>
      </c>
      <c r="AX801" s="13" t="s">
        <v>72</v>
      </c>
      <c r="AY801" s="244" t="s">
        <v>203</v>
      </c>
    </row>
    <row r="802" s="13" customFormat="1">
      <c r="A802" s="13"/>
      <c r="B802" s="234"/>
      <c r="C802" s="235"/>
      <c r="D802" s="236" t="s">
        <v>215</v>
      </c>
      <c r="E802" s="237" t="s">
        <v>19</v>
      </c>
      <c r="F802" s="238" t="s">
        <v>1963</v>
      </c>
      <c r="G802" s="235"/>
      <c r="H802" s="237" t="s">
        <v>19</v>
      </c>
      <c r="I802" s="239"/>
      <c r="J802" s="235"/>
      <c r="K802" s="235"/>
      <c r="L802" s="240"/>
      <c r="M802" s="241"/>
      <c r="N802" s="242"/>
      <c r="O802" s="242"/>
      <c r="P802" s="242"/>
      <c r="Q802" s="242"/>
      <c r="R802" s="242"/>
      <c r="S802" s="242"/>
      <c r="T802" s="24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4" t="s">
        <v>215</v>
      </c>
      <c r="AU802" s="244" t="s">
        <v>81</v>
      </c>
      <c r="AV802" s="13" t="s">
        <v>79</v>
      </c>
      <c r="AW802" s="13" t="s">
        <v>33</v>
      </c>
      <c r="AX802" s="13" t="s">
        <v>72</v>
      </c>
      <c r="AY802" s="244" t="s">
        <v>203</v>
      </c>
    </row>
    <row r="803" s="13" customFormat="1">
      <c r="A803" s="13"/>
      <c r="B803" s="234"/>
      <c r="C803" s="235"/>
      <c r="D803" s="236" t="s">
        <v>215</v>
      </c>
      <c r="E803" s="237" t="s">
        <v>19</v>
      </c>
      <c r="F803" s="238" t="s">
        <v>1512</v>
      </c>
      <c r="G803" s="235"/>
      <c r="H803" s="237" t="s">
        <v>19</v>
      </c>
      <c r="I803" s="239"/>
      <c r="J803" s="235"/>
      <c r="K803" s="235"/>
      <c r="L803" s="240"/>
      <c r="M803" s="241"/>
      <c r="N803" s="242"/>
      <c r="O803" s="242"/>
      <c r="P803" s="242"/>
      <c r="Q803" s="242"/>
      <c r="R803" s="242"/>
      <c r="S803" s="242"/>
      <c r="T803" s="24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4" t="s">
        <v>215</v>
      </c>
      <c r="AU803" s="244" t="s">
        <v>81</v>
      </c>
      <c r="AV803" s="13" t="s">
        <v>79</v>
      </c>
      <c r="AW803" s="13" t="s">
        <v>33</v>
      </c>
      <c r="AX803" s="13" t="s">
        <v>72</v>
      </c>
      <c r="AY803" s="244" t="s">
        <v>203</v>
      </c>
    </row>
    <row r="804" s="13" customFormat="1">
      <c r="A804" s="13"/>
      <c r="B804" s="234"/>
      <c r="C804" s="235"/>
      <c r="D804" s="236" t="s">
        <v>215</v>
      </c>
      <c r="E804" s="237" t="s">
        <v>19</v>
      </c>
      <c r="F804" s="238" t="s">
        <v>999</v>
      </c>
      <c r="G804" s="235"/>
      <c r="H804" s="237" t="s">
        <v>19</v>
      </c>
      <c r="I804" s="239"/>
      <c r="J804" s="235"/>
      <c r="K804" s="235"/>
      <c r="L804" s="240"/>
      <c r="M804" s="241"/>
      <c r="N804" s="242"/>
      <c r="O804" s="242"/>
      <c r="P804" s="242"/>
      <c r="Q804" s="242"/>
      <c r="R804" s="242"/>
      <c r="S804" s="242"/>
      <c r="T804" s="24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4" t="s">
        <v>215</v>
      </c>
      <c r="AU804" s="244" t="s">
        <v>81</v>
      </c>
      <c r="AV804" s="13" t="s">
        <v>79</v>
      </c>
      <c r="AW804" s="13" t="s">
        <v>33</v>
      </c>
      <c r="AX804" s="13" t="s">
        <v>72</v>
      </c>
      <c r="AY804" s="244" t="s">
        <v>203</v>
      </c>
    </row>
    <row r="805" s="13" customFormat="1">
      <c r="A805" s="13"/>
      <c r="B805" s="234"/>
      <c r="C805" s="235"/>
      <c r="D805" s="236" t="s">
        <v>215</v>
      </c>
      <c r="E805" s="237" t="s">
        <v>19</v>
      </c>
      <c r="F805" s="238" t="s">
        <v>1002</v>
      </c>
      <c r="G805" s="235"/>
      <c r="H805" s="237" t="s">
        <v>19</v>
      </c>
      <c r="I805" s="239"/>
      <c r="J805" s="235"/>
      <c r="K805" s="235"/>
      <c r="L805" s="240"/>
      <c r="M805" s="241"/>
      <c r="N805" s="242"/>
      <c r="O805" s="242"/>
      <c r="P805" s="242"/>
      <c r="Q805" s="242"/>
      <c r="R805" s="242"/>
      <c r="S805" s="242"/>
      <c r="T805" s="24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4" t="s">
        <v>215</v>
      </c>
      <c r="AU805" s="244" t="s">
        <v>81</v>
      </c>
      <c r="AV805" s="13" t="s">
        <v>79</v>
      </c>
      <c r="AW805" s="13" t="s">
        <v>33</v>
      </c>
      <c r="AX805" s="13" t="s">
        <v>72</v>
      </c>
      <c r="AY805" s="244" t="s">
        <v>203</v>
      </c>
    </row>
    <row r="806" s="14" customFormat="1">
      <c r="A806" s="14"/>
      <c r="B806" s="245"/>
      <c r="C806" s="246"/>
      <c r="D806" s="236" t="s">
        <v>215</v>
      </c>
      <c r="E806" s="247" t="s">
        <v>19</v>
      </c>
      <c r="F806" s="248" t="s">
        <v>1566</v>
      </c>
      <c r="G806" s="246"/>
      <c r="H806" s="249">
        <v>49.191000000000002</v>
      </c>
      <c r="I806" s="250"/>
      <c r="J806" s="246"/>
      <c r="K806" s="246"/>
      <c r="L806" s="251"/>
      <c r="M806" s="252"/>
      <c r="N806" s="253"/>
      <c r="O806" s="253"/>
      <c r="P806" s="253"/>
      <c r="Q806" s="253"/>
      <c r="R806" s="253"/>
      <c r="S806" s="253"/>
      <c r="T806" s="25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5" t="s">
        <v>215</v>
      </c>
      <c r="AU806" s="255" t="s">
        <v>81</v>
      </c>
      <c r="AV806" s="14" t="s">
        <v>81</v>
      </c>
      <c r="AW806" s="14" t="s">
        <v>33</v>
      </c>
      <c r="AX806" s="14" t="s">
        <v>72</v>
      </c>
      <c r="AY806" s="255" t="s">
        <v>203</v>
      </c>
    </row>
    <row r="807" s="13" customFormat="1">
      <c r="A807" s="13"/>
      <c r="B807" s="234"/>
      <c r="C807" s="235"/>
      <c r="D807" s="236" t="s">
        <v>215</v>
      </c>
      <c r="E807" s="237" t="s">
        <v>19</v>
      </c>
      <c r="F807" s="238" t="s">
        <v>1366</v>
      </c>
      <c r="G807" s="235"/>
      <c r="H807" s="237" t="s">
        <v>19</v>
      </c>
      <c r="I807" s="239"/>
      <c r="J807" s="235"/>
      <c r="K807" s="235"/>
      <c r="L807" s="240"/>
      <c r="M807" s="241"/>
      <c r="N807" s="242"/>
      <c r="O807" s="242"/>
      <c r="P807" s="242"/>
      <c r="Q807" s="242"/>
      <c r="R807" s="242"/>
      <c r="S807" s="242"/>
      <c r="T807" s="24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4" t="s">
        <v>215</v>
      </c>
      <c r="AU807" s="244" t="s">
        <v>81</v>
      </c>
      <c r="AV807" s="13" t="s">
        <v>79</v>
      </c>
      <c r="AW807" s="13" t="s">
        <v>33</v>
      </c>
      <c r="AX807" s="13" t="s">
        <v>72</v>
      </c>
      <c r="AY807" s="244" t="s">
        <v>203</v>
      </c>
    </row>
    <row r="808" s="13" customFormat="1">
      <c r="A808" s="13"/>
      <c r="B808" s="234"/>
      <c r="C808" s="235"/>
      <c r="D808" s="236" t="s">
        <v>215</v>
      </c>
      <c r="E808" s="237" t="s">
        <v>19</v>
      </c>
      <c r="F808" s="238" t="s">
        <v>1964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215</v>
      </c>
      <c r="AU808" s="244" t="s">
        <v>81</v>
      </c>
      <c r="AV808" s="13" t="s">
        <v>79</v>
      </c>
      <c r="AW808" s="13" t="s">
        <v>33</v>
      </c>
      <c r="AX808" s="13" t="s">
        <v>72</v>
      </c>
      <c r="AY808" s="244" t="s">
        <v>203</v>
      </c>
    </row>
    <row r="809" s="13" customFormat="1">
      <c r="A809" s="13"/>
      <c r="B809" s="234"/>
      <c r="C809" s="235"/>
      <c r="D809" s="236" t="s">
        <v>215</v>
      </c>
      <c r="E809" s="237" t="s">
        <v>19</v>
      </c>
      <c r="F809" s="238" t="s">
        <v>1490</v>
      </c>
      <c r="G809" s="235"/>
      <c r="H809" s="237" t="s">
        <v>19</v>
      </c>
      <c r="I809" s="239"/>
      <c r="J809" s="235"/>
      <c r="K809" s="235"/>
      <c r="L809" s="240"/>
      <c r="M809" s="241"/>
      <c r="N809" s="242"/>
      <c r="O809" s="242"/>
      <c r="P809" s="242"/>
      <c r="Q809" s="242"/>
      <c r="R809" s="242"/>
      <c r="S809" s="242"/>
      <c r="T809" s="24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4" t="s">
        <v>215</v>
      </c>
      <c r="AU809" s="244" t="s">
        <v>81</v>
      </c>
      <c r="AV809" s="13" t="s">
        <v>79</v>
      </c>
      <c r="AW809" s="13" t="s">
        <v>33</v>
      </c>
      <c r="AX809" s="13" t="s">
        <v>72</v>
      </c>
      <c r="AY809" s="244" t="s">
        <v>203</v>
      </c>
    </row>
    <row r="810" s="13" customFormat="1">
      <c r="A810" s="13"/>
      <c r="B810" s="234"/>
      <c r="C810" s="235"/>
      <c r="D810" s="236" t="s">
        <v>215</v>
      </c>
      <c r="E810" s="237" t="s">
        <v>19</v>
      </c>
      <c r="F810" s="238" t="s">
        <v>999</v>
      </c>
      <c r="G810" s="235"/>
      <c r="H810" s="237" t="s">
        <v>19</v>
      </c>
      <c r="I810" s="239"/>
      <c r="J810" s="235"/>
      <c r="K810" s="235"/>
      <c r="L810" s="240"/>
      <c r="M810" s="241"/>
      <c r="N810" s="242"/>
      <c r="O810" s="242"/>
      <c r="P810" s="242"/>
      <c r="Q810" s="242"/>
      <c r="R810" s="242"/>
      <c r="S810" s="242"/>
      <c r="T810" s="24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4" t="s">
        <v>215</v>
      </c>
      <c r="AU810" s="244" t="s">
        <v>81</v>
      </c>
      <c r="AV810" s="13" t="s">
        <v>79</v>
      </c>
      <c r="AW810" s="13" t="s">
        <v>33</v>
      </c>
      <c r="AX810" s="13" t="s">
        <v>72</v>
      </c>
      <c r="AY810" s="244" t="s">
        <v>203</v>
      </c>
    </row>
    <row r="811" s="13" customFormat="1">
      <c r="A811" s="13"/>
      <c r="B811" s="234"/>
      <c r="C811" s="235"/>
      <c r="D811" s="236" t="s">
        <v>215</v>
      </c>
      <c r="E811" s="237" t="s">
        <v>19</v>
      </c>
      <c r="F811" s="238" t="s">
        <v>1000</v>
      </c>
      <c r="G811" s="235"/>
      <c r="H811" s="237" t="s">
        <v>19</v>
      </c>
      <c r="I811" s="239"/>
      <c r="J811" s="235"/>
      <c r="K811" s="235"/>
      <c r="L811" s="240"/>
      <c r="M811" s="241"/>
      <c r="N811" s="242"/>
      <c r="O811" s="242"/>
      <c r="P811" s="242"/>
      <c r="Q811" s="242"/>
      <c r="R811" s="242"/>
      <c r="S811" s="242"/>
      <c r="T811" s="24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4" t="s">
        <v>215</v>
      </c>
      <c r="AU811" s="244" t="s">
        <v>81</v>
      </c>
      <c r="AV811" s="13" t="s">
        <v>79</v>
      </c>
      <c r="AW811" s="13" t="s">
        <v>33</v>
      </c>
      <c r="AX811" s="13" t="s">
        <v>72</v>
      </c>
      <c r="AY811" s="244" t="s">
        <v>203</v>
      </c>
    </row>
    <row r="812" s="14" customFormat="1">
      <c r="A812" s="14"/>
      <c r="B812" s="245"/>
      <c r="C812" s="246"/>
      <c r="D812" s="236" t="s">
        <v>215</v>
      </c>
      <c r="E812" s="247" t="s">
        <v>19</v>
      </c>
      <c r="F812" s="248" t="s">
        <v>1491</v>
      </c>
      <c r="G812" s="246"/>
      <c r="H812" s="249">
        <v>4.2699999999999996</v>
      </c>
      <c r="I812" s="250"/>
      <c r="J812" s="246"/>
      <c r="K812" s="246"/>
      <c r="L812" s="251"/>
      <c r="M812" s="252"/>
      <c r="N812" s="253"/>
      <c r="O812" s="253"/>
      <c r="P812" s="253"/>
      <c r="Q812" s="253"/>
      <c r="R812" s="253"/>
      <c r="S812" s="253"/>
      <c r="T812" s="25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5" t="s">
        <v>215</v>
      </c>
      <c r="AU812" s="255" t="s">
        <v>81</v>
      </c>
      <c r="AV812" s="14" t="s">
        <v>81</v>
      </c>
      <c r="AW812" s="14" t="s">
        <v>33</v>
      </c>
      <c r="AX812" s="14" t="s">
        <v>72</v>
      </c>
      <c r="AY812" s="255" t="s">
        <v>203</v>
      </c>
    </row>
    <row r="813" s="13" customFormat="1">
      <c r="A813" s="13"/>
      <c r="B813" s="234"/>
      <c r="C813" s="235"/>
      <c r="D813" s="236" t="s">
        <v>215</v>
      </c>
      <c r="E813" s="237" t="s">
        <v>19</v>
      </c>
      <c r="F813" s="238" t="s">
        <v>1366</v>
      </c>
      <c r="G813" s="235"/>
      <c r="H813" s="237" t="s">
        <v>19</v>
      </c>
      <c r="I813" s="239"/>
      <c r="J813" s="235"/>
      <c r="K813" s="235"/>
      <c r="L813" s="240"/>
      <c r="M813" s="241"/>
      <c r="N813" s="242"/>
      <c r="O813" s="242"/>
      <c r="P813" s="242"/>
      <c r="Q813" s="242"/>
      <c r="R813" s="242"/>
      <c r="S813" s="242"/>
      <c r="T813" s="24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4" t="s">
        <v>215</v>
      </c>
      <c r="AU813" s="244" t="s">
        <v>81</v>
      </c>
      <c r="AV813" s="13" t="s">
        <v>79</v>
      </c>
      <c r="AW813" s="13" t="s">
        <v>33</v>
      </c>
      <c r="AX813" s="13" t="s">
        <v>72</v>
      </c>
      <c r="AY813" s="244" t="s">
        <v>203</v>
      </c>
    </row>
    <row r="814" s="13" customFormat="1">
      <c r="A814" s="13"/>
      <c r="B814" s="234"/>
      <c r="C814" s="235"/>
      <c r="D814" s="236" t="s">
        <v>215</v>
      </c>
      <c r="E814" s="237" t="s">
        <v>19</v>
      </c>
      <c r="F814" s="238" t="s">
        <v>1965</v>
      </c>
      <c r="G814" s="235"/>
      <c r="H814" s="237" t="s">
        <v>19</v>
      </c>
      <c r="I814" s="239"/>
      <c r="J814" s="235"/>
      <c r="K814" s="235"/>
      <c r="L814" s="240"/>
      <c r="M814" s="241"/>
      <c r="N814" s="242"/>
      <c r="O814" s="242"/>
      <c r="P814" s="242"/>
      <c r="Q814" s="242"/>
      <c r="R814" s="242"/>
      <c r="S814" s="242"/>
      <c r="T814" s="24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4" t="s">
        <v>215</v>
      </c>
      <c r="AU814" s="244" t="s">
        <v>81</v>
      </c>
      <c r="AV814" s="13" t="s">
        <v>79</v>
      </c>
      <c r="AW814" s="13" t="s">
        <v>33</v>
      </c>
      <c r="AX814" s="13" t="s">
        <v>72</v>
      </c>
      <c r="AY814" s="244" t="s">
        <v>203</v>
      </c>
    </row>
    <row r="815" s="13" customFormat="1">
      <c r="A815" s="13"/>
      <c r="B815" s="234"/>
      <c r="C815" s="235"/>
      <c r="D815" s="236" t="s">
        <v>215</v>
      </c>
      <c r="E815" s="237" t="s">
        <v>19</v>
      </c>
      <c r="F815" s="238" t="s">
        <v>1490</v>
      </c>
      <c r="G815" s="235"/>
      <c r="H815" s="237" t="s">
        <v>19</v>
      </c>
      <c r="I815" s="239"/>
      <c r="J815" s="235"/>
      <c r="K815" s="235"/>
      <c r="L815" s="240"/>
      <c r="M815" s="241"/>
      <c r="N815" s="242"/>
      <c r="O815" s="242"/>
      <c r="P815" s="242"/>
      <c r="Q815" s="242"/>
      <c r="R815" s="242"/>
      <c r="S815" s="242"/>
      <c r="T815" s="24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4" t="s">
        <v>215</v>
      </c>
      <c r="AU815" s="244" t="s">
        <v>81</v>
      </c>
      <c r="AV815" s="13" t="s">
        <v>79</v>
      </c>
      <c r="AW815" s="13" t="s">
        <v>33</v>
      </c>
      <c r="AX815" s="13" t="s">
        <v>72</v>
      </c>
      <c r="AY815" s="244" t="s">
        <v>203</v>
      </c>
    </row>
    <row r="816" s="13" customFormat="1">
      <c r="A816" s="13"/>
      <c r="B816" s="234"/>
      <c r="C816" s="235"/>
      <c r="D816" s="236" t="s">
        <v>215</v>
      </c>
      <c r="E816" s="237" t="s">
        <v>19</v>
      </c>
      <c r="F816" s="238" t="s">
        <v>999</v>
      </c>
      <c r="G816" s="235"/>
      <c r="H816" s="237" t="s">
        <v>19</v>
      </c>
      <c r="I816" s="239"/>
      <c r="J816" s="235"/>
      <c r="K816" s="235"/>
      <c r="L816" s="240"/>
      <c r="M816" s="241"/>
      <c r="N816" s="242"/>
      <c r="O816" s="242"/>
      <c r="P816" s="242"/>
      <c r="Q816" s="242"/>
      <c r="R816" s="242"/>
      <c r="S816" s="242"/>
      <c r="T816" s="24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4" t="s">
        <v>215</v>
      </c>
      <c r="AU816" s="244" t="s">
        <v>81</v>
      </c>
      <c r="AV816" s="13" t="s">
        <v>79</v>
      </c>
      <c r="AW816" s="13" t="s">
        <v>33</v>
      </c>
      <c r="AX816" s="13" t="s">
        <v>72</v>
      </c>
      <c r="AY816" s="244" t="s">
        <v>203</v>
      </c>
    </row>
    <row r="817" s="13" customFormat="1">
      <c r="A817" s="13"/>
      <c r="B817" s="234"/>
      <c r="C817" s="235"/>
      <c r="D817" s="236" t="s">
        <v>215</v>
      </c>
      <c r="E817" s="237" t="s">
        <v>19</v>
      </c>
      <c r="F817" s="238" t="s">
        <v>1002</v>
      </c>
      <c r="G817" s="235"/>
      <c r="H817" s="237" t="s">
        <v>19</v>
      </c>
      <c r="I817" s="239"/>
      <c r="J817" s="235"/>
      <c r="K817" s="235"/>
      <c r="L817" s="240"/>
      <c r="M817" s="241"/>
      <c r="N817" s="242"/>
      <c r="O817" s="242"/>
      <c r="P817" s="242"/>
      <c r="Q817" s="242"/>
      <c r="R817" s="242"/>
      <c r="S817" s="242"/>
      <c r="T817" s="24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4" t="s">
        <v>215</v>
      </c>
      <c r="AU817" s="244" t="s">
        <v>81</v>
      </c>
      <c r="AV817" s="13" t="s">
        <v>79</v>
      </c>
      <c r="AW817" s="13" t="s">
        <v>33</v>
      </c>
      <c r="AX817" s="13" t="s">
        <v>72</v>
      </c>
      <c r="AY817" s="244" t="s">
        <v>203</v>
      </c>
    </row>
    <row r="818" s="14" customFormat="1">
      <c r="A818" s="14"/>
      <c r="B818" s="245"/>
      <c r="C818" s="246"/>
      <c r="D818" s="236" t="s">
        <v>215</v>
      </c>
      <c r="E818" s="247" t="s">
        <v>19</v>
      </c>
      <c r="F818" s="248" t="s">
        <v>1860</v>
      </c>
      <c r="G818" s="246"/>
      <c r="H818" s="249">
        <v>44.661999999999999</v>
      </c>
      <c r="I818" s="250"/>
      <c r="J818" s="246"/>
      <c r="K818" s="246"/>
      <c r="L818" s="251"/>
      <c r="M818" s="252"/>
      <c r="N818" s="253"/>
      <c r="O818" s="253"/>
      <c r="P818" s="253"/>
      <c r="Q818" s="253"/>
      <c r="R818" s="253"/>
      <c r="S818" s="253"/>
      <c r="T818" s="25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5" t="s">
        <v>215</v>
      </c>
      <c r="AU818" s="255" t="s">
        <v>81</v>
      </c>
      <c r="AV818" s="14" t="s">
        <v>81</v>
      </c>
      <c r="AW818" s="14" t="s">
        <v>33</v>
      </c>
      <c r="AX818" s="14" t="s">
        <v>72</v>
      </c>
      <c r="AY818" s="255" t="s">
        <v>203</v>
      </c>
    </row>
    <row r="819" s="13" customFormat="1">
      <c r="A819" s="13"/>
      <c r="B819" s="234"/>
      <c r="C819" s="235"/>
      <c r="D819" s="236" t="s">
        <v>215</v>
      </c>
      <c r="E819" s="237" t="s">
        <v>19</v>
      </c>
      <c r="F819" s="238" t="s">
        <v>1366</v>
      </c>
      <c r="G819" s="235"/>
      <c r="H819" s="237" t="s">
        <v>19</v>
      </c>
      <c r="I819" s="239"/>
      <c r="J819" s="235"/>
      <c r="K819" s="235"/>
      <c r="L819" s="240"/>
      <c r="M819" s="241"/>
      <c r="N819" s="242"/>
      <c r="O819" s="242"/>
      <c r="P819" s="242"/>
      <c r="Q819" s="242"/>
      <c r="R819" s="242"/>
      <c r="S819" s="242"/>
      <c r="T819" s="24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4" t="s">
        <v>215</v>
      </c>
      <c r="AU819" s="244" t="s">
        <v>81</v>
      </c>
      <c r="AV819" s="13" t="s">
        <v>79</v>
      </c>
      <c r="AW819" s="13" t="s">
        <v>33</v>
      </c>
      <c r="AX819" s="13" t="s">
        <v>72</v>
      </c>
      <c r="AY819" s="244" t="s">
        <v>203</v>
      </c>
    </row>
    <row r="820" s="13" customFormat="1">
      <c r="A820" s="13"/>
      <c r="B820" s="234"/>
      <c r="C820" s="235"/>
      <c r="D820" s="236" t="s">
        <v>215</v>
      </c>
      <c r="E820" s="237" t="s">
        <v>19</v>
      </c>
      <c r="F820" s="238" t="s">
        <v>1966</v>
      </c>
      <c r="G820" s="235"/>
      <c r="H820" s="237" t="s">
        <v>19</v>
      </c>
      <c r="I820" s="239"/>
      <c r="J820" s="235"/>
      <c r="K820" s="235"/>
      <c r="L820" s="240"/>
      <c r="M820" s="241"/>
      <c r="N820" s="242"/>
      <c r="O820" s="242"/>
      <c r="P820" s="242"/>
      <c r="Q820" s="242"/>
      <c r="R820" s="242"/>
      <c r="S820" s="242"/>
      <c r="T820" s="24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4" t="s">
        <v>215</v>
      </c>
      <c r="AU820" s="244" t="s">
        <v>81</v>
      </c>
      <c r="AV820" s="13" t="s">
        <v>79</v>
      </c>
      <c r="AW820" s="13" t="s">
        <v>33</v>
      </c>
      <c r="AX820" s="13" t="s">
        <v>72</v>
      </c>
      <c r="AY820" s="244" t="s">
        <v>203</v>
      </c>
    </row>
    <row r="821" s="13" customFormat="1">
      <c r="A821" s="13"/>
      <c r="B821" s="234"/>
      <c r="C821" s="235"/>
      <c r="D821" s="236" t="s">
        <v>215</v>
      </c>
      <c r="E821" s="237" t="s">
        <v>19</v>
      </c>
      <c r="F821" s="238" t="s">
        <v>553</v>
      </c>
      <c r="G821" s="235"/>
      <c r="H821" s="237" t="s">
        <v>19</v>
      </c>
      <c r="I821" s="239"/>
      <c r="J821" s="235"/>
      <c r="K821" s="235"/>
      <c r="L821" s="240"/>
      <c r="M821" s="241"/>
      <c r="N821" s="242"/>
      <c r="O821" s="242"/>
      <c r="P821" s="242"/>
      <c r="Q821" s="242"/>
      <c r="R821" s="242"/>
      <c r="S821" s="242"/>
      <c r="T821" s="24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4" t="s">
        <v>215</v>
      </c>
      <c r="AU821" s="244" t="s">
        <v>81</v>
      </c>
      <c r="AV821" s="13" t="s">
        <v>79</v>
      </c>
      <c r="AW821" s="13" t="s">
        <v>33</v>
      </c>
      <c r="AX821" s="13" t="s">
        <v>72</v>
      </c>
      <c r="AY821" s="244" t="s">
        <v>203</v>
      </c>
    </row>
    <row r="822" s="13" customFormat="1">
      <c r="A822" s="13"/>
      <c r="B822" s="234"/>
      <c r="C822" s="235"/>
      <c r="D822" s="236" t="s">
        <v>215</v>
      </c>
      <c r="E822" s="237" t="s">
        <v>19</v>
      </c>
      <c r="F822" s="238" t="s">
        <v>999</v>
      </c>
      <c r="G822" s="235"/>
      <c r="H822" s="237" t="s">
        <v>19</v>
      </c>
      <c r="I822" s="239"/>
      <c r="J822" s="235"/>
      <c r="K822" s="235"/>
      <c r="L822" s="240"/>
      <c r="M822" s="241"/>
      <c r="N822" s="242"/>
      <c r="O822" s="242"/>
      <c r="P822" s="242"/>
      <c r="Q822" s="242"/>
      <c r="R822" s="242"/>
      <c r="S822" s="242"/>
      <c r="T822" s="24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4" t="s">
        <v>215</v>
      </c>
      <c r="AU822" s="244" t="s">
        <v>81</v>
      </c>
      <c r="AV822" s="13" t="s">
        <v>79</v>
      </c>
      <c r="AW822" s="13" t="s">
        <v>33</v>
      </c>
      <c r="AX822" s="13" t="s">
        <v>72</v>
      </c>
      <c r="AY822" s="244" t="s">
        <v>203</v>
      </c>
    </row>
    <row r="823" s="13" customFormat="1">
      <c r="A823" s="13"/>
      <c r="B823" s="234"/>
      <c r="C823" s="235"/>
      <c r="D823" s="236" t="s">
        <v>215</v>
      </c>
      <c r="E823" s="237" t="s">
        <v>19</v>
      </c>
      <c r="F823" s="238" t="s">
        <v>1000</v>
      </c>
      <c r="G823" s="235"/>
      <c r="H823" s="237" t="s">
        <v>19</v>
      </c>
      <c r="I823" s="239"/>
      <c r="J823" s="235"/>
      <c r="K823" s="235"/>
      <c r="L823" s="240"/>
      <c r="M823" s="241"/>
      <c r="N823" s="242"/>
      <c r="O823" s="242"/>
      <c r="P823" s="242"/>
      <c r="Q823" s="242"/>
      <c r="R823" s="242"/>
      <c r="S823" s="242"/>
      <c r="T823" s="24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4" t="s">
        <v>215</v>
      </c>
      <c r="AU823" s="244" t="s">
        <v>81</v>
      </c>
      <c r="AV823" s="13" t="s">
        <v>79</v>
      </c>
      <c r="AW823" s="13" t="s">
        <v>33</v>
      </c>
      <c r="AX823" s="13" t="s">
        <v>72</v>
      </c>
      <c r="AY823" s="244" t="s">
        <v>203</v>
      </c>
    </row>
    <row r="824" s="14" customFormat="1">
      <c r="A824" s="14"/>
      <c r="B824" s="245"/>
      <c r="C824" s="246"/>
      <c r="D824" s="236" t="s">
        <v>215</v>
      </c>
      <c r="E824" s="247" t="s">
        <v>19</v>
      </c>
      <c r="F824" s="248" t="s">
        <v>1368</v>
      </c>
      <c r="G824" s="246"/>
      <c r="H824" s="249">
        <v>15.550000000000001</v>
      </c>
      <c r="I824" s="250"/>
      <c r="J824" s="246"/>
      <c r="K824" s="246"/>
      <c r="L824" s="251"/>
      <c r="M824" s="252"/>
      <c r="N824" s="253"/>
      <c r="O824" s="253"/>
      <c r="P824" s="253"/>
      <c r="Q824" s="253"/>
      <c r="R824" s="253"/>
      <c r="S824" s="253"/>
      <c r="T824" s="25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5" t="s">
        <v>215</v>
      </c>
      <c r="AU824" s="255" t="s">
        <v>81</v>
      </c>
      <c r="AV824" s="14" t="s">
        <v>81</v>
      </c>
      <c r="AW824" s="14" t="s">
        <v>33</v>
      </c>
      <c r="AX824" s="14" t="s">
        <v>72</v>
      </c>
      <c r="AY824" s="255" t="s">
        <v>203</v>
      </c>
    </row>
    <row r="825" s="13" customFormat="1">
      <c r="A825" s="13"/>
      <c r="B825" s="234"/>
      <c r="C825" s="235"/>
      <c r="D825" s="236" t="s">
        <v>215</v>
      </c>
      <c r="E825" s="237" t="s">
        <v>19</v>
      </c>
      <c r="F825" s="238" t="s">
        <v>1366</v>
      </c>
      <c r="G825" s="235"/>
      <c r="H825" s="237" t="s">
        <v>19</v>
      </c>
      <c r="I825" s="239"/>
      <c r="J825" s="235"/>
      <c r="K825" s="235"/>
      <c r="L825" s="240"/>
      <c r="M825" s="241"/>
      <c r="N825" s="242"/>
      <c r="O825" s="242"/>
      <c r="P825" s="242"/>
      <c r="Q825" s="242"/>
      <c r="R825" s="242"/>
      <c r="S825" s="242"/>
      <c r="T825" s="24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4" t="s">
        <v>215</v>
      </c>
      <c r="AU825" s="244" t="s">
        <v>81</v>
      </c>
      <c r="AV825" s="13" t="s">
        <v>79</v>
      </c>
      <c r="AW825" s="13" t="s">
        <v>33</v>
      </c>
      <c r="AX825" s="13" t="s">
        <v>72</v>
      </c>
      <c r="AY825" s="244" t="s">
        <v>203</v>
      </c>
    </row>
    <row r="826" s="13" customFormat="1">
      <c r="A826" s="13"/>
      <c r="B826" s="234"/>
      <c r="C826" s="235"/>
      <c r="D826" s="236" t="s">
        <v>215</v>
      </c>
      <c r="E826" s="237" t="s">
        <v>19</v>
      </c>
      <c r="F826" s="238" t="s">
        <v>1967</v>
      </c>
      <c r="G826" s="235"/>
      <c r="H826" s="237" t="s">
        <v>19</v>
      </c>
      <c r="I826" s="239"/>
      <c r="J826" s="235"/>
      <c r="K826" s="235"/>
      <c r="L826" s="240"/>
      <c r="M826" s="241"/>
      <c r="N826" s="242"/>
      <c r="O826" s="242"/>
      <c r="P826" s="242"/>
      <c r="Q826" s="242"/>
      <c r="R826" s="242"/>
      <c r="S826" s="242"/>
      <c r="T826" s="24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4" t="s">
        <v>215</v>
      </c>
      <c r="AU826" s="244" t="s">
        <v>81</v>
      </c>
      <c r="AV826" s="13" t="s">
        <v>79</v>
      </c>
      <c r="AW826" s="13" t="s">
        <v>33</v>
      </c>
      <c r="AX826" s="13" t="s">
        <v>72</v>
      </c>
      <c r="AY826" s="244" t="s">
        <v>203</v>
      </c>
    </row>
    <row r="827" s="13" customFormat="1">
      <c r="A827" s="13"/>
      <c r="B827" s="234"/>
      <c r="C827" s="235"/>
      <c r="D827" s="236" t="s">
        <v>215</v>
      </c>
      <c r="E827" s="237" t="s">
        <v>19</v>
      </c>
      <c r="F827" s="238" t="s">
        <v>553</v>
      </c>
      <c r="G827" s="235"/>
      <c r="H827" s="237" t="s">
        <v>19</v>
      </c>
      <c r="I827" s="239"/>
      <c r="J827" s="235"/>
      <c r="K827" s="235"/>
      <c r="L827" s="240"/>
      <c r="M827" s="241"/>
      <c r="N827" s="242"/>
      <c r="O827" s="242"/>
      <c r="P827" s="242"/>
      <c r="Q827" s="242"/>
      <c r="R827" s="242"/>
      <c r="S827" s="242"/>
      <c r="T827" s="24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4" t="s">
        <v>215</v>
      </c>
      <c r="AU827" s="244" t="s">
        <v>81</v>
      </c>
      <c r="AV827" s="13" t="s">
        <v>79</v>
      </c>
      <c r="AW827" s="13" t="s">
        <v>33</v>
      </c>
      <c r="AX827" s="13" t="s">
        <v>72</v>
      </c>
      <c r="AY827" s="244" t="s">
        <v>203</v>
      </c>
    </row>
    <row r="828" s="13" customFormat="1">
      <c r="A828" s="13"/>
      <c r="B828" s="234"/>
      <c r="C828" s="235"/>
      <c r="D828" s="236" t="s">
        <v>215</v>
      </c>
      <c r="E828" s="237" t="s">
        <v>19</v>
      </c>
      <c r="F828" s="238" t="s">
        <v>999</v>
      </c>
      <c r="G828" s="235"/>
      <c r="H828" s="237" t="s">
        <v>19</v>
      </c>
      <c r="I828" s="239"/>
      <c r="J828" s="235"/>
      <c r="K828" s="235"/>
      <c r="L828" s="240"/>
      <c r="M828" s="241"/>
      <c r="N828" s="242"/>
      <c r="O828" s="242"/>
      <c r="P828" s="242"/>
      <c r="Q828" s="242"/>
      <c r="R828" s="242"/>
      <c r="S828" s="242"/>
      <c r="T828" s="24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4" t="s">
        <v>215</v>
      </c>
      <c r="AU828" s="244" t="s">
        <v>81</v>
      </c>
      <c r="AV828" s="13" t="s">
        <v>79</v>
      </c>
      <c r="AW828" s="13" t="s">
        <v>33</v>
      </c>
      <c r="AX828" s="13" t="s">
        <v>72</v>
      </c>
      <c r="AY828" s="244" t="s">
        <v>203</v>
      </c>
    </row>
    <row r="829" s="13" customFormat="1">
      <c r="A829" s="13"/>
      <c r="B829" s="234"/>
      <c r="C829" s="235"/>
      <c r="D829" s="236" t="s">
        <v>215</v>
      </c>
      <c r="E829" s="237" t="s">
        <v>19</v>
      </c>
      <c r="F829" s="238" t="s">
        <v>1002</v>
      </c>
      <c r="G829" s="235"/>
      <c r="H829" s="237" t="s">
        <v>19</v>
      </c>
      <c r="I829" s="239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215</v>
      </c>
      <c r="AU829" s="244" t="s">
        <v>81</v>
      </c>
      <c r="AV829" s="13" t="s">
        <v>79</v>
      </c>
      <c r="AW829" s="13" t="s">
        <v>33</v>
      </c>
      <c r="AX829" s="13" t="s">
        <v>72</v>
      </c>
      <c r="AY829" s="244" t="s">
        <v>203</v>
      </c>
    </row>
    <row r="830" s="14" customFormat="1">
      <c r="A830" s="14"/>
      <c r="B830" s="245"/>
      <c r="C830" s="246"/>
      <c r="D830" s="236" t="s">
        <v>215</v>
      </c>
      <c r="E830" s="247" t="s">
        <v>19</v>
      </c>
      <c r="F830" s="248" t="s">
        <v>1862</v>
      </c>
      <c r="G830" s="246"/>
      <c r="H830" s="249">
        <v>60.768000000000001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215</v>
      </c>
      <c r="AU830" s="255" t="s">
        <v>81</v>
      </c>
      <c r="AV830" s="14" t="s">
        <v>81</v>
      </c>
      <c r="AW830" s="14" t="s">
        <v>33</v>
      </c>
      <c r="AX830" s="14" t="s">
        <v>72</v>
      </c>
      <c r="AY830" s="255" t="s">
        <v>203</v>
      </c>
    </row>
    <row r="831" s="13" customFormat="1">
      <c r="A831" s="13"/>
      <c r="B831" s="234"/>
      <c r="C831" s="235"/>
      <c r="D831" s="236" t="s">
        <v>215</v>
      </c>
      <c r="E831" s="237" t="s">
        <v>19</v>
      </c>
      <c r="F831" s="238" t="s">
        <v>1366</v>
      </c>
      <c r="G831" s="235"/>
      <c r="H831" s="237" t="s">
        <v>19</v>
      </c>
      <c r="I831" s="239"/>
      <c r="J831" s="235"/>
      <c r="K831" s="235"/>
      <c r="L831" s="240"/>
      <c r="M831" s="241"/>
      <c r="N831" s="242"/>
      <c r="O831" s="242"/>
      <c r="P831" s="242"/>
      <c r="Q831" s="242"/>
      <c r="R831" s="242"/>
      <c r="S831" s="242"/>
      <c r="T831" s="24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4" t="s">
        <v>215</v>
      </c>
      <c r="AU831" s="244" t="s">
        <v>81</v>
      </c>
      <c r="AV831" s="13" t="s">
        <v>79</v>
      </c>
      <c r="AW831" s="13" t="s">
        <v>33</v>
      </c>
      <c r="AX831" s="13" t="s">
        <v>72</v>
      </c>
      <c r="AY831" s="244" t="s">
        <v>203</v>
      </c>
    </row>
    <row r="832" s="13" customFormat="1">
      <c r="A832" s="13"/>
      <c r="B832" s="234"/>
      <c r="C832" s="235"/>
      <c r="D832" s="236" t="s">
        <v>215</v>
      </c>
      <c r="E832" s="237" t="s">
        <v>19</v>
      </c>
      <c r="F832" s="238" t="s">
        <v>1968</v>
      </c>
      <c r="G832" s="235"/>
      <c r="H832" s="237" t="s">
        <v>19</v>
      </c>
      <c r="I832" s="239"/>
      <c r="J832" s="235"/>
      <c r="K832" s="235"/>
      <c r="L832" s="240"/>
      <c r="M832" s="241"/>
      <c r="N832" s="242"/>
      <c r="O832" s="242"/>
      <c r="P832" s="242"/>
      <c r="Q832" s="242"/>
      <c r="R832" s="242"/>
      <c r="S832" s="242"/>
      <c r="T832" s="24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4" t="s">
        <v>215</v>
      </c>
      <c r="AU832" s="244" t="s">
        <v>81</v>
      </c>
      <c r="AV832" s="13" t="s">
        <v>79</v>
      </c>
      <c r="AW832" s="13" t="s">
        <v>33</v>
      </c>
      <c r="AX832" s="13" t="s">
        <v>72</v>
      </c>
      <c r="AY832" s="244" t="s">
        <v>203</v>
      </c>
    </row>
    <row r="833" s="13" customFormat="1">
      <c r="A833" s="13"/>
      <c r="B833" s="234"/>
      <c r="C833" s="235"/>
      <c r="D833" s="236" t="s">
        <v>215</v>
      </c>
      <c r="E833" s="237" t="s">
        <v>19</v>
      </c>
      <c r="F833" s="238" t="s">
        <v>1495</v>
      </c>
      <c r="G833" s="235"/>
      <c r="H833" s="237" t="s">
        <v>19</v>
      </c>
      <c r="I833" s="239"/>
      <c r="J833" s="235"/>
      <c r="K833" s="235"/>
      <c r="L833" s="240"/>
      <c r="M833" s="241"/>
      <c r="N833" s="242"/>
      <c r="O833" s="242"/>
      <c r="P833" s="242"/>
      <c r="Q833" s="242"/>
      <c r="R833" s="242"/>
      <c r="S833" s="242"/>
      <c r="T833" s="24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4" t="s">
        <v>215</v>
      </c>
      <c r="AU833" s="244" t="s">
        <v>81</v>
      </c>
      <c r="AV833" s="13" t="s">
        <v>79</v>
      </c>
      <c r="AW833" s="13" t="s">
        <v>33</v>
      </c>
      <c r="AX833" s="13" t="s">
        <v>72</v>
      </c>
      <c r="AY833" s="244" t="s">
        <v>203</v>
      </c>
    </row>
    <row r="834" s="13" customFormat="1">
      <c r="A834" s="13"/>
      <c r="B834" s="234"/>
      <c r="C834" s="235"/>
      <c r="D834" s="236" t="s">
        <v>215</v>
      </c>
      <c r="E834" s="237" t="s">
        <v>19</v>
      </c>
      <c r="F834" s="238" t="s">
        <v>999</v>
      </c>
      <c r="G834" s="235"/>
      <c r="H834" s="237" t="s">
        <v>19</v>
      </c>
      <c r="I834" s="239"/>
      <c r="J834" s="235"/>
      <c r="K834" s="235"/>
      <c r="L834" s="240"/>
      <c r="M834" s="241"/>
      <c r="N834" s="242"/>
      <c r="O834" s="242"/>
      <c r="P834" s="242"/>
      <c r="Q834" s="242"/>
      <c r="R834" s="242"/>
      <c r="S834" s="242"/>
      <c r="T834" s="24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4" t="s">
        <v>215</v>
      </c>
      <c r="AU834" s="244" t="s">
        <v>81</v>
      </c>
      <c r="AV834" s="13" t="s">
        <v>79</v>
      </c>
      <c r="AW834" s="13" t="s">
        <v>33</v>
      </c>
      <c r="AX834" s="13" t="s">
        <v>72</v>
      </c>
      <c r="AY834" s="244" t="s">
        <v>203</v>
      </c>
    </row>
    <row r="835" s="13" customFormat="1">
      <c r="A835" s="13"/>
      <c r="B835" s="234"/>
      <c r="C835" s="235"/>
      <c r="D835" s="236" t="s">
        <v>215</v>
      </c>
      <c r="E835" s="237" t="s">
        <v>19</v>
      </c>
      <c r="F835" s="238" t="s">
        <v>1000</v>
      </c>
      <c r="G835" s="235"/>
      <c r="H835" s="237" t="s">
        <v>19</v>
      </c>
      <c r="I835" s="239"/>
      <c r="J835" s="235"/>
      <c r="K835" s="235"/>
      <c r="L835" s="240"/>
      <c r="M835" s="241"/>
      <c r="N835" s="242"/>
      <c r="O835" s="242"/>
      <c r="P835" s="242"/>
      <c r="Q835" s="242"/>
      <c r="R835" s="242"/>
      <c r="S835" s="242"/>
      <c r="T835" s="24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4" t="s">
        <v>215</v>
      </c>
      <c r="AU835" s="244" t="s">
        <v>81</v>
      </c>
      <c r="AV835" s="13" t="s">
        <v>79</v>
      </c>
      <c r="AW835" s="13" t="s">
        <v>33</v>
      </c>
      <c r="AX835" s="13" t="s">
        <v>72</v>
      </c>
      <c r="AY835" s="244" t="s">
        <v>203</v>
      </c>
    </row>
    <row r="836" s="14" customFormat="1">
      <c r="A836" s="14"/>
      <c r="B836" s="245"/>
      <c r="C836" s="246"/>
      <c r="D836" s="236" t="s">
        <v>215</v>
      </c>
      <c r="E836" s="247" t="s">
        <v>19</v>
      </c>
      <c r="F836" s="248" t="s">
        <v>1496</v>
      </c>
      <c r="G836" s="246"/>
      <c r="H836" s="249">
        <v>0.76000000000000001</v>
      </c>
      <c r="I836" s="250"/>
      <c r="J836" s="246"/>
      <c r="K836" s="246"/>
      <c r="L836" s="251"/>
      <c r="M836" s="252"/>
      <c r="N836" s="253"/>
      <c r="O836" s="253"/>
      <c r="P836" s="253"/>
      <c r="Q836" s="253"/>
      <c r="R836" s="253"/>
      <c r="S836" s="253"/>
      <c r="T836" s="25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5" t="s">
        <v>215</v>
      </c>
      <c r="AU836" s="255" t="s">
        <v>81</v>
      </c>
      <c r="AV836" s="14" t="s">
        <v>81</v>
      </c>
      <c r="AW836" s="14" t="s">
        <v>33</v>
      </c>
      <c r="AX836" s="14" t="s">
        <v>72</v>
      </c>
      <c r="AY836" s="255" t="s">
        <v>203</v>
      </c>
    </row>
    <row r="837" s="13" customFormat="1">
      <c r="A837" s="13"/>
      <c r="B837" s="234"/>
      <c r="C837" s="235"/>
      <c r="D837" s="236" t="s">
        <v>215</v>
      </c>
      <c r="E837" s="237" t="s">
        <v>19</v>
      </c>
      <c r="F837" s="238" t="s">
        <v>1366</v>
      </c>
      <c r="G837" s="235"/>
      <c r="H837" s="237" t="s">
        <v>19</v>
      </c>
      <c r="I837" s="239"/>
      <c r="J837" s="235"/>
      <c r="K837" s="235"/>
      <c r="L837" s="240"/>
      <c r="M837" s="241"/>
      <c r="N837" s="242"/>
      <c r="O837" s="242"/>
      <c r="P837" s="242"/>
      <c r="Q837" s="242"/>
      <c r="R837" s="242"/>
      <c r="S837" s="242"/>
      <c r="T837" s="24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4" t="s">
        <v>215</v>
      </c>
      <c r="AU837" s="244" t="s">
        <v>81</v>
      </c>
      <c r="AV837" s="13" t="s">
        <v>79</v>
      </c>
      <c r="AW837" s="13" t="s">
        <v>33</v>
      </c>
      <c r="AX837" s="13" t="s">
        <v>72</v>
      </c>
      <c r="AY837" s="244" t="s">
        <v>203</v>
      </c>
    </row>
    <row r="838" s="13" customFormat="1">
      <c r="A838" s="13"/>
      <c r="B838" s="234"/>
      <c r="C838" s="235"/>
      <c r="D838" s="236" t="s">
        <v>215</v>
      </c>
      <c r="E838" s="237" t="s">
        <v>19</v>
      </c>
      <c r="F838" s="238" t="s">
        <v>1969</v>
      </c>
      <c r="G838" s="235"/>
      <c r="H838" s="237" t="s">
        <v>19</v>
      </c>
      <c r="I838" s="239"/>
      <c r="J838" s="235"/>
      <c r="K838" s="235"/>
      <c r="L838" s="240"/>
      <c r="M838" s="241"/>
      <c r="N838" s="242"/>
      <c r="O838" s="242"/>
      <c r="P838" s="242"/>
      <c r="Q838" s="242"/>
      <c r="R838" s="242"/>
      <c r="S838" s="242"/>
      <c r="T838" s="24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4" t="s">
        <v>215</v>
      </c>
      <c r="AU838" s="244" t="s">
        <v>81</v>
      </c>
      <c r="AV838" s="13" t="s">
        <v>79</v>
      </c>
      <c r="AW838" s="13" t="s">
        <v>33</v>
      </c>
      <c r="AX838" s="13" t="s">
        <v>72</v>
      </c>
      <c r="AY838" s="244" t="s">
        <v>203</v>
      </c>
    </row>
    <row r="839" s="13" customFormat="1">
      <c r="A839" s="13"/>
      <c r="B839" s="234"/>
      <c r="C839" s="235"/>
      <c r="D839" s="236" t="s">
        <v>215</v>
      </c>
      <c r="E839" s="237" t="s">
        <v>19</v>
      </c>
      <c r="F839" s="238" t="s">
        <v>1495</v>
      </c>
      <c r="G839" s="235"/>
      <c r="H839" s="237" t="s">
        <v>19</v>
      </c>
      <c r="I839" s="239"/>
      <c r="J839" s="235"/>
      <c r="K839" s="235"/>
      <c r="L839" s="240"/>
      <c r="M839" s="241"/>
      <c r="N839" s="242"/>
      <c r="O839" s="242"/>
      <c r="P839" s="242"/>
      <c r="Q839" s="242"/>
      <c r="R839" s="242"/>
      <c r="S839" s="242"/>
      <c r="T839" s="24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4" t="s">
        <v>215</v>
      </c>
      <c r="AU839" s="244" t="s">
        <v>81</v>
      </c>
      <c r="AV839" s="13" t="s">
        <v>79</v>
      </c>
      <c r="AW839" s="13" t="s">
        <v>33</v>
      </c>
      <c r="AX839" s="13" t="s">
        <v>72</v>
      </c>
      <c r="AY839" s="244" t="s">
        <v>203</v>
      </c>
    </row>
    <row r="840" s="13" customFormat="1">
      <c r="A840" s="13"/>
      <c r="B840" s="234"/>
      <c r="C840" s="235"/>
      <c r="D840" s="236" t="s">
        <v>215</v>
      </c>
      <c r="E840" s="237" t="s">
        <v>19</v>
      </c>
      <c r="F840" s="238" t="s">
        <v>999</v>
      </c>
      <c r="G840" s="235"/>
      <c r="H840" s="237" t="s">
        <v>19</v>
      </c>
      <c r="I840" s="239"/>
      <c r="J840" s="235"/>
      <c r="K840" s="235"/>
      <c r="L840" s="240"/>
      <c r="M840" s="241"/>
      <c r="N840" s="242"/>
      <c r="O840" s="242"/>
      <c r="P840" s="242"/>
      <c r="Q840" s="242"/>
      <c r="R840" s="242"/>
      <c r="S840" s="242"/>
      <c r="T840" s="24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4" t="s">
        <v>215</v>
      </c>
      <c r="AU840" s="244" t="s">
        <v>81</v>
      </c>
      <c r="AV840" s="13" t="s">
        <v>79</v>
      </c>
      <c r="AW840" s="13" t="s">
        <v>33</v>
      </c>
      <c r="AX840" s="13" t="s">
        <v>72</v>
      </c>
      <c r="AY840" s="244" t="s">
        <v>203</v>
      </c>
    </row>
    <row r="841" s="13" customFormat="1">
      <c r="A841" s="13"/>
      <c r="B841" s="234"/>
      <c r="C841" s="235"/>
      <c r="D841" s="236" t="s">
        <v>215</v>
      </c>
      <c r="E841" s="237" t="s">
        <v>19</v>
      </c>
      <c r="F841" s="238" t="s">
        <v>1002</v>
      </c>
      <c r="G841" s="235"/>
      <c r="H841" s="237" t="s">
        <v>19</v>
      </c>
      <c r="I841" s="239"/>
      <c r="J841" s="235"/>
      <c r="K841" s="235"/>
      <c r="L841" s="240"/>
      <c r="M841" s="241"/>
      <c r="N841" s="242"/>
      <c r="O841" s="242"/>
      <c r="P841" s="242"/>
      <c r="Q841" s="242"/>
      <c r="R841" s="242"/>
      <c r="S841" s="242"/>
      <c r="T841" s="24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4" t="s">
        <v>215</v>
      </c>
      <c r="AU841" s="244" t="s">
        <v>81</v>
      </c>
      <c r="AV841" s="13" t="s">
        <v>79</v>
      </c>
      <c r="AW841" s="13" t="s">
        <v>33</v>
      </c>
      <c r="AX841" s="13" t="s">
        <v>72</v>
      </c>
      <c r="AY841" s="244" t="s">
        <v>203</v>
      </c>
    </row>
    <row r="842" s="14" customFormat="1">
      <c r="A842" s="14"/>
      <c r="B842" s="245"/>
      <c r="C842" s="246"/>
      <c r="D842" s="236" t="s">
        <v>215</v>
      </c>
      <c r="E842" s="247" t="s">
        <v>19</v>
      </c>
      <c r="F842" s="248" t="s">
        <v>1864</v>
      </c>
      <c r="G842" s="246"/>
      <c r="H842" s="249">
        <v>11.914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215</v>
      </c>
      <c r="AU842" s="255" t="s">
        <v>81</v>
      </c>
      <c r="AV842" s="14" t="s">
        <v>81</v>
      </c>
      <c r="AW842" s="14" t="s">
        <v>33</v>
      </c>
      <c r="AX842" s="14" t="s">
        <v>72</v>
      </c>
      <c r="AY842" s="255" t="s">
        <v>203</v>
      </c>
    </row>
    <row r="843" s="13" customFormat="1">
      <c r="A843" s="13"/>
      <c r="B843" s="234"/>
      <c r="C843" s="235"/>
      <c r="D843" s="236" t="s">
        <v>215</v>
      </c>
      <c r="E843" s="237" t="s">
        <v>19</v>
      </c>
      <c r="F843" s="238" t="s">
        <v>1366</v>
      </c>
      <c r="G843" s="235"/>
      <c r="H843" s="237" t="s">
        <v>19</v>
      </c>
      <c r="I843" s="239"/>
      <c r="J843" s="235"/>
      <c r="K843" s="235"/>
      <c r="L843" s="240"/>
      <c r="M843" s="241"/>
      <c r="N843" s="242"/>
      <c r="O843" s="242"/>
      <c r="P843" s="242"/>
      <c r="Q843" s="242"/>
      <c r="R843" s="242"/>
      <c r="S843" s="242"/>
      <c r="T843" s="24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4" t="s">
        <v>215</v>
      </c>
      <c r="AU843" s="244" t="s">
        <v>81</v>
      </c>
      <c r="AV843" s="13" t="s">
        <v>79</v>
      </c>
      <c r="AW843" s="13" t="s">
        <v>33</v>
      </c>
      <c r="AX843" s="13" t="s">
        <v>72</v>
      </c>
      <c r="AY843" s="244" t="s">
        <v>203</v>
      </c>
    </row>
    <row r="844" s="13" customFormat="1">
      <c r="A844" s="13"/>
      <c r="B844" s="234"/>
      <c r="C844" s="235"/>
      <c r="D844" s="236" t="s">
        <v>215</v>
      </c>
      <c r="E844" s="237" t="s">
        <v>19</v>
      </c>
      <c r="F844" s="238" t="s">
        <v>1241</v>
      </c>
      <c r="G844" s="235"/>
      <c r="H844" s="237" t="s">
        <v>19</v>
      </c>
      <c r="I844" s="239"/>
      <c r="J844" s="235"/>
      <c r="K844" s="235"/>
      <c r="L844" s="240"/>
      <c r="M844" s="241"/>
      <c r="N844" s="242"/>
      <c r="O844" s="242"/>
      <c r="P844" s="242"/>
      <c r="Q844" s="242"/>
      <c r="R844" s="242"/>
      <c r="S844" s="242"/>
      <c r="T844" s="24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4" t="s">
        <v>215</v>
      </c>
      <c r="AU844" s="244" t="s">
        <v>81</v>
      </c>
      <c r="AV844" s="13" t="s">
        <v>79</v>
      </c>
      <c r="AW844" s="13" t="s">
        <v>33</v>
      </c>
      <c r="AX844" s="13" t="s">
        <v>72</v>
      </c>
      <c r="AY844" s="244" t="s">
        <v>203</v>
      </c>
    </row>
    <row r="845" s="13" customFormat="1">
      <c r="A845" s="13"/>
      <c r="B845" s="234"/>
      <c r="C845" s="235"/>
      <c r="D845" s="236" t="s">
        <v>215</v>
      </c>
      <c r="E845" s="237" t="s">
        <v>19</v>
      </c>
      <c r="F845" s="238" t="s">
        <v>1498</v>
      </c>
      <c r="G845" s="235"/>
      <c r="H845" s="237" t="s">
        <v>19</v>
      </c>
      <c r="I845" s="239"/>
      <c r="J845" s="235"/>
      <c r="K845" s="235"/>
      <c r="L845" s="240"/>
      <c r="M845" s="241"/>
      <c r="N845" s="242"/>
      <c r="O845" s="242"/>
      <c r="P845" s="242"/>
      <c r="Q845" s="242"/>
      <c r="R845" s="242"/>
      <c r="S845" s="242"/>
      <c r="T845" s="24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4" t="s">
        <v>215</v>
      </c>
      <c r="AU845" s="244" t="s">
        <v>81</v>
      </c>
      <c r="AV845" s="13" t="s">
        <v>79</v>
      </c>
      <c r="AW845" s="13" t="s">
        <v>33</v>
      </c>
      <c r="AX845" s="13" t="s">
        <v>72</v>
      </c>
      <c r="AY845" s="244" t="s">
        <v>203</v>
      </c>
    </row>
    <row r="846" s="13" customFormat="1">
      <c r="A846" s="13"/>
      <c r="B846" s="234"/>
      <c r="C846" s="235"/>
      <c r="D846" s="236" t="s">
        <v>215</v>
      </c>
      <c r="E846" s="237" t="s">
        <v>19</v>
      </c>
      <c r="F846" s="238" t="s">
        <v>999</v>
      </c>
      <c r="G846" s="235"/>
      <c r="H846" s="237" t="s">
        <v>19</v>
      </c>
      <c r="I846" s="239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215</v>
      </c>
      <c r="AU846" s="244" t="s">
        <v>81</v>
      </c>
      <c r="AV846" s="13" t="s">
        <v>79</v>
      </c>
      <c r="AW846" s="13" t="s">
        <v>33</v>
      </c>
      <c r="AX846" s="13" t="s">
        <v>72</v>
      </c>
      <c r="AY846" s="244" t="s">
        <v>203</v>
      </c>
    </row>
    <row r="847" s="13" customFormat="1">
      <c r="A847" s="13"/>
      <c r="B847" s="234"/>
      <c r="C847" s="235"/>
      <c r="D847" s="236" t="s">
        <v>215</v>
      </c>
      <c r="E847" s="237" t="s">
        <v>19</v>
      </c>
      <c r="F847" s="238" t="s">
        <v>1000</v>
      </c>
      <c r="G847" s="235"/>
      <c r="H847" s="237" t="s">
        <v>19</v>
      </c>
      <c r="I847" s="239"/>
      <c r="J847" s="235"/>
      <c r="K847" s="235"/>
      <c r="L847" s="240"/>
      <c r="M847" s="241"/>
      <c r="N847" s="242"/>
      <c r="O847" s="242"/>
      <c r="P847" s="242"/>
      <c r="Q847" s="242"/>
      <c r="R847" s="242"/>
      <c r="S847" s="242"/>
      <c r="T847" s="24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4" t="s">
        <v>215</v>
      </c>
      <c r="AU847" s="244" t="s">
        <v>81</v>
      </c>
      <c r="AV847" s="13" t="s">
        <v>79</v>
      </c>
      <c r="AW847" s="13" t="s">
        <v>33</v>
      </c>
      <c r="AX847" s="13" t="s">
        <v>72</v>
      </c>
      <c r="AY847" s="244" t="s">
        <v>203</v>
      </c>
    </row>
    <row r="848" s="14" customFormat="1">
      <c r="A848" s="14"/>
      <c r="B848" s="245"/>
      <c r="C848" s="246"/>
      <c r="D848" s="236" t="s">
        <v>215</v>
      </c>
      <c r="E848" s="247" t="s">
        <v>19</v>
      </c>
      <c r="F848" s="248" t="s">
        <v>1499</v>
      </c>
      <c r="G848" s="246"/>
      <c r="H848" s="249">
        <v>17.52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5" t="s">
        <v>215</v>
      </c>
      <c r="AU848" s="255" t="s">
        <v>81</v>
      </c>
      <c r="AV848" s="14" t="s">
        <v>81</v>
      </c>
      <c r="AW848" s="14" t="s">
        <v>33</v>
      </c>
      <c r="AX848" s="14" t="s">
        <v>72</v>
      </c>
      <c r="AY848" s="255" t="s">
        <v>203</v>
      </c>
    </row>
    <row r="849" s="13" customFormat="1">
      <c r="A849" s="13"/>
      <c r="B849" s="234"/>
      <c r="C849" s="235"/>
      <c r="D849" s="236" t="s">
        <v>215</v>
      </c>
      <c r="E849" s="237" t="s">
        <v>19</v>
      </c>
      <c r="F849" s="238" t="s">
        <v>1366</v>
      </c>
      <c r="G849" s="235"/>
      <c r="H849" s="237" t="s">
        <v>19</v>
      </c>
      <c r="I849" s="239"/>
      <c r="J849" s="235"/>
      <c r="K849" s="235"/>
      <c r="L849" s="240"/>
      <c r="M849" s="241"/>
      <c r="N849" s="242"/>
      <c r="O849" s="242"/>
      <c r="P849" s="242"/>
      <c r="Q849" s="242"/>
      <c r="R849" s="242"/>
      <c r="S849" s="242"/>
      <c r="T849" s="24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4" t="s">
        <v>215</v>
      </c>
      <c r="AU849" s="244" t="s">
        <v>81</v>
      </c>
      <c r="AV849" s="13" t="s">
        <v>79</v>
      </c>
      <c r="AW849" s="13" t="s">
        <v>33</v>
      </c>
      <c r="AX849" s="13" t="s">
        <v>72</v>
      </c>
      <c r="AY849" s="244" t="s">
        <v>203</v>
      </c>
    </row>
    <row r="850" s="13" customFormat="1">
      <c r="A850" s="13"/>
      <c r="B850" s="234"/>
      <c r="C850" s="235"/>
      <c r="D850" s="236" t="s">
        <v>215</v>
      </c>
      <c r="E850" s="237" t="s">
        <v>19</v>
      </c>
      <c r="F850" s="238" t="s">
        <v>1313</v>
      </c>
      <c r="G850" s="235"/>
      <c r="H850" s="237" t="s">
        <v>19</v>
      </c>
      <c r="I850" s="239"/>
      <c r="J850" s="235"/>
      <c r="K850" s="235"/>
      <c r="L850" s="240"/>
      <c r="M850" s="241"/>
      <c r="N850" s="242"/>
      <c r="O850" s="242"/>
      <c r="P850" s="242"/>
      <c r="Q850" s="242"/>
      <c r="R850" s="242"/>
      <c r="S850" s="242"/>
      <c r="T850" s="24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4" t="s">
        <v>215</v>
      </c>
      <c r="AU850" s="244" t="s">
        <v>81</v>
      </c>
      <c r="AV850" s="13" t="s">
        <v>79</v>
      </c>
      <c r="AW850" s="13" t="s">
        <v>33</v>
      </c>
      <c r="AX850" s="13" t="s">
        <v>72</v>
      </c>
      <c r="AY850" s="244" t="s">
        <v>203</v>
      </c>
    </row>
    <row r="851" s="13" customFormat="1">
      <c r="A851" s="13"/>
      <c r="B851" s="234"/>
      <c r="C851" s="235"/>
      <c r="D851" s="236" t="s">
        <v>215</v>
      </c>
      <c r="E851" s="237" t="s">
        <v>19</v>
      </c>
      <c r="F851" s="238" t="s">
        <v>1498</v>
      </c>
      <c r="G851" s="235"/>
      <c r="H851" s="237" t="s">
        <v>19</v>
      </c>
      <c r="I851" s="239"/>
      <c r="J851" s="235"/>
      <c r="K851" s="235"/>
      <c r="L851" s="240"/>
      <c r="M851" s="241"/>
      <c r="N851" s="242"/>
      <c r="O851" s="242"/>
      <c r="P851" s="242"/>
      <c r="Q851" s="242"/>
      <c r="R851" s="242"/>
      <c r="S851" s="242"/>
      <c r="T851" s="24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4" t="s">
        <v>215</v>
      </c>
      <c r="AU851" s="244" t="s">
        <v>81</v>
      </c>
      <c r="AV851" s="13" t="s">
        <v>79</v>
      </c>
      <c r="AW851" s="13" t="s">
        <v>33</v>
      </c>
      <c r="AX851" s="13" t="s">
        <v>72</v>
      </c>
      <c r="AY851" s="244" t="s">
        <v>203</v>
      </c>
    </row>
    <row r="852" s="13" customFormat="1">
      <c r="A852" s="13"/>
      <c r="B852" s="234"/>
      <c r="C852" s="235"/>
      <c r="D852" s="236" t="s">
        <v>215</v>
      </c>
      <c r="E852" s="237" t="s">
        <v>19</v>
      </c>
      <c r="F852" s="238" t="s">
        <v>999</v>
      </c>
      <c r="G852" s="235"/>
      <c r="H852" s="237" t="s">
        <v>19</v>
      </c>
      <c r="I852" s="239"/>
      <c r="J852" s="235"/>
      <c r="K852" s="235"/>
      <c r="L852" s="240"/>
      <c r="M852" s="241"/>
      <c r="N852" s="242"/>
      <c r="O852" s="242"/>
      <c r="P852" s="242"/>
      <c r="Q852" s="242"/>
      <c r="R852" s="242"/>
      <c r="S852" s="242"/>
      <c r="T852" s="24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4" t="s">
        <v>215</v>
      </c>
      <c r="AU852" s="244" t="s">
        <v>81</v>
      </c>
      <c r="AV852" s="13" t="s">
        <v>79</v>
      </c>
      <c r="AW852" s="13" t="s">
        <v>33</v>
      </c>
      <c r="AX852" s="13" t="s">
        <v>72</v>
      </c>
      <c r="AY852" s="244" t="s">
        <v>203</v>
      </c>
    </row>
    <row r="853" s="13" customFormat="1">
      <c r="A853" s="13"/>
      <c r="B853" s="234"/>
      <c r="C853" s="235"/>
      <c r="D853" s="236" t="s">
        <v>215</v>
      </c>
      <c r="E853" s="237" t="s">
        <v>19</v>
      </c>
      <c r="F853" s="238" t="s">
        <v>1002</v>
      </c>
      <c r="G853" s="235"/>
      <c r="H853" s="237" t="s">
        <v>19</v>
      </c>
      <c r="I853" s="239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215</v>
      </c>
      <c r="AU853" s="244" t="s">
        <v>81</v>
      </c>
      <c r="AV853" s="13" t="s">
        <v>79</v>
      </c>
      <c r="AW853" s="13" t="s">
        <v>33</v>
      </c>
      <c r="AX853" s="13" t="s">
        <v>72</v>
      </c>
      <c r="AY853" s="244" t="s">
        <v>203</v>
      </c>
    </row>
    <row r="854" s="14" customFormat="1">
      <c r="A854" s="14"/>
      <c r="B854" s="245"/>
      <c r="C854" s="246"/>
      <c r="D854" s="236" t="s">
        <v>215</v>
      </c>
      <c r="E854" s="247" t="s">
        <v>19</v>
      </c>
      <c r="F854" s="248" t="s">
        <v>1554</v>
      </c>
      <c r="G854" s="246"/>
      <c r="H854" s="249">
        <v>57.201999999999998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5" t="s">
        <v>215</v>
      </c>
      <c r="AU854" s="255" t="s">
        <v>81</v>
      </c>
      <c r="AV854" s="14" t="s">
        <v>81</v>
      </c>
      <c r="AW854" s="14" t="s">
        <v>33</v>
      </c>
      <c r="AX854" s="14" t="s">
        <v>72</v>
      </c>
      <c r="AY854" s="255" t="s">
        <v>203</v>
      </c>
    </row>
    <row r="855" s="13" customFormat="1">
      <c r="A855" s="13"/>
      <c r="B855" s="234"/>
      <c r="C855" s="235"/>
      <c r="D855" s="236" t="s">
        <v>215</v>
      </c>
      <c r="E855" s="237" t="s">
        <v>19</v>
      </c>
      <c r="F855" s="238" t="s">
        <v>1366</v>
      </c>
      <c r="G855" s="235"/>
      <c r="H855" s="237" t="s">
        <v>19</v>
      </c>
      <c r="I855" s="239"/>
      <c r="J855" s="235"/>
      <c r="K855" s="235"/>
      <c r="L855" s="240"/>
      <c r="M855" s="241"/>
      <c r="N855" s="242"/>
      <c r="O855" s="242"/>
      <c r="P855" s="242"/>
      <c r="Q855" s="242"/>
      <c r="R855" s="242"/>
      <c r="S855" s="242"/>
      <c r="T855" s="24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4" t="s">
        <v>215</v>
      </c>
      <c r="AU855" s="244" t="s">
        <v>81</v>
      </c>
      <c r="AV855" s="13" t="s">
        <v>79</v>
      </c>
      <c r="AW855" s="13" t="s">
        <v>33</v>
      </c>
      <c r="AX855" s="13" t="s">
        <v>72</v>
      </c>
      <c r="AY855" s="244" t="s">
        <v>203</v>
      </c>
    </row>
    <row r="856" s="13" customFormat="1">
      <c r="A856" s="13"/>
      <c r="B856" s="234"/>
      <c r="C856" s="235"/>
      <c r="D856" s="236" t="s">
        <v>215</v>
      </c>
      <c r="E856" s="237" t="s">
        <v>19</v>
      </c>
      <c r="F856" s="238" t="s">
        <v>1294</v>
      </c>
      <c r="G856" s="235"/>
      <c r="H856" s="237" t="s">
        <v>19</v>
      </c>
      <c r="I856" s="239"/>
      <c r="J856" s="235"/>
      <c r="K856" s="235"/>
      <c r="L856" s="240"/>
      <c r="M856" s="241"/>
      <c r="N856" s="242"/>
      <c r="O856" s="242"/>
      <c r="P856" s="242"/>
      <c r="Q856" s="242"/>
      <c r="R856" s="242"/>
      <c r="S856" s="242"/>
      <c r="T856" s="24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4" t="s">
        <v>215</v>
      </c>
      <c r="AU856" s="244" t="s">
        <v>81</v>
      </c>
      <c r="AV856" s="13" t="s">
        <v>79</v>
      </c>
      <c r="AW856" s="13" t="s">
        <v>33</v>
      </c>
      <c r="AX856" s="13" t="s">
        <v>72</v>
      </c>
      <c r="AY856" s="244" t="s">
        <v>203</v>
      </c>
    </row>
    <row r="857" s="13" customFormat="1">
      <c r="A857" s="13"/>
      <c r="B857" s="234"/>
      <c r="C857" s="235"/>
      <c r="D857" s="236" t="s">
        <v>215</v>
      </c>
      <c r="E857" s="237" t="s">
        <v>19</v>
      </c>
      <c r="F857" s="238" t="s">
        <v>559</v>
      </c>
      <c r="G857" s="235"/>
      <c r="H857" s="237" t="s">
        <v>19</v>
      </c>
      <c r="I857" s="239"/>
      <c r="J857" s="235"/>
      <c r="K857" s="235"/>
      <c r="L857" s="240"/>
      <c r="M857" s="241"/>
      <c r="N857" s="242"/>
      <c r="O857" s="242"/>
      <c r="P857" s="242"/>
      <c r="Q857" s="242"/>
      <c r="R857" s="242"/>
      <c r="S857" s="242"/>
      <c r="T857" s="24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4" t="s">
        <v>215</v>
      </c>
      <c r="AU857" s="244" t="s">
        <v>81</v>
      </c>
      <c r="AV857" s="13" t="s">
        <v>79</v>
      </c>
      <c r="AW857" s="13" t="s">
        <v>33</v>
      </c>
      <c r="AX857" s="13" t="s">
        <v>72</v>
      </c>
      <c r="AY857" s="244" t="s">
        <v>203</v>
      </c>
    </row>
    <row r="858" s="13" customFormat="1">
      <c r="A858" s="13"/>
      <c r="B858" s="234"/>
      <c r="C858" s="235"/>
      <c r="D858" s="236" t="s">
        <v>215</v>
      </c>
      <c r="E858" s="237" t="s">
        <v>19</v>
      </c>
      <c r="F858" s="238" t="s">
        <v>999</v>
      </c>
      <c r="G858" s="235"/>
      <c r="H858" s="237" t="s">
        <v>19</v>
      </c>
      <c r="I858" s="239"/>
      <c r="J858" s="235"/>
      <c r="K858" s="235"/>
      <c r="L858" s="240"/>
      <c r="M858" s="241"/>
      <c r="N858" s="242"/>
      <c r="O858" s="242"/>
      <c r="P858" s="242"/>
      <c r="Q858" s="242"/>
      <c r="R858" s="242"/>
      <c r="S858" s="242"/>
      <c r="T858" s="24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4" t="s">
        <v>215</v>
      </c>
      <c r="AU858" s="244" t="s">
        <v>81</v>
      </c>
      <c r="AV858" s="13" t="s">
        <v>79</v>
      </c>
      <c r="AW858" s="13" t="s">
        <v>33</v>
      </c>
      <c r="AX858" s="13" t="s">
        <v>72</v>
      </c>
      <c r="AY858" s="244" t="s">
        <v>203</v>
      </c>
    </row>
    <row r="859" s="13" customFormat="1">
      <c r="A859" s="13"/>
      <c r="B859" s="234"/>
      <c r="C859" s="235"/>
      <c r="D859" s="236" t="s">
        <v>215</v>
      </c>
      <c r="E859" s="237" t="s">
        <v>19</v>
      </c>
      <c r="F859" s="238" t="s">
        <v>1000</v>
      </c>
      <c r="G859" s="235"/>
      <c r="H859" s="237" t="s">
        <v>19</v>
      </c>
      <c r="I859" s="239"/>
      <c r="J859" s="235"/>
      <c r="K859" s="235"/>
      <c r="L859" s="240"/>
      <c r="M859" s="241"/>
      <c r="N859" s="242"/>
      <c r="O859" s="242"/>
      <c r="P859" s="242"/>
      <c r="Q859" s="242"/>
      <c r="R859" s="242"/>
      <c r="S859" s="242"/>
      <c r="T859" s="24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4" t="s">
        <v>215</v>
      </c>
      <c r="AU859" s="244" t="s">
        <v>81</v>
      </c>
      <c r="AV859" s="13" t="s">
        <v>79</v>
      </c>
      <c r="AW859" s="13" t="s">
        <v>33</v>
      </c>
      <c r="AX859" s="13" t="s">
        <v>72</v>
      </c>
      <c r="AY859" s="244" t="s">
        <v>203</v>
      </c>
    </row>
    <row r="860" s="14" customFormat="1">
      <c r="A860" s="14"/>
      <c r="B860" s="245"/>
      <c r="C860" s="246"/>
      <c r="D860" s="236" t="s">
        <v>215</v>
      </c>
      <c r="E860" s="247" t="s">
        <v>19</v>
      </c>
      <c r="F860" s="248" t="s">
        <v>1501</v>
      </c>
      <c r="G860" s="246"/>
      <c r="H860" s="249">
        <v>15.449999999999999</v>
      </c>
      <c r="I860" s="250"/>
      <c r="J860" s="246"/>
      <c r="K860" s="246"/>
      <c r="L860" s="251"/>
      <c r="M860" s="252"/>
      <c r="N860" s="253"/>
      <c r="O860" s="253"/>
      <c r="P860" s="253"/>
      <c r="Q860" s="253"/>
      <c r="R860" s="253"/>
      <c r="S860" s="253"/>
      <c r="T860" s="25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5" t="s">
        <v>215</v>
      </c>
      <c r="AU860" s="255" t="s">
        <v>81</v>
      </c>
      <c r="AV860" s="14" t="s">
        <v>81</v>
      </c>
      <c r="AW860" s="14" t="s">
        <v>33</v>
      </c>
      <c r="AX860" s="14" t="s">
        <v>72</v>
      </c>
      <c r="AY860" s="255" t="s">
        <v>203</v>
      </c>
    </row>
    <row r="861" s="13" customFormat="1">
      <c r="A861" s="13"/>
      <c r="B861" s="234"/>
      <c r="C861" s="235"/>
      <c r="D861" s="236" t="s">
        <v>215</v>
      </c>
      <c r="E861" s="237" t="s">
        <v>19</v>
      </c>
      <c r="F861" s="238" t="s">
        <v>1366</v>
      </c>
      <c r="G861" s="235"/>
      <c r="H861" s="237" t="s">
        <v>19</v>
      </c>
      <c r="I861" s="239"/>
      <c r="J861" s="235"/>
      <c r="K861" s="235"/>
      <c r="L861" s="240"/>
      <c r="M861" s="241"/>
      <c r="N861" s="242"/>
      <c r="O861" s="242"/>
      <c r="P861" s="242"/>
      <c r="Q861" s="242"/>
      <c r="R861" s="242"/>
      <c r="S861" s="242"/>
      <c r="T861" s="24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4" t="s">
        <v>215</v>
      </c>
      <c r="AU861" s="244" t="s">
        <v>81</v>
      </c>
      <c r="AV861" s="13" t="s">
        <v>79</v>
      </c>
      <c r="AW861" s="13" t="s">
        <v>33</v>
      </c>
      <c r="AX861" s="13" t="s">
        <v>72</v>
      </c>
      <c r="AY861" s="244" t="s">
        <v>203</v>
      </c>
    </row>
    <row r="862" s="13" customFormat="1">
      <c r="A862" s="13"/>
      <c r="B862" s="234"/>
      <c r="C862" s="235"/>
      <c r="D862" s="236" t="s">
        <v>215</v>
      </c>
      <c r="E862" s="237" t="s">
        <v>19</v>
      </c>
      <c r="F862" s="238" t="s">
        <v>1314</v>
      </c>
      <c r="G862" s="235"/>
      <c r="H862" s="237" t="s">
        <v>19</v>
      </c>
      <c r="I862" s="239"/>
      <c r="J862" s="235"/>
      <c r="K862" s="235"/>
      <c r="L862" s="240"/>
      <c r="M862" s="241"/>
      <c r="N862" s="242"/>
      <c r="O862" s="242"/>
      <c r="P862" s="242"/>
      <c r="Q862" s="242"/>
      <c r="R862" s="242"/>
      <c r="S862" s="242"/>
      <c r="T862" s="24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4" t="s">
        <v>215</v>
      </c>
      <c r="AU862" s="244" t="s">
        <v>81</v>
      </c>
      <c r="AV862" s="13" t="s">
        <v>79</v>
      </c>
      <c r="AW862" s="13" t="s">
        <v>33</v>
      </c>
      <c r="AX862" s="13" t="s">
        <v>72</v>
      </c>
      <c r="AY862" s="244" t="s">
        <v>203</v>
      </c>
    </row>
    <row r="863" s="13" customFormat="1">
      <c r="A863" s="13"/>
      <c r="B863" s="234"/>
      <c r="C863" s="235"/>
      <c r="D863" s="236" t="s">
        <v>215</v>
      </c>
      <c r="E863" s="237" t="s">
        <v>19</v>
      </c>
      <c r="F863" s="238" t="s">
        <v>559</v>
      </c>
      <c r="G863" s="235"/>
      <c r="H863" s="237" t="s">
        <v>19</v>
      </c>
      <c r="I863" s="239"/>
      <c r="J863" s="235"/>
      <c r="K863" s="235"/>
      <c r="L863" s="240"/>
      <c r="M863" s="241"/>
      <c r="N863" s="242"/>
      <c r="O863" s="242"/>
      <c r="P863" s="242"/>
      <c r="Q863" s="242"/>
      <c r="R863" s="242"/>
      <c r="S863" s="242"/>
      <c r="T863" s="24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4" t="s">
        <v>215</v>
      </c>
      <c r="AU863" s="244" t="s">
        <v>81</v>
      </c>
      <c r="AV863" s="13" t="s">
        <v>79</v>
      </c>
      <c r="AW863" s="13" t="s">
        <v>33</v>
      </c>
      <c r="AX863" s="13" t="s">
        <v>72</v>
      </c>
      <c r="AY863" s="244" t="s">
        <v>203</v>
      </c>
    </row>
    <row r="864" s="13" customFormat="1">
      <c r="A864" s="13"/>
      <c r="B864" s="234"/>
      <c r="C864" s="235"/>
      <c r="D864" s="236" t="s">
        <v>215</v>
      </c>
      <c r="E864" s="237" t="s">
        <v>19</v>
      </c>
      <c r="F864" s="238" t="s">
        <v>999</v>
      </c>
      <c r="G864" s="235"/>
      <c r="H864" s="237" t="s">
        <v>19</v>
      </c>
      <c r="I864" s="239"/>
      <c r="J864" s="235"/>
      <c r="K864" s="235"/>
      <c r="L864" s="240"/>
      <c r="M864" s="241"/>
      <c r="N864" s="242"/>
      <c r="O864" s="242"/>
      <c r="P864" s="242"/>
      <c r="Q864" s="242"/>
      <c r="R864" s="242"/>
      <c r="S864" s="242"/>
      <c r="T864" s="24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4" t="s">
        <v>215</v>
      </c>
      <c r="AU864" s="244" t="s">
        <v>81</v>
      </c>
      <c r="AV864" s="13" t="s">
        <v>79</v>
      </c>
      <c r="AW864" s="13" t="s">
        <v>33</v>
      </c>
      <c r="AX864" s="13" t="s">
        <v>72</v>
      </c>
      <c r="AY864" s="244" t="s">
        <v>203</v>
      </c>
    </row>
    <row r="865" s="13" customFormat="1">
      <c r="A865" s="13"/>
      <c r="B865" s="234"/>
      <c r="C865" s="235"/>
      <c r="D865" s="236" t="s">
        <v>215</v>
      </c>
      <c r="E865" s="237" t="s">
        <v>19</v>
      </c>
      <c r="F865" s="238" t="s">
        <v>1002</v>
      </c>
      <c r="G865" s="235"/>
      <c r="H865" s="237" t="s">
        <v>19</v>
      </c>
      <c r="I865" s="239"/>
      <c r="J865" s="235"/>
      <c r="K865" s="235"/>
      <c r="L865" s="240"/>
      <c r="M865" s="241"/>
      <c r="N865" s="242"/>
      <c r="O865" s="242"/>
      <c r="P865" s="242"/>
      <c r="Q865" s="242"/>
      <c r="R865" s="242"/>
      <c r="S865" s="242"/>
      <c r="T865" s="24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4" t="s">
        <v>215</v>
      </c>
      <c r="AU865" s="244" t="s">
        <v>81</v>
      </c>
      <c r="AV865" s="13" t="s">
        <v>79</v>
      </c>
      <c r="AW865" s="13" t="s">
        <v>33</v>
      </c>
      <c r="AX865" s="13" t="s">
        <v>72</v>
      </c>
      <c r="AY865" s="244" t="s">
        <v>203</v>
      </c>
    </row>
    <row r="866" s="14" customFormat="1">
      <c r="A866" s="14"/>
      <c r="B866" s="245"/>
      <c r="C866" s="246"/>
      <c r="D866" s="236" t="s">
        <v>215</v>
      </c>
      <c r="E866" s="247" t="s">
        <v>19</v>
      </c>
      <c r="F866" s="248" t="s">
        <v>1555</v>
      </c>
      <c r="G866" s="246"/>
      <c r="H866" s="249">
        <v>54.386000000000003</v>
      </c>
      <c r="I866" s="250"/>
      <c r="J866" s="246"/>
      <c r="K866" s="246"/>
      <c r="L866" s="251"/>
      <c r="M866" s="252"/>
      <c r="N866" s="253"/>
      <c r="O866" s="253"/>
      <c r="P866" s="253"/>
      <c r="Q866" s="253"/>
      <c r="R866" s="253"/>
      <c r="S866" s="253"/>
      <c r="T866" s="25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5" t="s">
        <v>215</v>
      </c>
      <c r="AU866" s="255" t="s">
        <v>81</v>
      </c>
      <c r="AV866" s="14" t="s">
        <v>81</v>
      </c>
      <c r="AW866" s="14" t="s">
        <v>33</v>
      </c>
      <c r="AX866" s="14" t="s">
        <v>72</v>
      </c>
      <c r="AY866" s="255" t="s">
        <v>203</v>
      </c>
    </row>
    <row r="867" s="13" customFormat="1">
      <c r="A867" s="13"/>
      <c r="B867" s="234"/>
      <c r="C867" s="235"/>
      <c r="D867" s="236" t="s">
        <v>215</v>
      </c>
      <c r="E867" s="237" t="s">
        <v>19</v>
      </c>
      <c r="F867" s="238" t="s">
        <v>1366</v>
      </c>
      <c r="G867" s="235"/>
      <c r="H867" s="237" t="s">
        <v>19</v>
      </c>
      <c r="I867" s="239"/>
      <c r="J867" s="235"/>
      <c r="K867" s="235"/>
      <c r="L867" s="240"/>
      <c r="M867" s="241"/>
      <c r="N867" s="242"/>
      <c r="O867" s="242"/>
      <c r="P867" s="242"/>
      <c r="Q867" s="242"/>
      <c r="R867" s="242"/>
      <c r="S867" s="242"/>
      <c r="T867" s="24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4" t="s">
        <v>215</v>
      </c>
      <c r="AU867" s="244" t="s">
        <v>81</v>
      </c>
      <c r="AV867" s="13" t="s">
        <v>79</v>
      </c>
      <c r="AW867" s="13" t="s">
        <v>33</v>
      </c>
      <c r="AX867" s="13" t="s">
        <v>72</v>
      </c>
      <c r="AY867" s="244" t="s">
        <v>203</v>
      </c>
    </row>
    <row r="868" s="13" customFormat="1">
      <c r="A868" s="13"/>
      <c r="B868" s="234"/>
      <c r="C868" s="235"/>
      <c r="D868" s="236" t="s">
        <v>215</v>
      </c>
      <c r="E868" s="237" t="s">
        <v>19</v>
      </c>
      <c r="F868" s="238" t="s">
        <v>1244</v>
      </c>
      <c r="G868" s="235"/>
      <c r="H868" s="237" t="s">
        <v>19</v>
      </c>
      <c r="I868" s="239"/>
      <c r="J868" s="235"/>
      <c r="K868" s="235"/>
      <c r="L868" s="240"/>
      <c r="M868" s="241"/>
      <c r="N868" s="242"/>
      <c r="O868" s="242"/>
      <c r="P868" s="242"/>
      <c r="Q868" s="242"/>
      <c r="R868" s="242"/>
      <c r="S868" s="242"/>
      <c r="T868" s="24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4" t="s">
        <v>215</v>
      </c>
      <c r="AU868" s="244" t="s">
        <v>81</v>
      </c>
      <c r="AV868" s="13" t="s">
        <v>79</v>
      </c>
      <c r="AW868" s="13" t="s">
        <v>33</v>
      </c>
      <c r="AX868" s="13" t="s">
        <v>72</v>
      </c>
      <c r="AY868" s="244" t="s">
        <v>203</v>
      </c>
    </row>
    <row r="869" s="13" customFormat="1">
      <c r="A869" s="13"/>
      <c r="B869" s="234"/>
      <c r="C869" s="235"/>
      <c r="D869" s="236" t="s">
        <v>215</v>
      </c>
      <c r="E869" s="237" t="s">
        <v>19</v>
      </c>
      <c r="F869" s="238" t="s">
        <v>1506</v>
      </c>
      <c r="G869" s="235"/>
      <c r="H869" s="237" t="s">
        <v>19</v>
      </c>
      <c r="I869" s="239"/>
      <c r="J869" s="235"/>
      <c r="K869" s="235"/>
      <c r="L869" s="240"/>
      <c r="M869" s="241"/>
      <c r="N869" s="242"/>
      <c r="O869" s="242"/>
      <c r="P869" s="242"/>
      <c r="Q869" s="242"/>
      <c r="R869" s="242"/>
      <c r="S869" s="242"/>
      <c r="T869" s="24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4" t="s">
        <v>215</v>
      </c>
      <c r="AU869" s="244" t="s">
        <v>81</v>
      </c>
      <c r="AV869" s="13" t="s">
        <v>79</v>
      </c>
      <c r="AW869" s="13" t="s">
        <v>33</v>
      </c>
      <c r="AX869" s="13" t="s">
        <v>72</v>
      </c>
      <c r="AY869" s="244" t="s">
        <v>203</v>
      </c>
    </row>
    <row r="870" s="13" customFormat="1">
      <c r="A870" s="13"/>
      <c r="B870" s="234"/>
      <c r="C870" s="235"/>
      <c r="D870" s="236" t="s">
        <v>215</v>
      </c>
      <c r="E870" s="237" t="s">
        <v>19</v>
      </c>
      <c r="F870" s="238" t="s">
        <v>999</v>
      </c>
      <c r="G870" s="235"/>
      <c r="H870" s="237" t="s">
        <v>19</v>
      </c>
      <c r="I870" s="239"/>
      <c r="J870" s="235"/>
      <c r="K870" s="235"/>
      <c r="L870" s="240"/>
      <c r="M870" s="241"/>
      <c r="N870" s="242"/>
      <c r="O870" s="242"/>
      <c r="P870" s="242"/>
      <c r="Q870" s="242"/>
      <c r="R870" s="242"/>
      <c r="S870" s="242"/>
      <c r="T870" s="24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4" t="s">
        <v>215</v>
      </c>
      <c r="AU870" s="244" t="s">
        <v>81</v>
      </c>
      <c r="AV870" s="13" t="s">
        <v>79</v>
      </c>
      <c r="AW870" s="13" t="s">
        <v>33</v>
      </c>
      <c r="AX870" s="13" t="s">
        <v>72</v>
      </c>
      <c r="AY870" s="244" t="s">
        <v>203</v>
      </c>
    </row>
    <row r="871" s="13" customFormat="1">
      <c r="A871" s="13"/>
      <c r="B871" s="234"/>
      <c r="C871" s="235"/>
      <c r="D871" s="236" t="s">
        <v>215</v>
      </c>
      <c r="E871" s="237" t="s">
        <v>19</v>
      </c>
      <c r="F871" s="238" t="s">
        <v>1000</v>
      </c>
      <c r="G871" s="235"/>
      <c r="H871" s="237" t="s">
        <v>19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215</v>
      </c>
      <c r="AU871" s="244" t="s">
        <v>81</v>
      </c>
      <c r="AV871" s="13" t="s">
        <v>79</v>
      </c>
      <c r="AW871" s="13" t="s">
        <v>33</v>
      </c>
      <c r="AX871" s="13" t="s">
        <v>72</v>
      </c>
      <c r="AY871" s="244" t="s">
        <v>203</v>
      </c>
    </row>
    <row r="872" s="14" customFormat="1">
      <c r="A872" s="14"/>
      <c r="B872" s="245"/>
      <c r="C872" s="246"/>
      <c r="D872" s="236" t="s">
        <v>215</v>
      </c>
      <c r="E872" s="247" t="s">
        <v>19</v>
      </c>
      <c r="F872" s="248" t="s">
        <v>1507</v>
      </c>
      <c r="G872" s="246"/>
      <c r="H872" s="249">
        <v>3.3999999999999999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215</v>
      </c>
      <c r="AU872" s="255" t="s">
        <v>81</v>
      </c>
      <c r="AV872" s="14" t="s">
        <v>81</v>
      </c>
      <c r="AW872" s="14" t="s">
        <v>33</v>
      </c>
      <c r="AX872" s="14" t="s">
        <v>72</v>
      </c>
      <c r="AY872" s="255" t="s">
        <v>203</v>
      </c>
    </row>
    <row r="873" s="13" customFormat="1">
      <c r="A873" s="13"/>
      <c r="B873" s="234"/>
      <c r="C873" s="235"/>
      <c r="D873" s="236" t="s">
        <v>215</v>
      </c>
      <c r="E873" s="237" t="s">
        <v>19</v>
      </c>
      <c r="F873" s="238" t="s">
        <v>1366</v>
      </c>
      <c r="G873" s="235"/>
      <c r="H873" s="237" t="s">
        <v>19</v>
      </c>
      <c r="I873" s="239"/>
      <c r="J873" s="235"/>
      <c r="K873" s="235"/>
      <c r="L873" s="240"/>
      <c r="M873" s="241"/>
      <c r="N873" s="242"/>
      <c r="O873" s="242"/>
      <c r="P873" s="242"/>
      <c r="Q873" s="242"/>
      <c r="R873" s="242"/>
      <c r="S873" s="242"/>
      <c r="T873" s="24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4" t="s">
        <v>215</v>
      </c>
      <c r="AU873" s="244" t="s">
        <v>81</v>
      </c>
      <c r="AV873" s="13" t="s">
        <v>79</v>
      </c>
      <c r="AW873" s="13" t="s">
        <v>33</v>
      </c>
      <c r="AX873" s="13" t="s">
        <v>72</v>
      </c>
      <c r="AY873" s="244" t="s">
        <v>203</v>
      </c>
    </row>
    <row r="874" s="13" customFormat="1">
      <c r="A874" s="13"/>
      <c r="B874" s="234"/>
      <c r="C874" s="235"/>
      <c r="D874" s="236" t="s">
        <v>215</v>
      </c>
      <c r="E874" s="237" t="s">
        <v>19</v>
      </c>
      <c r="F874" s="238" t="s">
        <v>1315</v>
      </c>
      <c r="G874" s="235"/>
      <c r="H874" s="237" t="s">
        <v>19</v>
      </c>
      <c r="I874" s="239"/>
      <c r="J874" s="235"/>
      <c r="K874" s="235"/>
      <c r="L874" s="240"/>
      <c r="M874" s="241"/>
      <c r="N874" s="242"/>
      <c r="O874" s="242"/>
      <c r="P874" s="242"/>
      <c r="Q874" s="242"/>
      <c r="R874" s="242"/>
      <c r="S874" s="242"/>
      <c r="T874" s="24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4" t="s">
        <v>215</v>
      </c>
      <c r="AU874" s="244" t="s">
        <v>81</v>
      </c>
      <c r="AV874" s="13" t="s">
        <v>79</v>
      </c>
      <c r="AW874" s="13" t="s">
        <v>33</v>
      </c>
      <c r="AX874" s="13" t="s">
        <v>72</v>
      </c>
      <c r="AY874" s="244" t="s">
        <v>203</v>
      </c>
    </row>
    <row r="875" s="13" customFormat="1">
      <c r="A875" s="13"/>
      <c r="B875" s="234"/>
      <c r="C875" s="235"/>
      <c r="D875" s="236" t="s">
        <v>215</v>
      </c>
      <c r="E875" s="237" t="s">
        <v>19</v>
      </c>
      <c r="F875" s="238" t="s">
        <v>1506</v>
      </c>
      <c r="G875" s="235"/>
      <c r="H875" s="237" t="s">
        <v>19</v>
      </c>
      <c r="I875" s="239"/>
      <c r="J875" s="235"/>
      <c r="K875" s="235"/>
      <c r="L875" s="240"/>
      <c r="M875" s="241"/>
      <c r="N875" s="242"/>
      <c r="O875" s="242"/>
      <c r="P875" s="242"/>
      <c r="Q875" s="242"/>
      <c r="R875" s="242"/>
      <c r="S875" s="242"/>
      <c r="T875" s="24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4" t="s">
        <v>215</v>
      </c>
      <c r="AU875" s="244" t="s">
        <v>81</v>
      </c>
      <c r="AV875" s="13" t="s">
        <v>79</v>
      </c>
      <c r="AW875" s="13" t="s">
        <v>33</v>
      </c>
      <c r="AX875" s="13" t="s">
        <v>72</v>
      </c>
      <c r="AY875" s="244" t="s">
        <v>203</v>
      </c>
    </row>
    <row r="876" s="13" customFormat="1">
      <c r="A876" s="13"/>
      <c r="B876" s="234"/>
      <c r="C876" s="235"/>
      <c r="D876" s="236" t="s">
        <v>215</v>
      </c>
      <c r="E876" s="237" t="s">
        <v>19</v>
      </c>
      <c r="F876" s="238" t="s">
        <v>999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215</v>
      </c>
      <c r="AU876" s="244" t="s">
        <v>81</v>
      </c>
      <c r="AV876" s="13" t="s">
        <v>79</v>
      </c>
      <c r="AW876" s="13" t="s">
        <v>33</v>
      </c>
      <c r="AX876" s="13" t="s">
        <v>72</v>
      </c>
      <c r="AY876" s="244" t="s">
        <v>203</v>
      </c>
    </row>
    <row r="877" s="13" customFormat="1">
      <c r="A877" s="13"/>
      <c r="B877" s="234"/>
      <c r="C877" s="235"/>
      <c r="D877" s="236" t="s">
        <v>215</v>
      </c>
      <c r="E877" s="237" t="s">
        <v>19</v>
      </c>
      <c r="F877" s="238" t="s">
        <v>1002</v>
      </c>
      <c r="G877" s="235"/>
      <c r="H877" s="237" t="s">
        <v>19</v>
      </c>
      <c r="I877" s="239"/>
      <c r="J877" s="235"/>
      <c r="K877" s="235"/>
      <c r="L877" s="240"/>
      <c r="M877" s="241"/>
      <c r="N877" s="242"/>
      <c r="O877" s="242"/>
      <c r="P877" s="242"/>
      <c r="Q877" s="242"/>
      <c r="R877" s="242"/>
      <c r="S877" s="242"/>
      <c r="T877" s="24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4" t="s">
        <v>215</v>
      </c>
      <c r="AU877" s="244" t="s">
        <v>81</v>
      </c>
      <c r="AV877" s="13" t="s">
        <v>79</v>
      </c>
      <c r="AW877" s="13" t="s">
        <v>33</v>
      </c>
      <c r="AX877" s="13" t="s">
        <v>72</v>
      </c>
      <c r="AY877" s="244" t="s">
        <v>203</v>
      </c>
    </row>
    <row r="878" s="14" customFormat="1">
      <c r="A878" s="14"/>
      <c r="B878" s="245"/>
      <c r="C878" s="246"/>
      <c r="D878" s="236" t="s">
        <v>215</v>
      </c>
      <c r="E878" s="247" t="s">
        <v>19</v>
      </c>
      <c r="F878" s="248" t="s">
        <v>1865</v>
      </c>
      <c r="G878" s="246"/>
      <c r="H878" s="249">
        <v>25.757999999999999</v>
      </c>
      <c r="I878" s="250"/>
      <c r="J878" s="246"/>
      <c r="K878" s="246"/>
      <c r="L878" s="251"/>
      <c r="M878" s="252"/>
      <c r="N878" s="253"/>
      <c r="O878" s="253"/>
      <c r="P878" s="253"/>
      <c r="Q878" s="253"/>
      <c r="R878" s="253"/>
      <c r="S878" s="253"/>
      <c r="T878" s="25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5" t="s">
        <v>215</v>
      </c>
      <c r="AU878" s="255" t="s">
        <v>81</v>
      </c>
      <c r="AV878" s="14" t="s">
        <v>81</v>
      </c>
      <c r="AW878" s="14" t="s">
        <v>33</v>
      </c>
      <c r="AX878" s="14" t="s">
        <v>72</v>
      </c>
      <c r="AY878" s="255" t="s">
        <v>203</v>
      </c>
    </row>
    <row r="879" s="13" customFormat="1">
      <c r="A879" s="13"/>
      <c r="B879" s="234"/>
      <c r="C879" s="235"/>
      <c r="D879" s="236" t="s">
        <v>215</v>
      </c>
      <c r="E879" s="237" t="s">
        <v>19</v>
      </c>
      <c r="F879" s="238" t="s">
        <v>1366</v>
      </c>
      <c r="G879" s="235"/>
      <c r="H879" s="237" t="s">
        <v>19</v>
      </c>
      <c r="I879" s="239"/>
      <c r="J879" s="235"/>
      <c r="K879" s="235"/>
      <c r="L879" s="240"/>
      <c r="M879" s="241"/>
      <c r="N879" s="242"/>
      <c r="O879" s="242"/>
      <c r="P879" s="242"/>
      <c r="Q879" s="242"/>
      <c r="R879" s="242"/>
      <c r="S879" s="242"/>
      <c r="T879" s="24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4" t="s">
        <v>215</v>
      </c>
      <c r="AU879" s="244" t="s">
        <v>81</v>
      </c>
      <c r="AV879" s="13" t="s">
        <v>79</v>
      </c>
      <c r="AW879" s="13" t="s">
        <v>33</v>
      </c>
      <c r="AX879" s="13" t="s">
        <v>72</v>
      </c>
      <c r="AY879" s="244" t="s">
        <v>203</v>
      </c>
    </row>
    <row r="880" s="13" customFormat="1">
      <c r="A880" s="13"/>
      <c r="B880" s="234"/>
      <c r="C880" s="235"/>
      <c r="D880" s="236" t="s">
        <v>215</v>
      </c>
      <c r="E880" s="237" t="s">
        <v>19</v>
      </c>
      <c r="F880" s="238" t="s">
        <v>1206</v>
      </c>
      <c r="G880" s="235"/>
      <c r="H880" s="237" t="s">
        <v>19</v>
      </c>
      <c r="I880" s="239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215</v>
      </c>
      <c r="AU880" s="244" t="s">
        <v>81</v>
      </c>
      <c r="AV880" s="13" t="s">
        <v>79</v>
      </c>
      <c r="AW880" s="13" t="s">
        <v>33</v>
      </c>
      <c r="AX880" s="13" t="s">
        <v>72</v>
      </c>
      <c r="AY880" s="244" t="s">
        <v>203</v>
      </c>
    </row>
    <row r="881" s="13" customFormat="1">
      <c r="A881" s="13"/>
      <c r="B881" s="234"/>
      <c r="C881" s="235"/>
      <c r="D881" s="236" t="s">
        <v>215</v>
      </c>
      <c r="E881" s="237" t="s">
        <v>19</v>
      </c>
      <c r="F881" s="238" t="s">
        <v>1509</v>
      </c>
      <c r="G881" s="235"/>
      <c r="H881" s="237" t="s">
        <v>19</v>
      </c>
      <c r="I881" s="239"/>
      <c r="J881" s="235"/>
      <c r="K881" s="235"/>
      <c r="L881" s="240"/>
      <c r="M881" s="241"/>
      <c r="N881" s="242"/>
      <c r="O881" s="242"/>
      <c r="P881" s="242"/>
      <c r="Q881" s="242"/>
      <c r="R881" s="242"/>
      <c r="S881" s="242"/>
      <c r="T881" s="24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4" t="s">
        <v>215</v>
      </c>
      <c r="AU881" s="244" t="s">
        <v>81</v>
      </c>
      <c r="AV881" s="13" t="s">
        <v>79</v>
      </c>
      <c r="AW881" s="13" t="s">
        <v>33</v>
      </c>
      <c r="AX881" s="13" t="s">
        <v>72</v>
      </c>
      <c r="AY881" s="244" t="s">
        <v>203</v>
      </c>
    </row>
    <row r="882" s="13" customFormat="1">
      <c r="A882" s="13"/>
      <c r="B882" s="234"/>
      <c r="C882" s="235"/>
      <c r="D882" s="236" t="s">
        <v>215</v>
      </c>
      <c r="E882" s="237" t="s">
        <v>19</v>
      </c>
      <c r="F882" s="238" t="s">
        <v>999</v>
      </c>
      <c r="G882" s="235"/>
      <c r="H882" s="237" t="s">
        <v>19</v>
      </c>
      <c r="I882" s="239"/>
      <c r="J882" s="235"/>
      <c r="K882" s="235"/>
      <c r="L882" s="240"/>
      <c r="M882" s="241"/>
      <c r="N882" s="242"/>
      <c r="O882" s="242"/>
      <c r="P882" s="242"/>
      <c r="Q882" s="242"/>
      <c r="R882" s="242"/>
      <c r="S882" s="242"/>
      <c r="T882" s="24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4" t="s">
        <v>215</v>
      </c>
      <c r="AU882" s="244" t="s">
        <v>81</v>
      </c>
      <c r="AV882" s="13" t="s">
        <v>79</v>
      </c>
      <c r="AW882" s="13" t="s">
        <v>33</v>
      </c>
      <c r="AX882" s="13" t="s">
        <v>72</v>
      </c>
      <c r="AY882" s="244" t="s">
        <v>203</v>
      </c>
    </row>
    <row r="883" s="13" customFormat="1">
      <c r="A883" s="13"/>
      <c r="B883" s="234"/>
      <c r="C883" s="235"/>
      <c r="D883" s="236" t="s">
        <v>215</v>
      </c>
      <c r="E883" s="237" t="s">
        <v>19</v>
      </c>
      <c r="F883" s="238" t="s">
        <v>1000</v>
      </c>
      <c r="G883" s="235"/>
      <c r="H883" s="237" t="s">
        <v>19</v>
      </c>
      <c r="I883" s="239"/>
      <c r="J883" s="235"/>
      <c r="K883" s="235"/>
      <c r="L883" s="240"/>
      <c r="M883" s="241"/>
      <c r="N883" s="242"/>
      <c r="O883" s="242"/>
      <c r="P883" s="242"/>
      <c r="Q883" s="242"/>
      <c r="R883" s="242"/>
      <c r="S883" s="242"/>
      <c r="T883" s="24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4" t="s">
        <v>215</v>
      </c>
      <c r="AU883" s="244" t="s">
        <v>81</v>
      </c>
      <c r="AV883" s="13" t="s">
        <v>79</v>
      </c>
      <c r="AW883" s="13" t="s">
        <v>33</v>
      </c>
      <c r="AX883" s="13" t="s">
        <v>72</v>
      </c>
      <c r="AY883" s="244" t="s">
        <v>203</v>
      </c>
    </row>
    <row r="884" s="14" customFormat="1">
      <c r="A884" s="14"/>
      <c r="B884" s="245"/>
      <c r="C884" s="246"/>
      <c r="D884" s="236" t="s">
        <v>215</v>
      </c>
      <c r="E884" s="247" t="s">
        <v>19</v>
      </c>
      <c r="F884" s="248" t="s">
        <v>1510</v>
      </c>
      <c r="G884" s="246"/>
      <c r="H884" s="249">
        <v>5.2199999999999998</v>
      </c>
      <c r="I884" s="250"/>
      <c r="J884" s="246"/>
      <c r="K884" s="246"/>
      <c r="L884" s="251"/>
      <c r="M884" s="252"/>
      <c r="N884" s="253"/>
      <c r="O884" s="253"/>
      <c r="P884" s="253"/>
      <c r="Q884" s="253"/>
      <c r="R884" s="253"/>
      <c r="S884" s="253"/>
      <c r="T884" s="25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5" t="s">
        <v>215</v>
      </c>
      <c r="AU884" s="255" t="s">
        <v>81</v>
      </c>
      <c r="AV884" s="14" t="s">
        <v>81</v>
      </c>
      <c r="AW884" s="14" t="s">
        <v>33</v>
      </c>
      <c r="AX884" s="14" t="s">
        <v>72</v>
      </c>
      <c r="AY884" s="255" t="s">
        <v>203</v>
      </c>
    </row>
    <row r="885" s="13" customFormat="1">
      <c r="A885" s="13"/>
      <c r="B885" s="234"/>
      <c r="C885" s="235"/>
      <c r="D885" s="236" t="s">
        <v>215</v>
      </c>
      <c r="E885" s="237" t="s">
        <v>19</v>
      </c>
      <c r="F885" s="238" t="s">
        <v>1366</v>
      </c>
      <c r="G885" s="235"/>
      <c r="H885" s="237" t="s">
        <v>19</v>
      </c>
      <c r="I885" s="239"/>
      <c r="J885" s="235"/>
      <c r="K885" s="235"/>
      <c r="L885" s="240"/>
      <c r="M885" s="241"/>
      <c r="N885" s="242"/>
      <c r="O885" s="242"/>
      <c r="P885" s="242"/>
      <c r="Q885" s="242"/>
      <c r="R885" s="242"/>
      <c r="S885" s="242"/>
      <c r="T885" s="24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4" t="s">
        <v>215</v>
      </c>
      <c r="AU885" s="244" t="s">
        <v>81</v>
      </c>
      <c r="AV885" s="13" t="s">
        <v>79</v>
      </c>
      <c r="AW885" s="13" t="s">
        <v>33</v>
      </c>
      <c r="AX885" s="13" t="s">
        <v>72</v>
      </c>
      <c r="AY885" s="244" t="s">
        <v>203</v>
      </c>
    </row>
    <row r="886" s="13" customFormat="1">
      <c r="A886" s="13"/>
      <c r="B886" s="234"/>
      <c r="C886" s="235"/>
      <c r="D886" s="236" t="s">
        <v>215</v>
      </c>
      <c r="E886" s="237" t="s">
        <v>19</v>
      </c>
      <c r="F886" s="238" t="s">
        <v>1221</v>
      </c>
      <c r="G886" s="235"/>
      <c r="H886" s="237" t="s">
        <v>19</v>
      </c>
      <c r="I886" s="239"/>
      <c r="J886" s="235"/>
      <c r="K886" s="235"/>
      <c r="L886" s="240"/>
      <c r="M886" s="241"/>
      <c r="N886" s="242"/>
      <c r="O886" s="242"/>
      <c r="P886" s="242"/>
      <c r="Q886" s="242"/>
      <c r="R886" s="242"/>
      <c r="S886" s="242"/>
      <c r="T886" s="24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4" t="s">
        <v>215</v>
      </c>
      <c r="AU886" s="244" t="s">
        <v>81</v>
      </c>
      <c r="AV886" s="13" t="s">
        <v>79</v>
      </c>
      <c r="AW886" s="13" t="s">
        <v>33</v>
      </c>
      <c r="AX886" s="13" t="s">
        <v>72</v>
      </c>
      <c r="AY886" s="244" t="s">
        <v>203</v>
      </c>
    </row>
    <row r="887" s="13" customFormat="1">
      <c r="A887" s="13"/>
      <c r="B887" s="234"/>
      <c r="C887" s="235"/>
      <c r="D887" s="236" t="s">
        <v>215</v>
      </c>
      <c r="E887" s="237" t="s">
        <v>19</v>
      </c>
      <c r="F887" s="238" t="s">
        <v>1509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215</v>
      </c>
      <c r="AU887" s="244" t="s">
        <v>81</v>
      </c>
      <c r="AV887" s="13" t="s">
        <v>79</v>
      </c>
      <c r="AW887" s="13" t="s">
        <v>33</v>
      </c>
      <c r="AX887" s="13" t="s">
        <v>72</v>
      </c>
      <c r="AY887" s="244" t="s">
        <v>203</v>
      </c>
    </row>
    <row r="888" s="13" customFormat="1">
      <c r="A888" s="13"/>
      <c r="B888" s="234"/>
      <c r="C888" s="235"/>
      <c r="D888" s="236" t="s">
        <v>215</v>
      </c>
      <c r="E888" s="237" t="s">
        <v>19</v>
      </c>
      <c r="F888" s="238" t="s">
        <v>999</v>
      </c>
      <c r="G888" s="235"/>
      <c r="H888" s="237" t="s">
        <v>19</v>
      </c>
      <c r="I888" s="239"/>
      <c r="J888" s="235"/>
      <c r="K888" s="235"/>
      <c r="L888" s="240"/>
      <c r="M888" s="241"/>
      <c r="N888" s="242"/>
      <c r="O888" s="242"/>
      <c r="P888" s="242"/>
      <c r="Q888" s="242"/>
      <c r="R888" s="242"/>
      <c r="S888" s="242"/>
      <c r="T888" s="24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4" t="s">
        <v>215</v>
      </c>
      <c r="AU888" s="244" t="s">
        <v>81</v>
      </c>
      <c r="AV888" s="13" t="s">
        <v>79</v>
      </c>
      <c r="AW888" s="13" t="s">
        <v>33</v>
      </c>
      <c r="AX888" s="13" t="s">
        <v>72</v>
      </c>
      <c r="AY888" s="244" t="s">
        <v>203</v>
      </c>
    </row>
    <row r="889" s="13" customFormat="1">
      <c r="A889" s="13"/>
      <c r="B889" s="234"/>
      <c r="C889" s="235"/>
      <c r="D889" s="236" t="s">
        <v>215</v>
      </c>
      <c r="E889" s="237" t="s">
        <v>19</v>
      </c>
      <c r="F889" s="238" t="s">
        <v>1002</v>
      </c>
      <c r="G889" s="235"/>
      <c r="H889" s="237" t="s">
        <v>19</v>
      </c>
      <c r="I889" s="239"/>
      <c r="J889" s="235"/>
      <c r="K889" s="235"/>
      <c r="L889" s="240"/>
      <c r="M889" s="241"/>
      <c r="N889" s="242"/>
      <c r="O889" s="242"/>
      <c r="P889" s="242"/>
      <c r="Q889" s="242"/>
      <c r="R889" s="242"/>
      <c r="S889" s="242"/>
      <c r="T889" s="24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4" t="s">
        <v>215</v>
      </c>
      <c r="AU889" s="244" t="s">
        <v>81</v>
      </c>
      <c r="AV889" s="13" t="s">
        <v>79</v>
      </c>
      <c r="AW889" s="13" t="s">
        <v>33</v>
      </c>
      <c r="AX889" s="13" t="s">
        <v>72</v>
      </c>
      <c r="AY889" s="244" t="s">
        <v>203</v>
      </c>
    </row>
    <row r="890" s="14" customFormat="1">
      <c r="A890" s="14"/>
      <c r="B890" s="245"/>
      <c r="C890" s="246"/>
      <c r="D890" s="236" t="s">
        <v>215</v>
      </c>
      <c r="E890" s="247" t="s">
        <v>19</v>
      </c>
      <c r="F890" s="248" t="s">
        <v>1563</v>
      </c>
      <c r="G890" s="246"/>
      <c r="H890" s="249">
        <v>33.259</v>
      </c>
      <c r="I890" s="250"/>
      <c r="J890" s="246"/>
      <c r="K890" s="246"/>
      <c r="L890" s="251"/>
      <c r="M890" s="252"/>
      <c r="N890" s="253"/>
      <c r="O890" s="253"/>
      <c r="P890" s="253"/>
      <c r="Q890" s="253"/>
      <c r="R890" s="253"/>
      <c r="S890" s="253"/>
      <c r="T890" s="25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5" t="s">
        <v>215</v>
      </c>
      <c r="AU890" s="255" t="s">
        <v>81</v>
      </c>
      <c r="AV890" s="14" t="s">
        <v>81</v>
      </c>
      <c r="AW890" s="14" t="s">
        <v>33</v>
      </c>
      <c r="AX890" s="14" t="s">
        <v>72</v>
      </c>
      <c r="AY890" s="255" t="s">
        <v>203</v>
      </c>
    </row>
    <row r="891" s="13" customFormat="1">
      <c r="A891" s="13"/>
      <c r="B891" s="234"/>
      <c r="C891" s="235"/>
      <c r="D891" s="236" t="s">
        <v>215</v>
      </c>
      <c r="E891" s="237" t="s">
        <v>19</v>
      </c>
      <c r="F891" s="238" t="s">
        <v>1366</v>
      </c>
      <c r="G891" s="235"/>
      <c r="H891" s="237" t="s">
        <v>19</v>
      </c>
      <c r="I891" s="239"/>
      <c r="J891" s="235"/>
      <c r="K891" s="235"/>
      <c r="L891" s="240"/>
      <c r="M891" s="241"/>
      <c r="N891" s="242"/>
      <c r="O891" s="242"/>
      <c r="P891" s="242"/>
      <c r="Q891" s="242"/>
      <c r="R891" s="242"/>
      <c r="S891" s="242"/>
      <c r="T891" s="24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4" t="s">
        <v>215</v>
      </c>
      <c r="AU891" s="244" t="s">
        <v>81</v>
      </c>
      <c r="AV891" s="13" t="s">
        <v>79</v>
      </c>
      <c r="AW891" s="13" t="s">
        <v>33</v>
      </c>
      <c r="AX891" s="13" t="s">
        <v>72</v>
      </c>
      <c r="AY891" s="244" t="s">
        <v>203</v>
      </c>
    </row>
    <row r="892" s="13" customFormat="1">
      <c r="A892" s="13"/>
      <c r="B892" s="234"/>
      <c r="C892" s="235"/>
      <c r="D892" s="236" t="s">
        <v>215</v>
      </c>
      <c r="E892" s="237" t="s">
        <v>19</v>
      </c>
      <c r="F892" s="238" t="s">
        <v>1259</v>
      </c>
      <c r="G892" s="235"/>
      <c r="H892" s="237" t="s">
        <v>19</v>
      </c>
      <c r="I892" s="239"/>
      <c r="J892" s="235"/>
      <c r="K892" s="235"/>
      <c r="L892" s="240"/>
      <c r="M892" s="241"/>
      <c r="N892" s="242"/>
      <c r="O892" s="242"/>
      <c r="P892" s="242"/>
      <c r="Q892" s="242"/>
      <c r="R892" s="242"/>
      <c r="S892" s="242"/>
      <c r="T892" s="24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4" t="s">
        <v>215</v>
      </c>
      <c r="AU892" s="244" t="s">
        <v>81</v>
      </c>
      <c r="AV892" s="13" t="s">
        <v>79</v>
      </c>
      <c r="AW892" s="13" t="s">
        <v>33</v>
      </c>
      <c r="AX892" s="13" t="s">
        <v>72</v>
      </c>
      <c r="AY892" s="244" t="s">
        <v>203</v>
      </c>
    </row>
    <row r="893" s="13" customFormat="1">
      <c r="A893" s="13"/>
      <c r="B893" s="234"/>
      <c r="C893" s="235"/>
      <c r="D893" s="236" t="s">
        <v>215</v>
      </c>
      <c r="E893" s="237" t="s">
        <v>19</v>
      </c>
      <c r="F893" s="238" t="s">
        <v>1503</v>
      </c>
      <c r="G893" s="235"/>
      <c r="H893" s="237" t="s">
        <v>19</v>
      </c>
      <c r="I893" s="239"/>
      <c r="J893" s="235"/>
      <c r="K893" s="235"/>
      <c r="L893" s="240"/>
      <c r="M893" s="241"/>
      <c r="N893" s="242"/>
      <c r="O893" s="242"/>
      <c r="P893" s="242"/>
      <c r="Q893" s="242"/>
      <c r="R893" s="242"/>
      <c r="S893" s="242"/>
      <c r="T893" s="24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4" t="s">
        <v>215</v>
      </c>
      <c r="AU893" s="244" t="s">
        <v>81</v>
      </c>
      <c r="AV893" s="13" t="s">
        <v>79</v>
      </c>
      <c r="AW893" s="13" t="s">
        <v>33</v>
      </c>
      <c r="AX893" s="13" t="s">
        <v>72</v>
      </c>
      <c r="AY893" s="244" t="s">
        <v>203</v>
      </c>
    </row>
    <row r="894" s="13" customFormat="1">
      <c r="A894" s="13"/>
      <c r="B894" s="234"/>
      <c r="C894" s="235"/>
      <c r="D894" s="236" t="s">
        <v>215</v>
      </c>
      <c r="E894" s="237" t="s">
        <v>19</v>
      </c>
      <c r="F894" s="238" t="s">
        <v>999</v>
      </c>
      <c r="G894" s="235"/>
      <c r="H894" s="237" t="s">
        <v>19</v>
      </c>
      <c r="I894" s="239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215</v>
      </c>
      <c r="AU894" s="244" t="s">
        <v>81</v>
      </c>
      <c r="AV894" s="13" t="s">
        <v>79</v>
      </c>
      <c r="AW894" s="13" t="s">
        <v>33</v>
      </c>
      <c r="AX894" s="13" t="s">
        <v>72</v>
      </c>
      <c r="AY894" s="244" t="s">
        <v>203</v>
      </c>
    </row>
    <row r="895" s="13" customFormat="1">
      <c r="A895" s="13"/>
      <c r="B895" s="234"/>
      <c r="C895" s="235"/>
      <c r="D895" s="236" t="s">
        <v>215</v>
      </c>
      <c r="E895" s="237" t="s">
        <v>19</v>
      </c>
      <c r="F895" s="238" t="s">
        <v>1000</v>
      </c>
      <c r="G895" s="235"/>
      <c r="H895" s="237" t="s">
        <v>19</v>
      </c>
      <c r="I895" s="239"/>
      <c r="J895" s="235"/>
      <c r="K895" s="235"/>
      <c r="L895" s="240"/>
      <c r="M895" s="241"/>
      <c r="N895" s="242"/>
      <c r="O895" s="242"/>
      <c r="P895" s="242"/>
      <c r="Q895" s="242"/>
      <c r="R895" s="242"/>
      <c r="S895" s="242"/>
      <c r="T895" s="24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4" t="s">
        <v>215</v>
      </c>
      <c r="AU895" s="244" t="s">
        <v>81</v>
      </c>
      <c r="AV895" s="13" t="s">
        <v>79</v>
      </c>
      <c r="AW895" s="13" t="s">
        <v>33</v>
      </c>
      <c r="AX895" s="13" t="s">
        <v>72</v>
      </c>
      <c r="AY895" s="244" t="s">
        <v>203</v>
      </c>
    </row>
    <row r="896" s="14" customFormat="1">
      <c r="A896" s="14"/>
      <c r="B896" s="245"/>
      <c r="C896" s="246"/>
      <c r="D896" s="236" t="s">
        <v>215</v>
      </c>
      <c r="E896" s="247" t="s">
        <v>19</v>
      </c>
      <c r="F896" s="248" t="s">
        <v>1504</v>
      </c>
      <c r="G896" s="246"/>
      <c r="H896" s="249">
        <v>7.9500000000000002</v>
      </c>
      <c r="I896" s="250"/>
      <c r="J896" s="246"/>
      <c r="K896" s="246"/>
      <c r="L896" s="251"/>
      <c r="M896" s="252"/>
      <c r="N896" s="253"/>
      <c r="O896" s="253"/>
      <c r="P896" s="253"/>
      <c r="Q896" s="253"/>
      <c r="R896" s="253"/>
      <c r="S896" s="253"/>
      <c r="T896" s="25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5" t="s">
        <v>215</v>
      </c>
      <c r="AU896" s="255" t="s">
        <v>81</v>
      </c>
      <c r="AV896" s="14" t="s">
        <v>81</v>
      </c>
      <c r="AW896" s="14" t="s">
        <v>33</v>
      </c>
      <c r="AX896" s="14" t="s">
        <v>72</v>
      </c>
      <c r="AY896" s="255" t="s">
        <v>203</v>
      </c>
    </row>
    <row r="897" s="13" customFormat="1">
      <c r="A897" s="13"/>
      <c r="B897" s="234"/>
      <c r="C897" s="235"/>
      <c r="D897" s="236" t="s">
        <v>215</v>
      </c>
      <c r="E897" s="237" t="s">
        <v>19</v>
      </c>
      <c r="F897" s="238" t="s">
        <v>1366</v>
      </c>
      <c r="G897" s="235"/>
      <c r="H897" s="237" t="s">
        <v>19</v>
      </c>
      <c r="I897" s="239"/>
      <c r="J897" s="235"/>
      <c r="K897" s="235"/>
      <c r="L897" s="240"/>
      <c r="M897" s="241"/>
      <c r="N897" s="242"/>
      <c r="O897" s="242"/>
      <c r="P897" s="242"/>
      <c r="Q897" s="242"/>
      <c r="R897" s="242"/>
      <c r="S897" s="242"/>
      <c r="T897" s="24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4" t="s">
        <v>215</v>
      </c>
      <c r="AU897" s="244" t="s">
        <v>81</v>
      </c>
      <c r="AV897" s="13" t="s">
        <v>79</v>
      </c>
      <c r="AW897" s="13" t="s">
        <v>33</v>
      </c>
      <c r="AX897" s="13" t="s">
        <v>72</v>
      </c>
      <c r="AY897" s="244" t="s">
        <v>203</v>
      </c>
    </row>
    <row r="898" s="13" customFormat="1">
      <c r="A898" s="13"/>
      <c r="B898" s="234"/>
      <c r="C898" s="235"/>
      <c r="D898" s="236" t="s">
        <v>215</v>
      </c>
      <c r="E898" s="237" t="s">
        <v>19</v>
      </c>
      <c r="F898" s="238" t="s">
        <v>1297</v>
      </c>
      <c r="G898" s="235"/>
      <c r="H898" s="237" t="s">
        <v>19</v>
      </c>
      <c r="I898" s="239"/>
      <c r="J898" s="235"/>
      <c r="K898" s="235"/>
      <c r="L898" s="240"/>
      <c r="M898" s="241"/>
      <c r="N898" s="242"/>
      <c r="O898" s="242"/>
      <c r="P898" s="242"/>
      <c r="Q898" s="242"/>
      <c r="R898" s="242"/>
      <c r="S898" s="242"/>
      <c r="T898" s="24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4" t="s">
        <v>215</v>
      </c>
      <c r="AU898" s="244" t="s">
        <v>81</v>
      </c>
      <c r="AV898" s="13" t="s">
        <v>79</v>
      </c>
      <c r="AW898" s="13" t="s">
        <v>33</v>
      </c>
      <c r="AX898" s="13" t="s">
        <v>72</v>
      </c>
      <c r="AY898" s="244" t="s">
        <v>203</v>
      </c>
    </row>
    <row r="899" s="13" customFormat="1">
      <c r="A899" s="13"/>
      <c r="B899" s="234"/>
      <c r="C899" s="235"/>
      <c r="D899" s="236" t="s">
        <v>215</v>
      </c>
      <c r="E899" s="237" t="s">
        <v>19</v>
      </c>
      <c r="F899" s="238" t="s">
        <v>1503</v>
      </c>
      <c r="G899" s="235"/>
      <c r="H899" s="237" t="s">
        <v>19</v>
      </c>
      <c r="I899" s="239"/>
      <c r="J899" s="235"/>
      <c r="K899" s="235"/>
      <c r="L899" s="240"/>
      <c r="M899" s="241"/>
      <c r="N899" s="242"/>
      <c r="O899" s="242"/>
      <c r="P899" s="242"/>
      <c r="Q899" s="242"/>
      <c r="R899" s="242"/>
      <c r="S899" s="242"/>
      <c r="T899" s="24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4" t="s">
        <v>215</v>
      </c>
      <c r="AU899" s="244" t="s">
        <v>81</v>
      </c>
      <c r="AV899" s="13" t="s">
        <v>79</v>
      </c>
      <c r="AW899" s="13" t="s">
        <v>33</v>
      </c>
      <c r="AX899" s="13" t="s">
        <v>72</v>
      </c>
      <c r="AY899" s="244" t="s">
        <v>203</v>
      </c>
    </row>
    <row r="900" s="13" customFormat="1">
      <c r="A900" s="13"/>
      <c r="B900" s="234"/>
      <c r="C900" s="235"/>
      <c r="D900" s="236" t="s">
        <v>215</v>
      </c>
      <c r="E900" s="237" t="s">
        <v>19</v>
      </c>
      <c r="F900" s="238" t="s">
        <v>999</v>
      </c>
      <c r="G900" s="235"/>
      <c r="H900" s="237" t="s">
        <v>19</v>
      </c>
      <c r="I900" s="239"/>
      <c r="J900" s="235"/>
      <c r="K900" s="235"/>
      <c r="L900" s="240"/>
      <c r="M900" s="241"/>
      <c r="N900" s="242"/>
      <c r="O900" s="242"/>
      <c r="P900" s="242"/>
      <c r="Q900" s="242"/>
      <c r="R900" s="242"/>
      <c r="S900" s="242"/>
      <c r="T900" s="24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4" t="s">
        <v>215</v>
      </c>
      <c r="AU900" s="244" t="s">
        <v>81</v>
      </c>
      <c r="AV900" s="13" t="s">
        <v>79</v>
      </c>
      <c r="AW900" s="13" t="s">
        <v>33</v>
      </c>
      <c r="AX900" s="13" t="s">
        <v>72</v>
      </c>
      <c r="AY900" s="244" t="s">
        <v>203</v>
      </c>
    </row>
    <row r="901" s="13" customFormat="1">
      <c r="A901" s="13"/>
      <c r="B901" s="234"/>
      <c r="C901" s="235"/>
      <c r="D901" s="236" t="s">
        <v>215</v>
      </c>
      <c r="E901" s="237" t="s">
        <v>19</v>
      </c>
      <c r="F901" s="238" t="s">
        <v>1002</v>
      </c>
      <c r="G901" s="235"/>
      <c r="H901" s="237" t="s">
        <v>19</v>
      </c>
      <c r="I901" s="239"/>
      <c r="J901" s="235"/>
      <c r="K901" s="235"/>
      <c r="L901" s="240"/>
      <c r="M901" s="241"/>
      <c r="N901" s="242"/>
      <c r="O901" s="242"/>
      <c r="P901" s="242"/>
      <c r="Q901" s="242"/>
      <c r="R901" s="242"/>
      <c r="S901" s="242"/>
      <c r="T901" s="24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4" t="s">
        <v>215</v>
      </c>
      <c r="AU901" s="244" t="s">
        <v>81</v>
      </c>
      <c r="AV901" s="13" t="s">
        <v>79</v>
      </c>
      <c r="AW901" s="13" t="s">
        <v>33</v>
      </c>
      <c r="AX901" s="13" t="s">
        <v>72</v>
      </c>
      <c r="AY901" s="244" t="s">
        <v>203</v>
      </c>
    </row>
    <row r="902" s="14" customFormat="1">
      <c r="A902" s="14"/>
      <c r="B902" s="245"/>
      <c r="C902" s="246"/>
      <c r="D902" s="236" t="s">
        <v>215</v>
      </c>
      <c r="E902" s="247" t="s">
        <v>19</v>
      </c>
      <c r="F902" s="248" t="s">
        <v>1557</v>
      </c>
      <c r="G902" s="246"/>
      <c r="H902" s="249">
        <v>39.698</v>
      </c>
      <c r="I902" s="250"/>
      <c r="J902" s="246"/>
      <c r="K902" s="246"/>
      <c r="L902" s="251"/>
      <c r="M902" s="252"/>
      <c r="N902" s="253"/>
      <c r="O902" s="253"/>
      <c r="P902" s="253"/>
      <c r="Q902" s="253"/>
      <c r="R902" s="253"/>
      <c r="S902" s="253"/>
      <c r="T902" s="25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5" t="s">
        <v>215</v>
      </c>
      <c r="AU902" s="255" t="s">
        <v>81</v>
      </c>
      <c r="AV902" s="14" t="s">
        <v>81</v>
      </c>
      <c r="AW902" s="14" t="s">
        <v>33</v>
      </c>
      <c r="AX902" s="14" t="s">
        <v>72</v>
      </c>
      <c r="AY902" s="255" t="s">
        <v>203</v>
      </c>
    </row>
    <row r="903" s="15" customFormat="1">
      <c r="A903" s="15"/>
      <c r="B903" s="256"/>
      <c r="C903" s="257"/>
      <c r="D903" s="236" t="s">
        <v>215</v>
      </c>
      <c r="E903" s="258" t="s">
        <v>19</v>
      </c>
      <c r="F903" s="259" t="s">
        <v>246</v>
      </c>
      <c r="G903" s="257"/>
      <c r="H903" s="260">
        <v>459.798</v>
      </c>
      <c r="I903" s="261"/>
      <c r="J903" s="257"/>
      <c r="K903" s="257"/>
      <c r="L903" s="262"/>
      <c r="M903" s="263"/>
      <c r="N903" s="264"/>
      <c r="O903" s="264"/>
      <c r="P903" s="264"/>
      <c r="Q903" s="264"/>
      <c r="R903" s="264"/>
      <c r="S903" s="264"/>
      <c r="T903" s="26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66" t="s">
        <v>215</v>
      </c>
      <c r="AU903" s="266" t="s">
        <v>81</v>
      </c>
      <c r="AV903" s="15" t="s">
        <v>211</v>
      </c>
      <c r="AW903" s="15" t="s">
        <v>33</v>
      </c>
      <c r="AX903" s="15" t="s">
        <v>79</v>
      </c>
      <c r="AY903" s="266" t="s">
        <v>203</v>
      </c>
    </row>
    <row r="904" s="2" customFormat="1" ht="16.5" customHeight="1">
      <c r="A904" s="40"/>
      <c r="B904" s="41"/>
      <c r="C904" s="216" t="s">
        <v>892</v>
      </c>
      <c r="D904" s="216" t="s">
        <v>206</v>
      </c>
      <c r="E904" s="217" t="s">
        <v>1021</v>
      </c>
      <c r="F904" s="218" t="s">
        <v>1022</v>
      </c>
      <c r="G904" s="219" t="s">
        <v>209</v>
      </c>
      <c r="H904" s="220">
        <v>20.094999999999999</v>
      </c>
      <c r="I904" s="221"/>
      <c r="J904" s="222">
        <f>ROUND(I904*H904,2)</f>
        <v>0</v>
      </c>
      <c r="K904" s="218" t="s">
        <v>210</v>
      </c>
      <c r="L904" s="46"/>
      <c r="M904" s="223" t="s">
        <v>19</v>
      </c>
      <c r="N904" s="224" t="s">
        <v>43</v>
      </c>
      <c r="O904" s="86"/>
      <c r="P904" s="225">
        <f>O904*H904</f>
        <v>0</v>
      </c>
      <c r="Q904" s="225">
        <v>7.1500000000000002E-06</v>
      </c>
      <c r="R904" s="225">
        <f>Q904*H904</f>
        <v>0.00014367925</v>
      </c>
      <c r="S904" s="225">
        <v>0</v>
      </c>
      <c r="T904" s="226">
        <f>S904*H904</f>
        <v>0</v>
      </c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R904" s="227" t="s">
        <v>321</v>
      </c>
      <c r="AT904" s="227" t="s">
        <v>206</v>
      </c>
      <c r="AU904" s="227" t="s">
        <v>81</v>
      </c>
      <c r="AY904" s="19" t="s">
        <v>203</v>
      </c>
      <c r="BE904" s="228">
        <f>IF(N904="základní",J904,0)</f>
        <v>0</v>
      </c>
      <c r="BF904" s="228">
        <f>IF(N904="snížená",J904,0)</f>
        <v>0</v>
      </c>
      <c r="BG904" s="228">
        <f>IF(N904="zákl. přenesená",J904,0)</f>
        <v>0</v>
      </c>
      <c r="BH904" s="228">
        <f>IF(N904="sníž. přenesená",J904,0)</f>
        <v>0</v>
      </c>
      <c r="BI904" s="228">
        <f>IF(N904="nulová",J904,0)</f>
        <v>0</v>
      </c>
      <c r="BJ904" s="19" t="s">
        <v>79</v>
      </c>
      <c r="BK904" s="228">
        <f>ROUND(I904*H904,2)</f>
        <v>0</v>
      </c>
      <c r="BL904" s="19" t="s">
        <v>321</v>
      </c>
      <c r="BM904" s="227" t="s">
        <v>1970</v>
      </c>
    </row>
    <row r="905" s="2" customFormat="1">
      <c r="A905" s="40"/>
      <c r="B905" s="41"/>
      <c r="C905" s="42"/>
      <c r="D905" s="229" t="s">
        <v>213</v>
      </c>
      <c r="E905" s="42"/>
      <c r="F905" s="230" t="s">
        <v>1024</v>
      </c>
      <c r="G905" s="42"/>
      <c r="H905" s="42"/>
      <c r="I905" s="231"/>
      <c r="J905" s="42"/>
      <c r="K905" s="42"/>
      <c r="L905" s="46"/>
      <c r="M905" s="232"/>
      <c r="N905" s="233"/>
      <c r="O905" s="86"/>
      <c r="P905" s="86"/>
      <c r="Q905" s="86"/>
      <c r="R905" s="86"/>
      <c r="S905" s="86"/>
      <c r="T905" s="87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T905" s="19" t="s">
        <v>213</v>
      </c>
      <c r="AU905" s="19" t="s">
        <v>81</v>
      </c>
    </row>
    <row r="906" s="13" customFormat="1">
      <c r="A906" s="13"/>
      <c r="B906" s="234"/>
      <c r="C906" s="235"/>
      <c r="D906" s="236" t="s">
        <v>215</v>
      </c>
      <c r="E906" s="237" t="s">
        <v>19</v>
      </c>
      <c r="F906" s="238" t="s">
        <v>1366</v>
      </c>
      <c r="G906" s="235"/>
      <c r="H906" s="237" t="s">
        <v>19</v>
      </c>
      <c r="I906" s="239"/>
      <c r="J906" s="235"/>
      <c r="K906" s="235"/>
      <c r="L906" s="240"/>
      <c r="M906" s="241"/>
      <c r="N906" s="242"/>
      <c r="O906" s="242"/>
      <c r="P906" s="242"/>
      <c r="Q906" s="242"/>
      <c r="R906" s="242"/>
      <c r="S906" s="242"/>
      <c r="T906" s="24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4" t="s">
        <v>215</v>
      </c>
      <c r="AU906" s="244" t="s">
        <v>81</v>
      </c>
      <c r="AV906" s="13" t="s">
        <v>79</v>
      </c>
      <c r="AW906" s="13" t="s">
        <v>33</v>
      </c>
      <c r="AX906" s="13" t="s">
        <v>72</v>
      </c>
      <c r="AY906" s="244" t="s">
        <v>203</v>
      </c>
    </row>
    <row r="907" s="13" customFormat="1">
      <c r="A907" s="13"/>
      <c r="B907" s="234"/>
      <c r="C907" s="235"/>
      <c r="D907" s="236" t="s">
        <v>215</v>
      </c>
      <c r="E907" s="237" t="s">
        <v>19</v>
      </c>
      <c r="F907" s="238" t="s">
        <v>1951</v>
      </c>
      <c r="G907" s="235"/>
      <c r="H907" s="237" t="s">
        <v>19</v>
      </c>
      <c r="I907" s="239"/>
      <c r="J907" s="235"/>
      <c r="K907" s="235"/>
      <c r="L907" s="240"/>
      <c r="M907" s="241"/>
      <c r="N907" s="242"/>
      <c r="O907" s="242"/>
      <c r="P907" s="242"/>
      <c r="Q907" s="242"/>
      <c r="R907" s="242"/>
      <c r="S907" s="242"/>
      <c r="T907" s="24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4" t="s">
        <v>215</v>
      </c>
      <c r="AU907" s="244" t="s">
        <v>81</v>
      </c>
      <c r="AV907" s="13" t="s">
        <v>79</v>
      </c>
      <c r="AW907" s="13" t="s">
        <v>33</v>
      </c>
      <c r="AX907" s="13" t="s">
        <v>72</v>
      </c>
      <c r="AY907" s="244" t="s">
        <v>203</v>
      </c>
    </row>
    <row r="908" s="13" customFormat="1">
      <c r="A908" s="13"/>
      <c r="B908" s="234"/>
      <c r="C908" s="235"/>
      <c r="D908" s="236" t="s">
        <v>215</v>
      </c>
      <c r="E908" s="237" t="s">
        <v>19</v>
      </c>
      <c r="F908" s="238" t="s">
        <v>1512</v>
      </c>
      <c r="G908" s="235"/>
      <c r="H908" s="237" t="s">
        <v>19</v>
      </c>
      <c r="I908" s="239"/>
      <c r="J908" s="235"/>
      <c r="K908" s="235"/>
      <c r="L908" s="240"/>
      <c r="M908" s="241"/>
      <c r="N908" s="242"/>
      <c r="O908" s="242"/>
      <c r="P908" s="242"/>
      <c r="Q908" s="242"/>
      <c r="R908" s="242"/>
      <c r="S908" s="242"/>
      <c r="T908" s="24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4" t="s">
        <v>215</v>
      </c>
      <c r="AU908" s="244" t="s">
        <v>81</v>
      </c>
      <c r="AV908" s="13" t="s">
        <v>79</v>
      </c>
      <c r="AW908" s="13" t="s">
        <v>33</v>
      </c>
      <c r="AX908" s="13" t="s">
        <v>72</v>
      </c>
      <c r="AY908" s="244" t="s">
        <v>203</v>
      </c>
    </row>
    <row r="909" s="13" customFormat="1">
      <c r="A909" s="13"/>
      <c r="B909" s="234"/>
      <c r="C909" s="235"/>
      <c r="D909" s="236" t="s">
        <v>215</v>
      </c>
      <c r="E909" s="237" t="s">
        <v>19</v>
      </c>
      <c r="F909" s="238" t="s">
        <v>949</v>
      </c>
      <c r="G909" s="235"/>
      <c r="H909" s="237" t="s">
        <v>19</v>
      </c>
      <c r="I909" s="239"/>
      <c r="J909" s="235"/>
      <c r="K909" s="235"/>
      <c r="L909" s="240"/>
      <c r="M909" s="241"/>
      <c r="N909" s="242"/>
      <c r="O909" s="242"/>
      <c r="P909" s="242"/>
      <c r="Q909" s="242"/>
      <c r="R909" s="242"/>
      <c r="S909" s="242"/>
      <c r="T909" s="24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4" t="s">
        <v>215</v>
      </c>
      <c r="AU909" s="244" t="s">
        <v>81</v>
      </c>
      <c r="AV909" s="13" t="s">
        <v>79</v>
      </c>
      <c r="AW909" s="13" t="s">
        <v>33</v>
      </c>
      <c r="AX909" s="13" t="s">
        <v>72</v>
      </c>
      <c r="AY909" s="244" t="s">
        <v>203</v>
      </c>
    </row>
    <row r="910" s="13" customFormat="1">
      <c r="A910" s="13"/>
      <c r="B910" s="234"/>
      <c r="C910" s="235"/>
      <c r="D910" s="236" t="s">
        <v>215</v>
      </c>
      <c r="E910" s="237" t="s">
        <v>19</v>
      </c>
      <c r="F910" s="238" t="s">
        <v>971</v>
      </c>
      <c r="G910" s="235"/>
      <c r="H910" s="237" t="s">
        <v>19</v>
      </c>
      <c r="I910" s="239"/>
      <c r="J910" s="235"/>
      <c r="K910" s="235"/>
      <c r="L910" s="240"/>
      <c r="M910" s="241"/>
      <c r="N910" s="242"/>
      <c r="O910" s="242"/>
      <c r="P910" s="242"/>
      <c r="Q910" s="242"/>
      <c r="R910" s="242"/>
      <c r="S910" s="242"/>
      <c r="T910" s="24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4" t="s">
        <v>215</v>
      </c>
      <c r="AU910" s="244" t="s">
        <v>81</v>
      </c>
      <c r="AV910" s="13" t="s">
        <v>79</v>
      </c>
      <c r="AW910" s="13" t="s">
        <v>33</v>
      </c>
      <c r="AX910" s="13" t="s">
        <v>72</v>
      </c>
      <c r="AY910" s="244" t="s">
        <v>203</v>
      </c>
    </row>
    <row r="911" s="14" customFormat="1">
      <c r="A911" s="14"/>
      <c r="B911" s="245"/>
      <c r="C911" s="246"/>
      <c r="D911" s="236" t="s">
        <v>215</v>
      </c>
      <c r="E911" s="247" t="s">
        <v>19</v>
      </c>
      <c r="F911" s="248" t="s">
        <v>1409</v>
      </c>
      <c r="G911" s="246"/>
      <c r="H911" s="249">
        <v>2.069</v>
      </c>
      <c r="I911" s="250"/>
      <c r="J911" s="246"/>
      <c r="K911" s="246"/>
      <c r="L911" s="251"/>
      <c r="M911" s="252"/>
      <c r="N911" s="253"/>
      <c r="O911" s="253"/>
      <c r="P911" s="253"/>
      <c r="Q911" s="253"/>
      <c r="R911" s="253"/>
      <c r="S911" s="253"/>
      <c r="T911" s="25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5" t="s">
        <v>215</v>
      </c>
      <c r="AU911" s="255" t="s">
        <v>81</v>
      </c>
      <c r="AV911" s="14" t="s">
        <v>81</v>
      </c>
      <c r="AW911" s="14" t="s">
        <v>33</v>
      </c>
      <c r="AX911" s="14" t="s">
        <v>72</v>
      </c>
      <c r="AY911" s="255" t="s">
        <v>203</v>
      </c>
    </row>
    <row r="912" s="13" customFormat="1">
      <c r="A912" s="13"/>
      <c r="B912" s="234"/>
      <c r="C912" s="235"/>
      <c r="D912" s="236" t="s">
        <v>215</v>
      </c>
      <c r="E912" s="237" t="s">
        <v>19</v>
      </c>
      <c r="F912" s="238" t="s">
        <v>1366</v>
      </c>
      <c r="G912" s="235"/>
      <c r="H912" s="237" t="s">
        <v>19</v>
      </c>
      <c r="I912" s="239"/>
      <c r="J912" s="235"/>
      <c r="K912" s="235"/>
      <c r="L912" s="240"/>
      <c r="M912" s="241"/>
      <c r="N912" s="242"/>
      <c r="O912" s="242"/>
      <c r="P912" s="242"/>
      <c r="Q912" s="242"/>
      <c r="R912" s="242"/>
      <c r="S912" s="242"/>
      <c r="T912" s="24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4" t="s">
        <v>215</v>
      </c>
      <c r="AU912" s="244" t="s">
        <v>81</v>
      </c>
      <c r="AV912" s="13" t="s">
        <v>79</v>
      </c>
      <c r="AW912" s="13" t="s">
        <v>33</v>
      </c>
      <c r="AX912" s="13" t="s">
        <v>72</v>
      </c>
      <c r="AY912" s="244" t="s">
        <v>203</v>
      </c>
    </row>
    <row r="913" s="13" customFormat="1">
      <c r="A913" s="13"/>
      <c r="B913" s="234"/>
      <c r="C913" s="235"/>
      <c r="D913" s="236" t="s">
        <v>215</v>
      </c>
      <c r="E913" s="237" t="s">
        <v>19</v>
      </c>
      <c r="F913" s="238" t="s">
        <v>1952</v>
      </c>
      <c r="G913" s="235"/>
      <c r="H913" s="237" t="s">
        <v>19</v>
      </c>
      <c r="I913" s="239"/>
      <c r="J913" s="235"/>
      <c r="K913" s="235"/>
      <c r="L913" s="240"/>
      <c r="M913" s="241"/>
      <c r="N913" s="242"/>
      <c r="O913" s="242"/>
      <c r="P913" s="242"/>
      <c r="Q913" s="242"/>
      <c r="R913" s="242"/>
      <c r="S913" s="242"/>
      <c r="T913" s="24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4" t="s">
        <v>215</v>
      </c>
      <c r="AU913" s="244" t="s">
        <v>81</v>
      </c>
      <c r="AV913" s="13" t="s">
        <v>79</v>
      </c>
      <c r="AW913" s="13" t="s">
        <v>33</v>
      </c>
      <c r="AX913" s="13" t="s">
        <v>72</v>
      </c>
      <c r="AY913" s="244" t="s">
        <v>203</v>
      </c>
    </row>
    <row r="914" s="13" customFormat="1">
      <c r="A914" s="13"/>
      <c r="B914" s="234"/>
      <c r="C914" s="235"/>
      <c r="D914" s="236" t="s">
        <v>215</v>
      </c>
      <c r="E914" s="237" t="s">
        <v>19</v>
      </c>
      <c r="F914" s="238" t="s">
        <v>1490</v>
      </c>
      <c r="G914" s="235"/>
      <c r="H914" s="237" t="s">
        <v>19</v>
      </c>
      <c r="I914" s="239"/>
      <c r="J914" s="235"/>
      <c r="K914" s="235"/>
      <c r="L914" s="240"/>
      <c r="M914" s="241"/>
      <c r="N914" s="242"/>
      <c r="O914" s="242"/>
      <c r="P914" s="242"/>
      <c r="Q914" s="242"/>
      <c r="R914" s="242"/>
      <c r="S914" s="242"/>
      <c r="T914" s="24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4" t="s">
        <v>215</v>
      </c>
      <c r="AU914" s="244" t="s">
        <v>81</v>
      </c>
      <c r="AV914" s="13" t="s">
        <v>79</v>
      </c>
      <c r="AW914" s="13" t="s">
        <v>33</v>
      </c>
      <c r="AX914" s="13" t="s">
        <v>72</v>
      </c>
      <c r="AY914" s="244" t="s">
        <v>203</v>
      </c>
    </row>
    <row r="915" s="13" customFormat="1">
      <c r="A915" s="13"/>
      <c r="B915" s="234"/>
      <c r="C915" s="235"/>
      <c r="D915" s="236" t="s">
        <v>215</v>
      </c>
      <c r="E915" s="237" t="s">
        <v>19</v>
      </c>
      <c r="F915" s="238" t="s">
        <v>949</v>
      </c>
      <c r="G915" s="235"/>
      <c r="H915" s="237" t="s">
        <v>19</v>
      </c>
      <c r="I915" s="239"/>
      <c r="J915" s="235"/>
      <c r="K915" s="235"/>
      <c r="L915" s="240"/>
      <c r="M915" s="241"/>
      <c r="N915" s="242"/>
      <c r="O915" s="242"/>
      <c r="P915" s="242"/>
      <c r="Q915" s="242"/>
      <c r="R915" s="242"/>
      <c r="S915" s="242"/>
      <c r="T915" s="24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4" t="s">
        <v>215</v>
      </c>
      <c r="AU915" s="244" t="s">
        <v>81</v>
      </c>
      <c r="AV915" s="13" t="s">
        <v>79</v>
      </c>
      <c r="AW915" s="13" t="s">
        <v>33</v>
      </c>
      <c r="AX915" s="13" t="s">
        <v>72</v>
      </c>
      <c r="AY915" s="244" t="s">
        <v>203</v>
      </c>
    </row>
    <row r="916" s="13" customFormat="1">
      <c r="A916" s="13"/>
      <c r="B916" s="234"/>
      <c r="C916" s="235"/>
      <c r="D916" s="236" t="s">
        <v>215</v>
      </c>
      <c r="E916" s="237" t="s">
        <v>19</v>
      </c>
      <c r="F916" s="238" t="s">
        <v>971</v>
      </c>
      <c r="G916" s="235"/>
      <c r="H916" s="237" t="s">
        <v>19</v>
      </c>
      <c r="I916" s="239"/>
      <c r="J916" s="235"/>
      <c r="K916" s="235"/>
      <c r="L916" s="240"/>
      <c r="M916" s="241"/>
      <c r="N916" s="242"/>
      <c r="O916" s="242"/>
      <c r="P916" s="242"/>
      <c r="Q916" s="242"/>
      <c r="R916" s="242"/>
      <c r="S916" s="242"/>
      <c r="T916" s="24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4" t="s">
        <v>215</v>
      </c>
      <c r="AU916" s="244" t="s">
        <v>81</v>
      </c>
      <c r="AV916" s="13" t="s">
        <v>79</v>
      </c>
      <c r="AW916" s="13" t="s">
        <v>33</v>
      </c>
      <c r="AX916" s="13" t="s">
        <v>72</v>
      </c>
      <c r="AY916" s="244" t="s">
        <v>203</v>
      </c>
    </row>
    <row r="917" s="14" customFormat="1">
      <c r="A917" s="14"/>
      <c r="B917" s="245"/>
      <c r="C917" s="246"/>
      <c r="D917" s="236" t="s">
        <v>215</v>
      </c>
      <c r="E917" s="247" t="s">
        <v>19</v>
      </c>
      <c r="F917" s="248" t="s">
        <v>1953</v>
      </c>
      <c r="G917" s="246"/>
      <c r="H917" s="249">
        <v>6.2060000000000004</v>
      </c>
      <c r="I917" s="250"/>
      <c r="J917" s="246"/>
      <c r="K917" s="246"/>
      <c r="L917" s="251"/>
      <c r="M917" s="252"/>
      <c r="N917" s="253"/>
      <c r="O917" s="253"/>
      <c r="P917" s="253"/>
      <c r="Q917" s="253"/>
      <c r="R917" s="253"/>
      <c r="S917" s="253"/>
      <c r="T917" s="25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5" t="s">
        <v>215</v>
      </c>
      <c r="AU917" s="255" t="s">
        <v>81</v>
      </c>
      <c r="AV917" s="14" t="s">
        <v>81</v>
      </c>
      <c r="AW917" s="14" t="s">
        <v>33</v>
      </c>
      <c r="AX917" s="14" t="s">
        <v>72</v>
      </c>
      <c r="AY917" s="255" t="s">
        <v>203</v>
      </c>
    </row>
    <row r="918" s="13" customFormat="1">
      <c r="A918" s="13"/>
      <c r="B918" s="234"/>
      <c r="C918" s="235"/>
      <c r="D918" s="236" t="s">
        <v>215</v>
      </c>
      <c r="E918" s="237" t="s">
        <v>19</v>
      </c>
      <c r="F918" s="238" t="s">
        <v>1366</v>
      </c>
      <c r="G918" s="235"/>
      <c r="H918" s="237" t="s">
        <v>19</v>
      </c>
      <c r="I918" s="239"/>
      <c r="J918" s="235"/>
      <c r="K918" s="235"/>
      <c r="L918" s="240"/>
      <c r="M918" s="241"/>
      <c r="N918" s="242"/>
      <c r="O918" s="242"/>
      <c r="P918" s="242"/>
      <c r="Q918" s="242"/>
      <c r="R918" s="242"/>
      <c r="S918" s="242"/>
      <c r="T918" s="24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4" t="s">
        <v>215</v>
      </c>
      <c r="AU918" s="244" t="s">
        <v>81</v>
      </c>
      <c r="AV918" s="13" t="s">
        <v>79</v>
      </c>
      <c r="AW918" s="13" t="s">
        <v>33</v>
      </c>
      <c r="AX918" s="13" t="s">
        <v>72</v>
      </c>
      <c r="AY918" s="244" t="s">
        <v>203</v>
      </c>
    </row>
    <row r="919" s="13" customFormat="1">
      <c r="A919" s="13"/>
      <c r="B919" s="234"/>
      <c r="C919" s="235"/>
      <c r="D919" s="236" t="s">
        <v>215</v>
      </c>
      <c r="E919" s="237" t="s">
        <v>19</v>
      </c>
      <c r="F919" s="238" t="s">
        <v>1954</v>
      </c>
      <c r="G919" s="235"/>
      <c r="H919" s="237" t="s">
        <v>19</v>
      </c>
      <c r="I919" s="239"/>
      <c r="J919" s="235"/>
      <c r="K919" s="235"/>
      <c r="L919" s="240"/>
      <c r="M919" s="241"/>
      <c r="N919" s="242"/>
      <c r="O919" s="242"/>
      <c r="P919" s="242"/>
      <c r="Q919" s="242"/>
      <c r="R919" s="242"/>
      <c r="S919" s="242"/>
      <c r="T919" s="24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4" t="s">
        <v>215</v>
      </c>
      <c r="AU919" s="244" t="s">
        <v>81</v>
      </c>
      <c r="AV919" s="13" t="s">
        <v>79</v>
      </c>
      <c r="AW919" s="13" t="s">
        <v>33</v>
      </c>
      <c r="AX919" s="13" t="s">
        <v>72</v>
      </c>
      <c r="AY919" s="244" t="s">
        <v>203</v>
      </c>
    </row>
    <row r="920" s="13" customFormat="1">
      <c r="A920" s="13"/>
      <c r="B920" s="234"/>
      <c r="C920" s="235"/>
      <c r="D920" s="236" t="s">
        <v>215</v>
      </c>
      <c r="E920" s="237" t="s">
        <v>19</v>
      </c>
      <c r="F920" s="238" t="s">
        <v>553</v>
      </c>
      <c r="G920" s="235"/>
      <c r="H920" s="237" t="s">
        <v>19</v>
      </c>
      <c r="I920" s="239"/>
      <c r="J920" s="235"/>
      <c r="K920" s="235"/>
      <c r="L920" s="240"/>
      <c r="M920" s="241"/>
      <c r="N920" s="242"/>
      <c r="O920" s="242"/>
      <c r="P920" s="242"/>
      <c r="Q920" s="242"/>
      <c r="R920" s="242"/>
      <c r="S920" s="242"/>
      <c r="T920" s="24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4" t="s">
        <v>215</v>
      </c>
      <c r="AU920" s="244" t="s">
        <v>81</v>
      </c>
      <c r="AV920" s="13" t="s">
        <v>79</v>
      </c>
      <c r="AW920" s="13" t="s">
        <v>33</v>
      </c>
      <c r="AX920" s="13" t="s">
        <v>72</v>
      </c>
      <c r="AY920" s="244" t="s">
        <v>203</v>
      </c>
    </row>
    <row r="921" s="13" customFormat="1">
      <c r="A921" s="13"/>
      <c r="B921" s="234"/>
      <c r="C921" s="235"/>
      <c r="D921" s="236" t="s">
        <v>215</v>
      </c>
      <c r="E921" s="237" t="s">
        <v>19</v>
      </c>
      <c r="F921" s="238" t="s">
        <v>949</v>
      </c>
      <c r="G921" s="235"/>
      <c r="H921" s="237" t="s">
        <v>19</v>
      </c>
      <c r="I921" s="239"/>
      <c r="J921" s="235"/>
      <c r="K921" s="235"/>
      <c r="L921" s="240"/>
      <c r="M921" s="241"/>
      <c r="N921" s="242"/>
      <c r="O921" s="242"/>
      <c r="P921" s="242"/>
      <c r="Q921" s="242"/>
      <c r="R921" s="242"/>
      <c r="S921" s="242"/>
      <c r="T921" s="24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4" t="s">
        <v>215</v>
      </c>
      <c r="AU921" s="244" t="s">
        <v>81</v>
      </c>
      <c r="AV921" s="13" t="s">
        <v>79</v>
      </c>
      <c r="AW921" s="13" t="s">
        <v>33</v>
      </c>
      <c r="AX921" s="13" t="s">
        <v>72</v>
      </c>
      <c r="AY921" s="244" t="s">
        <v>203</v>
      </c>
    </row>
    <row r="922" s="13" customFormat="1">
      <c r="A922" s="13"/>
      <c r="B922" s="234"/>
      <c r="C922" s="235"/>
      <c r="D922" s="236" t="s">
        <v>215</v>
      </c>
      <c r="E922" s="237" t="s">
        <v>19</v>
      </c>
      <c r="F922" s="238" t="s">
        <v>971</v>
      </c>
      <c r="G922" s="235"/>
      <c r="H922" s="237" t="s">
        <v>19</v>
      </c>
      <c r="I922" s="239"/>
      <c r="J922" s="235"/>
      <c r="K922" s="235"/>
      <c r="L922" s="240"/>
      <c r="M922" s="241"/>
      <c r="N922" s="242"/>
      <c r="O922" s="242"/>
      <c r="P922" s="242"/>
      <c r="Q922" s="242"/>
      <c r="R922" s="242"/>
      <c r="S922" s="242"/>
      <c r="T922" s="24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4" t="s">
        <v>215</v>
      </c>
      <c r="AU922" s="244" t="s">
        <v>81</v>
      </c>
      <c r="AV922" s="13" t="s">
        <v>79</v>
      </c>
      <c r="AW922" s="13" t="s">
        <v>33</v>
      </c>
      <c r="AX922" s="13" t="s">
        <v>72</v>
      </c>
      <c r="AY922" s="244" t="s">
        <v>203</v>
      </c>
    </row>
    <row r="923" s="13" customFormat="1">
      <c r="A923" s="13"/>
      <c r="B923" s="234"/>
      <c r="C923" s="235"/>
      <c r="D923" s="236" t="s">
        <v>215</v>
      </c>
      <c r="E923" s="237" t="s">
        <v>19</v>
      </c>
      <c r="F923" s="238" t="s">
        <v>1955</v>
      </c>
      <c r="G923" s="235"/>
      <c r="H923" s="237" t="s">
        <v>19</v>
      </c>
      <c r="I923" s="239"/>
      <c r="J923" s="235"/>
      <c r="K923" s="235"/>
      <c r="L923" s="240"/>
      <c r="M923" s="241"/>
      <c r="N923" s="242"/>
      <c r="O923" s="242"/>
      <c r="P923" s="242"/>
      <c r="Q923" s="242"/>
      <c r="R923" s="242"/>
      <c r="S923" s="242"/>
      <c r="T923" s="24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4" t="s">
        <v>215</v>
      </c>
      <c r="AU923" s="244" t="s">
        <v>81</v>
      </c>
      <c r="AV923" s="13" t="s">
        <v>79</v>
      </c>
      <c r="AW923" s="13" t="s">
        <v>33</v>
      </c>
      <c r="AX923" s="13" t="s">
        <v>72</v>
      </c>
      <c r="AY923" s="244" t="s">
        <v>203</v>
      </c>
    </row>
    <row r="924" s="13" customFormat="1">
      <c r="A924" s="13"/>
      <c r="B924" s="234"/>
      <c r="C924" s="235"/>
      <c r="D924" s="236" t="s">
        <v>215</v>
      </c>
      <c r="E924" s="237" t="s">
        <v>19</v>
      </c>
      <c r="F924" s="238" t="s">
        <v>1366</v>
      </c>
      <c r="G924" s="235"/>
      <c r="H924" s="237" t="s">
        <v>19</v>
      </c>
      <c r="I924" s="239"/>
      <c r="J924" s="235"/>
      <c r="K924" s="235"/>
      <c r="L924" s="240"/>
      <c r="M924" s="241"/>
      <c r="N924" s="242"/>
      <c r="O924" s="242"/>
      <c r="P924" s="242"/>
      <c r="Q924" s="242"/>
      <c r="R924" s="242"/>
      <c r="S924" s="242"/>
      <c r="T924" s="24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4" t="s">
        <v>215</v>
      </c>
      <c r="AU924" s="244" t="s">
        <v>81</v>
      </c>
      <c r="AV924" s="13" t="s">
        <v>79</v>
      </c>
      <c r="AW924" s="13" t="s">
        <v>33</v>
      </c>
      <c r="AX924" s="13" t="s">
        <v>72</v>
      </c>
      <c r="AY924" s="244" t="s">
        <v>203</v>
      </c>
    </row>
    <row r="925" s="13" customFormat="1">
      <c r="A925" s="13"/>
      <c r="B925" s="234"/>
      <c r="C925" s="235"/>
      <c r="D925" s="236" t="s">
        <v>215</v>
      </c>
      <c r="E925" s="237" t="s">
        <v>19</v>
      </c>
      <c r="F925" s="238" t="s">
        <v>1956</v>
      </c>
      <c r="G925" s="235"/>
      <c r="H925" s="237" t="s">
        <v>19</v>
      </c>
      <c r="I925" s="239"/>
      <c r="J925" s="235"/>
      <c r="K925" s="235"/>
      <c r="L925" s="240"/>
      <c r="M925" s="241"/>
      <c r="N925" s="242"/>
      <c r="O925" s="242"/>
      <c r="P925" s="242"/>
      <c r="Q925" s="242"/>
      <c r="R925" s="242"/>
      <c r="S925" s="242"/>
      <c r="T925" s="24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4" t="s">
        <v>215</v>
      </c>
      <c r="AU925" s="244" t="s">
        <v>81</v>
      </c>
      <c r="AV925" s="13" t="s">
        <v>79</v>
      </c>
      <c r="AW925" s="13" t="s">
        <v>33</v>
      </c>
      <c r="AX925" s="13" t="s">
        <v>72</v>
      </c>
      <c r="AY925" s="244" t="s">
        <v>203</v>
      </c>
    </row>
    <row r="926" s="13" customFormat="1">
      <c r="A926" s="13"/>
      <c r="B926" s="234"/>
      <c r="C926" s="235"/>
      <c r="D926" s="236" t="s">
        <v>215</v>
      </c>
      <c r="E926" s="237" t="s">
        <v>19</v>
      </c>
      <c r="F926" s="238" t="s">
        <v>1495</v>
      </c>
      <c r="G926" s="235"/>
      <c r="H926" s="237" t="s">
        <v>19</v>
      </c>
      <c r="I926" s="239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215</v>
      </c>
      <c r="AU926" s="244" t="s">
        <v>81</v>
      </c>
      <c r="AV926" s="13" t="s">
        <v>79</v>
      </c>
      <c r="AW926" s="13" t="s">
        <v>33</v>
      </c>
      <c r="AX926" s="13" t="s">
        <v>72</v>
      </c>
      <c r="AY926" s="244" t="s">
        <v>203</v>
      </c>
    </row>
    <row r="927" s="13" customFormat="1">
      <c r="A927" s="13"/>
      <c r="B927" s="234"/>
      <c r="C927" s="235"/>
      <c r="D927" s="236" t="s">
        <v>215</v>
      </c>
      <c r="E927" s="237" t="s">
        <v>19</v>
      </c>
      <c r="F927" s="238" t="s">
        <v>949</v>
      </c>
      <c r="G927" s="235"/>
      <c r="H927" s="237" t="s">
        <v>19</v>
      </c>
      <c r="I927" s="239"/>
      <c r="J927" s="235"/>
      <c r="K927" s="235"/>
      <c r="L927" s="240"/>
      <c r="M927" s="241"/>
      <c r="N927" s="242"/>
      <c r="O927" s="242"/>
      <c r="P927" s="242"/>
      <c r="Q927" s="242"/>
      <c r="R927" s="242"/>
      <c r="S927" s="242"/>
      <c r="T927" s="24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4" t="s">
        <v>215</v>
      </c>
      <c r="AU927" s="244" t="s">
        <v>81</v>
      </c>
      <c r="AV927" s="13" t="s">
        <v>79</v>
      </c>
      <c r="AW927" s="13" t="s">
        <v>33</v>
      </c>
      <c r="AX927" s="13" t="s">
        <v>72</v>
      </c>
      <c r="AY927" s="244" t="s">
        <v>203</v>
      </c>
    </row>
    <row r="928" s="13" customFormat="1">
      <c r="A928" s="13"/>
      <c r="B928" s="234"/>
      <c r="C928" s="235"/>
      <c r="D928" s="236" t="s">
        <v>215</v>
      </c>
      <c r="E928" s="237" t="s">
        <v>19</v>
      </c>
      <c r="F928" s="238" t="s">
        <v>971</v>
      </c>
      <c r="G928" s="235"/>
      <c r="H928" s="237" t="s">
        <v>19</v>
      </c>
      <c r="I928" s="239"/>
      <c r="J928" s="235"/>
      <c r="K928" s="235"/>
      <c r="L928" s="240"/>
      <c r="M928" s="241"/>
      <c r="N928" s="242"/>
      <c r="O928" s="242"/>
      <c r="P928" s="242"/>
      <c r="Q928" s="242"/>
      <c r="R928" s="242"/>
      <c r="S928" s="242"/>
      <c r="T928" s="24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4" t="s">
        <v>215</v>
      </c>
      <c r="AU928" s="244" t="s">
        <v>81</v>
      </c>
      <c r="AV928" s="13" t="s">
        <v>79</v>
      </c>
      <c r="AW928" s="13" t="s">
        <v>33</v>
      </c>
      <c r="AX928" s="13" t="s">
        <v>72</v>
      </c>
      <c r="AY928" s="244" t="s">
        <v>203</v>
      </c>
    </row>
    <row r="929" s="14" customFormat="1">
      <c r="A929" s="14"/>
      <c r="B929" s="245"/>
      <c r="C929" s="246"/>
      <c r="D929" s="236" t="s">
        <v>215</v>
      </c>
      <c r="E929" s="247" t="s">
        <v>19</v>
      </c>
      <c r="F929" s="248" t="s">
        <v>1520</v>
      </c>
      <c r="G929" s="246"/>
      <c r="H929" s="249">
        <v>1.379</v>
      </c>
      <c r="I929" s="250"/>
      <c r="J929" s="246"/>
      <c r="K929" s="246"/>
      <c r="L929" s="251"/>
      <c r="M929" s="252"/>
      <c r="N929" s="253"/>
      <c r="O929" s="253"/>
      <c r="P929" s="253"/>
      <c r="Q929" s="253"/>
      <c r="R929" s="253"/>
      <c r="S929" s="253"/>
      <c r="T929" s="25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5" t="s">
        <v>215</v>
      </c>
      <c r="AU929" s="255" t="s">
        <v>81</v>
      </c>
      <c r="AV929" s="14" t="s">
        <v>81</v>
      </c>
      <c r="AW929" s="14" t="s">
        <v>33</v>
      </c>
      <c r="AX929" s="14" t="s">
        <v>72</v>
      </c>
      <c r="AY929" s="255" t="s">
        <v>203</v>
      </c>
    </row>
    <row r="930" s="13" customFormat="1">
      <c r="A930" s="13"/>
      <c r="B930" s="234"/>
      <c r="C930" s="235"/>
      <c r="D930" s="236" t="s">
        <v>215</v>
      </c>
      <c r="E930" s="237" t="s">
        <v>19</v>
      </c>
      <c r="F930" s="238" t="s">
        <v>1366</v>
      </c>
      <c r="G930" s="235"/>
      <c r="H930" s="237" t="s">
        <v>19</v>
      </c>
      <c r="I930" s="239"/>
      <c r="J930" s="235"/>
      <c r="K930" s="235"/>
      <c r="L930" s="240"/>
      <c r="M930" s="241"/>
      <c r="N930" s="242"/>
      <c r="O930" s="242"/>
      <c r="P930" s="242"/>
      <c r="Q930" s="242"/>
      <c r="R930" s="242"/>
      <c r="S930" s="242"/>
      <c r="T930" s="24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4" t="s">
        <v>215</v>
      </c>
      <c r="AU930" s="244" t="s">
        <v>81</v>
      </c>
      <c r="AV930" s="13" t="s">
        <v>79</v>
      </c>
      <c r="AW930" s="13" t="s">
        <v>33</v>
      </c>
      <c r="AX930" s="13" t="s">
        <v>72</v>
      </c>
      <c r="AY930" s="244" t="s">
        <v>203</v>
      </c>
    </row>
    <row r="931" s="13" customFormat="1">
      <c r="A931" s="13"/>
      <c r="B931" s="234"/>
      <c r="C931" s="235"/>
      <c r="D931" s="236" t="s">
        <v>215</v>
      </c>
      <c r="E931" s="237" t="s">
        <v>19</v>
      </c>
      <c r="F931" s="238" t="s">
        <v>1957</v>
      </c>
      <c r="G931" s="235"/>
      <c r="H931" s="237" t="s">
        <v>19</v>
      </c>
      <c r="I931" s="239"/>
      <c r="J931" s="235"/>
      <c r="K931" s="235"/>
      <c r="L931" s="240"/>
      <c r="M931" s="241"/>
      <c r="N931" s="242"/>
      <c r="O931" s="242"/>
      <c r="P931" s="242"/>
      <c r="Q931" s="242"/>
      <c r="R931" s="242"/>
      <c r="S931" s="242"/>
      <c r="T931" s="24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4" t="s">
        <v>215</v>
      </c>
      <c r="AU931" s="244" t="s">
        <v>81</v>
      </c>
      <c r="AV931" s="13" t="s">
        <v>79</v>
      </c>
      <c r="AW931" s="13" t="s">
        <v>33</v>
      </c>
      <c r="AX931" s="13" t="s">
        <v>72</v>
      </c>
      <c r="AY931" s="244" t="s">
        <v>203</v>
      </c>
    </row>
    <row r="932" s="13" customFormat="1">
      <c r="A932" s="13"/>
      <c r="B932" s="234"/>
      <c r="C932" s="235"/>
      <c r="D932" s="236" t="s">
        <v>215</v>
      </c>
      <c r="E932" s="237" t="s">
        <v>19</v>
      </c>
      <c r="F932" s="238" t="s">
        <v>1498</v>
      </c>
      <c r="G932" s="235"/>
      <c r="H932" s="237" t="s">
        <v>19</v>
      </c>
      <c r="I932" s="239"/>
      <c r="J932" s="235"/>
      <c r="K932" s="235"/>
      <c r="L932" s="240"/>
      <c r="M932" s="241"/>
      <c r="N932" s="242"/>
      <c r="O932" s="242"/>
      <c r="P932" s="242"/>
      <c r="Q932" s="242"/>
      <c r="R932" s="242"/>
      <c r="S932" s="242"/>
      <c r="T932" s="24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4" t="s">
        <v>215</v>
      </c>
      <c r="AU932" s="244" t="s">
        <v>81</v>
      </c>
      <c r="AV932" s="13" t="s">
        <v>79</v>
      </c>
      <c r="AW932" s="13" t="s">
        <v>33</v>
      </c>
      <c r="AX932" s="13" t="s">
        <v>72</v>
      </c>
      <c r="AY932" s="244" t="s">
        <v>203</v>
      </c>
    </row>
    <row r="933" s="13" customFormat="1">
      <c r="A933" s="13"/>
      <c r="B933" s="234"/>
      <c r="C933" s="235"/>
      <c r="D933" s="236" t="s">
        <v>215</v>
      </c>
      <c r="E933" s="237" t="s">
        <v>19</v>
      </c>
      <c r="F933" s="238" t="s">
        <v>949</v>
      </c>
      <c r="G933" s="235"/>
      <c r="H933" s="237" t="s">
        <v>19</v>
      </c>
      <c r="I933" s="239"/>
      <c r="J933" s="235"/>
      <c r="K933" s="235"/>
      <c r="L933" s="240"/>
      <c r="M933" s="241"/>
      <c r="N933" s="242"/>
      <c r="O933" s="242"/>
      <c r="P933" s="242"/>
      <c r="Q933" s="242"/>
      <c r="R933" s="242"/>
      <c r="S933" s="242"/>
      <c r="T933" s="24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4" t="s">
        <v>215</v>
      </c>
      <c r="AU933" s="244" t="s">
        <v>81</v>
      </c>
      <c r="AV933" s="13" t="s">
        <v>79</v>
      </c>
      <c r="AW933" s="13" t="s">
        <v>33</v>
      </c>
      <c r="AX933" s="13" t="s">
        <v>72</v>
      </c>
      <c r="AY933" s="244" t="s">
        <v>203</v>
      </c>
    </row>
    <row r="934" s="13" customFormat="1">
      <c r="A934" s="13"/>
      <c r="B934" s="234"/>
      <c r="C934" s="235"/>
      <c r="D934" s="236" t="s">
        <v>215</v>
      </c>
      <c r="E934" s="237" t="s">
        <v>19</v>
      </c>
      <c r="F934" s="238" t="s">
        <v>971</v>
      </c>
      <c r="G934" s="235"/>
      <c r="H934" s="237" t="s">
        <v>19</v>
      </c>
      <c r="I934" s="239"/>
      <c r="J934" s="235"/>
      <c r="K934" s="235"/>
      <c r="L934" s="240"/>
      <c r="M934" s="241"/>
      <c r="N934" s="242"/>
      <c r="O934" s="242"/>
      <c r="P934" s="242"/>
      <c r="Q934" s="242"/>
      <c r="R934" s="242"/>
      <c r="S934" s="242"/>
      <c r="T934" s="24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4" t="s">
        <v>215</v>
      </c>
      <c r="AU934" s="244" t="s">
        <v>81</v>
      </c>
      <c r="AV934" s="13" t="s">
        <v>79</v>
      </c>
      <c r="AW934" s="13" t="s">
        <v>33</v>
      </c>
      <c r="AX934" s="13" t="s">
        <v>72</v>
      </c>
      <c r="AY934" s="244" t="s">
        <v>203</v>
      </c>
    </row>
    <row r="935" s="14" customFormat="1">
      <c r="A935" s="14"/>
      <c r="B935" s="245"/>
      <c r="C935" s="246"/>
      <c r="D935" s="236" t="s">
        <v>215</v>
      </c>
      <c r="E935" s="247" t="s">
        <v>19</v>
      </c>
      <c r="F935" s="248" t="s">
        <v>256</v>
      </c>
      <c r="G935" s="246"/>
      <c r="H935" s="249">
        <v>1.7729999999999999</v>
      </c>
      <c r="I935" s="250"/>
      <c r="J935" s="246"/>
      <c r="K935" s="246"/>
      <c r="L935" s="251"/>
      <c r="M935" s="252"/>
      <c r="N935" s="253"/>
      <c r="O935" s="253"/>
      <c r="P935" s="253"/>
      <c r="Q935" s="253"/>
      <c r="R935" s="253"/>
      <c r="S935" s="253"/>
      <c r="T935" s="25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5" t="s">
        <v>215</v>
      </c>
      <c r="AU935" s="255" t="s">
        <v>81</v>
      </c>
      <c r="AV935" s="14" t="s">
        <v>81</v>
      </c>
      <c r="AW935" s="14" t="s">
        <v>33</v>
      </c>
      <c r="AX935" s="14" t="s">
        <v>72</v>
      </c>
      <c r="AY935" s="255" t="s">
        <v>203</v>
      </c>
    </row>
    <row r="936" s="13" customFormat="1">
      <c r="A936" s="13"/>
      <c r="B936" s="234"/>
      <c r="C936" s="235"/>
      <c r="D936" s="236" t="s">
        <v>215</v>
      </c>
      <c r="E936" s="237" t="s">
        <v>19</v>
      </c>
      <c r="F936" s="238" t="s">
        <v>1366</v>
      </c>
      <c r="G936" s="235"/>
      <c r="H936" s="237" t="s">
        <v>19</v>
      </c>
      <c r="I936" s="239"/>
      <c r="J936" s="235"/>
      <c r="K936" s="235"/>
      <c r="L936" s="240"/>
      <c r="M936" s="241"/>
      <c r="N936" s="242"/>
      <c r="O936" s="242"/>
      <c r="P936" s="242"/>
      <c r="Q936" s="242"/>
      <c r="R936" s="242"/>
      <c r="S936" s="242"/>
      <c r="T936" s="24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4" t="s">
        <v>215</v>
      </c>
      <c r="AU936" s="244" t="s">
        <v>81</v>
      </c>
      <c r="AV936" s="13" t="s">
        <v>79</v>
      </c>
      <c r="AW936" s="13" t="s">
        <v>33</v>
      </c>
      <c r="AX936" s="13" t="s">
        <v>72</v>
      </c>
      <c r="AY936" s="244" t="s">
        <v>203</v>
      </c>
    </row>
    <row r="937" s="13" customFormat="1">
      <c r="A937" s="13"/>
      <c r="B937" s="234"/>
      <c r="C937" s="235"/>
      <c r="D937" s="236" t="s">
        <v>215</v>
      </c>
      <c r="E937" s="237" t="s">
        <v>19</v>
      </c>
      <c r="F937" s="238" t="s">
        <v>1276</v>
      </c>
      <c r="G937" s="235"/>
      <c r="H937" s="237" t="s">
        <v>19</v>
      </c>
      <c r="I937" s="239"/>
      <c r="J937" s="235"/>
      <c r="K937" s="235"/>
      <c r="L937" s="240"/>
      <c r="M937" s="241"/>
      <c r="N937" s="242"/>
      <c r="O937" s="242"/>
      <c r="P937" s="242"/>
      <c r="Q937" s="242"/>
      <c r="R937" s="242"/>
      <c r="S937" s="242"/>
      <c r="T937" s="24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4" t="s">
        <v>215</v>
      </c>
      <c r="AU937" s="244" t="s">
        <v>81</v>
      </c>
      <c r="AV937" s="13" t="s">
        <v>79</v>
      </c>
      <c r="AW937" s="13" t="s">
        <v>33</v>
      </c>
      <c r="AX937" s="13" t="s">
        <v>72</v>
      </c>
      <c r="AY937" s="244" t="s">
        <v>203</v>
      </c>
    </row>
    <row r="938" s="13" customFormat="1">
      <c r="A938" s="13"/>
      <c r="B938" s="234"/>
      <c r="C938" s="235"/>
      <c r="D938" s="236" t="s">
        <v>215</v>
      </c>
      <c r="E938" s="237" t="s">
        <v>19</v>
      </c>
      <c r="F938" s="238" t="s">
        <v>559</v>
      </c>
      <c r="G938" s="235"/>
      <c r="H938" s="237" t="s">
        <v>19</v>
      </c>
      <c r="I938" s="239"/>
      <c r="J938" s="235"/>
      <c r="K938" s="235"/>
      <c r="L938" s="240"/>
      <c r="M938" s="241"/>
      <c r="N938" s="242"/>
      <c r="O938" s="242"/>
      <c r="P938" s="242"/>
      <c r="Q938" s="242"/>
      <c r="R938" s="242"/>
      <c r="S938" s="242"/>
      <c r="T938" s="24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4" t="s">
        <v>215</v>
      </c>
      <c r="AU938" s="244" t="s">
        <v>81</v>
      </c>
      <c r="AV938" s="13" t="s">
        <v>79</v>
      </c>
      <c r="AW938" s="13" t="s">
        <v>33</v>
      </c>
      <c r="AX938" s="13" t="s">
        <v>72</v>
      </c>
      <c r="AY938" s="244" t="s">
        <v>203</v>
      </c>
    </row>
    <row r="939" s="13" customFormat="1">
      <c r="A939" s="13"/>
      <c r="B939" s="234"/>
      <c r="C939" s="235"/>
      <c r="D939" s="236" t="s">
        <v>215</v>
      </c>
      <c r="E939" s="237" t="s">
        <v>19</v>
      </c>
      <c r="F939" s="238" t="s">
        <v>949</v>
      </c>
      <c r="G939" s="235"/>
      <c r="H939" s="237" t="s">
        <v>19</v>
      </c>
      <c r="I939" s="239"/>
      <c r="J939" s="235"/>
      <c r="K939" s="235"/>
      <c r="L939" s="240"/>
      <c r="M939" s="241"/>
      <c r="N939" s="242"/>
      <c r="O939" s="242"/>
      <c r="P939" s="242"/>
      <c r="Q939" s="242"/>
      <c r="R939" s="242"/>
      <c r="S939" s="242"/>
      <c r="T939" s="24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4" t="s">
        <v>215</v>
      </c>
      <c r="AU939" s="244" t="s">
        <v>81</v>
      </c>
      <c r="AV939" s="13" t="s">
        <v>79</v>
      </c>
      <c r="AW939" s="13" t="s">
        <v>33</v>
      </c>
      <c r="AX939" s="13" t="s">
        <v>72</v>
      </c>
      <c r="AY939" s="244" t="s">
        <v>203</v>
      </c>
    </row>
    <row r="940" s="13" customFormat="1">
      <c r="A940" s="13"/>
      <c r="B940" s="234"/>
      <c r="C940" s="235"/>
      <c r="D940" s="236" t="s">
        <v>215</v>
      </c>
      <c r="E940" s="237" t="s">
        <v>19</v>
      </c>
      <c r="F940" s="238" t="s">
        <v>971</v>
      </c>
      <c r="G940" s="235"/>
      <c r="H940" s="237" t="s">
        <v>19</v>
      </c>
      <c r="I940" s="239"/>
      <c r="J940" s="235"/>
      <c r="K940" s="235"/>
      <c r="L940" s="240"/>
      <c r="M940" s="241"/>
      <c r="N940" s="242"/>
      <c r="O940" s="242"/>
      <c r="P940" s="242"/>
      <c r="Q940" s="242"/>
      <c r="R940" s="242"/>
      <c r="S940" s="242"/>
      <c r="T940" s="24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4" t="s">
        <v>215</v>
      </c>
      <c r="AU940" s="244" t="s">
        <v>81</v>
      </c>
      <c r="AV940" s="13" t="s">
        <v>79</v>
      </c>
      <c r="AW940" s="13" t="s">
        <v>33</v>
      </c>
      <c r="AX940" s="13" t="s">
        <v>72</v>
      </c>
      <c r="AY940" s="244" t="s">
        <v>203</v>
      </c>
    </row>
    <row r="941" s="14" customFormat="1">
      <c r="A941" s="14"/>
      <c r="B941" s="245"/>
      <c r="C941" s="246"/>
      <c r="D941" s="236" t="s">
        <v>215</v>
      </c>
      <c r="E941" s="247" t="s">
        <v>19</v>
      </c>
      <c r="F941" s="248" t="s">
        <v>256</v>
      </c>
      <c r="G941" s="246"/>
      <c r="H941" s="249">
        <v>1.7729999999999999</v>
      </c>
      <c r="I941" s="250"/>
      <c r="J941" s="246"/>
      <c r="K941" s="246"/>
      <c r="L941" s="251"/>
      <c r="M941" s="252"/>
      <c r="N941" s="253"/>
      <c r="O941" s="253"/>
      <c r="P941" s="253"/>
      <c r="Q941" s="253"/>
      <c r="R941" s="253"/>
      <c r="S941" s="253"/>
      <c r="T941" s="25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5" t="s">
        <v>215</v>
      </c>
      <c r="AU941" s="255" t="s">
        <v>81</v>
      </c>
      <c r="AV941" s="14" t="s">
        <v>81</v>
      </c>
      <c r="AW941" s="14" t="s">
        <v>33</v>
      </c>
      <c r="AX941" s="14" t="s">
        <v>72</v>
      </c>
      <c r="AY941" s="255" t="s">
        <v>203</v>
      </c>
    </row>
    <row r="942" s="13" customFormat="1">
      <c r="A942" s="13"/>
      <c r="B942" s="234"/>
      <c r="C942" s="235"/>
      <c r="D942" s="236" t="s">
        <v>215</v>
      </c>
      <c r="E942" s="237" t="s">
        <v>19</v>
      </c>
      <c r="F942" s="238" t="s">
        <v>1366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215</v>
      </c>
      <c r="AU942" s="244" t="s">
        <v>81</v>
      </c>
      <c r="AV942" s="13" t="s">
        <v>79</v>
      </c>
      <c r="AW942" s="13" t="s">
        <v>33</v>
      </c>
      <c r="AX942" s="13" t="s">
        <v>72</v>
      </c>
      <c r="AY942" s="244" t="s">
        <v>203</v>
      </c>
    </row>
    <row r="943" s="13" customFormat="1">
      <c r="A943" s="13"/>
      <c r="B943" s="234"/>
      <c r="C943" s="235"/>
      <c r="D943" s="236" t="s">
        <v>215</v>
      </c>
      <c r="E943" s="237" t="s">
        <v>19</v>
      </c>
      <c r="F943" s="238" t="s">
        <v>1277</v>
      </c>
      <c r="G943" s="235"/>
      <c r="H943" s="237" t="s">
        <v>19</v>
      </c>
      <c r="I943" s="239"/>
      <c r="J943" s="235"/>
      <c r="K943" s="235"/>
      <c r="L943" s="240"/>
      <c r="M943" s="241"/>
      <c r="N943" s="242"/>
      <c r="O943" s="242"/>
      <c r="P943" s="242"/>
      <c r="Q943" s="242"/>
      <c r="R943" s="242"/>
      <c r="S943" s="242"/>
      <c r="T943" s="24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4" t="s">
        <v>215</v>
      </c>
      <c r="AU943" s="244" t="s">
        <v>81</v>
      </c>
      <c r="AV943" s="13" t="s">
        <v>79</v>
      </c>
      <c r="AW943" s="13" t="s">
        <v>33</v>
      </c>
      <c r="AX943" s="13" t="s">
        <v>72</v>
      </c>
      <c r="AY943" s="244" t="s">
        <v>203</v>
      </c>
    </row>
    <row r="944" s="13" customFormat="1">
      <c r="A944" s="13"/>
      <c r="B944" s="234"/>
      <c r="C944" s="235"/>
      <c r="D944" s="236" t="s">
        <v>215</v>
      </c>
      <c r="E944" s="237" t="s">
        <v>19</v>
      </c>
      <c r="F944" s="238" t="s">
        <v>1506</v>
      </c>
      <c r="G944" s="235"/>
      <c r="H944" s="237" t="s">
        <v>19</v>
      </c>
      <c r="I944" s="239"/>
      <c r="J944" s="235"/>
      <c r="K944" s="235"/>
      <c r="L944" s="240"/>
      <c r="M944" s="241"/>
      <c r="N944" s="242"/>
      <c r="O944" s="242"/>
      <c r="P944" s="242"/>
      <c r="Q944" s="242"/>
      <c r="R944" s="242"/>
      <c r="S944" s="242"/>
      <c r="T944" s="24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4" t="s">
        <v>215</v>
      </c>
      <c r="AU944" s="244" t="s">
        <v>81</v>
      </c>
      <c r="AV944" s="13" t="s">
        <v>79</v>
      </c>
      <c r="AW944" s="13" t="s">
        <v>33</v>
      </c>
      <c r="AX944" s="13" t="s">
        <v>72</v>
      </c>
      <c r="AY944" s="244" t="s">
        <v>203</v>
      </c>
    </row>
    <row r="945" s="13" customFormat="1">
      <c r="A945" s="13"/>
      <c r="B945" s="234"/>
      <c r="C945" s="235"/>
      <c r="D945" s="236" t="s">
        <v>215</v>
      </c>
      <c r="E945" s="237" t="s">
        <v>19</v>
      </c>
      <c r="F945" s="238" t="s">
        <v>949</v>
      </c>
      <c r="G945" s="235"/>
      <c r="H945" s="237" t="s">
        <v>19</v>
      </c>
      <c r="I945" s="239"/>
      <c r="J945" s="235"/>
      <c r="K945" s="235"/>
      <c r="L945" s="240"/>
      <c r="M945" s="241"/>
      <c r="N945" s="242"/>
      <c r="O945" s="242"/>
      <c r="P945" s="242"/>
      <c r="Q945" s="242"/>
      <c r="R945" s="242"/>
      <c r="S945" s="242"/>
      <c r="T945" s="24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4" t="s">
        <v>215</v>
      </c>
      <c r="AU945" s="244" t="s">
        <v>81</v>
      </c>
      <c r="AV945" s="13" t="s">
        <v>79</v>
      </c>
      <c r="AW945" s="13" t="s">
        <v>33</v>
      </c>
      <c r="AX945" s="13" t="s">
        <v>72</v>
      </c>
      <c r="AY945" s="244" t="s">
        <v>203</v>
      </c>
    </row>
    <row r="946" s="13" customFormat="1">
      <c r="A946" s="13"/>
      <c r="B946" s="234"/>
      <c r="C946" s="235"/>
      <c r="D946" s="236" t="s">
        <v>215</v>
      </c>
      <c r="E946" s="237" t="s">
        <v>19</v>
      </c>
      <c r="F946" s="238" t="s">
        <v>971</v>
      </c>
      <c r="G946" s="235"/>
      <c r="H946" s="237" t="s">
        <v>19</v>
      </c>
      <c r="I946" s="239"/>
      <c r="J946" s="235"/>
      <c r="K946" s="235"/>
      <c r="L946" s="240"/>
      <c r="M946" s="241"/>
      <c r="N946" s="242"/>
      <c r="O946" s="242"/>
      <c r="P946" s="242"/>
      <c r="Q946" s="242"/>
      <c r="R946" s="242"/>
      <c r="S946" s="242"/>
      <c r="T946" s="24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4" t="s">
        <v>215</v>
      </c>
      <c r="AU946" s="244" t="s">
        <v>81</v>
      </c>
      <c r="AV946" s="13" t="s">
        <v>79</v>
      </c>
      <c r="AW946" s="13" t="s">
        <v>33</v>
      </c>
      <c r="AX946" s="13" t="s">
        <v>72</v>
      </c>
      <c r="AY946" s="244" t="s">
        <v>203</v>
      </c>
    </row>
    <row r="947" s="14" customFormat="1">
      <c r="A947" s="14"/>
      <c r="B947" s="245"/>
      <c r="C947" s="246"/>
      <c r="D947" s="236" t="s">
        <v>215</v>
      </c>
      <c r="E947" s="247" t="s">
        <v>19</v>
      </c>
      <c r="F947" s="248" t="s">
        <v>1517</v>
      </c>
      <c r="G947" s="246"/>
      <c r="H947" s="249">
        <v>1.1819999999999999</v>
      </c>
      <c r="I947" s="250"/>
      <c r="J947" s="246"/>
      <c r="K947" s="246"/>
      <c r="L947" s="251"/>
      <c r="M947" s="252"/>
      <c r="N947" s="253"/>
      <c r="O947" s="253"/>
      <c r="P947" s="253"/>
      <c r="Q947" s="253"/>
      <c r="R947" s="253"/>
      <c r="S947" s="253"/>
      <c r="T947" s="25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5" t="s">
        <v>215</v>
      </c>
      <c r="AU947" s="255" t="s">
        <v>81</v>
      </c>
      <c r="AV947" s="14" t="s">
        <v>81</v>
      </c>
      <c r="AW947" s="14" t="s">
        <v>33</v>
      </c>
      <c r="AX947" s="14" t="s">
        <v>72</v>
      </c>
      <c r="AY947" s="255" t="s">
        <v>203</v>
      </c>
    </row>
    <row r="948" s="13" customFormat="1">
      <c r="A948" s="13"/>
      <c r="B948" s="234"/>
      <c r="C948" s="235"/>
      <c r="D948" s="236" t="s">
        <v>215</v>
      </c>
      <c r="E948" s="237" t="s">
        <v>19</v>
      </c>
      <c r="F948" s="238" t="s">
        <v>1366</v>
      </c>
      <c r="G948" s="235"/>
      <c r="H948" s="237" t="s">
        <v>19</v>
      </c>
      <c r="I948" s="239"/>
      <c r="J948" s="235"/>
      <c r="K948" s="235"/>
      <c r="L948" s="240"/>
      <c r="M948" s="241"/>
      <c r="N948" s="242"/>
      <c r="O948" s="242"/>
      <c r="P948" s="242"/>
      <c r="Q948" s="242"/>
      <c r="R948" s="242"/>
      <c r="S948" s="242"/>
      <c r="T948" s="24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4" t="s">
        <v>215</v>
      </c>
      <c r="AU948" s="244" t="s">
        <v>81</v>
      </c>
      <c r="AV948" s="13" t="s">
        <v>79</v>
      </c>
      <c r="AW948" s="13" t="s">
        <v>33</v>
      </c>
      <c r="AX948" s="13" t="s">
        <v>72</v>
      </c>
      <c r="AY948" s="244" t="s">
        <v>203</v>
      </c>
    </row>
    <row r="949" s="13" customFormat="1">
      <c r="A949" s="13"/>
      <c r="B949" s="234"/>
      <c r="C949" s="235"/>
      <c r="D949" s="236" t="s">
        <v>215</v>
      </c>
      <c r="E949" s="237" t="s">
        <v>19</v>
      </c>
      <c r="F949" s="238" t="s">
        <v>1278</v>
      </c>
      <c r="G949" s="235"/>
      <c r="H949" s="237" t="s">
        <v>19</v>
      </c>
      <c r="I949" s="239"/>
      <c r="J949" s="235"/>
      <c r="K949" s="235"/>
      <c r="L949" s="240"/>
      <c r="M949" s="241"/>
      <c r="N949" s="242"/>
      <c r="O949" s="242"/>
      <c r="P949" s="242"/>
      <c r="Q949" s="242"/>
      <c r="R949" s="242"/>
      <c r="S949" s="242"/>
      <c r="T949" s="24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4" t="s">
        <v>215</v>
      </c>
      <c r="AU949" s="244" t="s">
        <v>81</v>
      </c>
      <c r="AV949" s="13" t="s">
        <v>79</v>
      </c>
      <c r="AW949" s="13" t="s">
        <v>33</v>
      </c>
      <c r="AX949" s="13" t="s">
        <v>72</v>
      </c>
      <c r="AY949" s="244" t="s">
        <v>203</v>
      </c>
    </row>
    <row r="950" s="13" customFormat="1">
      <c r="A950" s="13"/>
      <c r="B950" s="234"/>
      <c r="C950" s="235"/>
      <c r="D950" s="236" t="s">
        <v>215</v>
      </c>
      <c r="E950" s="237" t="s">
        <v>19</v>
      </c>
      <c r="F950" s="238" t="s">
        <v>1509</v>
      </c>
      <c r="G950" s="235"/>
      <c r="H950" s="237" t="s">
        <v>19</v>
      </c>
      <c r="I950" s="239"/>
      <c r="J950" s="235"/>
      <c r="K950" s="235"/>
      <c r="L950" s="240"/>
      <c r="M950" s="241"/>
      <c r="N950" s="242"/>
      <c r="O950" s="242"/>
      <c r="P950" s="242"/>
      <c r="Q950" s="242"/>
      <c r="R950" s="242"/>
      <c r="S950" s="242"/>
      <c r="T950" s="24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4" t="s">
        <v>215</v>
      </c>
      <c r="AU950" s="244" t="s">
        <v>81</v>
      </c>
      <c r="AV950" s="13" t="s">
        <v>79</v>
      </c>
      <c r="AW950" s="13" t="s">
        <v>33</v>
      </c>
      <c r="AX950" s="13" t="s">
        <v>72</v>
      </c>
      <c r="AY950" s="244" t="s">
        <v>203</v>
      </c>
    </row>
    <row r="951" s="13" customFormat="1">
      <c r="A951" s="13"/>
      <c r="B951" s="234"/>
      <c r="C951" s="235"/>
      <c r="D951" s="236" t="s">
        <v>215</v>
      </c>
      <c r="E951" s="237" t="s">
        <v>19</v>
      </c>
      <c r="F951" s="238" t="s">
        <v>949</v>
      </c>
      <c r="G951" s="235"/>
      <c r="H951" s="237" t="s">
        <v>19</v>
      </c>
      <c r="I951" s="239"/>
      <c r="J951" s="235"/>
      <c r="K951" s="235"/>
      <c r="L951" s="240"/>
      <c r="M951" s="241"/>
      <c r="N951" s="242"/>
      <c r="O951" s="242"/>
      <c r="P951" s="242"/>
      <c r="Q951" s="242"/>
      <c r="R951" s="242"/>
      <c r="S951" s="242"/>
      <c r="T951" s="24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4" t="s">
        <v>215</v>
      </c>
      <c r="AU951" s="244" t="s">
        <v>81</v>
      </c>
      <c r="AV951" s="13" t="s">
        <v>79</v>
      </c>
      <c r="AW951" s="13" t="s">
        <v>33</v>
      </c>
      <c r="AX951" s="13" t="s">
        <v>72</v>
      </c>
      <c r="AY951" s="244" t="s">
        <v>203</v>
      </c>
    </row>
    <row r="952" s="13" customFormat="1">
      <c r="A952" s="13"/>
      <c r="B952" s="234"/>
      <c r="C952" s="235"/>
      <c r="D952" s="236" t="s">
        <v>215</v>
      </c>
      <c r="E952" s="237" t="s">
        <v>19</v>
      </c>
      <c r="F952" s="238" t="s">
        <v>971</v>
      </c>
      <c r="G952" s="235"/>
      <c r="H952" s="237" t="s">
        <v>19</v>
      </c>
      <c r="I952" s="239"/>
      <c r="J952" s="235"/>
      <c r="K952" s="235"/>
      <c r="L952" s="240"/>
      <c r="M952" s="241"/>
      <c r="N952" s="242"/>
      <c r="O952" s="242"/>
      <c r="P952" s="242"/>
      <c r="Q952" s="242"/>
      <c r="R952" s="242"/>
      <c r="S952" s="242"/>
      <c r="T952" s="24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4" t="s">
        <v>215</v>
      </c>
      <c r="AU952" s="244" t="s">
        <v>81</v>
      </c>
      <c r="AV952" s="13" t="s">
        <v>79</v>
      </c>
      <c r="AW952" s="13" t="s">
        <v>33</v>
      </c>
      <c r="AX952" s="13" t="s">
        <v>72</v>
      </c>
      <c r="AY952" s="244" t="s">
        <v>203</v>
      </c>
    </row>
    <row r="953" s="14" customFormat="1">
      <c r="A953" s="14"/>
      <c r="B953" s="245"/>
      <c r="C953" s="246"/>
      <c r="D953" s="236" t="s">
        <v>215</v>
      </c>
      <c r="E953" s="247" t="s">
        <v>19</v>
      </c>
      <c r="F953" s="248" t="s">
        <v>1520</v>
      </c>
      <c r="G953" s="246"/>
      <c r="H953" s="249">
        <v>1.379</v>
      </c>
      <c r="I953" s="250"/>
      <c r="J953" s="246"/>
      <c r="K953" s="246"/>
      <c r="L953" s="251"/>
      <c r="M953" s="252"/>
      <c r="N953" s="253"/>
      <c r="O953" s="253"/>
      <c r="P953" s="253"/>
      <c r="Q953" s="253"/>
      <c r="R953" s="253"/>
      <c r="S953" s="253"/>
      <c r="T953" s="25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5" t="s">
        <v>215</v>
      </c>
      <c r="AU953" s="255" t="s">
        <v>81</v>
      </c>
      <c r="AV953" s="14" t="s">
        <v>81</v>
      </c>
      <c r="AW953" s="14" t="s">
        <v>33</v>
      </c>
      <c r="AX953" s="14" t="s">
        <v>72</v>
      </c>
      <c r="AY953" s="255" t="s">
        <v>203</v>
      </c>
    </row>
    <row r="954" s="13" customFormat="1">
      <c r="A954" s="13"/>
      <c r="B954" s="234"/>
      <c r="C954" s="235"/>
      <c r="D954" s="236" t="s">
        <v>215</v>
      </c>
      <c r="E954" s="237" t="s">
        <v>19</v>
      </c>
      <c r="F954" s="238" t="s">
        <v>1366</v>
      </c>
      <c r="G954" s="235"/>
      <c r="H954" s="237" t="s">
        <v>19</v>
      </c>
      <c r="I954" s="239"/>
      <c r="J954" s="235"/>
      <c r="K954" s="235"/>
      <c r="L954" s="240"/>
      <c r="M954" s="241"/>
      <c r="N954" s="242"/>
      <c r="O954" s="242"/>
      <c r="P954" s="242"/>
      <c r="Q954" s="242"/>
      <c r="R954" s="242"/>
      <c r="S954" s="242"/>
      <c r="T954" s="24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4" t="s">
        <v>215</v>
      </c>
      <c r="AU954" s="244" t="s">
        <v>81</v>
      </c>
      <c r="AV954" s="13" t="s">
        <v>79</v>
      </c>
      <c r="AW954" s="13" t="s">
        <v>33</v>
      </c>
      <c r="AX954" s="13" t="s">
        <v>72</v>
      </c>
      <c r="AY954" s="244" t="s">
        <v>203</v>
      </c>
    </row>
    <row r="955" s="13" customFormat="1">
      <c r="A955" s="13"/>
      <c r="B955" s="234"/>
      <c r="C955" s="235"/>
      <c r="D955" s="236" t="s">
        <v>215</v>
      </c>
      <c r="E955" s="237" t="s">
        <v>19</v>
      </c>
      <c r="F955" s="238" t="s">
        <v>1279</v>
      </c>
      <c r="G955" s="235"/>
      <c r="H955" s="237" t="s">
        <v>19</v>
      </c>
      <c r="I955" s="239"/>
      <c r="J955" s="235"/>
      <c r="K955" s="235"/>
      <c r="L955" s="240"/>
      <c r="M955" s="241"/>
      <c r="N955" s="242"/>
      <c r="O955" s="242"/>
      <c r="P955" s="242"/>
      <c r="Q955" s="242"/>
      <c r="R955" s="242"/>
      <c r="S955" s="242"/>
      <c r="T955" s="24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4" t="s">
        <v>215</v>
      </c>
      <c r="AU955" s="244" t="s">
        <v>81</v>
      </c>
      <c r="AV955" s="13" t="s">
        <v>79</v>
      </c>
      <c r="AW955" s="13" t="s">
        <v>33</v>
      </c>
      <c r="AX955" s="13" t="s">
        <v>72</v>
      </c>
      <c r="AY955" s="244" t="s">
        <v>203</v>
      </c>
    </row>
    <row r="956" s="13" customFormat="1">
      <c r="A956" s="13"/>
      <c r="B956" s="234"/>
      <c r="C956" s="235"/>
      <c r="D956" s="236" t="s">
        <v>215</v>
      </c>
      <c r="E956" s="237" t="s">
        <v>19</v>
      </c>
      <c r="F956" s="238" t="s">
        <v>1503</v>
      </c>
      <c r="G956" s="235"/>
      <c r="H956" s="237" t="s">
        <v>19</v>
      </c>
      <c r="I956" s="239"/>
      <c r="J956" s="235"/>
      <c r="K956" s="235"/>
      <c r="L956" s="240"/>
      <c r="M956" s="241"/>
      <c r="N956" s="242"/>
      <c r="O956" s="242"/>
      <c r="P956" s="242"/>
      <c r="Q956" s="242"/>
      <c r="R956" s="242"/>
      <c r="S956" s="242"/>
      <c r="T956" s="24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4" t="s">
        <v>215</v>
      </c>
      <c r="AU956" s="244" t="s">
        <v>81</v>
      </c>
      <c r="AV956" s="13" t="s">
        <v>79</v>
      </c>
      <c r="AW956" s="13" t="s">
        <v>33</v>
      </c>
      <c r="AX956" s="13" t="s">
        <v>72</v>
      </c>
      <c r="AY956" s="244" t="s">
        <v>203</v>
      </c>
    </row>
    <row r="957" s="13" customFormat="1">
      <c r="A957" s="13"/>
      <c r="B957" s="234"/>
      <c r="C957" s="235"/>
      <c r="D957" s="236" t="s">
        <v>215</v>
      </c>
      <c r="E957" s="237" t="s">
        <v>19</v>
      </c>
      <c r="F957" s="238" t="s">
        <v>949</v>
      </c>
      <c r="G957" s="235"/>
      <c r="H957" s="237" t="s">
        <v>19</v>
      </c>
      <c r="I957" s="239"/>
      <c r="J957" s="235"/>
      <c r="K957" s="235"/>
      <c r="L957" s="240"/>
      <c r="M957" s="241"/>
      <c r="N957" s="242"/>
      <c r="O957" s="242"/>
      <c r="P957" s="242"/>
      <c r="Q957" s="242"/>
      <c r="R957" s="242"/>
      <c r="S957" s="242"/>
      <c r="T957" s="24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4" t="s">
        <v>215</v>
      </c>
      <c r="AU957" s="244" t="s">
        <v>81</v>
      </c>
      <c r="AV957" s="13" t="s">
        <v>79</v>
      </c>
      <c r="AW957" s="13" t="s">
        <v>33</v>
      </c>
      <c r="AX957" s="13" t="s">
        <v>72</v>
      </c>
      <c r="AY957" s="244" t="s">
        <v>203</v>
      </c>
    </row>
    <row r="958" s="13" customFormat="1">
      <c r="A958" s="13"/>
      <c r="B958" s="234"/>
      <c r="C958" s="235"/>
      <c r="D958" s="236" t="s">
        <v>215</v>
      </c>
      <c r="E958" s="237" t="s">
        <v>19</v>
      </c>
      <c r="F958" s="238" t="s">
        <v>971</v>
      </c>
      <c r="G958" s="235"/>
      <c r="H958" s="237" t="s">
        <v>19</v>
      </c>
      <c r="I958" s="239"/>
      <c r="J958" s="235"/>
      <c r="K958" s="235"/>
      <c r="L958" s="240"/>
      <c r="M958" s="241"/>
      <c r="N958" s="242"/>
      <c r="O958" s="242"/>
      <c r="P958" s="242"/>
      <c r="Q958" s="242"/>
      <c r="R958" s="242"/>
      <c r="S958" s="242"/>
      <c r="T958" s="24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4" t="s">
        <v>215</v>
      </c>
      <c r="AU958" s="244" t="s">
        <v>81</v>
      </c>
      <c r="AV958" s="13" t="s">
        <v>79</v>
      </c>
      <c r="AW958" s="13" t="s">
        <v>33</v>
      </c>
      <c r="AX958" s="13" t="s">
        <v>72</v>
      </c>
      <c r="AY958" s="244" t="s">
        <v>203</v>
      </c>
    </row>
    <row r="959" s="14" customFormat="1">
      <c r="A959" s="14"/>
      <c r="B959" s="245"/>
      <c r="C959" s="246"/>
      <c r="D959" s="236" t="s">
        <v>215</v>
      </c>
      <c r="E959" s="247" t="s">
        <v>19</v>
      </c>
      <c r="F959" s="248" t="s">
        <v>1958</v>
      </c>
      <c r="G959" s="246"/>
      <c r="H959" s="249">
        <v>4.3339999999999996</v>
      </c>
      <c r="I959" s="250"/>
      <c r="J959" s="246"/>
      <c r="K959" s="246"/>
      <c r="L959" s="251"/>
      <c r="M959" s="252"/>
      <c r="N959" s="253"/>
      <c r="O959" s="253"/>
      <c r="P959" s="253"/>
      <c r="Q959" s="253"/>
      <c r="R959" s="253"/>
      <c r="S959" s="253"/>
      <c r="T959" s="25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5" t="s">
        <v>215</v>
      </c>
      <c r="AU959" s="255" t="s">
        <v>81</v>
      </c>
      <c r="AV959" s="14" t="s">
        <v>81</v>
      </c>
      <c r="AW959" s="14" t="s">
        <v>33</v>
      </c>
      <c r="AX959" s="14" t="s">
        <v>72</v>
      </c>
      <c r="AY959" s="255" t="s">
        <v>203</v>
      </c>
    </row>
    <row r="960" s="15" customFormat="1">
      <c r="A960" s="15"/>
      <c r="B960" s="256"/>
      <c r="C960" s="257"/>
      <c r="D960" s="236" t="s">
        <v>215</v>
      </c>
      <c r="E960" s="258" t="s">
        <v>19</v>
      </c>
      <c r="F960" s="259" t="s">
        <v>246</v>
      </c>
      <c r="G960" s="257"/>
      <c r="H960" s="260">
        <v>20.094999999999999</v>
      </c>
      <c r="I960" s="261"/>
      <c r="J960" s="257"/>
      <c r="K960" s="257"/>
      <c r="L960" s="262"/>
      <c r="M960" s="263"/>
      <c r="N960" s="264"/>
      <c r="O960" s="264"/>
      <c r="P960" s="264"/>
      <c r="Q960" s="264"/>
      <c r="R960" s="264"/>
      <c r="S960" s="264"/>
      <c r="T960" s="26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66" t="s">
        <v>215</v>
      </c>
      <c r="AU960" s="266" t="s">
        <v>81</v>
      </c>
      <c r="AV960" s="15" t="s">
        <v>211</v>
      </c>
      <c r="AW960" s="15" t="s">
        <v>33</v>
      </c>
      <c r="AX960" s="15" t="s">
        <v>79</v>
      </c>
      <c r="AY960" s="266" t="s">
        <v>203</v>
      </c>
    </row>
    <row r="961" s="2" customFormat="1" ht="16.5" customHeight="1">
      <c r="A961" s="40"/>
      <c r="B961" s="41"/>
      <c r="C961" s="216" t="s">
        <v>899</v>
      </c>
      <c r="D961" s="216" t="s">
        <v>206</v>
      </c>
      <c r="E961" s="217" t="s">
        <v>1026</v>
      </c>
      <c r="F961" s="218" t="s">
        <v>1027</v>
      </c>
      <c r="G961" s="219" t="s">
        <v>209</v>
      </c>
      <c r="H961" s="220">
        <v>82.959999999999994</v>
      </c>
      <c r="I961" s="221"/>
      <c r="J961" s="222">
        <f>ROUND(I961*H961,2)</f>
        <v>0</v>
      </c>
      <c r="K961" s="218" t="s">
        <v>210</v>
      </c>
      <c r="L961" s="46"/>
      <c r="M961" s="223" t="s">
        <v>19</v>
      </c>
      <c r="N961" s="224" t="s">
        <v>43</v>
      </c>
      <c r="O961" s="86"/>
      <c r="P961" s="225">
        <f>O961*H961</f>
        <v>0</v>
      </c>
      <c r="Q961" s="225">
        <v>6.2500000000000003E-06</v>
      </c>
      <c r="R961" s="225">
        <f>Q961*H961</f>
        <v>0.00051849999999999997</v>
      </c>
      <c r="S961" s="225">
        <v>0</v>
      </c>
      <c r="T961" s="226">
        <f>S961*H961</f>
        <v>0</v>
      </c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R961" s="227" t="s">
        <v>321</v>
      </c>
      <c r="AT961" s="227" t="s">
        <v>206</v>
      </c>
      <c r="AU961" s="227" t="s">
        <v>81</v>
      </c>
      <c r="AY961" s="19" t="s">
        <v>203</v>
      </c>
      <c r="BE961" s="228">
        <f>IF(N961="základní",J961,0)</f>
        <v>0</v>
      </c>
      <c r="BF961" s="228">
        <f>IF(N961="snížená",J961,0)</f>
        <v>0</v>
      </c>
      <c r="BG961" s="228">
        <f>IF(N961="zákl. přenesená",J961,0)</f>
        <v>0</v>
      </c>
      <c r="BH961" s="228">
        <f>IF(N961="sníž. přenesená",J961,0)</f>
        <v>0</v>
      </c>
      <c r="BI961" s="228">
        <f>IF(N961="nulová",J961,0)</f>
        <v>0</v>
      </c>
      <c r="BJ961" s="19" t="s">
        <v>79</v>
      </c>
      <c r="BK961" s="228">
        <f>ROUND(I961*H961,2)</f>
        <v>0</v>
      </c>
      <c r="BL961" s="19" t="s">
        <v>321</v>
      </c>
      <c r="BM961" s="227" t="s">
        <v>1971</v>
      </c>
    </row>
    <row r="962" s="2" customFormat="1">
      <c r="A962" s="40"/>
      <c r="B962" s="41"/>
      <c r="C962" s="42"/>
      <c r="D962" s="229" t="s">
        <v>213</v>
      </c>
      <c r="E962" s="42"/>
      <c r="F962" s="230" t="s">
        <v>1029</v>
      </c>
      <c r="G962" s="42"/>
      <c r="H962" s="42"/>
      <c r="I962" s="231"/>
      <c r="J962" s="42"/>
      <c r="K962" s="42"/>
      <c r="L962" s="46"/>
      <c r="M962" s="232"/>
      <c r="N962" s="233"/>
      <c r="O962" s="86"/>
      <c r="P962" s="86"/>
      <c r="Q962" s="86"/>
      <c r="R962" s="86"/>
      <c r="S962" s="86"/>
      <c r="T962" s="87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T962" s="19" t="s">
        <v>213</v>
      </c>
      <c r="AU962" s="19" t="s">
        <v>81</v>
      </c>
    </row>
    <row r="963" s="13" customFormat="1">
      <c r="A963" s="13"/>
      <c r="B963" s="234"/>
      <c r="C963" s="235"/>
      <c r="D963" s="236" t="s">
        <v>215</v>
      </c>
      <c r="E963" s="237" t="s">
        <v>19</v>
      </c>
      <c r="F963" s="238" t="s">
        <v>1366</v>
      </c>
      <c r="G963" s="235"/>
      <c r="H963" s="237" t="s">
        <v>19</v>
      </c>
      <c r="I963" s="239"/>
      <c r="J963" s="235"/>
      <c r="K963" s="235"/>
      <c r="L963" s="240"/>
      <c r="M963" s="241"/>
      <c r="N963" s="242"/>
      <c r="O963" s="242"/>
      <c r="P963" s="242"/>
      <c r="Q963" s="242"/>
      <c r="R963" s="242"/>
      <c r="S963" s="242"/>
      <c r="T963" s="24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4" t="s">
        <v>215</v>
      </c>
      <c r="AU963" s="244" t="s">
        <v>81</v>
      </c>
      <c r="AV963" s="13" t="s">
        <v>79</v>
      </c>
      <c r="AW963" s="13" t="s">
        <v>33</v>
      </c>
      <c r="AX963" s="13" t="s">
        <v>72</v>
      </c>
      <c r="AY963" s="244" t="s">
        <v>203</v>
      </c>
    </row>
    <row r="964" s="13" customFormat="1">
      <c r="A964" s="13"/>
      <c r="B964" s="234"/>
      <c r="C964" s="235"/>
      <c r="D964" s="236" t="s">
        <v>215</v>
      </c>
      <c r="E964" s="237" t="s">
        <v>19</v>
      </c>
      <c r="F964" s="238" t="s">
        <v>1943</v>
      </c>
      <c r="G964" s="235"/>
      <c r="H964" s="237" t="s">
        <v>19</v>
      </c>
      <c r="I964" s="239"/>
      <c r="J964" s="235"/>
      <c r="K964" s="235"/>
      <c r="L964" s="240"/>
      <c r="M964" s="241"/>
      <c r="N964" s="242"/>
      <c r="O964" s="242"/>
      <c r="P964" s="242"/>
      <c r="Q964" s="242"/>
      <c r="R964" s="242"/>
      <c r="S964" s="242"/>
      <c r="T964" s="24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4" t="s">
        <v>215</v>
      </c>
      <c r="AU964" s="244" t="s">
        <v>81</v>
      </c>
      <c r="AV964" s="13" t="s">
        <v>79</v>
      </c>
      <c r="AW964" s="13" t="s">
        <v>33</v>
      </c>
      <c r="AX964" s="13" t="s">
        <v>72</v>
      </c>
      <c r="AY964" s="244" t="s">
        <v>203</v>
      </c>
    </row>
    <row r="965" s="13" customFormat="1">
      <c r="A965" s="13"/>
      <c r="B965" s="234"/>
      <c r="C965" s="235"/>
      <c r="D965" s="236" t="s">
        <v>215</v>
      </c>
      <c r="E965" s="237" t="s">
        <v>19</v>
      </c>
      <c r="F965" s="238" t="s">
        <v>1512</v>
      </c>
      <c r="G965" s="235"/>
      <c r="H965" s="237" t="s">
        <v>19</v>
      </c>
      <c r="I965" s="239"/>
      <c r="J965" s="235"/>
      <c r="K965" s="235"/>
      <c r="L965" s="240"/>
      <c r="M965" s="241"/>
      <c r="N965" s="242"/>
      <c r="O965" s="242"/>
      <c r="P965" s="242"/>
      <c r="Q965" s="242"/>
      <c r="R965" s="242"/>
      <c r="S965" s="242"/>
      <c r="T965" s="24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4" t="s">
        <v>215</v>
      </c>
      <c r="AU965" s="244" t="s">
        <v>81</v>
      </c>
      <c r="AV965" s="13" t="s">
        <v>79</v>
      </c>
      <c r="AW965" s="13" t="s">
        <v>33</v>
      </c>
      <c r="AX965" s="13" t="s">
        <v>72</v>
      </c>
      <c r="AY965" s="244" t="s">
        <v>203</v>
      </c>
    </row>
    <row r="966" s="13" customFormat="1">
      <c r="A966" s="13"/>
      <c r="B966" s="234"/>
      <c r="C966" s="235"/>
      <c r="D966" s="236" t="s">
        <v>215</v>
      </c>
      <c r="E966" s="237" t="s">
        <v>19</v>
      </c>
      <c r="F966" s="238" t="s">
        <v>949</v>
      </c>
      <c r="G966" s="235"/>
      <c r="H966" s="237" t="s">
        <v>19</v>
      </c>
      <c r="I966" s="239"/>
      <c r="J966" s="235"/>
      <c r="K966" s="235"/>
      <c r="L966" s="240"/>
      <c r="M966" s="241"/>
      <c r="N966" s="242"/>
      <c r="O966" s="242"/>
      <c r="P966" s="242"/>
      <c r="Q966" s="242"/>
      <c r="R966" s="242"/>
      <c r="S966" s="242"/>
      <c r="T966" s="24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4" t="s">
        <v>215</v>
      </c>
      <c r="AU966" s="244" t="s">
        <v>81</v>
      </c>
      <c r="AV966" s="13" t="s">
        <v>79</v>
      </c>
      <c r="AW966" s="13" t="s">
        <v>33</v>
      </c>
      <c r="AX966" s="13" t="s">
        <v>72</v>
      </c>
      <c r="AY966" s="244" t="s">
        <v>203</v>
      </c>
    </row>
    <row r="967" s="13" customFormat="1">
      <c r="A967" s="13"/>
      <c r="B967" s="234"/>
      <c r="C967" s="235"/>
      <c r="D967" s="236" t="s">
        <v>215</v>
      </c>
      <c r="E967" s="237" t="s">
        <v>19</v>
      </c>
      <c r="F967" s="238" t="s">
        <v>950</v>
      </c>
      <c r="G967" s="235"/>
      <c r="H967" s="237" t="s">
        <v>19</v>
      </c>
      <c r="I967" s="239"/>
      <c r="J967" s="235"/>
      <c r="K967" s="235"/>
      <c r="L967" s="240"/>
      <c r="M967" s="241"/>
      <c r="N967" s="242"/>
      <c r="O967" s="242"/>
      <c r="P967" s="242"/>
      <c r="Q967" s="242"/>
      <c r="R967" s="242"/>
      <c r="S967" s="242"/>
      <c r="T967" s="24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4" t="s">
        <v>215</v>
      </c>
      <c r="AU967" s="244" t="s">
        <v>81</v>
      </c>
      <c r="AV967" s="13" t="s">
        <v>79</v>
      </c>
      <c r="AW967" s="13" t="s">
        <v>33</v>
      </c>
      <c r="AX967" s="13" t="s">
        <v>72</v>
      </c>
      <c r="AY967" s="244" t="s">
        <v>203</v>
      </c>
    </row>
    <row r="968" s="14" customFormat="1">
      <c r="A968" s="14"/>
      <c r="B968" s="245"/>
      <c r="C968" s="246"/>
      <c r="D968" s="236" t="s">
        <v>215</v>
      </c>
      <c r="E968" s="247" t="s">
        <v>19</v>
      </c>
      <c r="F968" s="248" t="s">
        <v>1513</v>
      </c>
      <c r="G968" s="246"/>
      <c r="H968" s="249">
        <v>12.84</v>
      </c>
      <c r="I968" s="250"/>
      <c r="J968" s="246"/>
      <c r="K968" s="246"/>
      <c r="L968" s="251"/>
      <c r="M968" s="252"/>
      <c r="N968" s="253"/>
      <c r="O968" s="253"/>
      <c r="P968" s="253"/>
      <c r="Q968" s="253"/>
      <c r="R968" s="253"/>
      <c r="S968" s="253"/>
      <c r="T968" s="25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5" t="s">
        <v>215</v>
      </c>
      <c r="AU968" s="255" t="s">
        <v>81</v>
      </c>
      <c r="AV968" s="14" t="s">
        <v>81</v>
      </c>
      <c r="AW968" s="14" t="s">
        <v>33</v>
      </c>
      <c r="AX968" s="14" t="s">
        <v>72</v>
      </c>
      <c r="AY968" s="255" t="s">
        <v>203</v>
      </c>
    </row>
    <row r="969" s="13" customFormat="1">
      <c r="A969" s="13"/>
      <c r="B969" s="234"/>
      <c r="C969" s="235"/>
      <c r="D969" s="236" t="s">
        <v>215</v>
      </c>
      <c r="E969" s="237" t="s">
        <v>19</v>
      </c>
      <c r="F969" s="238" t="s">
        <v>1366</v>
      </c>
      <c r="G969" s="235"/>
      <c r="H969" s="237" t="s">
        <v>19</v>
      </c>
      <c r="I969" s="239"/>
      <c r="J969" s="235"/>
      <c r="K969" s="235"/>
      <c r="L969" s="240"/>
      <c r="M969" s="241"/>
      <c r="N969" s="242"/>
      <c r="O969" s="242"/>
      <c r="P969" s="242"/>
      <c r="Q969" s="242"/>
      <c r="R969" s="242"/>
      <c r="S969" s="242"/>
      <c r="T969" s="24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4" t="s">
        <v>215</v>
      </c>
      <c r="AU969" s="244" t="s">
        <v>81</v>
      </c>
      <c r="AV969" s="13" t="s">
        <v>79</v>
      </c>
      <c r="AW969" s="13" t="s">
        <v>33</v>
      </c>
      <c r="AX969" s="13" t="s">
        <v>72</v>
      </c>
      <c r="AY969" s="244" t="s">
        <v>203</v>
      </c>
    </row>
    <row r="970" s="13" customFormat="1">
      <c r="A970" s="13"/>
      <c r="B970" s="234"/>
      <c r="C970" s="235"/>
      <c r="D970" s="236" t="s">
        <v>215</v>
      </c>
      <c r="E970" s="237" t="s">
        <v>19</v>
      </c>
      <c r="F970" s="238" t="s">
        <v>1944</v>
      </c>
      <c r="G970" s="235"/>
      <c r="H970" s="237" t="s">
        <v>19</v>
      </c>
      <c r="I970" s="239"/>
      <c r="J970" s="235"/>
      <c r="K970" s="235"/>
      <c r="L970" s="240"/>
      <c r="M970" s="241"/>
      <c r="N970" s="242"/>
      <c r="O970" s="242"/>
      <c r="P970" s="242"/>
      <c r="Q970" s="242"/>
      <c r="R970" s="242"/>
      <c r="S970" s="242"/>
      <c r="T970" s="24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4" t="s">
        <v>215</v>
      </c>
      <c r="AU970" s="244" t="s">
        <v>81</v>
      </c>
      <c r="AV970" s="13" t="s">
        <v>79</v>
      </c>
      <c r="AW970" s="13" t="s">
        <v>33</v>
      </c>
      <c r="AX970" s="13" t="s">
        <v>72</v>
      </c>
      <c r="AY970" s="244" t="s">
        <v>203</v>
      </c>
    </row>
    <row r="971" s="13" customFormat="1">
      <c r="A971" s="13"/>
      <c r="B971" s="234"/>
      <c r="C971" s="235"/>
      <c r="D971" s="236" t="s">
        <v>215</v>
      </c>
      <c r="E971" s="237" t="s">
        <v>19</v>
      </c>
      <c r="F971" s="238" t="s">
        <v>1490</v>
      </c>
      <c r="G971" s="235"/>
      <c r="H971" s="237" t="s">
        <v>19</v>
      </c>
      <c r="I971" s="239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215</v>
      </c>
      <c r="AU971" s="244" t="s">
        <v>81</v>
      </c>
      <c r="AV971" s="13" t="s">
        <v>79</v>
      </c>
      <c r="AW971" s="13" t="s">
        <v>33</v>
      </c>
      <c r="AX971" s="13" t="s">
        <v>72</v>
      </c>
      <c r="AY971" s="244" t="s">
        <v>203</v>
      </c>
    </row>
    <row r="972" s="13" customFormat="1">
      <c r="A972" s="13"/>
      <c r="B972" s="234"/>
      <c r="C972" s="235"/>
      <c r="D972" s="236" t="s">
        <v>215</v>
      </c>
      <c r="E972" s="237" t="s">
        <v>19</v>
      </c>
      <c r="F972" s="238" t="s">
        <v>949</v>
      </c>
      <c r="G972" s="235"/>
      <c r="H972" s="237" t="s">
        <v>19</v>
      </c>
      <c r="I972" s="239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215</v>
      </c>
      <c r="AU972" s="244" t="s">
        <v>81</v>
      </c>
      <c r="AV972" s="13" t="s">
        <v>79</v>
      </c>
      <c r="AW972" s="13" t="s">
        <v>33</v>
      </c>
      <c r="AX972" s="13" t="s">
        <v>72</v>
      </c>
      <c r="AY972" s="244" t="s">
        <v>203</v>
      </c>
    </row>
    <row r="973" s="13" customFormat="1">
      <c r="A973" s="13"/>
      <c r="B973" s="234"/>
      <c r="C973" s="235"/>
      <c r="D973" s="236" t="s">
        <v>215</v>
      </c>
      <c r="E973" s="237" t="s">
        <v>19</v>
      </c>
      <c r="F973" s="238" t="s">
        <v>950</v>
      </c>
      <c r="G973" s="235"/>
      <c r="H973" s="237" t="s">
        <v>19</v>
      </c>
      <c r="I973" s="239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215</v>
      </c>
      <c r="AU973" s="244" t="s">
        <v>81</v>
      </c>
      <c r="AV973" s="13" t="s">
        <v>79</v>
      </c>
      <c r="AW973" s="13" t="s">
        <v>33</v>
      </c>
      <c r="AX973" s="13" t="s">
        <v>72</v>
      </c>
      <c r="AY973" s="244" t="s">
        <v>203</v>
      </c>
    </row>
    <row r="974" s="14" customFormat="1">
      <c r="A974" s="14"/>
      <c r="B974" s="245"/>
      <c r="C974" s="246"/>
      <c r="D974" s="236" t="s">
        <v>215</v>
      </c>
      <c r="E974" s="247" t="s">
        <v>19</v>
      </c>
      <c r="F974" s="248" t="s">
        <v>1491</v>
      </c>
      <c r="G974" s="246"/>
      <c r="H974" s="249">
        <v>4.2699999999999996</v>
      </c>
      <c r="I974" s="250"/>
      <c r="J974" s="246"/>
      <c r="K974" s="246"/>
      <c r="L974" s="251"/>
      <c r="M974" s="252"/>
      <c r="N974" s="253"/>
      <c r="O974" s="253"/>
      <c r="P974" s="253"/>
      <c r="Q974" s="253"/>
      <c r="R974" s="253"/>
      <c r="S974" s="253"/>
      <c r="T974" s="25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5" t="s">
        <v>215</v>
      </c>
      <c r="AU974" s="255" t="s">
        <v>81</v>
      </c>
      <c r="AV974" s="14" t="s">
        <v>81</v>
      </c>
      <c r="AW974" s="14" t="s">
        <v>33</v>
      </c>
      <c r="AX974" s="14" t="s">
        <v>72</v>
      </c>
      <c r="AY974" s="255" t="s">
        <v>203</v>
      </c>
    </row>
    <row r="975" s="13" customFormat="1">
      <c r="A975" s="13"/>
      <c r="B975" s="234"/>
      <c r="C975" s="235"/>
      <c r="D975" s="236" t="s">
        <v>215</v>
      </c>
      <c r="E975" s="237" t="s">
        <v>19</v>
      </c>
      <c r="F975" s="238" t="s">
        <v>1366</v>
      </c>
      <c r="G975" s="235"/>
      <c r="H975" s="237" t="s">
        <v>19</v>
      </c>
      <c r="I975" s="239"/>
      <c r="J975" s="235"/>
      <c r="K975" s="235"/>
      <c r="L975" s="240"/>
      <c r="M975" s="241"/>
      <c r="N975" s="242"/>
      <c r="O975" s="242"/>
      <c r="P975" s="242"/>
      <c r="Q975" s="242"/>
      <c r="R975" s="242"/>
      <c r="S975" s="242"/>
      <c r="T975" s="24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4" t="s">
        <v>215</v>
      </c>
      <c r="AU975" s="244" t="s">
        <v>81</v>
      </c>
      <c r="AV975" s="13" t="s">
        <v>79</v>
      </c>
      <c r="AW975" s="13" t="s">
        <v>33</v>
      </c>
      <c r="AX975" s="13" t="s">
        <v>72</v>
      </c>
      <c r="AY975" s="244" t="s">
        <v>203</v>
      </c>
    </row>
    <row r="976" s="13" customFormat="1">
      <c r="A976" s="13"/>
      <c r="B976" s="234"/>
      <c r="C976" s="235"/>
      <c r="D976" s="236" t="s">
        <v>215</v>
      </c>
      <c r="E976" s="237" t="s">
        <v>19</v>
      </c>
      <c r="F976" s="238" t="s">
        <v>1945</v>
      </c>
      <c r="G976" s="235"/>
      <c r="H976" s="237" t="s">
        <v>19</v>
      </c>
      <c r="I976" s="239"/>
      <c r="J976" s="235"/>
      <c r="K976" s="235"/>
      <c r="L976" s="240"/>
      <c r="M976" s="241"/>
      <c r="N976" s="242"/>
      <c r="O976" s="242"/>
      <c r="P976" s="242"/>
      <c r="Q976" s="242"/>
      <c r="R976" s="242"/>
      <c r="S976" s="242"/>
      <c r="T976" s="24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44" t="s">
        <v>215</v>
      </c>
      <c r="AU976" s="244" t="s">
        <v>81</v>
      </c>
      <c r="AV976" s="13" t="s">
        <v>79</v>
      </c>
      <c r="AW976" s="13" t="s">
        <v>33</v>
      </c>
      <c r="AX976" s="13" t="s">
        <v>72</v>
      </c>
      <c r="AY976" s="244" t="s">
        <v>203</v>
      </c>
    </row>
    <row r="977" s="13" customFormat="1">
      <c r="A977" s="13"/>
      <c r="B977" s="234"/>
      <c r="C977" s="235"/>
      <c r="D977" s="236" t="s">
        <v>215</v>
      </c>
      <c r="E977" s="237" t="s">
        <v>19</v>
      </c>
      <c r="F977" s="238" t="s">
        <v>553</v>
      </c>
      <c r="G977" s="235"/>
      <c r="H977" s="237" t="s">
        <v>19</v>
      </c>
      <c r="I977" s="239"/>
      <c r="J977" s="235"/>
      <c r="K977" s="235"/>
      <c r="L977" s="240"/>
      <c r="M977" s="241"/>
      <c r="N977" s="242"/>
      <c r="O977" s="242"/>
      <c r="P977" s="242"/>
      <c r="Q977" s="242"/>
      <c r="R977" s="242"/>
      <c r="S977" s="242"/>
      <c r="T977" s="24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4" t="s">
        <v>215</v>
      </c>
      <c r="AU977" s="244" t="s">
        <v>81</v>
      </c>
      <c r="AV977" s="13" t="s">
        <v>79</v>
      </c>
      <c r="AW977" s="13" t="s">
        <v>33</v>
      </c>
      <c r="AX977" s="13" t="s">
        <v>72</v>
      </c>
      <c r="AY977" s="244" t="s">
        <v>203</v>
      </c>
    </row>
    <row r="978" s="13" customFormat="1">
      <c r="A978" s="13"/>
      <c r="B978" s="234"/>
      <c r="C978" s="235"/>
      <c r="D978" s="236" t="s">
        <v>215</v>
      </c>
      <c r="E978" s="237" t="s">
        <v>19</v>
      </c>
      <c r="F978" s="238" t="s">
        <v>949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215</v>
      </c>
      <c r="AU978" s="244" t="s">
        <v>81</v>
      </c>
      <c r="AV978" s="13" t="s">
        <v>79</v>
      </c>
      <c r="AW978" s="13" t="s">
        <v>33</v>
      </c>
      <c r="AX978" s="13" t="s">
        <v>72</v>
      </c>
      <c r="AY978" s="244" t="s">
        <v>203</v>
      </c>
    </row>
    <row r="979" s="13" customFormat="1">
      <c r="A979" s="13"/>
      <c r="B979" s="234"/>
      <c r="C979" s="235"/>
      <c r="D979" s="236" t="s">
        <v>215</v>
      </c>
      <c r="E979" s="237" t="s">
        <v>19</v>
      </c>
      <c r="F979" s="238" t="s">
        <v>950</v>
      </c>
      <c r="G979" s="235"/>
      <c r="H979" s="237" t="s">
        <v>19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215</v>
      </c>
      <c r="AU979" s="244" t="s">
        <v>81</v>
      </c>
      <c r="AV979" s="13" t="s">
        <v>79</v>
      </c>
      <c r="AW979" s="13" t="s">
        <v>33</v>
      </c>
      <c r="AX979" s="13" t="s">
        <v>72</v>
      </c>
      <c r="AY979" s="244" t="s">
        <v>203</v>
      </c>
    </row>
    <row r="980" s="14" customFormat="1">
      <c r="A980" s="14"/>
      <c r="B980" s="245"/>
      <c r="C980" s="246"/>
      <c r="D980" s="236" t="s">
        <v>215</v>
      </c>
      <c r="E980" s="247" t="s">
        <v>19</v>
      </c>
      <c r="F980" s="248" t="s">
        <v>1368</v>
      </c>
      <c r="G980" s="246"/>
      <c r="H980" s="249">
        <v>15.550000000000001</v>
      </c>
      <c r="I980" s="250"/>
      <c r="J980" s="246"/>
      <c r="K980" s="246"/>
      <c r="L980" s="251"/>
      <c r="M980" s="252"/>
      <c r="N980" s="253"/>
      <c r="O980" s="253"/>
      <c r="P980" s="253"/>
      <c r="Q980" s="253"/>
      <c r="R980" s="253"/>
      <c r="S980" s="253"/>
      <c r="T980" s="25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5" t="s">
        <v>215</v>
      </c>
      <c r="AU980" s="255" t="s">
        <v>81</v>
      </c>
      <c r="AV980" s="14" t="s">
        <v>81</v>
      </c>
      <c r="AW980" s="14" t="s">
        <v>33</v>
      </c>
      <c r="AX980" s="14" t="s">
        <v>72</v>
      </c>
      <c r="AY980" s="255" t="s">
        <v>203</v>
      </c>
    </row>
    <row r="981" s="13" customFormat="1">
      <c r="A981" s="13"/>
      <c r="B981" s="234"/>
      <c r="C981" s="235"/>
      <c r="D981" s="236" t="s">
        <v>215</v>
      </c>
      <c r="E981" s="237" t="s">
        <v>19</v>
      </c>
      <c r="F981" s="238" t="s">
        <v>1366</v>
      </c>
      <c r="G981" s="235"/>
      <c r="H981" s="237" t="s">
        <v>19</v>
      </c>
      <c r="I981" s="239"/>
      <c r="J981" s="235"/>
      <c r="K981" s="235"/>
      <c r="L981" s="240"/>
      <c r="M981" s="241"/>
      <c r="N981" s="242"/>
      <c r="O981" s="242"/>
      <c r="P981" s="242"/>
      <c r="Q981" s="242"/>
      <c r="R981" s="242"/>
      <c r="S981" s="242"/>
      <c r="T981" s="24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4" t="s">
        <v>215</v>
      </c>
      <c r="AU981" s="244" t="s">
        <v>81</v>
      </c>
      <c r="AV981" s="13" t="s">
        <v>79</v>
      </c>
      <c r="AW981" s="13" t="s">
        <v>33</v>
      </c>
      <c r="AX981" s="13" t="s">
        <v>72</v>
      </c>
      <c r="AY981" s="244" t="s">
        <v>203</v>
      </c>
    </row>
    <row r="982" s="13" customFormat="1">
      <c r="A982" s="13"/>
      <c r="B982" s="234"/>
      <c r="C982" s="235"/>
      <c r="D982" s="236" t="s">
        <v>215</v>
      </c>
      <c r="E982" s="237" t="s">
        <v>19</v>
      </c>
      <c r="F982" s="238" t="s">
        <v>1946</v>
      </c>
      <c r="G982" s="235"/>
      <c r="H982" s="237" t="s">
        <v>19</v>
      </c>
      <c r="I982" s="239"/>
      <c r="J982" s="235"/>
      <c r="K982" s="235"/>
      <c r="L982" s="240"/>
      <c r="M982" s="241"/>
      <c r="N982" s="242"/>
      <c r="O982" s="242"/>
      <c r="P982" s="242"/>
      <c r="Q982" s="242"/>
      <c r="R982" s="242"/>
      <c r="S982" s="242"/>
      <c r="T982" s="24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4" t="s">
        <v>215</v>
      </c>
      <c r="AU982" s="244" t="s">
        <v>81</v>
      </c>
      <c r="AV982" s="13" t="s">
        <v>79</v>
      </c>
      <c r="AW982" s="13" t="s">
        <v>33</v>
      </c>
      <c r="AX982" s="13" t="s">
        <v>72</v>
      </c>
      <c r="AY982" s="244" t="s">
        <v>203</v>
      </c>
    </row>
    <row r="983" s="13" customFormat="1">
      <c r="A983" s="13"/>
      <c r="B983" s="234"/>
      <c r="C983" s="235"/>
      <c r="D983" s="236" t="s">
        <v>215</v>
      </c>
      <c r="E983" s="237" t="s">
        <v>19</v>
      </c>
      <c r="F983" s="238" t="s">
        <v>1495</v>
      </c>
      <c r="G983" s="235"/>
      <c r="H983" s="237" t="s">
        <v>19</v>
      </c>
      <c r="I983" s="239"/>
      <c r="J983" s="235"/>
      <c r="K983" s="235"/>
      <c r="L983" s="240"/>
      <c r="M983" s="241"/>
      <c r="N983" s="242"/>
      <c r="O983" s="242"/>
      <c r="P983" s="242"/>
      <c r="Q983" s="242"/>
      <c r="R983" s="242"/>
      <c r="S983" s="242"/>
      <c r="T983" s="24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4" t="s">
        <v>215</v>
      </c>
      <c r="AU983" s="244" t="s">
        <v>81</v>
      </c>
      <c r="AV983" s="13" t="s">
        <v>79</v>
      </c>
      <c r="AW983" s="13" t="s">
        <v>33</v>
      </c>
      <c r="AX983" s="13" t="s">
        <v>72</v>
      </c>
      <c r="AY983" s="244" t="s">
        <v>203</v>
      </c>
    </row>
    <row r="984" s="13" customFormat="1">
      <c r="A984" s="13"/>
      <c r="B984" s="234"/>
      <c r="C984" s="235"/>
      <c r="D984" s="236" t="s">
        <v>215</v>
      </c>
      <c r="E984" s="237" t="s">
        <v>19</v>
      </c>
      <c r="F984" s="238" t="s">
        <v>949</v>
      </c>
      <c r="G984" s="235"/>
      <c r="H984" s="237" t="s">
        <v>19</v>
      </c>
      <c r="I984" s="239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215</v>
      </c>
      <c r="AU984" s="244" t="s">
        <v>81</v>
      </c>
      <c r="AV984" s="13" t="s">
        <v>79</v>
      </c>
      <c r="AW984" s="13" t="s">
        <v>33</v>
      </c>
      <c r="AX984" s="13" t="s">
        <v>72</v>
      </c>
      <c r="AY984" s="244" t="s">
        <v>203</v>
      </c>
    </row>
    <row r="985" s="13" customFormat="1">
      <c r="A985" s="13"/>
      <c r="B985" s="234"/>
      <c r="C985" s="235"/>
      <c r="D985" s="236" t="s">
        <v>215</v>
      </c>
      <c r="E985" s="237" t="s">
        <v>19</v>
      </c>
      <c r="F985" s="238" t="s">
        <v>950</v>
      </c>
      <c r="G985" s="235"/>
      <c r="H985" s="237" t="s">
        <v>19</v>
      </c>
      <c r="I985" s="239"/>
      <c r="J985" s="235"/>
      <c r="K985" s="235"/>
      <c r="L985" s="240"/>
      <c r="M985" s="241"/>
      <c r="N985" s="242"/>
      <c r="O985" s="242"/>
      <c r="P985" s="242"/>
      <c r="Q985" s="242"/>
      <c r="R985" s="242"/>
      <c r="S985" s="242"/>
      <c r="T985" s="24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4" t="s">
        <v>215</v>
      </c>
      <c r="AU985" s="244" t="s">
        <v>81</v>
      </c>
      <c r="AV985" s="13" t="s">
        <v>79</v>
      </c>
      <c r="AW985" s="13" t="s">
        <v>33</v>
      </c>
      <c r="AX985" s="13" t="s">
        <v>72</v>
      </c>
      <c r="AY985" s="244" t="s">
        <v>203</v>
      </c>
    </row>
    <row r="986" s="14" customFormat="1">
      <c r="A986" s="14"/>
      <c r="B986" s="245"/>
      <c r="C986" s="246"/>
      <c r="D986" s="236" t="s">
        <v>215</v>
      </c>
      <c r="E986" s="247" t="s">
        <v>19</v>
      </c>
      <c r="F986" s="248" t="s">
        <v>1496</v>
      </c>
      <c r="G986" s="246"/>
      <c r="H986" s="249">
        <v>0.76000000000000001</v>
      </c>
      <c r="I986" s="250"/>
      <c r="J986" s="246"/>
      <c r="K986" s="246"/>
      <c r="L986" s="251"/>
      <c r="M986" s="252"/>
      <c r="N986" s="253"/>
      <c r="O986" s="253"/>
      <c r="P986" s="253"/>
      <c r="Q986" s="253"/>
      <c r="R986" s="253"/>
      <c r="S986" s="253"/>
      <c r="T986" s="25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5" t="s">
        <v>215</v>
      </c>
      <c r="AU986" s="255" t="s">
        <v>81</v>
      </c>
      <c r="AV986" s="14" t="s">
        <v>81</v>
      </c>
      <c r="AW986" s="14" t="s">
        <v>33</v>
      </c>
      <c r="AX986" s="14" t="s">
        <v>72</v>
      </c>
      <c r="AY986" s="255" t="s">
        <v>203</v>
      </c>
    </row>
    <row r="987" s="13" customFormat="1">
      <c r="A987" s="13"/>
      <c r="B987" s="234"/>
      <c r="C987" s="235"/>
      <c r="D987" s="236" t="s">
        <v>215</v>
      </c>
      <c r="E987" s="237" t="s">
        <v>19</v>
      </c>
      <c r="F987" s="238" t="s">
        <v>1366</v>
      </c>
      <c r="G987" s="235"/>
      <c r="H987" s="237" t="s">
        <v>19</v>
      </c>
      <c r="I987" s="239"/>
      <c r="J987" s="235"/>
      <c r="K987" s="235"/>
      <c r="L987" s="240"/>
      <c r="M987" s="241"/>
      <c r="N987" s="242"/>
      <c r="O987" s="242"/>
      <c r="P987" s="242"/>
      <c r="Q987" s="242"/>
      <c r="R987" s="242"/>
      <c r="S987" s="242"/>
      <c r="T987" s="24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4" t="s">
        <v>215</v>
      </c>
      <c r="AU987" s="244" t="s">
        <v>81</v>
      </c>
      <c r="AV987" s="13" t="s">
        <v>79</v>
      </c>
      <c r="AW987" s="13" t="s">
        <v>33</v>
      </c>
      <c r="AX987" s="13" t="s">
        <v>72</v>
      </c>
      <c r="AY987" s="244" t="s">
        <v>203</v>
      </c>
    </row>
    <row r="988" s="13" customFormat="1">
      <c r="A988" s="13"/>
      <c r="B988" s="234"/>
      <c r="C988" s="235"/>
      <c r="D988" s="236" t="s">
        <v>215</v>
      </c>
      <c r="E988" s="237" t="s">
        <v>19</v>
      </c>
      <c r="F988" s="238" t="s">
        <v>1947</v>
      </c>
      <c r="G988" s="235"/>
      <c r="H988" s="237" t="s">
        <v>19</v>
      </c>
      <c r="I988" s="239"/>
      <c r="J988" s="235"/>
      <c r="K988" s="235"/>
      <c r="L988" s="240"/>
      <c r="M988" s="241"/>
      <c r="N988" s="242"/>
      <c r="O988" s="242"/>
      <c r="P988" s="242"/>
      <c r="Q988" s="242"/>
      <c r="R988" s="242"/>
      <c r="S988" s="242"/>
      <c r="T988" s="24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4" t="s">
        <v>215</v>
      </c>
      <c r="AU988" s="244" t="s">
        <v>81</v>
      </c>
      <c r="AV988" s="13" t="s">
        <v>79</v>
      </c>
      <c r="AW988" s="13" t="s">
        <v>33</v>
      </c>
      <c r="AX988" s="13" t="s">
        <v>72</v>
      </c>
      <c r="AY988" s="244" t="s">
        <v>203</v>
      </c>
    </row>
    <row r="989" s="13" customFormat="1">
      <c r="A989" s="13"/>
      <c r="B989" s="234"/>
      <c r="C989" s="235"/>
      <c r="D989" s="236" t="s">
        <v>215</v>
      </c>
      <c r="E989" s="237" t="s">
        <v>19</v>
      </c>
      <c r="F989" s="238" t="s">
        <v>1498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215</v>
      </c>
      <c r="AU989" s="244" t="s">
        <v>81</v>
      </c>
      <c r="AV989" s="13" t="s">
        <v>79</v>
      </c>
      <c r="AW989" s="13" t="s">
        <v>33</v>
      </c>
      <c r="AX989" s="13" t="s">
        <v>72</v>
      </c>
      <c r="AY989" s="244" t="s">
        <v>203</v>
      </c>
    </row>
    <row r="990" s="13" customFormat="1">
      <c r="A990" s="13"/>
      <c r="B990" s="234"/>
      <c r="C990" s="235"/>
      <c r="D990" s="236" t="s">
        <v>215</v>
      </c>
      <c r="E990" s="237" t="s">
        <v>19</v>
      </c>
      <c r="F990" s="238" t="s">
        <v>949</v>
      </c>
      <c r="G990" s="235"/>
      <c r="H990" s="237" t="s">
        <v>19</v>
      </c>
      <c r="I990" s="239"/>
      <c r="J990" s="235"/>
      <c r="K990" s="235"/>
      <c r="L990" s="240"/>
      <c r="M990" s="241"/>
      <c r="N990" s="242"/>
      <c r="O990" s="242"/>
      <c r="P990" s="242"/>
      <c r="Q990" s="242"/>
      <c r="R990" s="242"/>
      <c r="S990" s="242"/>
      <c r="T990" s="24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4" t="s">
        <v>215</v>
      </c>
      <c r="AU990" s="244" t="s">
        <v>81</v>
      </c>
      <c r="AV990" s="13" t="s">
        <v>79</v>
      </c>
      <c r="AW990" s="13" t="s">
        <v>33</v>
      </c>
      <c r="AX990" s="13" t="s">
        <v>72</v>
      </c>
      <c r="AY990" s="244" t="s">
        <v>203</v>
      </c>
    </row>
    <row r="991" s="13" customFormat="1">
      <c r="A991" s="13"/>
      <c r="B991" s="234"/>
      <c r="C991" s="235"/>
      <c r="D991" s="236" t="s">
        <v>215</v>
      </c>
      <c r="E991" s="237" t="s">
        <v>19</v>
      </c>
      <c r="F991" s="238" t="s">
        <v>950</v>
      </c>
      <c r="G991" s="235"/>
      <c r="H991" s="237" t="s">
        <v>19</v>
      </c>
      <c r="I991" s="239"/>
      <c r="J991" s="235"/>
      <c r="K991" s="235"/>
      <c r="L991" s="240"/>
      <c r="M991" s="241"/>
      <c r="N991" s="242"/>
      <c r="O991" s="242"/>
      <c r="P991" s="242"/>
      <c r="Q991" s="242"/>
      <c r="R991" s="242"/>
      <c r="S991" s="242"/>
      <c r="T991" s="24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4" t="s">
        <v>215</v>
      </c>
      <c r="AU991" s="244" t="s">
        <v>81</v>
      </c>
      <c r="AV991" s="13" t="s">
        <v>79</v>
      </c>
      <c r="AW991" s="13" t="s">
        <v>33</v>
      </c>
      <c r="AX991" s="13" t="s">
        <v>72</v>
      </c>
      <c r="AY991" s="244" t="s">
        <v>203</v>
      </c>
    </row>
    <row r="992" s="14" customFormat="1">
      <c r="A992" s="14"/>
      <c r="B992" s="245"/>
      <c r="C992" s="246"/>
      <c r="D992" s="236" t="s">
        <v>215</v>
      </c>
      <c r="E992" s="247" t="s">
        <v>19</v>
      </c>
      <c r="F992" s="248" t="s">
        <v>1499</v>
      </c>
      <c r="G992" s="246"/>
      <c r="H992" s="249">
        <v>17.52</v>
      </c>
      <c r="I992" s="250"/>
      <c r="J992" s="246"/>
      <c r="K992" s="246"/>
      <c r="L992" s="251"/>
      <c r="M992" s="252"/>
      <c r="N992" s="253"/>
      <c r="O992" s="253"/>
      <c r="P992" s="253"/>
      <c r="Q992" s="253"/>
      <c r="R992" s="253"/>
      <c r="S992" s="253"/>
      <c r="T992" s="25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55" t="s">
        <v>215</v>
      </c>
      <c r="AU992" s="255" t="s">
        <v>81</v>
      </c>
      <c r="AV992" s="14" t="s">
        <v>81</v>
      </c>
      <c r="AW992" s="14" t="s">
        <v>33</v>
      </c>
      <c r="AX992" s="14" t="s">
        <v>72</v>
      </c>
      <c r="AY992" s="255" t="s">
        <v>203</v>
      </c>
    </row>
    <row r="993" s="13" customFormat="1">
      <c r="A993" s="13"/>
      <c r="B993" s="234"/>
      <c r="C993" s="235"/>
      <c r="D993" s="236" t="s">
        <v>215</v>
      </c>
      <c r="E993" s="237" t="s">
        <v>19</v>
      </c>
      <c r="F993" s="238" t="s">
        <v>1366</v>
      </c>
      <c r="G993" s="235"/>
      <c r="H993" s="237" t="s">
        <v>19</v>
      </c>
      <c r="I993" s="239"/>
      <c r="J993" s="235"/>
      <c r="K993" s="235"/>
      <c r="L993" s="240"/>
      <c r="M993" s="241"/>
      <c r="N993" s="242"/>
      <c r="O993" s="242"/>
      <c r="P993" s="242"/>
      <c r="Q993" s="242"/>
      <c r="R993" s="242"/>
      <c r="S993" s="242"/>
      <c r="T993" s="24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4" t="s">
        <v>215</v>
      </c>
      <c r="AU993" s="244" t="s">
        <v>81</v>
      </c>
      <c r="AV993" s="13" t="s">
        <v>79</v>
      </c>
      <c r="AW993" s="13" t="s">
        <v>33</v>
      </c>
      <c r="AX993" s="13" t="s">
        <v>72</v>
      </c>
      <c r="AY993" s="244" t="s">
        <v>203</v>
      </c>
    </row>
    <row r="994" s="13" customFormat="1">
      <c r="A994" s="13"/>
      <c r="B994" s="234"/>
      <c r="C994" s="235"/>
      <c r="D994" s="236" t="s">
        <v>215</v>
      </c>
      <c r="E994" s="237" t="s">
        <v>19</v>
      </c>
      <c r="F994" s="238" t="s">
        <v>1342</v>
      </c>
      <c r="G994" s="235"/>
      <c r="H994" s="237" t="s">
        <v>19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215</v>
      </c>
      <c r="AU994" s="244" t="s">
        <v>81</v>
      </c>
      <c r="AV994" s="13" t="s">
        <v>79</v>
      </c>
      <c r="AW994" s="13" t="s">
        <v>33</v>
      </c>
      <c r="AX994" s="13" t="s">
        <v>72</v>
      </c>
      <c r="AY994" s="244" t="s">
        <v>203</v>
      </c>
    </row>
    <row r="995" s="13" customFormat="1">
      <c r="A995" s="13"/>
      <c r="B995" s="234"/>
      <c r="C995" s="235"/>
      <c r="D995" s="236" t="s">
        <v>215</v>
      </c>
      <c r="E995" s="237" t="s">
        <v>19</v>
      </c>
      <c r="F995" s="238" t="s">
        <v>559</v>
      </c>
      <c r="G995" s="235"/>
      <c r="H995" s="237" t="s">
        <v>19</v>
      </c>
      <c r="I995" s="239"/>
      <c r="J995" s="235"/>
      <c r="K995" s="235"/>
      <c r="L995" s="240"/>
      <c r="M995" s="241"/>
      <c r="N995" s="242"/>
      <c r="O995" s="242"/>
      <c r="P995" s="242"/>
      <c r="Q995" s="242"/>
      <c r="R995" s="242"/>
      <c r="S995" s="242"/>
      <c r="T995" s="24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4" t="s">
        <v>215</v>
      </c>
      <c r="AU995" s="244" t="s">
        <v>81</v>
      </c>
      <c r="AV995" s="13" t="s">
        <v>79</v>
      </c>
      <c r="AW995" s="13" t="s">
        <v>33</v>
      </c>
      <c r="AX995" s="13" t="s">
        <v>72</v>
      </c>
      <c r="AY995" s="244" t="s">
        <v>203</v>
      </c>
    </row>
    <row r="996" s="13" customFormat="1">
      <c r="A996" s="13"/>
      <c r="B996" s="234"/>
      <c r="C996" s="235"/>
      <c r="D996" s="236" t="s">
        <v>215</v>
      </c>
      <c r="E996" s="237" t="s">
        <v>19</v>
      </c>
      <c r="F996" s="238" t="s">
        <v>949</v>
      </c>
      <c r="G996" s="235"/>
      <c r="H996" s="237" t="s">
        <v>19</v>
      </c>
      <c r="I996" s="239"/>
      <c r="J996" s="235"/>
      <c r="K996" s="235"/>
      <c r="L996" s="240"/>
      <c r="M996" s="241"/>
      <c r="N996" s="242"/>
      <c r="O996" s="242"/>
      <c r="P996" s="242"/>
      <c r="Q996" s="242"/>
      <c r="R996" s="242"/>
      <c r="S996" s="242"/>
      <c r="T996" s="24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4" t="s">
        <v>215</v>
      </c>
      <c r="AU996" s="244" t="s">
        <v>81</v>
      </c>
      <c r="AV996" s="13" t="s">
        <v>79</v>
      </c>
      <c r="AW996" s="13" t="s">
        <v>33</v>
      </c>
      <c r="AX996" s="13" t="s">
        <v>72</v>
      </c>
      <c r="AY996" s="244" t="s">
        <v>203</v>
      </c>
    </row>
    <row r="997" s="13" customFormat="1">
      <c r="A997" s="13"/>
      <c r="B997" s="234"/>
      <c r="C997" s="235"/>
      <c r="D997" s="236" t="s">
        <v>215</v>
      </c>
      <c r="E997" s="237" t="s">
        <v>19</v>
      </c>
      <c r="F997" s="238" t="s">
        <v>950</v>
      </c>
      <c r="G997" s="235"/>
      <c r="H997" s="237" t="s">
        <v>19</v>
      </c>
      <c r="I997" s="239"/>
      <c r="J997" s="235"/>
      <c r="K997" s="235"/>
      <c r="L997" s="240"/>
      <c r="M997" s="241"/>
      <c r="N997" s="242"/>
      <c r="O997" s="242"/>
      <c r="P997" s="242"/>
      <c r="Q997" s="242"/>
      <c r="R997" s="242"/>
      <c r="S997" s="242"/>
      <c r="T997" s="24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4" t="s">
        <v>215</v>
      </c>
      <c r="AU997" s="244" t="s">
        <v>81</v>
      </c>
      <c r="AV997" s="13" t="s">
        <v>79</v>
      </c>
      <c r="AW997" s="13" t="s">
        <v>33</v>
      </c>
      <c r="AX997" s="13" t="s">
        <v>72</v>
      </c>
      <c r="AY997" s="244" t="s">
        <v>203</v>
      </c>
    </row>
    <row r="998" s="14" customFormat="1">
      <c r="A998" s="14"/>
      <c r="B998" s="245"/>
      <c r="C998" s="246"/>
      <c r="D998" s="236" t="s">
        <v>215</v>
      </c>
      <c r="E998" s="247" t="s">
        <v>19</v>
      </c>
      <c r="F998" s="248" t="s">
        <v>1501</v>
      </c>
      <c r="G998" s="246"/>
      <c r="H998" s="249">
        <v>15.449999999999999</v>
      </c>
      <c r="I998" s="250"/>
      <c r="J998" s="246"/>
      <c r="K998" s="246"/>
      <c r="L998" s="251"/>
      <c r="M998" s="252"/>
      <c r="N998" s="253"/>
      <c r="O998" s="253"/>
      <c r="P998" s="253"/>
      <c r="Q998" s="253"/>
      <c r="R998" s="253"/>
      <c r="S998" s="253"/>
      <c r="T998" s="25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5" t="s">
        <v>215</v>
      </c>
      <c r="AU998" s="255" t="s">
        <v>81</v>
      </c>
      <c r="AV998" s="14" t="s">
        <v>81</v>
      </c>
      <c r="AW998" s="14" t="s">
        <v>33</v>
      </c>
      <c r="AX998" s="14" t="s">
        <v>72</v>
      </c>
      <c r="AY998" s="255" t="s">
        <v>203</v>
      </c>
    </row>
    <row r="999" s="13" customFormat="1">
      <c r="A999" s="13"/>
      <c r="B999" s="234"/>
      <c r="C999" s="235"/>
      <c r="D999" s="236" t="s">
        <v>215</v>
      </c>
      <c r="E999" s="237" t="s">
        <v>19</v>
      </c>
      <c r="F999" s="238" t="s">
        <v>1366</v>
      </c>
      <c r="G999" s="235"/>
      <c r="H999" s="237" t="s">
        <v>19</v>
      </c>
      <c r="I999" s="239"/>
      <c r="J999" s="235"/>
      <c r="K999" s="235"/>
      <c r="L999" s="240"/>
      <c r="M999" s="241"/>
      <c r="N999" s="242"/>
      <c r="O999" s="242"/>
      <c r="P999" s="242"/>
      <c r="Q999" s="242"/>
      <c r="R999" s="242"/>
      <c r="S999" s="242"/>
      <c r="T999" s="24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4" t="s">
        <v>215</v>
      </c>
      <c r="AU999" s="244" t="s">
        <v>81</v>
      </c>
      <c r="AV999" s="13" t="s">
        <v>79</v>
      </c>
      <c r="AW999" s="13" t="s">
        <v>33</v>
      </c>
      <c r="AX999" s="13" t="s">
        <v>72</v>
      </c>
      <c r="AY999" s="244" t="s">
        <v>203</v>
      </c>
    </row>
    <row r="1000" s="13" customFormat="1">
      <c r="A1000" s="13"/>
      <c r="B1000" s="234"/>
      <c r="C1000" s="235"/>
      <c r="D1000" s="236" t="s">
        <v>215</v>
      </c>
      <c r="E1000" s="237" t="s">
        <v>19</v>
      </c>
      <c r="F1000" s="238" t="s">
        <v>1344</v>
      </c>
      <c r="G1000" s="235"/>
      <c r="H1000" s="237" t="s">
        <v>19</v>
      </c>
      <c r="I1000" s="239"/>
      <c r="J1000" s="235"/>
      <c r="K1000" s="235"/>
      <c r="L1000" s="240"/>
      <c r="M1000" s="241"/>
      <c r="N1000" s="242"/>
      <c r="O1000" s="242"/>
      <c r="P1000" s="242"/>
      <c r="Q1000" s="242"/>
      <c r="R1000" s="242"/>
      <c r="S1000" s="242"/>
      <c r="T1000" s="24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4" t="s">
        <v>215</v>
      </c>
      <c r="AU1000" s="244" t="s">
        <v>81</v>
      </c>
      <c r="AV1000" s="13" t="s">
        <v>79</v>
      </c>
      <c r="AW1000" s="13" t="s">
        <v>33</v>
      </c>
      <c r="AX1000" s="13" t="s">
        <v>72</v>
      </c>
      <c r="AY1000" s="244" t="s">
        <v>203</v>
      </c>
    </row>
    <row r="1001" s="13" customFormat="1">
      <c r="A1001" s="13"/>
      <c r="B1001" s="234"/>
      <c r="C1001" s="235"/>
      <c r="D1001" s="236" t="s">
        <v>215</v>
      </c>
      <c r="E1001" s="237" t="s">
        <v>19</v>
      </c>
      <c r="F1001" s="238" t="s">
        <v>1506</v>
      </c>
      <c r="G1001" s="235"/>
      <c r="H1001" s="237" t="s">
        <v>19</v>
      </c>
      <c r="I1001" s="239"/>
      <c r="J1001" s="235"/>
      <c r="K1001" s="235"/>
      <c r="L1001" s="240"/>
      <c r="M1001" s="241"/>
      <c r="N1001" s="242"/>
      <c r="O1001" s="242"/>
      <c r="P1001" s="242"/>
      <c r="Q1001" s="242"/>
      <c r="R1001" s="242"/>
      <c r="S1001" s="242"/>
      <c r="T1001" s="24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4" t="s">
        <v>215</v>
      </c>
      <c r="AU1001" s="244" t="s">
        <v>81</v>
      </c>
      <c r="AV1001" s="13" t="s">
        <v>79</v>
      </c>
      <c r="AW1001" s="13" t="s">
        <v>33</v>
      </c>
      <c r="AX1001" s="13" t="s">
        <v>72</v>
      </c>
      <c r="AY1001" s="244" t="s">
        <v>203</v>
      </c>
    </row>
    <row r="1002" s="13" customFormat="1">
      <c r="A1002" s="13"/>
      <c r="B1002" s="234"/>
      <c r="C1002" s="235"/>
      <c r="D1002" s="236" t="s">
        <v>215</v>
      </c>
      <c r="E1002" s="237" t="s">
        <v>19</v>
      </c>
      <c r="F1002" s="238" t="s">
        <v>949</v>
      </c>
      <c r="G1002" s="235"/>
      <c r="H1002" s="237" t="s">
        <v>19</v>
      </c>
      <c r="I1002" s="239"/>
      <c r="J1002" s="235"/>
      <c r="K1002" s="235"/>
      <c r="L1002" s="240"/>
      <c r="M1002" s="241"/>
      <c r="N1002" s="242"/>
      <c r="O1002" s="242"/>
      <c r="P1002" s="242"/>
      <c r="Q1002" s="242"/>
      <c r="R1002" s="242"/>
      <c r="S1002" s="242"/>
      <c r="T1002" s="24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4" t="s">
        <v>215</v>
      </c>
      <c r="AU1002" s="244" t="s">
        <v>81</v>
      </c>
      <c r="AV1002" s="13" t="s">
        <v>79</v>
      </c>
      <c r="AW1002" s="13" t="s">
        <v>33</v>
      </c>
      <c r="AX1002" s="13" t="s">
        <v>72</v>
      </c>
      <c r="AY1002" s="244" t="s">
        <v>203</v>
      </c>
    </row>
    <row r="1003" s="13" customFormat="1">
      <c r="A1003" s="13"/>
      <c r="B1003" s="234"/>
      <c r="C1003" s="235"/>
      <c r="D1003" s="236" t="s">
        <v>215</v>
      </c>
      <c r="E1003" s="237" t="s">
        <v>19</v>
      </c>
      <c r="F1003" s="238" t="s">
        <v>950</v>
      </c>
      <c r="G1003" s="235"/>
      <c r="H1003" s="237" t="s">
        <v>19</v>
      </c>
      <c r="I1003" s="239"/>
      <c r="J1003" s="235"/>
      <c r="K1003" s="235"/>
      <c r="L1003" s="240"/>
      <c r="M1003" s="241"/>
      <c r="N1003" s="242"/>
      <c r="O1003" s="242"/>
      <c r="P1003" s="242"/>
      <c r="Q1003" s="242"/>
      <c r="R1003" s="242"/>
      <c r="S1003" s="242"/>
      <c r="T1003" s="24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4" t="s">
        <v>215</v>
      </c>
      <c r="AU1003" s="244" t="s">
        <v>81</v>
      </c>
      <c r="AV1003" s="13" t="s">
        <v>79</v>
      </c>
      <c r="AW1003" s="13" t="s">
        <v>33</v>
      </c>
      <c r="AX1003" s="13" t="s">
        <v>72</v>
      </c>
      <c r="AY1003" s="244" t="s">
        <v>203</v>
      </c>
    </row>
    <row r="1004" s="14" customFormat="1">
      <c r="A1004" s="14"/>
      <c r="B1004" s="245"/>
      <c r="C1004" s="246"/>
      <c r="D1004" s="236" t="s">
        <v>215</v>
      </c>
      <c r="E1004" s="247" t="s">
        <v>19</v>
      </c>
      <c r="F1004" s="248" t="s">
        <v>1507</v>
      </c>
      <c r="G1004" s="246"/>
      <c r="H1004" s="249">
        <v>3.3999999999999999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5" t="s">
        <v>215</v>
      </c>
      <c r="AU1004" s="255" t="s">
        <v>81</v>
      </c>
      <c r="AV1004" s="14" t="s">
        <v>81</v>
      </c>
      <c r="AW1004" s="14" t="s">
        <v>33</v>
      </c>
      <c r="AX1004" s="14" t="s">
        <v>72</v>
      </c>
      <c r="AY1004" s="255" t="s">
        <v>203</v>
      </c>
    </row>
    <row r="1005" s="13" customFormat="1">
      <c r="A1005" s="13"/>
      <c r="B1005" s="234"/>
      <c r="C1005" s="235"/>
      <c r="D1005" s="236" t="s">
        <v>215</v>
      </c>
      <c r="E1005" s="237" t="s">
        <v>19</v>
      </c>
      <c r="F1005" s="238" t="s">
        <v>1366</v>
      </c>
      <c r="G1005" s="235"/>
      <c r="H1005" s="237" t="s">
        <v>19</v>
      </c>
      <c r="I1005" s="239"/>
      <c r="J1005" s="235"/>
      <c r="K1005" s="235"/>
      <c r="L1005" s="240"/>
      <c r="M1005" s="241"/>
      <c r="N1005" s="242"/>
      <c r="O1005" s="242"/>
      <c r="P1005" s="242"/>
      <c r="Q1005" s="242"/>
      <c r="R1005" s="242"/>
      <c r="S1005" s="242"/>
      <c r="T1005" s="24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4" t="s">
        <v>215</v>
      </c>
      <c r="AU1005" s="244" t="s">
        <v>81</v>
      </c>
      <c r="AV1005" s="13" t="s">
        <v>79</v>
      </c>
      <c r="AW1005" s="13" t="s">
        <v>33</v>
      </c>
      <c r="AX1005" s="13" t="s">
        <v>72</v>
      </c>
      <c r="AY1005" s="244" t="s">
        <v>203</v>
      </c>
    </row>
    <row r="1006" s="13" customFormat="1">
      <c r="A1006" s="13"/>
      <c r="B1006" s="234"/>
      <c r="C1006" s="235"/>
      <c r="D1006" s="236" t="s">
        <v>215</v>
      </c>
      <c r="E1006" s="237" t="s">
        <v>19</v>
      </c>
      <c r="F1006" s="238" t="s">
        <v>1346</v>
      </c>
      <c r="G1006" s="235"/>
      <c r="H1006" s="237" t="s">
        <v>19</v>
      </c>
      <c r="I1006" s="239"/>
      <c r="J1006" s="235"/>
      <c r="K1006" s="235"/>
      <c r="L1006" s="240"/>
      <c r="M1006" s="241"/>
      <c r="N1006" s="242"/>
      <c r="O1006" s="242"/>
      <c r="P1006" s="242"/>
      <c r="Q1006" s="242"/>
      <c r="R1006" s="242"/>
      <c r="S1006" s="242"/>
      <c r="T1006" s="24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4" t="s">
        <v>215</v>
      </c>
      <c r="AU1006" s="244" t="s">
        <v>81</v>
      </c>
      <c r="AV1006" s="13" t="s">
        <v>79</v>
      </c>
      <c r="AW1006" s="13" t="s">
        <v>33</v>
      </c>
      <c r="AX1006" s="13" t="s">
        <v>72</v>
      </c>
      <c r="AY1006" s="244" t="s">
        <v>203</v>
      </c>
    </row>
    <row r="1007" s="13" customFormat="1">
      <c r="A1007" s="13"/>
      <c r="B1007" s="234"/>
      <c r="C1007" s="235"/>
      <c r="D1007" s="236" t="s">
        <v>215</v>
      </c>
      <c r="E1007" s="237" t="s">
        <v>19</v>
      </c>
      <c r="F1007" s="238" t="s">
        <v>1509</v>
      </c>
      <c r="G1007" s="235"/>
      <c r="H1007" s="237" t="s">
        <v>19</v>
      </c>
      <c r="I1007" s="239"/>
      <c r="J1007" s="235"/>
      <c r="K1007" s="235"/>
      <c r="L1007" s="240"/>
      <c r="M1007" s="241"/>
      <c r="N1007" s="242"/>
      <c r="O1007" s="242"/>
      <c r="P1007" s="242"/>
      <c r="Q1007" s="242"/>
      <c r="R1007" s="242"/>
      <c r="S1007" s="242"/>
      <c r="T1007" s="24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4" t="s">
        <v>215</v>
      </c>
      <c r="AU1007" s="244" t="s">
        <v>81</v>
      </c>
      <c r="AV1007" s="13" t="s">
        <v>79</v>
      </c>
      <c r="AW1007" s="13" t="s">
        <v>33</v>
      </c>
      <c r="AX1007" s="13" t="s">
        <v>72</v>
      </c>
      <c r="AY1007" s="244" t="s">
        <v>203</v>
      </c>
    </row>
    <row r="1008" s="13" customFormat="1">
      <c r="A1008" s="13"/>
      <c r="B1008" s="234"/>
      <c r="C1008" s="235"/>
      <c r="D1008" s="236" t="s">
        <v>215</v>
      </c>
      <c r="E1008" s="237" t="s">
        <v>19</v>
      </c>
      <c r="F1008" s="238" t="s">
        <v>949</v>
      </c>
      <c r="G1008" s="235"/>
      <c r="H1008" s="237" t="s">
        <v>19</v>
      </c>
      <c r="I1008" s="239"/>
      <c r="J1008" s="235"/>
      <c r="K1008" s="235"/>
      <c r="L1008" s="240"/>
      <c r="M1008" s="241"/>
      <c r="N1008" s="242"/>
      <c r="O1008" s="242"/>
      <c r="P1008" s="242"/>
      <c r="Q1008" s="242"/>
      <c r="R1008" s="242"/>
      <c r="S1008" s="242"/>
      <c r="T1008" s="24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4" t="s">
        <v>215</v>
      </c>
      <c r="AU1008" s="244" t="s">
        <v>81</v>
      </c>
      <c r="AV1008" s="13" t="s">
        <v>79</v>
      </c>
      <c r="AW1008" s="13" t="s">
        <v>33</v>
      </c>
      <c r="AX1008" s="13" t="s">
        <v>72</v>
      </c>
      <c r="AY1008" s="244" t="s">
        <v>203</v>
      </c>
    </row>
    <row r="1009" s="13" customFormat="1">
      <c r="A1009" s="13"/>
      <c r="B1009" s="234"/>
      <c r="C1009" s="235"/>
      <c r="D1009" s="236" t="s">
        <v>215</v>
      </c>
      <c r="E1009" s="237" t="s">
        <v>19</v>
      </c>
      <c r="F1009" s="238" t="s">
        <v>950</v>
      </c>
      <c r="G1009" s="235"/>
      <c r="H1009" s="237" t="s">
        <v>19</v>
      </c>
      <c r="I1009" s="239"/>
      <c r="J1009" s="235"/>
      <c r="K1009" s="235"/>
      <c r="L1009" s="240"/>
      <c r="M1009" s="241"/>
      <c r="N1009" s="242"/>
      <c r="O1009" s="242"/>
      <c r="P1009" s="242"/>
      <c r="Q1009" s="242"/>
      <c r="R1009" s="242"/>
      <c r="S1009" s="242"/>
      <c r="T1009" s="24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4" t="s">
        <v>215</v>
      </c>
      <c r="AU1009" s="244" t="s">
        <v>81</v>
      </c>
      <c r="AV1009" s="13" t="s">
        <v>79</v>
      </c>
      <c r="AW1009" s="13" t="s">
        <v>33</v>
      </c>
      <c r="AX1009" s="13" t="s">
        <v>72</v>
      </c>
      <c r="AY1009" s="244" t="s">
        <v>203</v>
      </c>
    </row>
    <row r="1010" s="14" customFormat="1">
      <c r="A1010" s="14"/>
      <c r="B1010" s="245"/>
      <c r="C1010" s="246"/>
      <c r="D1010" s="236" t="s">
        <v>215</v>
      </c>
      <c r="E1010" s="247" t="s">
        <v>19</v>
      </c>
      <c r="F1010" s="248" t="s">
        <v>1510</v>
      </c>
      <c r="G1010" s="246"/>
      <c r="H1010" s="249">
        <v>5.2199999999999998</v>
      </c>
      <c r="I1010" s="250"/>
      <c r="J1010" s="246"/>
      <c r="K1010" s="246"/>
      <c r="L1010" s="251"/>
      <c r="M1010" s="252"/>
      <c r="N1010" s="253"/>
      <c r="O1010" s="253"/>
      <c r="P1010" s="253"/>
      <c r="Q1010" s="253"/>
      <c r="R1010" s="253"/>
      <c r="S1010" s="253"/>
      <c r="T1010" s="25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5" t="s">
        <v>215</v>
      </c>
      <c r="AU1010" s="255" t="s">
        <v>81</v>
      </c>
      <c r="AV1010" s="14" t="s">
        <v>81</v>
      </c>
      <c r="AW1010" s="14" t="s">
        <v>33</v>
      </c>
      <c r="AX1010" s="14" t="s">
        <v>72</v>
      </c>
      <c r="AY1010" s="255" t="s">
        <v>203</v>
      </c>
    </row>
    <row r="1011" s="13" customFormat="1">
      <c r="A1011" s="13"/>
      <c r="B1011" s="234"/>
      <c r="C1011" s="235"/>
      <c r="D1011" s="236" t="s">
        <v>215</v>
      </c>
      <c r="E1011" s="237" t="s">
        <v>19</v>
      </c>
      <c r="F1011" s="238" t="s">
        <v>1366</v>
      </c>
      <c r="G1011" s="235"/>
      <c r="H1011" s="237" t="s">
        <v>19</v>
      </c>
      <c r="I1011" s="239"/>
      <c r="J1011" s="235"/>
      <c r="K1011" s="235"/>
      <c r="L1011" s="240"/>
      <c r="M1011" s="241"/>
      <c r="N1011" s="242"/>
      <c r="O1011" s="242"/>
      <c r="P1011" s="242"/>
      <c r="Q1011" s="242"/>
      <c r="R1011" s="242"/>
      <c r="S1011" s="242"/>
      <c r="T1011" s="24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4" t="s">
        <v>215</v>
      </c>
      <c r="AU1011" s="244" t="s">
        <v>81</v>
      </c>
      <c r="AV1011" s="13" t="s">
        <v>79</v>
      </c>
      <c r="AW1011" s="13" t="s">
        <v>33</v>
      </c>
      <c r="AX1011" s="13" t="s">
        <v>72</v>
      </c>
      <c r="AY1011" s="244" t="s">
        <v>203</v>
      </c>
    </row>
    <row r="1012" s="13" customFormat="1">
      <c r="A1012" s="13"/>
      <c r="B1012" s="234"/>
      <c r="C1012" s="235"/>
      <c r="D1012" s="236" t="s">
        <v>215</v>
      </c>
      <c r="E1012" s="237" t="s">
        <v>19</v>
      </c>
      <c r="F1012" s="238" t="s">
        <v>1348</v>
      </c>
      <c r="G1012" s="235"/>
      <c r="H1012" s="237" t="s">
        <v>19</v>
      </c>
      <c r="I1012" s="239"/>
      <c r="J1012" s="235"/>
      <c r="K1012" s="235"/>
      <c r="L1012" s="240"/>
      <c r="M1012" s="241"/>
      <c r="N1012" s="242"/>
      <c r="O1012" s="242"/>
      <c r="P1012" s="242"/>
      <c r="Q1012" s="242"/>
      <c r="R1012" s="242"/>
      <c r="S1012" s="242"/>
      <c r="T1012" s="24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4" t="s">
        <v>215</v>
      </c>
      <c r="AU1012" s="244" t="s">
        <v>81</v>
      </c>
      <c r="AV1012" s="13" t="s">
        <v>79</v>
      </c>
      <c r="AW1012" s="13" t="s">
        <v>33</v>
      </c>
      <c r="AX1012" s="13" t="s">
        <v>72</v>
      </c>
      <c r="AY1012" s="244" t="s">
        <v>203</v>
      </c>
    </row>
    <row r="1013" s="13" customFormat="1">
      <c r="A1013" s="13"/>
      <c r="B1013" s="234"/>
      <c r="C1013" s="235"/>
      <c r="D1013" s="236" t="s">
        <v>215</v>
      </c>
      <c r="E1013" s="237" t="s">
        <v>19</v>
      </c>
      <c r="F1013" s="238" t="s">
        <v>1503</v>
      </c>
      <c r="G1013" s="235"/>
      <c r="H1013" s="237" t="s">
        <v>19</v>
      </c>
      <c r="I1013" s="239"/>
      <c r="J1013" s="235"/>
      <c r="K1013" s="235"/>
      <c r="L1013" s="240"/>
      <c r="M1013" s="241"/>
      <c r="N1013" s="242"/>
      <c r="O1013" s="242"/>
      <c r="P1013" s="242"/>
      <c r="Q1013" s="242"/>
      <c r="R1013" s="242"/>
      <c r="S1013" s="242"/>
      <c r="T1013" s="24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4" t="s">
        <v>215</v>
      </c>
      <c r="AU1013" s="244" t="s">
        <v>81</v>
      </c>
      <c r="AV1013" s="13" t="s">
        <v>79</v>
      </c>
      <c r="AW1013" s="13" t="s">
        <v>33</v>
      </c>
      <c r="AX1013" s="13" t="s">
        <v>72</v>
      </c>
      <c r="AY1013" s="244" t="s">
        <v>203</v>
      </c>
    </row>
    <row r="1014" s="13" customFormat="1">
      <c r="A1014" s="13"/>
      <c r="B1014" s="234"/>
      <c r="C1014" s="235"/>
      <c r="D1014" s="236" t="s">
        <v>215</v>
      </c>
      <c r="E1014" s="237" t="s">
        <v>19</v>
      </c>
      <c r="F1014" s="238" t="s">
        <v>949</v>
      </c>
      <c r="G1014" s="235"/>
      <c r="H1014" s="237" t="s">
        <v>19</v>
      </c>
      <c r="I1014" s="239"/>
      <c r="J1014" s="235"/>
      <c r="K1014" s="235"/>
      <c r="L1014" s="240"/>
      <c r="M1014" s="241"/>
      <c r="N1014" s="242"/>
      <c r="O1014" s="242"/>
      <c r="P1014" s="242"/>
      <c r="Q1014" s="242"/>
      <c r="R1014" s="242"/>
      <c r="S1014" s="242"/>
      <c r="T1014" s="24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4" t="s">
        <v>215</v>
      </c>
      <c r="AU1014" s="244" t="s">
        <v>81</v>
      </c>
      <c r="AV1014" s="13" t="s">
        <v>79</v>
      </c>
      <c r="AW1014" s="13" t="s">
        <v>33</v>
      </c>
      <c r="AX1014" s="13" t="s">
        <v>72</v>
      </c>
      <c r="AY1014" s="244" t="s">
        <v>203</v>
      </c>
    </row>
    <row r="1015" s="13" customFormat="1">
      <c r="A1015" s="13"/>
      <c r="B1015" s="234"/>
      <c r="C1015" s="235"/>
      <c r="D1015" s="236" t="s">
        <v>215</v>
      </c>
      <c r="E1015" s="237" t="s">
        <v>19</v>
      </c>
      <c r="F1015" s="238" t="s">
        <v>950</v>
      </c>
      <c r="G1015" s="235"/>
      <c r="H1015" s="237" t="s">
        <v>19</v>
      </c>
      <c r="I1015" s="239"/>
      <c r="J1015" s="235"/>
      <c r="K1015" s="235"/>
      <c r="L1015" s="240"/>
      <c r="M1015" s="241"/>
      <c r="N1015" s="242"/>
      <c r="O1015" s="242"/>
      <c r="P1015" s="242"/>
      <c r="Q1015" s="242"/>
      <c r="R1015" s="242"/>
      <c r="S1015" s="242"/>
      <c r="T1015" s="24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4" t="s">
        <v>215</v>
      </c>
      <c r="AU1015" s="244" t="s">
        <v>81</v>
      </c>
      <c r="AV1015" s="13" t="s">
        <v>79</v>
      </c>
      <c r="AW1015" s="13" t="s">
        <v>33</v>
      </c>
      <c r="AX1015" s="13" t="s">
        <v>72</v>
      </c>
      <c r="AY1015" s="244" t="s">
        <v>203</v>
      </c>
    </row>
    <row r="1016" s="14" customFormat="1">
      <c r="A1016" s="14"/>
      <c r="B1016" s="245"/>
      <c r="C1016" s="246"/>
      <c r="D1016" s="236" t="s">
        <v>215</v>
      </c>
      <c r="E1016" s="247" t="s">
        <v>19</v>
      </c>
      <c r="F1016" s="248" t="s">
        <v>1504</v>
      </c>
      <c r="G1016" s="246"/>
      <c r="H1016" s="249">
        <v>7.9500000000000002</v>
      </c>
      <c r="I1016" s="250"/>
      <c r="J1016" s="246"/>
      <c r="K1016" s="246"/>
      <c r="L1016" s="251"/>
      <c r="M1016" s="252"/>
      <c r="N1016" s="253"/>
      <c r="O1016" s="253"/>
      <c r="P1016" s="253"/>
      <c r="Q1016" s="253"/>
      <c r="R1016" s="253"/>
      <c r="S1016" s="253"/>
      <c r="T1016" s="25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5" t="s">
        <v>215</v>
      </c>
      <c r="AU1016" s="255" t="s">
        <v>81</v>
      </c>
      <c r="AV1016" s="14" t="s">
        <v>81</v>
      </c>
      <c r="AW1016" s="14" t="s">
        <v>33</v>
      </c>
      <c r="AX1016" s="14" t="s">
        <v>72</v>
      </c>
      <c r="AY1016" s="255" t="s">
        <v>203</v>
      </c>
    </row>
    <row r="1017" s="15" customFormat="1">
      <c r="A1017" s="15"/>
      <c r="B1017" s="256"/>
      <c r="C1017" s="257"/>
      <c r="D1017" s="236" t="s">
        <v>215</v>
      </c>
      <c r="E1017" s="258" t="s">
        <v>19</v>
      </c>
      <c r="F1017" s="259" t="s">
        <v>246</v>
      </c>
      <c r="G1017" s="257"/>
      <c r="H1017" s="260">
        <v>82.960000000000008</v>
      </c>
      <c r="I1017" s="261"/>
      <c r="J1017" s="257"/>
      <c r="K1017" s="257"/>
      <c r="L1017" s="262"/>
      <c r="M1017" s="263"/>
      <c r="N1017" s="264"/>
      <c r="O1017" s="264"/>
      <c r="P1017" s="264"/>
      <c r="Q1017" s="264"/>
      <c r="R1017" s="264"/>
      <c r="S1017" s="264"/>
      <c r="T1017" s="26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T1017" s="266" t="s">
        <v>215</v>
      </c>
      <c r="AU1017" s="266" t="s">
        <v>81</v>
      </c>
      <c r="AV1017" s="15" t="s">
        <v>211</v>
      </c>
      <c r="AW1017" s="15" t="s">
        <v>33</v>
      </c>
      <c r="AX1017" s="15" t="s">
        <v>79</v>
      </c>
      <c r="AY1017" s="266" t="s">
        <v>203</v>
      </c>
    </row>
    <row r="1018" s="2" customFormat="1" ht="24.15" customHeight="1">
      <c r="A1018" s="40"/>
      <c r="B1018" s="41"/>
      <c r="C1018" s="216" t="s">
        <v>903</v>
      </c>
      <c r="D1018" s="216" t="s">
        <v>206</v>
      </c>
      <c r="E1018" s="217" t="s">
        <v>1031</v>
      </c>
      <c r="F1018" s="218" t="s">
        <v>1032</v>
      </c>
      <c r="G1018" s="219" t="s">
        <v>209</v>
      </c>
      <c r="H1018" s="220">
        <v>459.798</v>
      </c>
      <c r="I1018" s="221"/>
      <c r="J1018" s="222">
        <f>ROUND(I1018*H1018,2)</f>
        <v>0</v>
      </c>
      <c r="K1018" s="218" t="s">
        <v>210</v>
      </c>
      <c r="L1018" s="46"/>
      <c r="M1018" s="223" t="s">
        <v>19</v>
      </c>
      <c r="N1018" s="224" t="s">
        <v>43</v>
      </c>
      <c r="O1018" s="86"/>
      <c r="P1018" s="225">
        <f>O1018*H1018</f>
        <v>0</v>
      </c>
      <c r="Q1018" s="225">
        <v>0.00028499999999999999</v>
      </c>
      <c r="R1018" s="225">
        <f>Q1018*H1018</f>
        <v>0.13104242999999999</v>
      </c>
      <c r="S1018" s="225">
        <v>0</v>
      </c>
      <c r="T1018" s="226">
        <f>S1018*H1018</f>
        <v>0</v>
      </c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R1018" s="227" t="s">
        <v>321</v>
      </c>
      <c r="AT1018" s="227" t="s">
        <v>206</v>
      </c>
      <c r="AU1018" s="227" t="s">
        <v>81</v>
      </c>
      <c r="AY1018" s="19" t="s">
        <v>203</v>
      </c>
      <c r="BE1018" s="228">
        <f>IF(N1018="základní",J1018,0)</f>
        <v>0</v>
      </c>
      <c r="BF1018" s="228">
        <f>IF(N1018="snížená",J1018,0)</f>
        <v>0</v>
      </c>
      <c r="BG1018" s="228">
        <f>IF(N1018="zákl. přenesená",J1018,0)</f>
        <v>0</v>
      </c>
      <c r="BH1018" s="228">
        <f>IF(N1018="sníž. přenesená",J1018,0)</f>
        <v>0</v>
      </c>
      <c r="BI1018" s="228">
        <f>IF(N1018="nulová",J1018,0)</f>
        <v>0</v>
      </c>
      <c r="BJ1018" s="19" t="s">
        <v>79</v>
      </c>
      <c r="BK1018" s="228">
        <f>ROUND(I1018*H1018,2)</f>
        <v>0</v>
      </c>
      <c r="BL1018" s="19" t="s">
        <v>321</v>
      </c>
      <c r="BM1018" s="227" t="s">
        <v>1972</v>
      </c>
    </row>
    <row r="1019" s="2" customFormat="1">
      <c r="A1019" s="40"/>
      <c r="B1019" s="41"/>
      <c r="C1019" s="42"/>
      <c r="D1019" s="229" t="s">
        <v>213</v>
      </c>
      <c r="E1019" s="42"/>
      <c r="F1019" s="230" t="s">
        <v>1034</v>
      </c>
      <c r="G1019" s="42"/>
      <c r="H1019" s="42"/>
      <c r="I1019" s="231"/>
      <c r="J1019" s="42"/>
      <c r="K1019" s="42"/>
      <c r="L1019" s="46"/>
      <c r="M1019" s="232"/>
      <c r="N1019" s="233"/>
      <c r="O1019" s="86"/>
      <c r="P1019" s="86"/>
      <c r="Q1019" s="86"/>
      <c r="R1019" s="86"/>
      <c r="S1019" s="86"/>
      <c r="T1019" s="87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T1019" s="19" t="s">
        <v>213</v>
      </c>
      <c r="AU1019" s="19" t="s">
        <v>81</v>
      </c>
    </row>
    <row r="1020" s="13" customFormat="1">
      <c r="A1020" s="13"/>
      <c r="B1020" s="234"/>
      <c r="C1020" s="235"/>
      <c r="D1020" s="236" t="s">
        <v>215</v>
      </c>
      <c r="E1020" s="237" t="s">
        <v>19</v>
      </c>
      <c r="F1020" s="238" t="s">
        <v>1366</v>
      </c>
      <c r="G1020" s="235"/>
      <c r="H1020" s="237" t="s">
        <v>19</v>
      </c>
      <c r="I1020" s="239"/>
      <c r="J1020" s="235"/>
      <c r="K1020" s="235"/>
      <c r="L1020" s="240"/>
      <c r="M1020" s="241"/>
      <c r="N1020" s="242"/>
      <c r="O1020" s="242"/>
      <c r="P1020" s="242"/>
      <c r="Q1020" s="242"/>
      <c r="R1020" s="242"/>
      <c r="S1020" s="242"/>
      <c r="T1020" s="24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4" t="s">
        <v>215</v>
      </c>
      <c r="AU1020" s="244" t="s">
        <v>81</v>
      </c>
      <c r="AV1020" s="13" t="s">
        <v>79</v>
      </c>
      <c r="AW1020" s="13" t="s">
        <v>33</v>
      </c>
      <c r="AX1020" s="13" t="s">
        <v>72</v>
      </c>
      <c r="AY1020" s="244" t="s">
        <v>203</v>
      </c>
    </row>
    <row r="1021" s="13" customFormat="1">
      <c r="A1021" s="13"/>
      <c r="B1021" s="234"/>
      <c r="C1021" s="235"/>
      <c r="D1021" s="236" t="s">
        <v>215</v>
      </c>
      <c r="E1021" s="237" t="s">
        <v>19</v>
      </c>
      <c r="F1021" s="238" t="s">
        <v>1962</v>
      </c>
      <c r="G1021" s="235"/>
      <c r="H1021" s="237" t="s">
        <v>19</v>
      </c>
      <c r="I1021" s="239"/>
      <c r="J1021" s="235"/>
      <c r="K1021" s="235"/>
      <c r="L1021" s="240"/>
      <c r="M1021" s="241"/>
      <c r="N1021" s="242"/>
      <c r="O1021" s="242"/>
      <c r="P1021" s="242"/>
      <c r="Q1021" s="242"/>
      <c r="R1021" s="242"/>
      <c r="S1021" s="242"/>
      <c r="T1021" s="24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4" t="s">
        <v>215</v>
      </c>
      <c r="AU1021" s="244" t="s">
        <v>81</v>
      </c>
      <c r="AV1021" s="13" t="s">
        <v>79</v>
      </c>
      <c r="AW1021" s="13" t="s">
        <v>33</v>
      </c>
      <c r="AX1021" s="13" t="s">
        <v>72</v>
      </c>
      <c r="AY1021" s="244" t="s">
        <v>203</v>
      </c>
    </row>
    <row r="1022" s="13" customFormat="1">
      <c r="A1022" s="13"/>
      <c r="B1022" s="234"/>
      <c r="C1022" s="235"/>
      <c r="D1022" s="236" t="s">
        <v>215</v>
      </c>
      <c r="E1022" s="237" t="s">
        <v>19</v>
      </c>
      <c r="F1022" s="238" t="s">
        <v>1512</v>
      </c>
      <c r="G1022" s="235"/>
      <c r="H1022" s="237" t="s">
        <v>19</v>
      </c>
      <c r="I1022" s="239"/>
      <c r="J1022" s="235"/>
      <c r="K1022" s="235"/>
      <c r="L1022" s="240"/>
      <c r="M1022" s="241"/>
      <c r="N1022" s="242"/>
      <c r="O1022" s="242"/>
      <c r="P1022" s="242"/>
      <c r="Q1022" s="242"/>
      <c r="R1022" s="242"/>
      <c r="S1022" s="242"/>
      <c r="T1022" s="24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4" t="s">
        <v>215</v>
      </c>
      <c r="AU1022" s="244" t="s">
        <v>81</v>
      </c>
      <c r="AV1022" s="13" t="s">
        <v>79</v>
      </c>
      <c r="AW1022" s="13" t="s">
        <v>33</v>
      </c>
      <c r="AX1022" s="13" t="s">
        <v>72</v>
      </c>
      <c r="AY1022" s="244" t="s">
        <v>203</v>
      </c>
    </row>
    <row r="1023" s="13" customFormat="1">
      <c r="A1023" s="13"/>
      <c r="B1023" s="234"/>
      <c r="C1023" s="235"/>
      <c r="D1023" s="236" t="s">
        <v>215</v>
      </c>
      <c r="E1023" s="237" t="s">
        <v>19</v>
      </c>
      <c r="F1023" s="238" t="s">
        <v>999</v>
      </c>
      <c r="G1023" s="235"/>
      <c r="H1023" s="237" t="s">
        <v>19</v>
      </c>
      <c r="I1023" s="239"/>
      <c r="J1023" s="235"/>
      <c r="K1023" s="235"/>
      <c r="L1023" s="240"/>
      <c r="M1023" s="241"/>
      <c r="N1023" s="242"/>
      <c r="O1023" s="242"/>
      <c r="P1023" s="242"/>
      <c r="Q1023" s="242"/>
      <c r="R1023" s="242"/>
      <c r="S1023" s="242"/>
      <c r="T1023" s="24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4" t="s">
        <v>215</v>
      </c>
      <c r="AU1023" s="244" t="s">
        <v>81</v>
      </c>
      <c r="AV1023" s="13" t="s">
        <v>79</v>
      </c>
      <c r="AW1023" s="13" t="s">
        <v>33</v>
      </c>
      <c r="AX1023" s="13" t="s">
        <v>72</v>
      </c>
      <c r="AY1023" s="244" t="s">
        <v>203</v>
      </c>
    </row>
    <row r="1024" s="13" customFormat="1">
      <c r="A1024" s="13"/>
      <c r="B1024" s="234"/>
      <c r="C1024" s="235"/>
      <c r="D1024" s="236" t="s">
        <v>215</v>
      </c>
      <c r="E1024" s="237" t="s">
        <v>19</v>
      </c>
      <c r="F1024" s="238" t="s">
        <v>1000</v>
      </c>
      <c r="G1024" s="235"/>
      <c r="H1024" s="237" t="s">
        <v>19</v>
      </c>
      <c r="I1024" s="239"/>
      <c r="J1024" s="235"/>
      <c r="K1024" s="235"/>
      <c r="L1024" s="240"/>
      <c r="M1024" s="241"/>
      <c r="N1024" s="242"/>
      <c r="O1024" s="242"/>
      <c r="P1024" s="242"/>
      <c r="Q1024" s="242"/>
      <c r="R1024" s="242"/>
      <c r="S1024" s="242"/>
      <c r="T1024" s="24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4" t="s">
        <v>215</v>
      </c>
      <c r="AU1024" s="244" t="s">
        <v>81</v>
      </c>
      <c r="AV1024" s="13" t="s">
        <v>79</v>
      </c>
      <c r="AW1024" s="13" t="s">
        <v>33</v>
      </c>
      <c r="AX1024" s="13" t="s">
        <v>72</v>
      </c>
      <c r="AY1024" s="244" t="s">
        <v>203</v>
      </c>
    </row>
    <row r="1025" s="14" customFormat="1">
      <c r="A1025" s="14"/>
      <c r="B1025" s="245"/>
      <c r="C1025" s="246"/>
      <c r="D1025" s="236" t="s">
        <v>215</v>
      </c>
      <c r="E1025" s="247" t="s">
        <v>19</v>
      </c>
      <c r="F1025" s="248" t="s">
        <v>1513</v>
      </c>
      <c r="G1025" s="246"/>
      <c r="H1025" s="249">
        <v>12.84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215</v>
      </c>
      <c r="AU1025" s="255" t="s">
        <v>81</v>
      </c>
      <c r="AV1025" s="14" t="s">
        <v>81</v>
      </c>
      <c r="AW1025" s="14" t="s">
        <v>33</v>
      </c>
      <c r="AX1025" s="14" t="s">
        <v>72</v>
      </c>
      <c r="AY1025" s="255" t="s">
        <v>203</v>
      </c>
    </row>
    <row r="1026" s="13" customFormat="1">
      <c r="A1026" s="13"/>
      <c r="B1026" s="234"/>
      <c r="C1026" s="235"/>
      <c r="D1026" s="236" t="s">
        <v>215</v>
      </c>
      <c r="E1026" s="237" t="s">
        <v>19</v>
      </c>
      <c r="F1026" s="238" t="s">
        <v>1366</v>
      </c>
      <c r="G1026" s="235"/>
      <c r="H1026" s="237" t="s">
        <v>19</v>
      </c>
      <c r="I1026" s="239"/>
      <c r="J1026" s="235"/>
      <c r="K1026" s="235"/>
      <c r="L1026" s="240"/>
      <c r="M1026" s="241"/>
      <c r="N1026" s="242"/>
      <c r="O1026" s="242"/>
      <c r="P1026" s="242"/>
      <c r="Q1026" s="242"/>
      <c r="R1026" s="242"/>
      <c r="S1026" s="242"/>
      <c r="T1026" s="24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44" t="s">
        <v>215</v>
      </c>
      <c r="AU1026" s="244" t="s">
        <v>81</v>
      </c>
      <c r="AV1026" s="13" t="s">
        <v>79</v>
      </c>
      <c r="AW1026" s="13" t="s">
        <v>33</v>
      </c>
      <c r="AX1026" s="13" t="s">
        <v>72</v>
      </c>
      <c r="AY1026" s="244" t="s">
        <v>203</v>
      </c>
    </row>
    <row r="1027" s="13" customFormat="1">
      <c r="A1027" s="13"/>
      <c r="B1027" s="234"/>
      <c r="C1027" s="235"/>
      <c r="D1027" s="236" t="s">
        <v>215</v>
      </c>
      <c r="E1027" s="237" t="s">
        <v>19</v>
      </c>
      <c r="F1027" s="238" t="s">
        <v>1963</v>
      </c>
      <c r="G1027" s="235"/>
      <c r="H1027" s="237" t="s">
        <v>19</v>
      </c>
      <c r="I1027" s="239"/>
      <c r="J1027" s="235"/>
      <c r="K1027" s="235"/>
      <c r="L1027" s="240"/>
      <c r="M1027" s="241"/>
      <c r="N1027" s="242"/>
      <c r="O1027" s="242"/>
      <c r="P1027" s="242"/>
      <c r="Q1027" s="242"/>
      <c r="R1027" s="242"/>
      <c r="S1027" s="242"/>
      <c r="T1027" s="24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4" t="s">
        <v>215</v>
      </c>
      <c r="AU1027" s="244" t="s">
        <v>81</v>
      </c>
      <c r="AV1027" s="13" t="s">
        <v>79</v>
      </c>
      <c r="AW1027" s="13" t="s">
        <v>33</v>
      </c>
      <c r="AX1027" s="13" t="s">
        <v>72</v>
      </c>
      <c r="AY1027" s="244" t="s">
        <v>203</v>
      </c>
    </row>
    <row r="1028" s="13" customFormat="1">
      <c r="A1028" s="13"/>
      <c r="B1028" s="234"/>
      <c r="C1028" s="235"/>
      <c r="D1028" s="236" t="s">
        <v>215</v>
      </c>
      <c r="E1028" s="237" t="s">
        <v>19</v>
      </c>
      <c r="F1028" s="238" t="s">
        <v>1512</v>
      </c>
      <c r="G1028" s="235"/>
      <c r="H1028" s="237" t="s">
        <v>19</v>
      </c>
      <c r="I1028" s="239"/>
      <c r="J1028" s="235"/>
      <c r="K1028" s="235"/>
      <c r="L1028" s="240"/>
      <c r="M1028" s="241"/>
      <c r="N1028" s="242"/>
      <c r="O1028" s="242"/>
      <c r="P1028" s="242"/>
      <c r="Q1028" s="242"/>
      <c r="R1028" s="242"/>
      <c r="S1028" s="242"/>
      <c r="T1028" s="24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4" t="s">
        <v>215</v>
      </c>
      <c r="AU1028" s="244" t="s">
        <v>81</v>
      </c>
      <c r="AV1028" s="13" t="s">
        <v>79</v>
      </c>
      <c r="AW1028" s="13" t="s">
        <v>33</v>
      </c>
      <c r="AX1028" s="13" t="s">
        <v>72</v>
      </c>
      <c r="AY1028" s="244" t="s">
        <v>203</v>
      </c>
    </row>
    <row r="1029" s="13" customFormat="1">
      <c r="A1029" s="13"/>
      <c r="B1029" s="234"/>
      <c r="C1029" s="235"/>
      <c r="D1029" s="236" t="s">
        <v>215</v>
      </c>
      <c r="E1029" s="237" t="s">
        <v>19</v>
      </c>
      <c r="F1029" s="238" t="s">
        <v>999</v>
      </c>
      <c r="G1029" s="235"/>
      <c r="H1029" s="237" t="s">
        <v>19</v>
      </c>
      <c r="I1029" s="239"/>
      <c r="J1029" s="235"/>
      <c r="K1029" s="235"/>
      <c r="L1029" s="240"/>
      <c r="M1029" s="241"/>
      <c r="N1029" s="242"/>
      <c r="O1029" s="242"/>
      <c r="P1029" s="242"/>
      <c r="Q1029" s="242"/>
      <c r="R1029" s="242"/>
      <c r="S1029" s="242"/>
      <c r="T1029" s="24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4" t="s">
        <v>215</v>
      </c>
      <c r="AU1029" s="244" t="s">
        <v>81</v>
      </c>
      <c r="AV1029" s="13" t="s">
        <v>79</v>
      </c>
      <c r="AW1029" s="13" t="s">
        <v>33</v>
      </c>
      <c r="AX1029" s="13" t="s">
        <v>72</v>
      </c>
      <c r="AY1029" s="244" t="s">
        <v>203</v>
      </c>
    </row>
    <row r="1030" s="13" customFormat="1">
      <c r="A1030" s="13"/>
      <c r="B1030" s="234"/>
      <c r="C1030" s="235"/>
      <c r="D1030" s="236" t="s">
        <v>215</v>
      </c>
      <c r="E1030" s="237" t="s">
        <v>19</v>
      </c>
      <c r="F1030" s="238" t="s">
        <v>1002</v>
      </c>
      <c r="G1030" s="235"/>
      <c r="H1030" s="237" t="s">
        <v>19</v>
      </c>
      <c r="I1030" s="239"/>
      <c r="J1030" s="235"/>
      <c r="K1030" s="235"/>
      <c r="L1030" s="240"/>
      <c r="M1030" s="241"/>
      <c r="N1030" s="242"/>
      <c r="O1030" s="242"/>
      <c r="P1030" s="242"/>
      <c r="Q1030" s="242"/>
      <c r="R1030" s="242"/>
      <c r="S1030" s="242"/>
      <c r="T1030" s="24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44" t="s">
        <v>215</v>
      </c>
      <c r="AU1030" s="244" t="s">
        <v>81</v>
      </c>
      <c r="AV1030" s="13" t="s">
        <v>79</v>
      </c>
      <c r="AW1030" s="13" t="s">
        <v>33</v>
      </c>
      <c r="AX1030" s="13" t="s">
        <v>72</v>
      </c>
      <c r="AY1030" s="244" t="s">
        <v>203</v>
      </c>
    </row>
    <row r="1031" s="14" customFormat="1">
      <c r="A1031" s="14"/>
      <c r="B1031" s="245"/>
      <c r="C1031" s="246"/>
      <c r="D1031" s="236" t="s">
        <v>215</v>
      </c>
      <c r="E1031" s="247" t="s">
        <v>19</v>
      </c>
      <c r="F1031" s="248" t="s">
        <v>1566</v>
      </c>
      <c r="G1031" s="246"/>
      <c r="H1031" s="249">
        <v>49.191000000000002</v>
      </c>
      <c r="I1031" s="250"/>
      <c r="J1031" s="246"/>
      <c r="K1031" s="246"/>
      <c r="L1031" s="251"/>
      <c r="M1031" s="252"/>
      <c r="N1031" s="253"/>
      <c r="O1031" s="253"/>
      <c r="P1031" s="253"/>
      <c r="Q1031" s="253"/>
      <c r="R1031" s="253"/>
      <c r="S1031" s="253"/>
      <c r="T1031" s="25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5" t="s">
        <v>215</v>
      </c>
      <c r="AU1031" s="255" t="s">
        <v>81</v>
      </c>
      <c r="AV1031" s="14" t="s">
        <v>81</v>
      </c>
      <c r="AW1031" s="14" t="s">
        <v>33</v>
      </c>
      <c r="AX1031" s="14" t="s">
        <v>72</v>
      </c>
      <c r="AY1031" s="255" t="s">
        <v>203</v>
      </c>
    </row>
    <row r="1032" s="13" customFormat="1">
      <c r="A1032" s="13"/>
      <c r="B1032" s="234"/>
      <c r="C1032" s="235"/>
      <c r="D1032" s="236" t="s">
        <v>215</v>
      </c>
      <c r="E1032" s="237" t="s">
        <v>19</v>
      </c>
      <c r="F1032" s="238" t="s">
        <v>1366</v>
      </c>
      <c r="G1032" s="235"/>
      <c r="H1032" s="237" t="s">
        <v>19</v>
      </c>
      <c r="I1032" s="239"/>
      <c r="J1032" s="235"/>
      <c r="K1032" s="235"/>
      <c r="L1032" s="240"/>
      <c r="M1032" s="241"/>
      <c r="N1032" s="242"/>
      <c r="O1032" s="242"/>
      <c r="P1032" s="242"/>
      <c r="Q1032" s="242"/>
      <c r="R1032" s="242"/>
      <c r="S1032" s="242"/>
      <c r="T1032" s="24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4" t="s">
        <v>215</v>
      </c>
      <c r="AU1032" s="244" t="s">
        <v>81</v>
      </c>
      <c r="AV1032" s="13" t="s">
        <v>79</v>
      </c>
      <c r="AW1032" s="13" t="s">
        <v>33</v>
      </c>
      <c r="AX1032" s="13" t="s">
        <v>72</v>
      </c>
      <c r="AY1032" s="244" t="s">
        <v>203</v>
      </c>
    </row>
    <row r="1033" s="13" customFormat="1">
      <c r="A1033" s="13"/>
      <c r="B1033" s="234"/>
      <c r="C1033" s="235"/>
      <c r="D1033" s="236" t="s">
        <v>215</v>
      </c>
      <c r="E1033" s="237" t="s">
        <v>19</v>
      </c>
      <c r="F1033" s="238" t="s">
        <v>1964</v>
      </c>
      <c r="G1033" s="235"/>
      <c r="H1033" s="237" t="s">
        <v>19</v>
      </c>
      <c r="I1033" s="239"/>
      <c r="J1033" s="235"/>
      <c r="K1033" s="235"/>
      <c r="L1033" s="240"/>
      <c r="M1033" s="241"/>
      <c r="N1033" s="242"/>
      <c r="O1033" s="242"/>
      <c r="P1033" s="242"/>
      <c r="Q1033" s="242"/>
      <c r="R1033" s="242"/>
      <c r="S1033" s="242"/>
      <c r="T1033" s="24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4" t="s">
        <v>215</v>
      </c>
      <c r="AU1033" s="244" t="s">
        <v>81</v>
      </c>
      <c r="AV1033" s="13" t="s">
        <v>79</v>
      </c>
      <c r="AW1033" s="13" t="s">
        <v>33</v>
      </c>
      <c r="AX1033" s="13" t="s">
        <v>72</v>
      </c>
      <c r="AY1033" s="244" t="s">
        <v>203</v>
      </c>
    </row>
    <row r="1034" s="13" customFormat="1">
      <c r="A1034" s="13"/>
      <c r="B1034" s="234"/>
      <c r="C1034" s="235"/>
      <c r="D1034" s="236" t="s">
        <v>215</v>
      </c>
      <c r="E1034" s="237" t="s">
        <v>19</v>
      </c>
      <c r="F1034" s="238" t="s">
        <v>1490</v>
      </c>
      <c r="G1034" s="235"/>
      <c r="H1034" s="237" t="s">
        <v>19</v>
      </c>
      <c r="I1034" s="239"/>
      <c r="J1034" s="235"/>
      <c r="K1034" s="235"/>
      <c r="L1034" s="240"/>
      <c r="M1034" s="241"/>
      <c r="N1034" s="242"/>
      <c r="O1034" s="242"/>
      <c r="P1034" s="242"/>
      <c r="Q1034" s="242"/>
      <c r="R1034" s="242"/>
      <c r="S1034" s="242"/>
      <c r="T1034" s="24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4" t="s">
        <v>215</v>
      </c>
      <c r="AU1034" s="244" t="s">
        <v>81</v>
      </c>
      <c r="AV1034" s="13" t="s">
        <v>79</v>
      </c>
      <c r="AW1034" s="13" t="s">
        <v>33</v>
      </c>
      <c r="AX1034" s="13" t="s">
        <v>72</v>
      </c>
      <c r="AY1034" s="244" t="s">
        <v>203</v>
      </c>
    </row>
    <row r="1035" s="13" customFormat="1">
      <c r="A1035" s="13"/>
      <c r="B1035" s="234"/>
      <c r="C1035" s="235"/>
      <c r="D1035" s="236" t="s">
        <v>215</v>
      </c>
      <c r="E1035" s="237" t="s">
        <v>19</v>
      </c>
      <c r="F1035" s="238" t="s">
        <v>999</v>
      </c>
      <c r="G1035" s="235"/>
      <c r="H1035" s="237" t="s">
        <v>19</v>
      </c>
      <c r="I1035" s="239"/>
      <c r="J1035" s="235"/>
      <c r="K1035" s="235"/>
      <c r="L1035" s="240"/>
      <c r="M1035" s="241"/>
      <c r="N1035" s="242"/>
      <c r="O1035" s="242"/>
      <c r="P1035" s="242"/>
      <c r="Q1035" s="242"/>
      <c r="R1035" s="242"/>
      <c r="S1035" s="242"/>
      <c r="T1035" s="24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4" t="s">
        <v>215</v>
      </c>
      <c r="AU1035" s="244" t="s">
        <v>81</v>
      </c>
      <c r="AV1035" s="13" t="s">
        <v>79</v>
      </c>
      <c r="AW1035" s="13" t="s">
        <v>33</v>
      </c>
      <c r="AX1035" s="13" t="s">
        <v>72</v>
      </c>
      <c r="AY1035" s="244" t="s">
        <v>203</v>
      </c>
    </row>
    <row r="1036" s="13" customFormat="1">
      <c r="A1036" s="13"/>
      <c r="B1036" s="234"/>
      <c r="C1036" s="235"/>
      <c r="D1036" s="236" t="s">
        <v>215</v>
      </c>
      <c r="E1036" s="237" t="s">
        <v>19</v>
      </c>
      <c r="F1036" s="238" t="s">
        <v>1000</v>
      </c>
      <c r="G1036" s="235"/>
      <c r="H1036" s="237" t="s">
        <v>19</v>
      </c>
      <c r="I1036" s="239"/>
      <c r="J1036" s="235"/>
      <c r="K1036" s="235"/>
      <c r="L1036" s="240"/>
      <c r="M1036" s="241"/>
      <c r="N1036" s="242"/>
      <c r="O1036" s="242"/>
      <c r="P1036" s="242"/>
      <c r="Q1036" s="242"/>
      <c r="R1036" s="242"/>
      <c r="S1036" s="242"/>
      <c r="T1036" s="24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4" t="s">
        <v>215</v>
      </c>
      <c r="AU1036" s="244" t="s">
        <v>81</v>
      </c>
      <c r="AV1036" s="13" t="s">
        <v>79</v>
      </c>
      <c r="AW1036" s="13" t="s">
        <v>33</v>
      </c>
      <c r="AX1036" s="13" t="s">
        <v>72</v>
      </c>
      <c r="AY1036" s="244" t="s">
        <v>203</v>
      </c>
    </row>
    <row r="1037" s="14" customFormat="1">
      <c r="A1037" s="14"/>
      <c r="B1037" s="245"/>
      <c r="C1037" s="246"/>
      <c r="D1037" s="236" t="s">
        <v>215</v>
      </c>
      <c r="E1037" s="247" t="s">
        <v>19</v>
      </c>
      <c r="F1037" s="248" t="s">
        <v>1491</v>
      </c>
      <c r="G1037" s="246"/>
      <c r="H1037" s="249">
        <v>4.2699999999999996</v>
      </c>
      <c r="I1037" s="250"/>
      <c r="J1037" s="246"/>
      <c r="K1037" s="246"/>
      <c r="L1037" s="251"/>
      <c r="M1037" s="252"/>
      <c r="N1037" s="253"/>
      <c r="O1037" s="253"/>
      <c r="P1037" s="253"/>
      <c r="Q1037" s="253"/>
      <c r="R1037" s="253"/>
      <c r="S1037" s="253"/>
      <c r="T1037" s="25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5" t="s">
        <v>215</v>
      </c>
      <c r="AU1037" s="255" t="s">
        <v>81</v>
      </c>
      <c r="AV1037" s="14" t="s">
        <v>81</v>
      </c>
      <c r="AW1037" s="14" t="s">
        <v>33</v>
      </c>
      <c r="AX1037" s="14" t="s">
        <v>72</v>
      </c>
      <c r="AY1037" s="255" t="s">
        <v>203</v>
      </c>
    </row>
    <row r="1038" s="13" customFormat="1">
      <c r="A1038" s="13"/>
      <c r="B1038" s="234"/>
      <c r="C1038" s="235"/>
      <c r="D1038" s="236" t="s">
        <v>215</v>
      </c>
      <c r="E1038" s="237" t="s">
        <v>19</v>
      </c>
      <c r="F1038" s="238" t="s">
        <v>1366</v>
      </c>
      <c r="G1038" s="235"/>
      <c r="H1038" s="237" t="s">
        <v>19</v>
      </c>
      <c r="I1038" s="239"/>
      <c r="J1038" s="235"/>
      <c r="K1038" s="235"/>
      <c r="L1038" s="240"/>
      <c r="M1038" s="241"/>
      <c r="N1038" s="242"/>
      <c r="O1038" s="242"/>
      <c r="P1038" s="242"/>
      <c r="Q1038" s="242"/>
      <c r="R1038" s="242"/>
      <c r="S1038" s="242"/>
      <c r="T1038" s="24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4" t="s">
        <v>215</v>
      </c>
      <c r="AU1038" s="244" t="s">
        <v>81</v>
      </c>
      <c r="AV1038" s="13" t="s">
        <v>79</v>
      </c>
      <c r="AW1038" s="13" t="s">
        <v>33</v>
      </c>
      <c r="AX1038" s="13" t="s">
        <v>72</v>
      </c>
      <c r="AY1038" s="244" t="s">
        <v>203</v>
      </c>
    </row>
    <row r="1039" s="13" customFormat="1">
      <c r="A1039" s="13"/>
      <c r="B1039" s="234"/>
      <c r="C1039" s="235"/>
      <c r="D1039" s="236" t="s">
        <v>215</v>
      </c>
      <c r="E1039" s="237" t="s">
        <v>19</v>
      </c>
      <c r="F1039" s="238" t="s">
        <v>1965</v>
      </c>
      <c r="G1039" s="235"/>
      <c r="H1039" s="237" t="s">
        <v>19</v>
      </c>
      <c r="I1039" s="239"/>
      <c r="J1039" s="235"/>
      <c r="K1039" s="235"/>
      <c r="L1039" s="240"/>
      <c r="M1039" s="241"/>
      <c r="N1039" s="242"/>
      <c r="O1039" s="242"/>
      <c r="P1039" s="242"/>
      <c r="Q1039" s="242"/>
      <c r="R1039" s="242"/>
      <c r="S1039" s="242"/>
      <c r="T1039" s="24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4" t="s">
        <v>215</v>
      </c>
      <c r="AU1039" s="244" t="s">
        <v>81</v>
      </c>
      <c r="AV1039" s="13" t="s">
        <v>79</v>
      </c>
      <c r="AW1039" s="13" t="s">
        <v>33</v>
      </c>
      <c r="AX1039" s="13" t="s">
        <v>72</v>
      </c>
      <c r="AY1039" s="244" t="s">
        <v>203</v>
      </c>
    </row>
    <row r="1040" s="13" customFormat="1">
      <c r="A1040" s="13"/>
      <c r="B1040" s="234"/>
      <c r="C1040" s="235"/>
      <c r="D1040" s="236" t="s">
        <v>215</v>
      </c>
      <c r="E1040" s="237" t="s">
        <v>19</v>
      </c>
      <c r="F1040" s="238" t="s">
        <v>1490</v>
      </c>
      <c r="G1040" s="235"/>
      <c r="H1040" s="237" t="s">
        <v>19</v>
      </c>
      <c r="I1040" s="239"/>
      <c r="J1040" s="235"/>
      <c r="K1040" s="235"/>
      <c r="L1040" s="240"/>
      <c r="M1040" s="241"/>
      <c r="N1040" s="242"/>
      <c r="O1040" s="242"/>
      <c r="P1040" s="242"/>
      <c r="Q1040" s="242"/>
      <c r="R1040" s="242"/>
      <c r="S1040" s="242"/>
      <c r="T1040" s="24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4" t="s">
        <v>215</v>
      </c>
      <c r="AU1040" s="244" t="s">
        <v>81</v>
      </c>
      <c r="AV1040" s="13" t="s">
        <v>79</v>
      </c>
      <c r="AW1040" s="13" t="s">
        <v>33</v>
      </c>
      <c r="AX1040" s="13" t="s">
        <v>72</v>
      </c>
      <c r="AY1040" s="244" t="s">
        <v>203</v>
      </c>
    </row>
    <row r="1041" s="13" customFormat="1">
      <c r="A1041" s="13"/>
      <c r="B1041" s="234"/>
      <c r="C1041" s="235"/>
      <c r="D1041" s="236" t="s">
        <v>215</v>
      </c>
      <c r="E1041" s="237" t="s">
        <v>19</v>
      </c>
      <c r="F1041" s="238" t="s">
        <v>999</v>
      </c>
      <c r="G1041" s="235"/>
      <c r="H1041" s="237" t="s">
        <v>19</v>
      </c>
      <c r="I1041" s="239"/>
      <c r="J1041" s="235"/>
      <c r="K1041" s="235"/>
      <c r="L1041" s="240"/>
      <c r="M1041" s="241"/>
      <c r="N1041" s="242"/>
      <c r="O1041" s="242"/>
      <c r="P1041" s="242"/>
      <c r="Q1041" s="242"/>
      <c r="R1041" s="242"/>
      <c r="S1041" s="242"/>
      <c r="T1041" s="24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4" t="s">
        <v>215</v>
      </c>
      <c r="AU1041" s="244" t="s">
        <v>81</v>
      </c>
      <c r="AV1041" s="13" t="s">
        <v>79</v>
      </c>
      <c r="AW1041" s="13" t="s">
        <v>33</v>
      </c>
      <c r="AX1041" s="13" t="s">
        <v>72</v>
      </c>
      <c r="AY1041" s="244" t="s">
        <v>203</v>
      </c>
    </row>
    <row r="1042" s="13" customFormat="1">
      <c r="A1042" s="13"/>
      <c r="B1042" s="234"/>
      <c r="C1042" s="235"/>
      <c r="D1042" s="236" t="s">
        <v>215</v>
      </c>
      <c r="E1042" s="237" t="s">
        <v>19</v>
      </c>
      <c r="F1042" s="238" t="s">
        <v>1002</v>
      </c>
      <c r="G1042" s="235"/>
      <c r="H1042" s="237" t="s">
        <v>19</v>
      </c>
      <c r="I1042" s="239"/>
      <c r="J1042" s="235"/>
      <c r="K1042" s="235"/>
      <c r="L1042" s="240"/>
      <c r="M1042" s="241"/>
      <c r="N1042" s="242"/>
      <c r="O1042" s="242"/>
      <c r="P1042" s="242"/>
      <c r="Q1042" s="242"/>
      <c r="R1042" s="242"/>
      <c r="S1042" s="242"/>
      <c r="T1042" s="24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4" t="s">
        <v>215</v>
      </c>
      <c r="AU1042" s="244" t="s">
        <v>81</v>
      </c>
      <c r="AV1042" s="13" t="s">
        <v>79</v>
      </c>
      <c r="AW1042" s="13" t="s">
        <v>33</v>
      </c>
      <c r="AX1042" s="13" t="s">
        <v>72</v>
      </c>
      <c r="AY1042" s="244" t="s">
        <v>203</v>
      </c>
    </row>
    <row r="1043" s="14" customFormat="1">
      <c r="A1043" s="14"/>
      <c r="B1043" s="245"/>
      <c r="C1043" s="246"/>
      <c r="D1043" s="236" t="s">
        <v>215</v>
      </c>
      <c r="E1043" s="247" t="s">
        <v>19</v>
      </c>
      <c r="F1043" s="248" t="s">
        <v>1860</v>
      </c>
      <c r="G1043" s="246"/>
      <c r="H1043" s="249">
        <v>44.661999999999999</v>
      </c>
      <c r="I1043" s="250"/>
      <c r="J1043" s="246"/>
      <c r="K1043" s="246"/>
      <c r="L1043" s="251"/>
      <c r="M1043" s="252"/>
      <c r="N1043" s="253"/>
      <c r="O1043" s="253"/>
      <c r="P1043" s="253"/>
      <c r="Q1043" s="253"/>
      <c r="R1043" s="253"/>
      <c r="S1043" s="253"/>
      <c r="T1043" s="25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5" t="s">
        <v>215</v>
      </c>
      <c r="AU1043" s="255" t="s">
        <v>81</v>
      </c>
      <c r="AV1043" s="14" t="s">
        <v>81</v>
      </c>
      <c r="AW1043" s="14" t="s">
        <v>33</v>
      </c>
      <c r="AX1043" s="14" t="s">
        <v>72</v>
      </c>
      <c r="AY1043" s="255" t="s">
        <v>203</v>
      </c>
    </row>
    <row r="1044" s="13" customFormat="1">
      <c r="A1044" s="13"/>
      <c r="B1044" s="234"/>
      <c r="C1044" s="235"/>
      <c r="D1044" s="236" t="s">
        <v>215</v>
      </c>
      <c r="E1044" s="237" t="s">
        <v>19</v>
      </c>
      <c r="F1044" s="238" t="s">
        <v>1366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215</v>
      </c>
      <c r="AU1044" s="244" t="s">
        <v>81</v>
      </c>
      <c r="AV1044" s="13" t="s">
        <v>79</v>
      </c>
      <c r="AW1044" s="13" t="s">
        <v>33</v>
      </c>
      <c r="AX1044" s="13" t="s">
        <v>72</v>
      </c>
      <c r="AY1044" s="244" t="s">
        <v>203</v>
      </c>
    </row>
    <row r="1045" s="13" customFormat="1">
      <c r="A1045" s="13"/>
      <c r="B1045" s="234"/>
      <c r="C1045" s="235"/>
      <c r="D1045" s="236" t="s">
        <v>215</v>
      </c>
      <c r="E1045" s="237" t="s">
        <v>19</v>
      </c>
      <c r="F1045" s="238" t="s">
        <v>1966</v>
      </c>
      <c r="G1045" s="235"/>
      <c r="H1045" s="237" t="s">
        <v>19</v>
      </c>
      <c r="I1045" s="239"/>
      <c r="J1045" s="235"/>
      <c r="K1045" s="235"/>
      <c r="L1045" s="240"/>
      <c r="M1045" s="241"/>
      <c r="N1045" s="242"/>
      <c r="O1045" s="242"/>
      <c r="P1045" s="242"/>
      <c r="Q1045" s="242"/>
      <c r="R1045" s="242"/>
      <c r="S1045" s="242"/>
      <c r="T1045" s="24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4" t="s">
        <v>215</v>
      </c>
      <c r="AU1045" s="244" t="s">
        <v>81</v>
      </c>
      <c r="AV1045" s="13" t="s">
        <v>79</v>
      </c>
      <c r="AW1045" s="13" t="s">
        <v>33</v>
      </c>
      <c r="AX1045" s="13" t="s">
        <v>72</v>
      </c>
      <c r="AY1045" s="244" t="s">
        <v>203</v>
      </c>
    </row>
    <row r="1046" s="13" customFormat="1">
      <c r="A1046" s="13"/>
      <c r="B1046" s="234"/>
      <c r="C1046" s="235"/>
      <c r="D1046" s="236" t="s">
        <v>215</v>
      </c>
      <c r="E1046" s="237" t="s">
        <v>19</v>
      </c>
      <c r="F1046" s="238" t="s">
        <v>553</v>
      </c>
      <c r="G1046" s="235"/>
      <c r="H1046" s="237" t="s">
        <v>19</v>
      </c>
      <c r="I1046" s="239"/>
      <c r="J1046" s="235"/>
      <c r="K1046" s="235"/>
      <c r="L1046" s="240"/>
      <c r="M1046" s="241"/>
      <c r="N1046" s="242"/>
      <c r="O1046" s="242"/>
      <c r="P1046" s="242"/>
      <c r="Q1046" s="242"/>
      <c r="R1046" s="242"/>
      <c r="S1046" s="242"/>
      <c r="T1046" s="24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4" t="s">
        <v>215</v>
      </c>
      <c r="AU1046" s="244" t="s">
        <v>81</v>
      </c>
      <c r="AV1046" s="13" t="s">
        <v>79</v>
      </c>
      <c r="AW1046" s="13" t="s">
        <v>33</v>
      </c>
      <c r="AX1046" s="13" t="s">
        <v>72</v>
      </c>
      <c r="AY1046" s="244" t="s">
        <v>203</v>
      </c>
    </row>
    <row r="1047" s="13" customFormat="1">
      <c r="A1047" s="13"/>
      <c r="B1047" s="234"/>
      <c r="C1047" s="235"/>
      <c r="D1047" s="236" t="s">
        <v>215</v>
      </c>
      <c r="E1047" s="237" t="s">
        <v>19</v>
      </c>
      <c r="F1047" s="238" t="s">
        <v>999</v>
      </c>
      <c r="G1047" s="235"/>
      <c r="H1047" s="237" t="s">
        <v>19</v>
      </c>
      <c r="I1047" s="239"/>
      <c r="J1047" s="235"/>
      <c r="K1047" s="235"/>
      <c r="L1047" s="240"/>
      <c r="M1047" s="241"/>
      <c r="N1047" s="242"/>
      <c r="O1047" s="242"/>
      <c r="P1047" s="242"/>
      <c r="Q1047" s="242"/>
      <c r="R1047" s="242"/>
      <c r="S1047" s="242"/>
      <c r="T1047" s="24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4" t="s">
        <v>215</v>
      </c>
      <c r="AU1047" s="244" t="s">
        <v>81</v>
      </c>
      <c r="AV1047" s="13" t="s">
        <v>79</v>
      </c>
      <c r="AW1047" s="13" t="s">
        <v>33</v>
      </c>
      <c r="AX1047" s="13" t="s">
        <v>72</v>
      </c>
      <c r="AY1047" s="244" t="s">
        <v>203</v>
      </c>
    </row>
    <row r="1048" s="13" customFormat="1">
      <c r="A1048" s="13"/>
      <c r="B1048" s="234"/>
      <c r="C1048" s="235"/>
      <c r="D1048" s="236" t="s">
        <v>215</v>
      </c>
      <c r="E1048" s="237" t="s">
        <v>19</v>
      </c>
      <c r="F1048" s="238" t="s">
        <v>1000</v>
      </c>
      <c r="G1048" s="235"/>
      <c r="H1048" s="237" t="s">
        <v>19</v>
      </c>
      <c r="I1048" s="239"/>
      <c r="J1048" s="235"/>
      <c r="K1048" s="235"/>
      <c r="L1048" s="240"/>
      <c r="M1048" s="241"/>
      <c r="N1048" s="242"/>
      <c r="O1048" s="242"/>
      <c r="P1048" s="242"/>
      <c r="Q1048" s="242"/>
      <c r="R1048" s="242"/>
      <c r="S1048" s="242"/>
      <c r="T1048" s="24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4" t="s">
        <v>215</v>
      </c>
      <c r="AU1048" s="244" t="s">
        <v>81</v>
      </c>
      <c r="AV1048" s="13" t="s">
        <v>79</v>
      </c>
      <c r="AW1048" s="13" t="s">
        <v>33</v>
      </c>
      <c r="AX1048" s="13" t="s">
        <v>72</v>
      </c>
      <c r="AY1048" s="244" t="s">
        <v>203</v>
      </c>
    </row>
    <row r="1049" s="14" customFormat="1">
      <c r="A1049" s="14"/>
      <c r="B1049" s="245"/>
      <c r="C1049" s="246"/>
      <c r="D1049" s="236" t="s">
        <v>215</v>
      </c>
      <c r="E1049" s="247" t="s">
        <v>19</v>
      </c>
      <c r="F1049" s="248" t="s">
        <v>1368</v>
      </c>
      <c r="G1049" s="246"/>
      <c r="H1049" s="249">
        <v>15.550000000000001</v>
      </c>
      <c r="I1049" s="250"/>
      <c r="J1049" s="246"/>
      <c r="K1049" s="246"/>
      <c r="L1049" s="251"/>
      <c r="M1049" s="252"/>
      <c r="N1049" s="253"/>
      <c r="O1049" s="253"/>
      <c r="P1049" s="253"/>
      <c r="Q1049" s="253"/>
      <c r="R1049" s="253"/>
      <c r="S1049" s="253"/>
      <c r="T1049" s="25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5" t="s">
        <v>215</v>
      </c>
      <c r="AU1049" s="255" t="s">
        <v>81</v>
      </c>
      <c r="AV1049" s="14" t="s">
        <v>81</v>
      </c>
      <c r="AW1049" s="14" t="s">
        <v>33</v>
      </c>
      <c r="AX1049" s="14" t="s">
        <v>72</v>
      </c>
      <c r="AY1049" s="255" t="s">
        <v>203</v>
      </c>
    </row>
    <row r="1050" s="13" customFormat="1">
      <c r="A1050" s="13"/>
      <c r="B1050" s="234"/>
      <c r="C1050" s="235"/>
      <c r="D1050" s="236" t="s">
        <v>215</v>
      </c>
      <c r="E1050" s="237" t="s">
        <v>19</v>
      </c>
      <c r="F1050" s="238" t="s">
        <v>1366</v>
      </c>
      <c r="G1050" s="235"/>
      <c r="H1050" s="237" t="s">
        <v>19</v>
      </c>
      <c r="I1050" s="239"/>
      <c r="J1050" s="235"/>
      <c r="K1050" s="235"/>
      <c r="L1050" s="240"/>
      <c r="M1050" s="241"/>
      <c r="N1050" s="242"/>
      <c r="O1050" s="242"/>
      <c r="P1050" s="242"/>
      <c r="Q1050" s="242"/>
      <c r="R1050" s="242"/>
      <c r="S1050" s="242"/>
      <c r="T1050" s="24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4" t="s">
        <v>215</v>
      </c>
      <c r="AU1050" s="244" t="s">
        <v>81</v>
      </c>
      <c r="AV1050" s="13" t="s">
        <v>79</v>
      </c>
      <c r="AW1050" s="13" t="s">
        <v>33</v>
      </c>
      <c r="AX1050" s="13" t="s">
        <v>72</v>
      </c>
      <c r="AY1050" s="244" t="s">
        <v>203</v>
      </c>
    </row>
    <row r="1051" s="13" customFormat="1">
      <c r="A1051" s="13"/>
      <c r="B1051" s="234"/>
      <c r="C1051" s="235"/>
      <c r="D1051" s="236" t="s">
        <v>215</v>
      </c>
      <c r="E1051" s="237" t="s">
        <v>19</v>
      </c>
      <c r="F1051" s="238" t="s">
        <v>1967</v>
      </c>
      <c r="G1051" s="235"/>
      <c r="H1051" s="237" t="s">
        <v>19</v>
      </c>
      <c r="I1051" s="239"/>
      <c r="J1051" s="235"/>
      <c r="K1051" s="235"/>
      <c r="L1051" s="240"/>
      <c r="M1051" s="241"/>
      <c r="N1051" s="242"/>
      <c r="O1051" s="242"/>
      <c r="P1051" s="242"/>
      <c r="Q1051" s="242"/>
      <c r="R1051" s="242"/>
      <c r="S1051" s="242"/>
      <c r="T1051" s="24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4" t="s">
        <v>215</v>
      </c>
      <c r="AU1051" s="244" t="s">
        <v>81</v>
      </c>
      <c r="AV1051" s="13" t="s">
        <v>79</v>
      </c>
      <c r="AW1051" s="13" t="s">
        <v>33</v>
      </c>
      <c r="AX1051" s="13" t="s">
        <v>72</v>
      </c>
      <c r="AY1051" s="244" t="s">
        <v>203</v>
      </c>
    </row>
    <row r="1052" s="13" customFormat="1">
      <c r="A1052" s="13"/>
      <c r="B1052" s="234"/>
      <c r="C1052" s="235"/>
      <c r="D1052" s="236" t="s">
        <v>215</v>
      </c>
      <c r="E1052" s="237" t="s">
        <v>19</v>
      </c>
      <c r="F1052" s="238" t="s">
        <v>553</v>
      </c>
      <c r="G1052" s="235"/>
      <c r="H1052" s="237" t="s">
        <v>19</v>
      </c>
      <c r="I1052" s="239"/>
      <c r="J1052" s="235"/>
      <c r="K1052" s="235"/>
      <c r="L1052" s="240"/>
      <c r="M1052" s="241"/>
      <c r="N1052" s="242"/>
      <c r="O1052" s="242"/>
      <c r="P1052" s="242"/>
      <c r="Q1052" s="242"/>
      <c r="R1052" s="242"/>
      <c r="S1052" s="242"/>
      <c r="T1052" s="24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4" t="s">
        <v>215</v>
      </c>
      <c r="AU1052" s="244" t="s">
        <v>81</v>
      </c>
      <c r="AV1052" s="13" t="s">
        <v>79</v>
      </c>
      <c r="AW1052" s="13" t="s">
        <v>33</v>
      </c>
      <c r="AX1052" s="13" t="s">
        <v>72</v>
      </c>
      <c r="AY1052" s="244" t="s">
        <v>203</v>
      </c>
    </row>
    <row r="1053" s="13" customFormat="1">
      <c r="A1053" s="13"/>
      <c r="B1053" s="234"/>
      <c r="C1053" s="235"/>
      <c r="D1053" s="236" t="s">
        <v>215</v>
      </c>
      <c r="E1053" s="237" t="s">
        <v>19</v>
      </c>
      <c r="F1053" s="238" t="s">
        <v>999</v>
      </c>
      <c r="G1053" s="235"/>
      <c r="H1053" s="237" t="s">
        <v>19</v>
      </c>
      <c r="I1053" s="239"/>
      <c r="J1053" s="235"/>
      <c r="K1053" s="235"/>
      <c r="L1053" s="240"/>
      <c r="M1053" s="241"/>
      <c r="N1053" s="242"/>
      <c r="O1053" s="242"/>
      <c r="P1053" s="242"/>
      <c r="Q1053" s="242"/>
      <c r="R1053" s="242"/>
      <c r="S1053" s="242"/>
      <c r="T1053" s="24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4" t="s">
        <v>215</v>
      </c>
      <c r="AU1053" s="244" t="s">
        <v>81</v>
      </c>
      <c r="AV1053" s="13" t="s">
        <v>79</v>
      </c>
      <c r="AW1053" s="13" t="s">
        <v>33</v>
      </c>
      <c r="AX1053" s="13" t="s">
        <v>72</v>
      </c>
      <c r="AY1053" s="244" t="s">
        <v>203</v>
      </c>
    </row>
    <row r="1054" s="13" customFormat="1">
      <c r="A1054" s="13"/>
      <c r="B1054" s="234"/>
      <c r="C1054" s="235"/>
      <c r="D1054" s="236" t="s">
        <v>215</v>
      </c>
      <c r="E1054" s="237" t="s">
        <v>19</v>
      </c>
      <c r="F1054" s="238" t="s">
        <v>1002</v>
      </c>
      <c r="G1054" s="235"/>
      <c r="H1054" s="237" t="s">
        <v>19</v>
      </c>
      <c r="I1054" s="239"/>
      <c r="J1054" s="235"/>
      <c r="K1054" s="235"/>
      <c r="L1054" s="240"/>
      <c r="M1054" s="241"/>
      <c r="N1054" s="242"/>
      <c r="O1054" s="242"/>
      <c r="P1054" s="242"/>
      <c r="Q1054" s="242"/>
      <c r="R1054" s="242"/>
      <c r="S1054" s="242"/>
      <c r="T1054" s="24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4" t="s">
        <v>215</v>
      </c>
      <c r="AU1054" s="244" t="s">
        <v>81</v>
      </c>
      <c r="AV1054" s="13" t="s">
        <v>79</v>
      </c>
      <c r="AW1054" s="13" t="s">
        <v>33</v>
      </c>
      <c r="AX1054" s="13" t="s">
        <v>72</v>
      </c>
      <c r="AY1054" s="244" t="s">
        <v>203</v>
      </c>
    </row>
    <row r="1055" s="14" customFormat="1">
      <c r="A1055" s="14"/>
      <c r="B1055" s="245"/>
      <c r="C1055" s="246"/>
      <c r="D1055" s="236" t="s">
        <v>215</v>
      </c>
      <c r="E1055" s="247" t="s">
        <v>19</v>
      </c>
      <c r="F1055" s="248" t="s">
        <v>1862</v>
      </c>
      <c r="G1055" s="246"/>
      <c r="H1055" s="249">
        <v>60.768000000000001</v>
      </c>
      <c r="I1055" s="250"/>
      <c r="J1055" s="246"/>
      <c r="K1055" s="246"/>
      <c r="L1055" s="251"/>
      <c r="M1055" s="252"/>
      <c r="N1055" s="253"/>
      <c r="O1055" s="253"/>
      <c r="P1055" s="253"/>
      <c r="Q1055" s="253"/>
      <c r="R1055" s="253"/>
      <c r="S1055" s="253"/>
      <c r="T1055" s="25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5" t="s">
        <v>215</v>
      </c>
      <c r="AU1055" s="255" t="s">
        <v>81</v>
      </c>
      <c r="AV1055" s="14" t="s">
        <v>81</v>
      </c>
      <c r="AW1055" s="14" t="s">
        <v>33</v>
      </c>
      <c r="AX1055" s="14" t="s">
        <v>72</v>
      </c>
      <c r="AY1055" s="255" t="s">
        <v>203</v>
      </c>
    </row>
    <row r="1056" s="13" customFormat="1">
      <c r="A1056" s="13"/>
      <c r="B1056" s="234"/>
      <c r="C1056" s="235"/>
      <c r="D1056" s="236" t="s">
        <v>215</v>
      </c>
      <c r="E1056" s="237" t="s">
        <v>19</v>
      </c>
      <c r="F1056" s="238" t="s">
        <v>1366</v>
      </c>
      <c r="G1056" s="235"/>
      <c r="H1056" s="237" t="s">
        <v>19</v>
      </c>
      <c r="I1056" s="239"/>
      <c r="J1056" s="235"/>
      <c r="K1056" s="235"/>
      <c r="L1056" s="240"/>
      <c r="M1056" s="241"/>
      <c r="N1056" s="242"/>
      <c r="O1056" s="242"/>
      <c r="P1056" s="242"/>
      <c r="Q1056" s="242"/>
      <c r="R1056" s="242"/>
      <c r="S1056" s="242"/>
      <c r="T1056" s="24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4" t="s">
        <v>215</v>
      </c>
      <c r="AU1056" s="244" t="s">
        <v>81</v>
      </c>
      <c r="AV1056" s="13" t="s">
        <v>79</v>
      </c>
      <c r="AW1056" s="13" t="s">
        <v>33</v>
      </c>
      <c r="AX1056" s="13" t="s">
        <v>72</v>
      </c>
      <c r="AY1056" s="244" t="s">
        <v>203</v>
      </c>
    </row>
    <row r="1057" s="13" customFormat="1">
      <c r="A1057" s="13"/>
      <c r="B1057" s="234"/>
      <c r="C1057" s="235"/>
      <c r="D1057" s="236" t="s">
        <v>215</v>
      </c>
      <c r="E1057" s="237" t="s">
        <v>19</v>
      </c>
      <c r="F1057" s="238" t="s">
        <v>1968</v>
      </c>
      <c r="G1057" s="235"/>
      <c r="H1057" s="237" t="s">
        <v>19</v>
      </c>
      <c r="I1057" s="239"/>
      <c r="J1057" s="235"/>
      <c r="K1057" s="235"/>
      <c r="L1057" s="240"/>
      <c r="M1057" s="241"/>
      <c r="N1057" s="242"/>
      <c r="O1057" s="242"/>
      <c r="P1057" s="242"/>
      <c r="Q1057" s="242"/>
      <c r="R1057" s="242"/>
      <c r="S1057" s="242"/>
      <c r="T1057" s="24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4" t="s">
        <v>215</v>
      </c>
      <c r="AU1057" s="244" t="s">
        <v>81</v>
      </c>
      <c r="AV1057" s="13" t="s">
        <v>79</v>
      </c>
      <c r="AW1057" s="13" t="s">
        <v>33</v>
      </c>
      <c r="AX1057" s="13" t="s">
        <v>72</v>
      </c>
      <c r="AY1057" s="244" t="s">
        <v>203</v>
      </c>
    </row>
    <row r="1058" s="13" customFormat="1">
      <c r="A1058" s="13"/>
      <c r="B1058" s="234"/>
      <c r="C1058" s="235"/>
      <c r="D1058" s="236" t="s">
        <v>215</v>
      </c>
      <c r="E1058" s="237" t="s">
        <v>19</v>
      </c>
      <c r="F1058" s="238" t="s">
        <v>1495</v>
      </c>
      <c r="G1058" s="235"/>
      <c r="H1058" s="237" t="s">
        <v>19</v>
      </c>
      <c r="I1058" s="239"/>
      <c r="J1058" s="235"/>
      <c r="K1058" s="235"/>
      <c r="L1058" s="240"/>
      <c r="M1058" s="241"/>
      <c r="N1058" s="242"/>
      <c r="O1058" s="242"/>
      <c r="P1058" s="242"/>
      <c r="Q1058" s="242"/>
      <c r="R1058" s="242"/>
      <c r="S1058" s="242"/>
      <c r="T1058" s="24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4" t="s">
        <v>215</v>
      </c>
      <c r="AU1058" s="244" t="s">
        <v>81</v>
      </c>
      <c r="AV1058" s="13" t="s">
        <v>79</v>
      </c>
      <c r="AW1058" s="13" t="s">
        <v>33</v>
      </c>
      <c r="AX1058" s="13" t="s">
        <v>72</v>
      </c>
      <c r="AY1058" s="244" t="s">
        <v>203</v>
      </c>
    </row>
    <row r="1059" s="13" customFormat="1">
      <c r="A1059" s="13"/>
      <c r="B1059" s="234"/>
      <c r="C1059" s="235"/>
      <c r="D1059" s="236" t="s">
        <v>215</v>
      </c>
      <c r="E1059" s="237" t="s">
        <v>19</v>
      </c>
      <c r="F1059" s="238" t="s">
        <v>999</v>
      </c>
      <c r="G1059" s="235"/>
      <c r="H1059" s="237" t="s">
        <v>19</v>
      </c>
      <c r="I1059" s="239"/>
      <c r="J1059" s="235"/>
      <c r="K1059" s="235"/>
      <c r="L1059" s="240"/>
      <c r="M1059" s="241"/>
      <c r="N1059" s="242"/>
      <c r="O1059" s="242"/>
      <c r="P1059" s="242"/>
      <c r="Q1059" s="242"/>
      <c r="R1059" s="242"/>
      <c r="S1059" s="242"/>
      <c r="T1059" s="24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4" t="s">
        <v>215</v>
      </c>
      <c r="AU1059" s="244" t="s">
        <v>81</v>
      </c>
      <c r="AV1059" s="13" t="s">
        <v>79</v>
      </c>
      <c r="AW1059" s="13" t="s">
        <v>33</v>
      </c>
      <c r="AX1059" s="13" t="s">
        <v>72</v>
      </c>
      <c r="AY1059" s="244" t="s">
        <v>203</v>
      </c>
    </row>
    <row r="1060" s="13" customFormat="1">
      <c r="A1060" s="13"/>
      <c r="B1060" s="234"/>
      <c r="C1060" s="235"/>
      <c r="D1060" s="236" t="s">
        <v>215</v>
      </c>
      <c r="E1060" s="237" t="s">
        <v>19</v>
      </c>
      <c r="F1060" s="238" t="s">
        <v>1000</v>
      </c>
      <c r="G1060" s="235"/>
      <c r="H1060" s="237" t="s">
        <v>19</v>
      </c>
      <c r="I1060" s="239"/>
      <c r="J1060" s="235"/>
      <c r="K1060" s="235"/>
      <c r="L1060" s="240"/>
      <c r="M1060" s="241"/>
      <c r="N1060" s="242"/>
      <c r="O1060" s="242"/>
      <c r="P1060" s="242"/>
      <c r="Q1060" s="242"/>
      <c r="R1060" s="242"/>
      <c r="S1060" s="242"/>
      <c r="T1060" s="24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4" t="s">
        <v>215</v>
      </c>
      <c r="AU1060" s="244" t="s">
        <v>81</v>
      </c>
      <c r="AV1060" s="13" t="s">
        <v>79</v>
      </c>
      <c r="AW1060" s="13" t="s">
        <v>33</v>
      </c>
      <c r="AX1060" s="13" t="s">
        <v>72</v>
      </c>
      <c r="AY1060" s="244" t="s">
        <v>203</v>
      </c>
    </row>
    <row r="1061" s="14" customFormat="1">
      <c r="A1061" s="14"/>
      <c r="B1061" s="245"/>
      <c r="C1061" s="246"/>
      <c r="D1061" s="236" t="s">
        <v>215</v>
      </c>
      <c r="E1061" s="247" t="s">
        <v>19</v>
      </c>
      <c r="F1061" s="248" t="s">
        <v>1496</v>
      </c>
      <c r="G1061" s="246"/>
      <c r="H1061" s="249">
        <v>0.76000000000000001</v>
      </c>
      <c r="I1061" s="250"/>
      <c r="J1061" s="246"/>
      <c r="K1061" s="246"/>
      <c r="L1061" s="251"/>
      <c r="M1061" s="252"/>
      <c r="N1061" s="253"/>
      <c r="O1061" s="253"/>
      <c r="P1061" s="253"/>
      <c r="Q1061" s="253"/>
      <c r="R1061" s="253"/>
      <c r="S1061" s="253"/>
      <c r="T1061" s="25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5" t="s">
        <v>215</v>
      </c>
      <c r="AU1061" s="255" t="s">
        <v>81</v>
      </c>
      <c r="AV1061" s="14" t="s">
        <v>81</v>
      </c>
      <c r="AW1061" s="14" t="s">
        <v>33</v>
      </c>
      <c r="AX1061" s="14" t="s">
        <v>72</v>
      </c>
      <c r="AY1061" s="255" t="s">
        <v>203</v>
      </c>
    </row>
    <row r="1062" s="13" customFormat="1">
      <c r="A1062" s="13"/>
      <c r="B1062" s="234"/>
      <c r="C1062" s="235"/>
      <c r="D1062" s="236" t="s">
        <v>215</v>
      </c>
      <c r="E1062" s="237" t="s">
        <v>19</v>
      </c>
      <c r="F1062" s="238" t="s">
        <v>1366</v>
      </c>
      <c r="G1062" s="235"/>
      <c r="H1062" s="237" t="s">
        <v>19</v>
      </c>
      <c r="I1062" s="239"/>
      <c r="J1062" s="235"/>
      <c r="K1062" s="235"/>
      <c r="L1062" s="240"/>
      <c r="M1062" s="241"/>
      <c r="N1062" s="242"/>
      <c r="O1062" s="242"/>
      <c r="P1062" s="242"/>
      <c r="Q1062" s="242"/>
      <c r="R1062" s="242"/>
      <c r="S1062" s="242"/>
      <c r="T1062" s="24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4" t="s">
        <v>215</v>
      </c>
      <c r="AU1062" s="244" t="s">
        <v>81</v>
      </c>
      <c r="AV1062" s="13" t="s">
        <v>79</v>
      </c>
      <c r="AW1062" s="13" t="s">
        <v>33</v>
      </c>
      <c r="AX1062" s="13" t="s">
        <v>72</v>
      </c>
      <c r="AY1062" s="244" t="s">
        <v>203</v>
      </c>
    </row>
    <row r="1063" s="13" customFormat="1">
      <c r="A1063" s="13"/>
      <c r="B1063" s="234"/>
      <c r="C1063" s="235"/>
      <c r="D1063" s="236" t="s">
        <v>215</v>
      </c>
      <c r="E1063" s="237" t="s">
        <v>19</v>
      </c>
      <c r="F1063" s="238" t="s">
        <v>1969</v>
      </c>
      <c r="G1063" s="235"/>
      <c r="H1063" s="237" t="s">
        <v>19</v>
      </c>
      <c r="I1063" s="239"/>
      <c r="J1063" s="235"/>
      <c r="K1063" s="235"/>
      <c r="L1063" s="240"/>
      <c r="M1063" s="241"/>
      <c r="N1063" s="242"/>
      <c r="O1063" s="242"/>
      <c r="P1063" s="242"/>
      <c r="Q1063" s="242"/>
      <c r="R1063" s="242"/>
      <c r="S1063" s="242"/>
      <c r="T1063" s="24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4" t="s">
        <v>215</v>
      </c>
      <c r="AU1063" s="244" t="s">
        <v>81</v>
      </c>
      <c r="AV1063" s="13" t="s">
        <v>79</v>
      </c>
      <c r="AW1063" s="13" t="s">
        <v>33</v>
      </c>
      <c r="AX1063" s="13" t="s">
        <v>72</v>
      </c>
      <c r="AY1063" s="244" t="s">
        <v>203</v>
      </c>
    </row>
    <row r="1064" s="13" customFormat="1">
      <c r="A1064" s="13"/>
      <c r="B1064" s="234"/>
      <c r="C1064" s="235"/>
      <c r="D1064" s="236" t="s">
        <v>215</v>
      </c>
      <c r="E1064" s="237" t="s">
        <v>19</v>
      </c>
      <c r="F1064" s="238" t="s">
        <v>1495</v>
      </c>
      <c r="G1064" s="235"/>
      <c r="H1064" s="237" t="s">
        <v>19</v>
      </c>
      <c r="I1064" s="239"/>
      <c r="J1064" s="235"/>
      <c r="K1064" s="235"/>
      <c r="L1064" s="240"/>
      <c r="M1064" s="241"/>
      <c r="N1064" s="242"/>
      <c r="O1064" s="242"/>
      <c r="P1064" s="242"/>
      <c r="Q1064" s="242"/>
      <c r="R1064" s="242"/>
      <c r="S1064" s="242"/>
      <c r="T1064" s="24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4" t="s">
        <v>215</v>
      </c>
      <c r="AU1064" s="244" t="s">
        <v>81</v>
      </c>
      <c r="AV1064" s="13" t="s">
        <v>79</v>
      </c>
      <c r="AW1064" s="13" t="s">
        <v>33</v>
      </c>
      <c r="AX1064" s="13" t="s">
        <v>72</v>
      </c>
      <c r="AY1064" s="244" t="s">
        <v>203</v>
      </c>
    </row>
    <row r="1065" s="13" customFormat="1">
      <c r="A1065" s="13"/>
      <c r="B1065" s="234"/>
      <c r="C1065" s="235"/>
      <c r="D1065" s="236" t="s">
        <v>215</v>
      </c>
      <c r="E1065" s="237" t="s">
        <v>19</v>
      </c>
      <c r="F1065" s="238" t="s">
        <v>999</v>
      </c>
      <c r="G1065" s="235"/>
      <c r="H1065" s="237" t="s">
        <v>19</v>
      </c>
      <c r="I1065" s="239"/>
      <c r="J1065" s="235"/>
      <c r="K1065" s="235"/>
      <c r="L1065" s="240"/>
      <c r="M1065" s="241"/>
      <c r="N1065" s="242"/>
      <c r="O1065" s="242"/>
      <c r="P1065" s="242"/>
      <c r="Q1065" s="242"/>
      <c r="R1065" s="242"/>
      <c r="S1065" s="242"/>
      <c r="T1065" s="24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4" t="s">
        <v>215</v>
      </c>
      <c r="AU1065" s="244" t="s">
        <v>81</v>
      </c>
      <c r="AV1065" s="13" t="s">
        <v>79</v>
      </c>
      <c r="AW1065" s="13" t="s">
        <v>33</v>
      </c>
      <c r="AX1065" s="13" t="s">
        <v>72</v>
      </c>
      <c r="AY1065" s="244" t="s">
        <v>203</v>
      </c>
    </row>
    <row r="1066" s="13" customFormat="1">
      <c r="A1066" s="13"/>
      <c r="B1066" s="234"/>
      <c r="C1066" s="235"/>
      <c r="D1066" s="236" t="s">
        <v>215</v>
      </c>
      <c r="E1066" s="237" t="s">
        <v>19</v>
      </c>
      <c r="F1066" s="238" t="s">
        <v>1002</v>
      </c>
      <c r="G1066" s="235"/>
      <c r="H1066" s="237" t="s">
        <v>19</v>
      </c>
      <c r="I1066" s="239"/>
      <c r="J1066" s="235"/>
      <c r="K1066" s="235"/>
      <c r="L1066" s="240"/>
      <c r="M1066" s="241"/>
      <c r="N1066" s="242"/>
      <c r="O1066" s="242"/>
      <c r="P1066" s="242"/>
      <c r="Q1066" s="242"/>
      <c r="R1066" s="242"/>
      <c r="S1066" s="242"/>
      <c r="T1066" s="24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4" t="s">
        <v>215</v>
      </c>
      <c r="AU1066" s="244" t="s">
        <v>81</v>
      </c>
      <c r="AV1066" s="13" t="s">
        <v>79</v>
      </c>
      <c r="AW1066" s="13" t="s">
        <v>33</v>
      </c>
      <c r="AX1066" s="13" t="s">
        <v>72</v>
      </c>
      <c r="AY1066" s="244" t="s">
        <v>203</v>
      </c>
    </row>
    <row r="1067" s="14" customFormat="1">
      <c r="A1067" s="14"/>
      <c r="B1067" s="245"/>
      <c r="C1067" s="246"/>
      <c r="D1067" s="236" t="s">
        <v>215</v>
      </c>
      <c r="E1067" s="247" t="s">
        <v>19</v>
      </c>
      <c r="F1067" s="248" t="s">
        <v>1864</v>
      </c>
      <c r="G1067" s="246"/>
      <c r="H1067" s="249">
        <v>11.914</v>
      </c>
      <c r="I1067" s="250"/>
      <c r="J1067" s="246"/>
      <c r="K1067" s="246"/>
      <c r="L1067" s="251"/>
      <c r="M1067" s="252"/>
      <c r="N1067" s="253"/>
      <c r="O1067" s="253"/>
      <c r="P1067" s="253"/>
      <c r="Q1067" s="253"/>
      <c r="R1067" s="253"/>
      <c r="S1067" s="253"/>
      <c r="T1067" s="25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5" t="s">
        <v>215</v>
      </c>
      <c r="AU1067" s="255" t="s">
        <v>81</v>
      </c>
      <c r="AV1067" s="14" t="s">
        <v>81</v>
      </c>
      <c r="AW1067" s="14" t="s">
        <v>33</v>
      </c>
      <c r="AX1067" s="14" t="s">
        <v>72</v>
      </c>
      <c r="AY1067" s="255" t="s">
        <v>203</v>
      </c>
    </row>
    <row r="1068" s="13" customFormat="1">
      <c r="A1068" s="13"/>
      <c r="B1068" s="234"/>
      <c r="C1068" s="235"/>
      <c r="D1068" s="236" t="s">
        <v>215</v>
      </c>
      <c r="E1068" s="237" t="s">
        <v>19</v>
      </c>
      <c r="F1068" s="238" t="s">
        <v>1366</v>
      </c>
      <c r="G1068" s="235"/>
      <c r="H1068" s="237" t="s">
        <v>19</v>
      </c>
      <c r="I1068" s="239"/>
      <c r="J1068" s="235"/>
      <c r="K1068" s="235"/>
      <c r="L1068" s="240"/>
      <c r="M1068" s="241"/>
      <c r="N1068" s="242"/>
      <c r="O1068" s="242"/>
      <c r="P1068" s="242"/>
      <c r="Q1068" s="242"/>
      <c r="R1068" s="242"/>
      <c r="S1068" s="242"/>
      <c r="T1068" s="24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4" t="s">
        <v>215</v>
      </c>
      <c r="AU1068" s="244" t="s">
        <v>81</v>
      </c>
      <c r="AV1068" s="13" t="s">
        <v>79</v>
      </c>
      <c r="AW1068" s="13" t="s">
        <v>33</v>
      </c>
      <c r="AX1068" s="13" t="s">
        <v>72</v>
      </c>
      <c r="AY1068" s="244" t="s">
        <v>203</v>
      </c>
    </row>
    <row r="1069" s="13" customFormat="1">
      <c r="A1069" s="13"/>
      <c r="B1069" s="234"/>
      <c r="C1069" s="235"/>
      <c r="D1069" s="236" t="s">
        <v>215</v>
      </c>
      <c r="E1069" s="237" t="s">
        <v>19</v>
      </c>
      <c r="F1069" s="238" t="s">
        <v>1241</v>
      </c>
      <c r="G1069" s="235"/>
      <c r="H1069" s="237" t="s">
        <v>19</v>
      </c>
      <c r="I1069" s="239"/>
      <c r="J1069" s="235"/>
      <c r="K1069" s="235"/>
      <c r="L1069" s="240"/>
      <c r="M1069" s="241"/>
      <c r="N1069" s="242"/>
      <c r="O1069" s="242"/>
      <c r="P1069" s="242"/>
      <c r="Q1069" s="242"/>
      <c r="R1069" s="242"/>
      <c r="S1069" s="242"/>
      <c r="T1069" s="24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4" t="s">
        <v>215</v>
      </c>
      <c r="AU1069" s="244" t="s">
        <v>81</v>
      </c>
      <c r="AV1069" s="13" t="s">
        <v>79</v>
      </c>
      <c r="AW1069" s="13" t="s">
        <v>33</v>
      </c>
      <c r="AX1069" s="13" t="s">
        <v>72</v>
      </c>
      <c r="AY1069" s="244" t="s">
        <v>203</v>
      </c>
    </row>
    <row r="1070" s="13" customFormat="1">
      <c r="A1070" s="13"/>
      <c r="B1070" s="234"/>
      <c r="C1070" s="235"/>
      <c r="D1070" s="236" t="s">
        <v>215</v>
      </c>
      <c r="E1070" s="237" t="s">
        <v>19</v>
      </c>
      <c r="F1070" s="238" t="s">
        <v>1498</v>
      </c>
      <c r="G1070" s="235"/>
      <c r="H1070" s="237" t="s">
        <v>19</v>
      </c>
      <c r="I1070" s="239"/>
      <c r="J1070" s="235"/>
      <c r="K1070" s="235"/>
      <c r="L1070" s="240"/>
      <c r="M1070" s="241"/>
      <c r="N1070" s="242"/>
      <c r="O1070" s="242"/>
      <c r="P1070" s="242"/>
      <c r="Q1070" s="242"/>
      <c r="R1070" s="242"/>
      <c r="S1070" s="242"/>
      <c r="T1070" s="24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4" t="s">
        <v>215</v>
      </c>
      <c r="AU1070" s="244" t="s">
        <v>81</v>
      </c>
      <c r="AV1070" s="13" t="s">
        <v>79</v>
      </c>
      <c r="AW1070" s="13" t="s">
        <v>33</v>
      </c>
      <c r="AX1070" s="13" t="s">
        <v>72</v>
      </c>
      <c r="AY1070" s="244" t="s">
        <v>203</v>
      </c>
    </row>
    <row r="1071" s="13" customFormat="1">
      <c r="A1071" s="13"/>
      <c r="B1071" s="234"/>
      <c r="C1071" s="235"/>
      <c r="D1071" s="236" t="s">
        <v>215</v>
      </c>
      <c r="E1071" s="237" t="s">
        <v>19</v>
      </c>
      <c r="F1071" s="238" t="s">
        <v>999</v>
      </c>
      <c r="G1071" s="235"/>
      <c r="H1071" s="237" t="s">
        <v>19</v>
      </c>
      <c r="I1071" s="239"/>
      <c r="J1071" s="235"/>
      <c r="K1071" s="235"/>
      <c r="L1071" s="240"/>
      <c r="M1071" s="241"/>
      <c r="N1071" s="242"/>
      <c r="O1071" s="242"/>
      <c r="P1071" s="242"/>
      <c r="Q1071" s="242"/>
      <c r="R1071" s="242"/>
      <c r="S1071" s="242"/>
      <c r="T1071" s="24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4" t="s">
        <v>215</v>
      </c>
      <c r="AU1071" s="244" t="s">
        <v>81</v>
      </c>
      <c r="AV1071" s="13" t="s">
        <v>79</v>
      </c>
      <c r="AW1071" s="13" t="s">
        <v>33</v>
      </c>
      <c r="AX1071" s="13" t="s">
        <v>72</v>
      </c>
      <c r="AY1071" s="244" t="s">
        <v>203</v>
      </c>
    </row>
    <row r="1072" s="13" customFormat="1">
      <c r="A1072" s="13"/>
      <c r="B1072" s="234"/>
      <c r="C1072" s="235"/>
      <c r="D1072" s="236" t="s">
        <v>215</v>
      </c>
      <c r="E1072" s="237" t="s">
        <v>19</v>
      </c>
      <c r="F1072" s="238" t="s">
        <v>1000</v>
      </c>
      <c r="G1072" s="235"/>
      <c r="H1072" s="237" t="s">
        <v>19</v>
      </c>
      <c r="I1072" s="239"/>
      <c r="J1072" s="235"/>
      <c r="K1072" s="235"/>
      <c r="L1072" s="240"/>
      <c r="M1072" s="241"/>
      <c r="N1072" s="242"/>
      <c r="O1072" s="242"/>
      <c r="P1072" s="242"/>
      <c r="Q1072" s="242"/>
      <c r="R1072" s="242"/>
      <c r="S1072" s="242"/>
      <c r="T1072" s="24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4" t="s">
        <v>215</v>
      </c>
      <c r="AU1072" s="244" t="s">
        <v>81</v>
      </c>
      <c r="AV1072" s="13" t="s">
        <v>79</v>
      </c>
      <c r="AW1072" s="13" t="s">
        <v>33</v>
      </c>
      <c r="AX1072" s="13" t="s">
        <v>72</v>
      </c>
      <c r="AY1072" s="244" t="s">
        <v>203</v>
      </c>
    </row>
    <row r="1073" s="14" customFormat="1">
      <c r="A1073" s="14"/>
      <c r="B1073" s="245"/>
      <c r="C1073" s="246"/>
      <c r="D1073" s="236" t="s">
        <v>215</v>
      </c>
      <c r="E1073" s="247" t="s">
        <v>19</v>
      </c>
      <c r="F1073" s="248" t="s">
        <v>1499</v>
      </c>
      <c r="G1073" s="246"/>
      <c r="H1073" s="249">
        <v>17.52</v>
      </c>
      <c r="I1073" s="250"/>
      <c r="J1073" s="246"/>
      <c r="K1073" s="246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5" t="s">
        <v>215</v>
      </c>
      <c r="AU1073" s="255" t="s">
        <v>81</v>
      </c>
      <c r="AV1073" s="14" t="s">
        <v>81</v>
      </c>
      <c r="AW1073" s="14" t="s">
        <v>33</v>
      </c>
      <c r="AX1073" s="14" t="s">
        <v>72</v>
      </c>
      <c r="AY1073" s="255" t="s">
        <v>203</v>
      </c>
    </row>
    <row r="1074" s="13" customFormat="1">
      <c r="A1074" s="13"/>
      <c r="B1074" s="234"/>
      <c r="C1074" s="235"/>
      <c r="D1074" s="236" t="s">
        <v>215</v>
      </c>
      <c r="E1074" s="237" t="s">
        <v>19</v>
      </c>
      <c r="F1074" s="238" t="s">
        <v>1366</v>
      </c>
      <c r="G1074" s="235"/>
      <c r="H1074" s="237" t="s">
        <v>19</v>
      </c>
      <c r="I1074" s="239"/>
      <c r="J1074" s="235"/>
      <c r="K1074" s="235"/>
      <c r="L1074" s="240"/>
      <c r="M1074" s="241"/>
      <c r="N1074" s="242"/>
      <c r="O1074" s="242"/>
      <c r="P1074" s="242"/>
      <c r="Q1074" s="242"/>
      <c r="R1074" s="242"/>
      <c r="S1074" s="242"/>
      <c r="T1074" s="24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4" t="s">
        <v>215</v>
      </c>
      <c r="AU1074" s="244" t="s">
        <v>81</v>
      </c>
      <c r="AV1074" s="13" t="s">
        <v>79</v>
      </c>
      <c r="AW1074" s="13" t="s">
        <v>33</v>
      </c>
      <c r="AX1074" s="13" t="s">
        <v>72</v>
      </c>
      <c r="AY1074" s="244" t="s">
        <v>203</v>
      </c>
    </row>
    <row r="1075" s="13" customFormat="1">
      <c r="A1075" s="13"/>
      <c r="B1075" s="234"/>
      <c r="C1075" s="235"/>
      <c r="D1075" s="236" t="s">
        <v>215</v>
      </c>
      <c r="E1075" s="237" t="s">
        <v>19</v>
      </c>
      <c r="F1075" s="238" t="s">
        <v>1313</v>
      </c>
      <c r="G1075" s="235"/>
      <c r="H1075" s="237" t="s">
        <v>19</v>
      </c>
      <c r="I1075" s="239"/>
      <c r="J1075" s="235"/>
      <c r="K1075" s="235"/>
      <c r="L1075" s="240"/>
      <c r="M1075" s="241"/>
      <c r="N1075" s="242"/>
      <c r="O1075" s="242"/>
      <c r="P1075" s="242"/>
      <c r="Q1075" s="242"/>
      <c r="R1075" s="242"/>
      <c r="S1075" s="242"/>
      <c r="T1075" s="24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4" t="s">
        <v>215</v>
      </c>
      <c r="AU1075" s="244" t="s">
        <v>81</v>
      </c>
      <c r="AV1075" s="13" t="s">
        <v>79</v>
      </c>
      <c r="AW1075" s="13" t="s">
        <v>33</v>
      </c>
      <c r="AX1075" s="13" t="s">
        <v>72</v>
      </c>
      <c r="AY1075" s="244" t="s">
        <v>203</v>
      </c>
    </row>
    <row r="1076" s="13" customFormat="1">
      <c r="A1076" s="13"/>
      <c r="B1076" s="234"/>
      <c r="C1076" s="235"/>
      <c r="D1076" s="236" t="s">
        <v>215</v>
      </c>
      <c r="E1076" s="237" t="s">
        <v>19</v>
      </c>
      <c r="F1076" s="238" t="s">
        <v>1498</v>
      </c>
      <c r="G1076" s="235"/>
      <c r="H1076" s="237" t="s">
        <v>19</v>
      </c>
      <c r="I1076" s="239"/>
      <c r="J1076" s="235"/>
      <c r="K1076" s="235"/>
      <c r="L1076" s="240"/>
      <c r="M1076" s="241"/>
      <c r="N1076" s="242"/>
      <c r="O1076" s="242"/>
      <c r="P1076" s="242"/>
      <c r="Q1076" s="242"/>
      <c r="R1076" s="242"/>
      <c r="S1076" s="242"/>
      <c r="T1076" s="24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4" t="s">
        <v>215</v>
      </c>
      <c r="AU1076" s="244" t="s">
        <v>81</v>
      </c>
      <c r="AV1076" s="13" t="s">
        <v>79</v>
      </c>
      <c r="AW1076" s="13" t="s">
        <v>33</v>
      </c>
      <c r="AX1076" s="13" t="s">
        <v>72</v>
      </c>
      <c r="AY1076" s="244" t="s">
        <v>203</v>
      </c>
    </row>
    <row r="1077" s="13" customFormat="1">
      <c r="A1077" s="13"/>
      <c r="B1077" s="234"/>
      <c r="C1077" s="235"/>
      <c r="D1077" s="236" t="s">
        <v>215</v>
      </c>
      <c r="E1077" s="237" t="s">
        <v>19</v>
      </c>
      <c r="F1077" s="238" t="s">
        <v>999</v>
      </c>
      <c r="G1077" s="235"/>
      <c r="H1077" s="237" t="s">
        <v>19</v>
      </c>
      <c r="I1077" s="239"/>
      <c r="J1077" s="235"/>
      <c r="K1077" s="235"/>
      <c r="L1077" s="240"/>
      <c r="M1077" s="241"/>
      <c r="N1077" s="242"/>
      <c r="O1077" s="242"/>
      <c r="P1077" s="242"/>
      <c r="Q1077" s="242"/>
      <c r="R1077" s="242"/>
      <c r="S1077" s="242"/>
      <c r="T1077" s="24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4" t="s">
        <v>215</v>
      </c>
      <c r="AU1077" s="244" t="s">
        <v>81</v>
      </c>
      <c r="AV1077" s="13" t="s">
        <v>79</v>
      </c>
      <c r="AW1077" s="13" t="s">
        <v>33</v>
      </c>
      <c r="AX1077" s="13" t="s">
        <v>72</v>
      </c>
      <c r="AY1077" s="244" t="s">
        <v>203</v>
      </c>
    </row>
    <row r="1078" s="13" customFormat="1">
      <c r="A1078" s="13"/>
      <c r="B1078" s="234"/>
      <c r="C1078" s="235"/>
      <c r="D1078" s="236" t="s">
        <v>215</v>
      </c>
      <c r="E1078" s="237" t="s">
        <v>19</v>
      </c>
      <c r="F1078" s="238" t="s">
        <v>1002</v>
      </c>
      <c r="G1078" s="235"/>
      <c r="H1078" s="237" t="s">
        <v>19</v>
      </c>
      <c r="I1078" s="239"/>
      <c r="J1078" s="235"/>
      <c r="K1078" s="235"/>
      <c r="L1078" s="240"/>
      <c r="M1078" s="241"/>
      <c r="N1078" s="242"/>
      <c r="O1078" s="242"/>
      <c r="P1078" s="242"/>
      <c r="Q1078" s="242"/>
      <c r="R1078" s="242"/>
      <c r="S1078" s="242"/>
      <c r="T1078" s="24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4" t="s">
        <v>215</v>
      </c>
      <c r="AU1078" s="244" t="s">
        <v>81</v>
      </c>
      <c r="AV1078" s="13" t="s">
        <v>79</v>
      </c>
      <c r="AW1078" s="13" t="s">
        <v>33</v>
      </c>
      <c r="AX1078" s="13" t="s">
        <v>72</v>
      </c>
      <c r="AY1078" s="244" t="s">
        <v>203</v>
      </c>
    </row>
    <row r="1079" s="14" customFormat="1">
      <c r="A1079" s="14"/>
      <c r="B1079" s="245"/>
      <c r="C1079" s="246"/>
      <c r="D1079" s="236" t="s">
        <v>215</v>
      </c>
      <c r="E1079" s="247" t="s">
        <v>19</v>
      </c>
      <c r="F1079" s="248" t="s">
        <v>1554</v>
      </c>
      <c r="G1079" s="246"/>
      <c r="H1079" s="249">
        <v>57.201999999999998</v>
      </c>
      <c r="I1079" s="250"/>
      <c r="J1079" s="246"/>
      <c r="K1079" s="246"/>
      <c r="L1079" s="251"/>
      <c r="M1079" s="252"/>
      <c r="N1079" s="253"/>
      <c r="O1079" s="253"/>
      <c r="P1079" s="253"/>
      <c r="Q1079" s="253"/>
      <c r="R1079" s="253"/>
      <c r="S1079" s="253"/>
      <c r="T1079" s="25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5" t="s">
        <v>215</v>
      </c>
      <c r="AU1079" s="255" t="s">
        <v>81</v>
      </c>
      <c r="AV1079" s="14" t="s">
        <v>81</v>
      </c>
      <c r="AW1079" s="14" t="s">
        <v>33</v>
      </c>
      <c r="AX1079" s="14" t="s">
        <v>72</v>
      </c>
      <c r="AY1079" s="255" t="s">
        <v>203</v>
      </c>
    </row>
    <row r="1080" s="13" customFormat="1">
      <c r="A1080" s="13"/>
      <c r="B1080" s="234"/>
      <c r="C1080" s="235"/>
      <c r="D1080" s="236" t="s">
        <v>215</v>
      </c>
      <c r="E1080" s="237" t="s">
        <v>19</v>
      </c>
      <c r="F1080" s="238" t="s">
        <v>1366</v>
      </c>
      <c r="G1080" s="235"/>
      <c r="H1080" s="237" t="s">
        <v>19</v>
      </c>
      <c r="I1080" s="239"/>
      <c r="J1080" s="235"/>
      <c r="K1080" s="235"/>
      <c r="L1080" s="240"/>
      <c r="M1080" s="241"/>
      <c r="N1080" s="242"/>
      <c r="O1080" s="242"/>
      <c r="P1080" s="242"/>
      <c r="Q1080" s="242"/>
      <c r="R1080" s="242"/>
      <c r="S1080" s="242"/>
      <c r="T1080" s="24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4" t="s">
        <v>215</v>
      </c>
      <c r="AU1080" s="244" t="s">
        <v>81</v>
      </c>
      <c r="AV1080" s="13" t="s">
        <v>79</v>
      </c>
      <c r="AW1080" s="13" t="s">
        <v>33</v>
      </c>
      <c r="AX1080" s="13" t="s">
        <v>72</v>
      </c>
      <c r="AY1080" s="244" t="s">
        <v>203</v>
      </c>
    </row>
    <row r="1081" s="13" customFormat="1">
      <c r="A1081" s="13"/>
      <c r="B1081" s="234"/>
      <c r="C1081" s="235"/>
      <c r="D1081" s="236" t="s">
        <v>215</v>
      </c>
      <c r="E1081" s="237" t="s">
        <v>19</v>
      </c>
      <c r="F1081" s="238" t="s">
        <v>1294</v>
      </c>
      <c r="G1081" s="235"/>
      <c r="H1081" s="237" t="s">
        <v>19</v>
      </c>
      <c r="I1081" s="239"/>
      <c r="J1081" s="235"/>
      <c r="K1081" s="235"/>
      <c r="L1081" s="240"/>
      <c r="M1081" s="241"/>
      <c r="N1081" s="242"/>
      <c r="O1081" s="242"/>
      <c r="P1081" s="242"/>
      <c r="Q1081" s="242"/>
      <c r="R1081" s="242"/>
      <c r="S1081" s="242"/>
      <c r="T1081" s="24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4" t="s">
        <v>215</v>
      </c>
      <c r="AU1081" s="244" t="s">
        <v>81</v>
      </c>
      <c r="AV1081" s="13" t="s">
        <v>79</v>
      </c>
      <c r="AW1081" s="13" t="s">
        <v>33</v>
      </c>
      <c r="AX1081" s="13" t="s">
        <v>72</v>
      </c>
      <c r="AY1081" s="244" t="s">
        <v>203</v>
      </c>
    </row>
    <row r="1082" s="13" customFormat="1">
      <c r="A1082" s="13"/>
      <c r="B1082" s="234"/>
      <c r="C1082" s="235"/>
      <c r="D1082" s="236" t="s">
        <v>215</v>
      </c>
      <c r="E1082" s="237" t="s">
        <v>19</v>
      </c>
      <c r="F1082" s="238" t="s">
        <v>559</v>
      </c>
      <c r="G1082" s="235"/>
      <c r="H1082" s="237" t="s">
        <v>19</v>
      </c>
      <c r="I1082" s="239"/>
      <c r="J1082" s="235"/>
      <c r="K1082" s="235"/>
      <c r="L1082" s="240"/>
      <c r="M1082" s="241"/>
      <c r="N1082" s="242"/>
      <c r="O1082" s="242"/>
      <c r="P1082" s="242"/>
      <c r="Q1082" s="242"/>
      <c r="R1082" s="242"/>
      <c r="S1082" s="242"/>
      <c r="T1082" s="24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4" t="s">
        <v>215</v>
      </c>
      <c r="AU1082" s="244" t="s">
        <v>81</v>
      </c>
      <c r="AV1082" s="13" t="s">
        <v>79</v>
      </c>
      <c r="AW1082" s="13" t="s">
        <v>33</v>
      </c>
      <c r="AX1082" s="13" t="s">
        <v>72</v>
      </c>
      <c r="AY1082" s="244" t="s">
        <v>203</v>
      </c>
    </row>
    <row r="1083" s="13" customFormat="1">
      <c r="A1083" s="13"/>
      <c r="B1083" s="234"/>
      <c r="C1083" s="235"/>
      <c r="D1083" s="236" t="s">
        <v>215</v>
      </c>
      <c r="E1083" s="237" t="s">
        <v>19</v>
      </c>
      <c r="F1083" s="238" t="s">
        <v>999</v>
      </c>
      <c r="G1083" s="235"/>
      <c r="H1083" s="237" t="s">
        <v>19</v>
      </c>
      <c r="I1083" s="239"/>
      <c r="J1083" s="235"/>
      <c r="K1083" s="235"/>
      <c r="L1083" s="240"/>
      <c r="M1083" s="241"/>
      <c r="N1083" s="242"/>
      <c r="O1083" s="242"/>
      <c r="P1083" s="242"/>
      <c r="Q1083" s="242"/>
      <c r="R1083" s="242"/>
      <c r="S1083" s="242"/>
      <c r="T1083" s="24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44" t="s">
        <v>215</v>
      </c>
      <c r="AU1083" s="244" t="s">
        <v>81</v>
      </c>
      <c r="AV1083" s="13" t="s">
        <v>79</v>
      </c>
      <c r="AW1083" s="13" t="s">
        <v>33</v>
      </c>
      <c r="AX1083" s="13" t="s">
        <v>72</v>
      </c>
      <c r="AY1083" s="244" t="s">
        <v>203</v>
      </c>
    </row>
    <row r="1084" s="13" customFormat="1">
      <c r="A1084" s="13"/>
      <c r="B1084" s="234"/>
      <c r="C1084" s="235"/>
      <c r="D1084" s="236" t="s">
        <v>215</v>
      </c>
      <c r="E1084" s="237" t="s">
        <v>19</v>
      </c>
      <c r="F1084" s="238" t="s">
        <v>1000</v>
      </c>
      <c r="G1084" s="235"/>
      <c r="H1084" s="237" t="s">
        <v>19</v>
      </c>
      <c r="I1084" s="239"/>
      <c r="J1084" s="235"/>
      <c r="K1084" s="235"/>
      <c r="L1084" s="240"/>
      <c r="M1084" s="241"/>
      <c r="N1084" s="242"/>
      <c r="O1084" s="242"/>
      <c r="P1084" s="242"/>
      <c r="Q1084" s="242"/>
      <c r="R1084" s="242"/>
      <c r="S1084" s="242"/>
      <c r="T1084" s="24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4" t="s">
        <v>215</v>
      </c>
      <c r="AU1084" s="244" t="s">
        <v>81</v>
      </c>
      <c r="AV1084" s="13" t="s">
        <v>79</v>
      </c>
      <c r="AW1084" s="13" t="s">
        <v>33</v>
      </c>
      <c r="AX1084" s="13" t="s">
        <v>72</v>
      </c>
      <c r="AY1084" s="244" t="s">
        <v>203</v>
      </c>
    </row>
    <row r="1085" s="14" customFormat="1">
      <c r="A1085" s="14"/>
      <c r="B1085" s="245"/>
      <c r="C1085" s="246"/>
      <c r="D1085" s="236" t="s">
        <v>215</v>
      </c>
      <c r="E1085" s="247" t="s">
        <v>19</v>
      </c>
      <c r="F1085" s="248" t="s">
        <v>1501</v>
      </c>
      <c r="G1085" s="246"/>
      <c r="H1085" s="249">
        <v>15.449999999999999</v>
      </c>
      <c r="I1085" s="250"/>
      <c r="J1085" s="246"/>
      <c r="K1085" s="246"/>
      <c r="L1085" s="251"/>
      <c r="M1085" s="252"/>
      <c r="N1085" s="253"/>
      <c r="O1085" s="253"/>
      <c r="P1085" s="253"/>
      <c r="Q1085" s="253"/>
      <c r="R1085" s="253"/>
      <c r="S1085" s="253"/>
      <c r="T1085" s="25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55" t="s">
        <v>215</v>
      </c>
      <c r="AU1085" s="255" t="s">
        <v>81</v>
      </c>
      <c r="AV1085" s="14" t="s">
        <v>81</v>
      </c>
      <c r="AW1085" s="14" t="s">
        <v>33</v>
      </c>
      <c r="AX1085" s="14" t="s">
        <v>72</v>
      </c>
      <c r="AY1085" s="255" t="s">
        <v>203</v>
      </c>
    </row>
    <row r="1086" s="13" customFormat="1">
      <c r="A1086" s="13"/>
      <c r="B1086" s="234"/>
      <c r="C1086" s="235"/>
      <c r="D1086" s="236" t="s">
        <v>215</v>
      </c>
      <c r="E1086" s="237" t="s">
        <v>19</v>
      </c>
      <c r="F1086" s="238" t="s">
        <v>1366</v>
      </c>
      <c r="G1086" s="235"/>
      <c r="H1086" s="237" t="s">
        <v>19</v>
      </c>
      <c r="I1086" s="239"/>
      <c r="J1086" s="235"/>
      <c r="K1086" s="235"/>
      <c r="L1086" s="240"/>
      <c r="M1086" s="241"/>
      <c r="N1086" s="242"/>
      <c r="O1086" s="242"/>
      <c r="P1086" s="242"/>
      <c r="Q1086" s="242"/>
      <c r="R1086" s="242"/>
      <c r="S1086" s="242"/>
      <c r="T1086" s="24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44" t="s">
        <v>215</v>
      </c>
      <c r="AU1086" s="244" t="s">
        <v>81</v>
      </c>
      <c r="AV1086" s="13" t="s">
        <v>79</v>
      </c>
      <c r="AW1086" s="13" t="s">
        <v>33</v>
      </c>
      <c r="AX1086" s="13" t="s">
        <v>72</v>
      </c>
      <c r="AY1086" s="244" t="s">
        <v>203</v>
      </c>
    </row>
    <row r="1087" s="13" customFormat="1">
      <c r="A1087" s="13"/>
      <c r="B1087" s="234"/>
      <c r="C1087" s="235"/>
      <c r="D1087" s="236" t="s">
        <v>215</v>
      </c>
      <c r="E1087" s="237" t="s">
        <v>19</v>
      </c>
      <c r="F1087" s="238" t="s">
        <v>1314</v>
      </c>
      <c r="G1087" s="235"/>
      <c r="H1087" s="237" t="s">
        <v>19</v>
      </c>
      <c r="I1087" s="239"/>
      <c r="J1087" s="235"/>
      <c r="K1087" s="235"/>
      <c r="L1087" s="240"/>
      <c r="M1087" s="241"/>
      <c r="N1087" s="242"/>
      <c r="O1087" s="242"/>
      <c r="P1087" s="242"/>
      <c r="Q1087" s="242"/>
      <c r="R1087" s="242"/>
      <c r="S1087" s="242"/>
      <c r="T1087" s="24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4" t="s">
        <v>215</v>
      </c>
      <c r="AU1087" s="244" t="s">
        <v>81</v>
      </c>
      <c r="AV1087" s="13" t="s">
        <v>79</v>
      </c>
      <c r="AW1087" s="13" t="s">
        <v>33</v>
      </c>
      <c r="AX1087" s="13" t="s">
        <v>72</v>
      </c>
      <c r="AY1087" s="244" t="s">
        <v>203</v>
      </c>
    </row>
    <row r="1088" s="13" customFormat="1">
      <c r="A1088" s="13"/>
      <c r="B1088" s="234"/>
      <c r="C1088" s="235"/>
      <c r="D1088" s="236" t="s">
        <v>215</v>
      </c>
      <c r="E1088" s="237" t="s">
        <v>19</v>
      </c>
      <c r="F1088" s="238" t="s">
        <v>559</v>
      </c>
      <c r="G1088" s="235"/>
      <c r="H1088" s="237" t="s">
        <v>19</v>
      </c>
      <c r="I1088" s="239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215</v>
      </c>
      <c r="AU1088" s="244" t="s">
        <v>81</v>
      </c>
      <c r="AV1088" s="13" t="s">
        <v>79</v>
      </c>
      <c r="AW1088" s="13" t="s">
        <v>33</v>
      </c>
      <c r="AX1088" s="13" t="s">
        <v>72</v>
      </c>
      <c r="AY1088" s="244" t="s">
        <v>203</v>
      </c>
    </row>
    <row r="1089" s="13" customFormat="1">
      <c r="A1089" s="13"/>
      <c r="B1089" s="234"/>
      <c r="C1089" s="235"/>
      <c r="D1089" s="236" t="s">
        <v>215</v>
      </c>
      <c r="E1089" s="237" t="s">
        <v>19</v>
      </c>
      <c r="F1089" s="238" t="s">
        <v>999</v>
      </c>
      <c r="G1089" s="235"/>
      <c r="H1089" s="237" t="s">
        <v>19</v>
      </c>
      <c r="I1089" s="239"/>
      <c r="J1089" s="235"/>
      <c r="K1089" s="235"/>
      <c r="L1089" s="240"/>
      <c r="M1089" s="241"/>
      <c r="N1089" s="242"/>
      <c r="O1089" s="242"/>
      <c r="P1089" s="242"/>
      <c r="Q1089" s="242"/>
      <c r="R1089" s="242"/>
      <c r="S1089" s="242"/>
      <c r="T1089" s="24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4" t="s">
        <v>215</v>
      </c>
      <c r="AU1089" s="244" t="s">
        <v>81</v>
      </c>
      <c r="AV1089" s="13" t="s">
        <v>79</v>
      </c>
      <c r="AW1089" s="13" t="s">
        <v>33</v>
      </c>
      <c r="AX1089" s="13" t="s">
        <v>72</v>
      </c>
      <c r="AY1089" s="244" t="s">
        <v>203</v>
      </c>
    </row>
    <row r="1090" s="13" customFormat="1">
      <c r="A1090" s="13"/>
      <c r="B1090" s="234"/>
      <c r="C1090" s="235"/>
      <c r="D1090" s="236" t="s">
        <v>215</v>
      </c>
      <c r="E1090" s="237" t="s">
        <v>19</v>
      </c>
      <c r="F1090" s="238" t="s">
        <v>1002</v>
      </c>
      <c r="G1090" s="235"/>
      <c r="H1090" s="237" t="s">
        <v>19</v>
      </c>
      <c r="I1090" s="239"/>
      <c r="J1090" s="235"/>
      <c r="K1090" s="235"/>
      <c r="L1090" s="240"/>
      <c r="M1090" s="241"/>
      <c r="N1090" s="242"/>
      <c r="O1090" s="242"/>
      <c r="P1090" s="242"/>
      <c r="Q1090" s="242"/>
      <c r="R1090" s="242"/>
      <c r="S1090" s="242"/>
      <c r="T1090" s="24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4" t="s">
        <v>215</v>
      </c>
      <c r="AU1090" s="244" t="s">
        <v>81</v>
      </c>
      <c r="AV1090" s="13" t="s">
        <v>79</v>
      </c>
      <c r="AW1090" s="13" t="s">
        <v>33</v>
      </c>
      <c r="AX1090" s="13" t="s">
        <v>72</v>
      </c>
      <c r="AY1090" s="244" t="s">
        <v>203</v>
      </c>
    </row>
    <row r="1091" s="14" customFormat="1">
      <c r="A1091" s="14"/>
      <c r="B1091" s="245"/>
      <c r="C1091" s="246"/>
      <c r="D1091" s="236" t="s">
        <v>215</v>
      </c>
      <c r="E1091" s="247" t="s">
        <v>19</v>
      </c>
      <c r="F1091" s="248" t="s">
        <v>1555</v>
      </c>
      <c r="G1091" s="246"/>
      <c r="H1091" s="249">
        <v>54.386000000000003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5" t="s">
        <v>215</v>
      </c>
      <c r="AU1091" s="255" t="s">
        <v>81</v>
      </c>
      <c r="AV1091" s="14" t="s">
        <v>81</v>
      </c>
      <c r="AW1091" s="14" t="s">
        <v>33</v>
      </c>
      <c r="AX1091" s="14" t="s">
        <v>72</v>
      </c>
      <c r="AY1091" s="255" t="s">
        <v>203</v>
      </c>
    </row>
    <row r="1092" s="13" customFormat="1">
      <c r="A1092" s="13"/>
      <c r="B1092" s="234"/>
      <c r="C1092" s="235"/>
      <c r="D1092" s="236" t="s">
        <v>215</v>
      </c>
      <c r="E1092" s="237" t="s">
        <v>19</v>
      </c>
      <c r="F1092" s="238" t="s">
        <v>1366</v>
      </c>
      <c r="G1092" s="235"/>
      <c r="H1092" s="237" t="s">
        <v>19</v>
      </c>
      <c r="I1092" s="239"/>
      <c r="J1092" s="235"/>
      <c r="K1092" s="235"/>
      <c r="L1092" s="240"/>
      <c r="M1092" s="241"/>
      <c r="N1092" s="242"/>
      <c r="O1092" s="242"/>
      <c r="P1092" s="242"/>
      <c r="Q1092" s="242"/>
      <c r="R1092" s="242"/>
      <c r="S1092" s="242"/>
      <c r="T1092" s="24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4" t="s">
        <v>215</v>
      </c>
      <c r="AU1092" s="244" t="s">
        <v>81</v>
      </c>
      <c r="AV1092" s="13" t="s">
        <v>79</v>
      </c>
      <c r="AW1092" s="13" t="s">
        <v>33</v>
      </c>
      <c r="AX1092" s="13" t="s">
        <v>72</v>
      </c>
      <c r="AY1092" s="244" t="s">
        <v>203</v>
      </c>
    </row>
    <row r="1093" s="13" customFormat="1">
      <c r="A1093" s="13"/>
      <c r="B1093" s="234"/>
      <c r="C1093" s="235"/>
      <c r="D1093" s="236" t="s">
        <v>215</v>
      </c>
      <c r="E1093" s="237" t="s">
        <v>19</v>
      </c>
      <c r="F1093" s="238" t="s">
        <v>1244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215</v>
      </c>
      <c r="AU1093" s="244" t="s">
        <v>81</v>
      </c>
      <c r="AV1093" s="13" t="s">
        <v>79</v>
      </c>
      <c r="AW1093" s="13" t="s">
        <v>33</v>
      </c>
      <c r="AX1093" s="13" t="s">
        <v>72</v>
      </c>
      <c r="AY1093" s="244" t="s">
        <v>203</v>
      </c>
    </row>
    <row r="1094" s="13" customFormat="1">
      <c r="A1094" s="13"/>
      <c r="B1094" s="234"/>
      <c r="C1094" s="235"/>
      <c r="D1094" s="236" t="s">
        <v>215</v>
      </c>
      <c r="E1094" s="237" t="s">
        <v>19</v>
      </c>
      <c r="F1094" s="238" t="s">
        <v>1506</v>
      </c>
      <c r="G1094" s="235"/>
      <c r="H1094" s="237" t="s">
        <v>19</v>
      </c>
      <c r="I1094" s="239"/>
      <c r="J1094" s="235"/>
      <c r="K1094" s="235"/>
      <c r="L1094" s="240"/>
      <c r="M1094" s="241"/>
      <c r="N1094" s="242"/>
      <c r="O1094" s="242"/>
      <c r="P1094" s="242"/>
      <c r="Q1094" s="242"/>
      <c r="R1094" s="242"/>
      <c r="S1094" s="242"/>
      <c r="T1094" s="24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44" t="s">
        <v>215</v>
      </c>
      <c r="AU1094" s="244" t="s">
        <v>81</v>
      </c>
      <c r="AV1094" s="13" t="s">
        <v>79</v>
      </c>
      <c r="AW1094" s="13" t="s">
        <v>33</v>
      </c>
      <c r="AX1094" s="13" t="s">
        <v>72</v>
      </c>
      <c r="AY1094" s="244" t="s">
        <v>203</v>
      </c>
    </row>
    <row r="1095" s="13" customFormat="1">
      <c r="A1095" s="13"/>
      <c r="B1095" s="234"/>
      <c r="C1095" s="235"/>
      <c r="D1095" s="236" t="s">
        <v>215</v>
      </c>
      <c r="E1095" s="237" t="s">
        <v>19</v>
      </c>
      <c r="F1095" s="238" t="s">
        <v>999</v>
      </c>
      <c r="G1095" s="235"/>
      <c r="H1095" s="237" t="s">
        <v>19</v>
      </c>
      <c r="I1095" s="239"/>
      <c r="J1095" s="235"/>
      <c r="K1095" s="235"/>
      <c r="L1095" s="240"/>
      <c r="M1095" s="241"/>
      <c r="N1095" s="242"/>
      <c r="O1095" s="242"/>
      <c r="P1095" s="242"/>
      <c r="Q1095" s="242"/>
      <c r="R1095" s="242"/>
      <c r="S1095" s="242"/>
      <c r="T1095" s="24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4" t="s">
        <v>215</v>
      </c>
      <c r="AU1095" s="244" t="s">
        <v>81</v>
      </c>
      <c r="AV1095" s="13" t="s">
        <v>79</v>
      </c>
      <c r="AW1095" s="13" t="s">
        <v>33</v>
      </c>
      <c r="AX1095" s="13" t="s">
        <v>72</v>
      </c>
      <c r="AY1095" s="244" t="s">
        <v>203</v>
      </c>
    </row>
    <row r="1096" s="13" customFormat="1">
      <c r="A1096" s="13"/>
      <c r="B1096" s="234"/>
      <c r="C1096" s="235"/>
      <c r="D1096" s="236" t="s">
        <v>215</v>
      </c>
      <c r="E1096" s="237" t="s">
        <v>19</v>
      </c>
      <c r="F1096" s="238" t="s">
        <v>1000</v>
      </c>
      <c r="G1096" s="235"/>
      <c r="H1096" s="237" t="s">
        <v>19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215</v>
      </c>
      <c r="AU1096" s="244" t="s">
        <v>81</v>
      </c>
      <c r="AV1096" s="13" t="s">
        <v>79</v>
      </c>
      <c r="AW1096" s="13" t="s">
        <v>33</v>
      </c>
      <c r="AX1096" s="13" t="s">
        <v>72</v>
      </c>
      <c r="AY1096" s="244" t="s">
        <v>203</v>
      </c>
    </row>
    <row r="1097" s="14" customFormat="1">
      <c r="A1097" s="14"/>
      <c r="B1097" s="245"/>
      <c r="C1097" s="246"/>
      <c r="D1097" s="236" t="s">
        <v>215</v>
      </c>
      <c r="E1097" s="247" t="s">
        <v>19</v>
      </c>
      <c r="F1097" s="248" t="s">
        <v>1507</v>
      </c>
      <c r="G1097" s="246"/>
      <c r="H1097" s="249">
        <v>3.3999999999999999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5" t="s">
        <v>215</v>
      </c>
      <c r="AU1097" s="255" t="s">
        <v>81</v>
      </c>
      <c r="AV1097" s="14" t="s">
        <v>81</v>
      </c>
      <c r="AW1097" s="14" t="s">
        <v>33</v>
      </c>
      <c r="AX1097" s="14" t="s">
        <v>72</v>
      </c>
      <c r="AY1097" s="255" t="s">
        <v>203</v>
      </c>
    </row>
    <row r="1098" s="13" customFormat="1">
      <c r="A1098" s="13"/>
      <c r="B1098" s="234"/>
      <c r="C1098" s="235"/>
      <c r="D1098" s="236" t="s">
        <v>215</v>
      </c>
      <c r="E1098" s="237" t="s">
        <v>19</v>
      </c>
      <c r="F1098" s="238" t="s">
        <v>1366</v>
      </c>
      <c r="G1098" s="235"/>
      <c r="H1098" s="237" t="s">
        <v>19</v>
      </c>
      <c r="I1098" s="239"/>
      <c r="J1098" s="235"/>
      <c r="K1098" s="235"/>
      <c r="L1098" s="240"/>
      <c r="M1098" s="241"/>
      <c r="N1098" s="242"/>
      <c r="O1098" s="242"/>
      <c r="P1098" s="242"/>
      <c r="Q1098" s="242"/>
      <c r="R1098" s="242"/>
      <c r="S1098" s="242"/>
      <c r="T1098" s="24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4" t="s">
        <v>215</v>
      </c>
      <c r="AU1098" s="244" t="s">
        <v>81</v>
      </c>
      <c r="AV1098" s="13" t="s">
        <v>79</v>
      </c>
      <c r="AW1098" s="13" t="s">
        <v>33</v>
      </c>
      <c r="AX1098" s="13" t="s">
        <v>72</v>
      </c>
      <c r="AY1098" s="244" t="s">
        <v>203</v>
      </c>
    </row>
    <row r="1099" s="13" customFormat="1">
      <c r="A1099" s="13"/>
      <c r="B1099" s="234"/>
      <c r="C1099" s="235"/>
      <c r="D1099" s="236" t="s">
        <v>215</v>
      </c>
      <c r="E1099" s="237" t="s">
        <v>19</v>
      </c>
      <c r="F1099" s="238" t="s">
        <v>1315</v>
      </c>
      <c r="G1099" s="235"/>
      <c r="H1099" s="237" t="s">
        <v>19</v>
      </c>
      <c r="I1099" s="239"/>
      <c r="J1099" s="235"/>
      <c r="K1099" s="235"/>
      <c r="L1099" s="240"/>
      <c r="M1099" s="241"/>
      <c r="N1099" s="242"/>
      <c r="O1099" s="242"/>
      <c r="P1099" s="242"/>
      <c r="Q1099" s="242"/>
      <c r="R1099" s="242"/>
      <c r="S1099" s="242"/>
      <c r="T1099" s="24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4" t="s">
        <v>215</v>
      </c>
      <c r="AU1099" s="244" t="s">
        <v>81</v>
      </c>
      <c r="AV1099" s="13" t="s">
        <v>79</v>
      </c>
      <c r="AW1099" s="13" t="s">
        <v>33</v>
      </c>
      <c r="AX1099" s="13" t="s">
        <v>72</v>
      </c>
      <c r="AY1099" s="244" t="s">
        <v>203</v>
      </c>
    </row>
    <row r="1100" s="13" customFormat="1">
      <c r="A1100" s="13"/>
      <c r="B1100" s="234"/>
      <c r="C1100" s="235"/>
      <c r="D1100" s="236" t="s">
        <v>215</v>
      </c>
      <c r="E1100" s="237" t="s">
        <v>19</v>
      </c>
      <c r="F1100" s="238" t="s">
        <v>1506</v>
      </c>
      <c r="G1100" s="235"/>
      <c r="H1100" s="237" t="s">
        <v>19</v>
      </c>
      <c r="I1100" s="239"/>
      <c r="J1100" s="235"/>
      <c r="K1100" s="235"/>
      <c r="L1100" s="240"/>
      <c r="M1100" s="241"/>
      <c r="N1100" s="242"/>
      <c r="O1100" s="242"/>
      <c r="P1100" s="242"/>
      <c r="Q1100" s="242"/>
      <c r="R1100" s="242"/>
      <c r="S1100" s="242"/>
      <c r="T1100" s="24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4" t="s">
        <v>215</v>
      </c>
      <c r="AU1100" s="244" t="s">
        <v>81</v>
      </c>
      <c r="AV1100" s="13" t="s">
        <v>79</v>
      </c>
      <c r="AW1100" s="13" t="s">
        <v>33</v>
      </c>
      <c r="AX1100" s="13" t="s">
        <v>72</v>
      </c>
      <c r="AY1100" s="244" t="s">
        <v>203</v>
      </c>
    </row>
    <row r="1101" s="13" customFormat="1">
      <c r="A1101" s="13"/>
      <c r="B1101" s="234"/>
      <c r="C1101" s="235"/>
      <c r="D1101" s="236" t="s">
        <v>215</v>
      </c>
      <c r="E1101" s="237" t="s">
        <v>19</v>
      </c>
      <c r="F1101" s="238" t="s">
        <v>999</v>
      </c>
      <c r="G1101" s="235"/>
      <c r="H1101" s="237" t="s">
        <v>19</v>
      </c>
      <c r="I1101" s="239"/>
      <c r="J1101" s="235"/>
      <c r="K1101" s="235"/>
      <c r="L1101" s="240"/>
      <c r="M1101" s="241"/>
      <c r="N1101" s="242"/>
      <c r="O1101" s="242"/>
      <c r="P1101" s="242"/>
      <c r="Q1101" s="242"/>
      <c r="R1101" s="242"/>
      <c r="S1101" s="242"/>
      <c r="T1101" s="24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4" t="s">
        <v>215</v>
      </c>
      <c r="AU1101" s="244" t="s">
        <v>81</v>
      </c>
      <c r="AV1101" s="13" t="s">
        <v>79</v>
      </c>
      <c r="AW1101" s="13" t="s">
        <v>33</v>
      </c>
      <c r="AX1101" s="13" t="s">
        <v>72</v>
      </c>
      <c r="AY1101" s="244" t="s">
        <v>203</v>
      </c>
    </row>
    <row r="1102" s="13" customFormat="1">
      <c r="A1102" s="13"/>
      <c r="B1102" s="234"/>
      <c r="C1102" s="235"/>
      <c r="D1102" s="236" t="s">
        <v>215</v>
      </c>
      <c r="E1102" s="237" t="s">
        <v>19</v>
      </c>
      <c r="F1102" s="238" t="s">
        <v>1002</v>
      </c>
      <c r="G1102" s="235"/>
      <c r="H1102" s="237" t="s">
        <v>19</v>
      </c>
      <c r="I1102" s="239"/>
      <c r="J1102" s="235"/>
      <c r="K1102" s="235"/>
      <c r="L1102" s="240"/>
      <c r="M1102" s="241"/>
      <c r="N1102" s="242"/>
      <c r="O1102" s="242"/>
      <c r="P1102" s="242"/>
      <c r="Q1102" s="242"/>
      <c r="R1102" s="242"/>
      <c r="S1102" s="242"/>
      <c r="T1102" s="24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4" t="s">
        <v>215</v>
      </c>
      <c r="AU1102" s="244" t="s">
        <v>81</v>
      </c>
      <c r="AV1102" s="13" t="s">
        <v>79</v>
      </c>
      <c r="AW1102" s="13" t="s">
        <v>33</v>
      </c>
      <c r="AX1102" s="13" t="s">
        <v>72</v>
      </c>
      <c r="AY1102" s="244" t="s">
        <v>203</v>
      </c>
    </row>
    <row r="1103" s="14" customFormat="1">
      <c r="A1103" s="14"/>
      <c r="B1103" s="245"/>
      <c r="C1103" s="246"/>
      <c r="D1103" s="236" t="s">
        <v>215</v>
      </c>
      <c r="E1103" s="247" t="s">
        <v>19</v>
      </c>
      <c r="F1103" s="248" t="s">
        <v>1865</v>
      </c>
      <c r="G1103" s="246"/>
      <c r="H1103" s="249">
        <v>25.757999999999999</v>
      </c>
      <c r="I1103" s="250"/>
      <c r="J1103" s="246"/>
      <c r="K1103" s="246"/>
      <c r="L1103" s="251"/>
      <c r="M1103" s="252"/>
      <c r="N1103" s="253"/>
      <c r="O1103" s="253"/>
      <c r="P1103" s="253"/>
      <c r="Q1103" s="253"/>
      <c r="R1103" s="253"/>
      <c r="S1103" s="253"/>
      <c r="T1103" s="25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5" t="s">
        <v>215</v>
      </c>
      <c r="AU1103" s="255" t="s">
        <v>81</v>
      </c>
      <c r="AV1103" s="14" t="s">
        <v>81</v>
      </c>
      <c r="AW1103" s="14" t="s">
        <v>33</v>
      </c>
      <c r="AX1103" s="14" t="s">
        <v>72</v>
      </c>
      <c r="AY1103" s="255" t="s">
        <v>203</v>
      </c>
    </row>
    <row r="1104" s="13" customFormat="1">
      <c r="A1104" s="13"/>
      <c r="B1104" s="234"/>
      <c r="C1104" s="235"/>
      <c r="D1104" s="236" t="s">
        <v>215</v>
      </c>
      <c r="E1104" s="237" t="s">
        <v>19</v>
      </c>
      <c r="F1104" s="238" t="s">
        <v>1366</v>
      </c>
      <c r="G1104" s="235"/>
      <c r="H1104" s="237" t="s">
        <v>19</v>
      </c>
      <c r="I1104" s="239"/>
      <c r="J1104" s="235"/>
      <c r="K1104" s="235"/>
      <c r="L1104" s="240"/>
      <c r="M1104" s="241"/>
      <c r="N1104" s="242"/>
      <c r="O1104" s="242"/>
      <c r="P1104" s="242"/>
      <c r="Q1104" s="242"/>
      <c r="R1104" s="242"/>
      <c r="S1104" s="242"/>
      <c r="T1104" s="24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4" t="s">
        <v>215</v>
      </c>
      <c r="AU1104" s="244" t="s">
        <v>81</v>
      </c>
      <c r="AV1104" s="13" t="s">
        <v>79</v>
      </c>
      <c r="AW1104" s="13" t="s">
        <v>33</v>
      </c>
      <c r="AX1104" s="13" t="s">
        <v>72</v>
      </c>
      <c r="AY1104" s="244" t="s">
        <v>203</v>
      </c>
    </row>
    <row r="1105" s="13" customFormat="1">
      <c r="A1105" s="13"/>
      <c r="B1105" s="234"/>
      <c r="C1105" s="235"/>
      <c r="D1105" s="236" t="s">
        <v>215</v>
      </c>
      <c r="E1105" s="237" t="s">
        <v>19</v>
      </c>
      <c r="F1105" s="238" t="s">
        <v>1206</v>
      </c>
      <c r="G1105" s="235"/>
      <c r="H1105" s="237" t="s">
        <v>19</v>
      </c>
      <c r="I1105" s="239"/>
      <c r="J1105" s="235"/>
      <c r="K1105" s="235"/>
      <c r="L1105" s="240"/>
      <c r="M1105" s="241"/>
      <c r="N1105" s="242"/>
      <c r="O1105" s="242"/>
      <c r="P1105" s="242"/>
      <c r="Q1105" s="242"/>
      <c r="R1105" s="242"/>
      <c r="S1105" s="242"/>
      <c r="T1105" s="24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4" t="s">
        <v>215</v>
      </c>
      <c r="AU1105" s="244" t="s">
        <v>81</v>
      </c>
      <c r="AV1105" s="13" t="s">
        <v>79</v>
      </c>
      <c r="AW1105" s="13" t="s">
        <v>33</v>
      </c>
      <c r="AX1105" s="13" t="s">
        <v>72</v>
      </c>
      <c r="AY1105" s="244" t="s">
        <v>203</v>
      </c>
    </row>
    <row r="1106" s="13" customFormat="1">
      <c r="A1106" s="13"/>
      <c r="B1106" s="234"/>
      <c r="C1106" s="235"/>
      <c r="D1106" s="236" t="s">
        <v>215</v>
      </c>
      <c r="E1106" s="237" t="s">
        <v>19</v>
      </c>
      <c r="F1106" s="238" t="s">
        <v>1509</v>
      </c>
      <c r="G1106" s="235"/>
      <c r="H1106" s="237" t="s">
        <v>19</v>
      </c>
      <c r="I1106" s="239"/>
      <c r="J1106" s="235"/>
      <c r="K1106" s="235"/>
      <c r="L1106" s="240"/>
      <c r="M1106" s="241"/>
      <c r="N1106" s="242"/>
      <c r="O1106" s="242"/>
      <c r="P1106" s="242"/>
      <c r="Q1106" s="242"/>
      <c r="R1106" s="242"/>
      <c r="S1106" s="242"/>
      <c r="T1106" s="24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4" t="s">
        <v>215</v>
      </c>
      <c r="AU1106" s="244" t="s">
        <v>81</v>
      </c>
      <c r="AV1106" s="13" t="s">
        <v>79</v>
      </c>
      <c r="AW1106" s="13" t="s">
        <v>33</v>
      </c>
      <c r="AX1106" s="13" t="s">
        <v>72</v>
      </c>
      <c r="AY1106" s="244" t="s">
        <v>203</v>
      </c>
    </row>
    <row r="1107" s="13" customFormat="1">
      <c r="A1107" s="13"/>
      <c r="B1107" s="234"/>
      <c r="C1107" s="235"/>
      <c r="D1107" s="236" t="s">
        <v>215</v>
      </c>
      <c r="E1107" s="237" t="s">
        <v>19</v>
      </c>
      <c r="F1107" s="238" t="s">
        <v>999</v>
      </c>
      <c r="G1107" s="235"/>
      <c r="H1107" s="237" t="s">
        <v>19</v>
      </c>
      <c r="I1107" s="239"/>
      <c r="J1107" s="235"/>
      <c r="K1107" s="235"/>
      <c r="L1107" s="240"/>
      <c r="M1107" s="241"/>
      <c r="N1107" s="242"/>
      <c r="O1107" s="242"/>
      <c r="P1107" s="242"/>
      <c r="Q1107" s="242"/>
      <c r="R1107" s="242"/>
      <c r="S1107" s="242"/>
      <c r="T1107" s="24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4" t="s">
        <v>215</v>
      </c>
      <c r="AU1107" s="244" t="s">
        <v>81</v>
      </c>
      <c r="AV1107" s="13" t="s">
        <v>79</v>
      </c>
      <c r="AW1107" s="13" t="s">
        <v>33</v>
      </c>
      <c r="AX1107" s="13" t="s">
        <v>72</v>
      </c>
      <c r="AY1107" s="244" t="s">
        <v>203</v>
      </c>
    </row>
    <row r="1108" s="13" customFormat="1">
      <c r="A1108" s="13"/>
      <c r="B1108" s="234"/>
      <c r="C1108" s="235"/>
      <c r="D1108" s="236" t="s">
        <v>215</v>
      </c>
      <c r="E1108" s="237" t="s">
        <v>19</v>
      </c>
      <c r="F1108" s="238" t="s">
        <v>1000</v>
      </c>
      <c r="G1108" s="235"/>
      <c r="H1108" s="237" t="s">
        <v>19</v>
      </c>
      <c r="I1108" s="239"/>
      <c r="J1108" s="235"/>
      <c r="K1108" s="235"/>
      <c r="L1108" s="240"/>
      <c r="M1108" s="241"/>
      <c r="N1108" s="242"/>
      <c r="O1108" s="242"/>
      <c r="P1108" s="242"/>
      <c r="Q1108" s="242"/>
      <c r="R1108" s="242"/>
      <c r="S1108" s="242"/>
      <c r="T1108" s="24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4" t="s">
        <v>215</v>
      </c>
      <c r="AU1108" s="244" t="s">
        <v>81</v>
      </c>
      <c r="AV1108" s="13" t="s">
        <v>79</v>
      </c>
      <c r="AW1108" s="13" t="s">
        <v>33</v>
      </c>
      <c r="AX1108" s="13" t="s">
        <v>72</v>
      </c>
      <c r="AY1108" s="244" t="s">
        <v>203</v>
      </c>
    </row>
    <row r="1109" s="14" customFormat="1">
      <c r="A1109" s="14"/>
      <c r="B1109" s="245"/>
      <c r="C1109" s="246"/>
      <c r="D1109" s="236" t="s">
        <v>215</v>
      </c>
      <c r="E1109" s="247" t="s">
        <v>19</v>
      </c>
      <c r="F1109" s="248" t="s">
        <v>1510</v>
      </c>
      <c r="G1109" s="246"/>
      <c r="H1109" s="249">
        <v>5.2199999999999998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5" t="s">
        <v>215</v>
      </c>
      <c r="AU1109" s="255" t="s">
        <v>81</v>
      </c>
      <c r="AV1109" s="14" t="s">
        <v>81</v>
      </c>
      <c r="AW1109" s="14" t="s">
        <v>33</v>
      </c>
      <c r="AX1109" s="14" t="s">
        <v>72</v>
      </c>
      <c r="AY1109" s="255" t="s">
        <v>203</v>
      </c>
    </row>
    <row r="1110" s="13" customFormat="1">
      <c r="A1110" s="13"/>
      <c r="B1110" s="234"/>
      <c r="C1110" s="235"/>
      <c r="D1110" s="236" t="s">
        <v>215</v>
      </c>
      <c r="E1110" s="237" t="s">
        <v>19</v>
      </c>
      <c r="F1110" s="238" t="s">
        <v>1366</v>
      </c>
      <c r="G1110" s="235"/>
      <c r="H1110" s="237" t="s">
        <v>19</v>
      </c>
      <c r="I1110" s="239"/>
      <c r="J1110" s="235"/>
      <c r="K1110" s="235"/>
      <c r="L1110" s="240"/>
      <c r="M1110" s="241"/>
      <c r="N1110" s="242"/>
      <c r="O1110" s="242"/>
      <c r="P1110" s="242"/>
      <c r="Q1110" s="242"/>
      <c r="R1110" s="242"/>
      <c r="S1110" s="242"/>
      <c r="T1110" s="24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44" t="s">
        <v>215</v>
      </c>
      <c r="AU1110" s="244" t="s">
        <v>81</v>
      </c>
      <c r="AV1110" s="13" t="s">
        <v>79</v>
      </c>
      <c r="AW1110" s="13" t="s">
        <v>33</v>
      </c>
      <c r="AX1110" s="13" t="s">
        <v>72</v>
      </c>
      <c r="AY1110" s="244" t="s">
        <v>203</v>
      </c>
    </row>
    <row r="1111" s="13" customFormat="1">
      <c r="A1111" s="13"/>
      <c r="B1111" s="234"/>
      <c r="C1111" s="235"/>
      <c r="D1111" s="236" t="s">
        <v>215</v>
      </c>
      <c r="E1111" s="237" t="s">
        <v>19</v>
      </c>
      <c r="F1111" s="238" t="s">
        <v>1221</v>
      </c>
      <c r="G1111" s="235"/>
      <c r="H1111" s="237" t="s">
        <v>19</v>
      </c>
      <c r="I1111" s="239"/>
      <c r="J1111" s="235"/>
      <c r="K1111" s="235"/>
      <c r="L1111" s="240"/>
      <c r="M1111" s="241"/>
      <c r="N1111" s="242"/>
      <c r="O1111" s="242"/>
      <c r="P1111" s="242"/>
      <c r="Q1111" s="242"/>
      <c r="R1111" s="242"/>
      <c r="S1111" s="242"/>
      <c r="T1111" s="24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44" t="s">
        <v>215</v>
      </c>
      <c r="AU1111" s="244" t="s">
        <v>81</v>
      </c>
      <c r="AV1111" s="13" t="s">
        <v>79</v>
      </c>
      <c r="AW1111" s="13" t="s">
        <v>33</v>
      </c>
      <c r="AX1111" s="13" t="s">
        <v>72</v>
      </c>
      <c r="AY1111" s="244" t="s">
        <v>203</v>
      </c>
    </row>
    <row r="1112" s="13" customFormat="1">
      <c r="A1112" s="13"/>
      <c r="B1112" s="234"/>
      <c r="C1112" s="235"/>
      <c r="D1112" s="236" t="s">
        <v>215</v>
      </c>
      <c r="E1112" s="237" t="s">
        <v>19</v>
      </c>
      <c r="F1112" s="238" t="s">
        <v>1509</v>
      </c>
      <c r="G1112" s="235"/>
      <c r="H1112" s="237" t="s">
        <v>19</v>
      </c>
      <c r="I1112" s="239"/>
      <c r="J1112" s="235"/>
      <c r="K1112" s="235"/>
      <c r="L1112" s="240"/>
      <c r="M1112" s="241"/>
      <c r="N1112" s="242"/>
      <c r="O1112" s="242"/>
      <c r="P1112" s="242"/>
      <c r="Q1112" s="242"/>
      <c r="R1112" s="242"/>
      <c r="S1112" s="242"/>
      <c r="T1112" s="24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4" t="s">
        <v>215</v>
      </c>
      <c r="AU1112" s="244" t="s">
        <v>81</v>
      </c>
      <c r="AV1112" s="13" t="s">
        <v>79</v>
      </c>
      <c r="AW1112" s="13" t="s">
        <v>33</v>
      </c>
      <c r="AX1112" s="13" t="s">
        <v>72</v>
      </c>
      <c r="AY1112" s="244" t="s">
        <v>203</v>
      </c>
    </row>
    <row r="1113" s="13" customFormat="1">
      <c r="A1113" s="13"/>
      <c r="B1113" s="234"/>
      <c r="C1113" s="235"/>
      <c r="D1113" s="236" t="s">
        <v>215</v>
      </c>
      <c r="E1113" s="237" t="s">
        <v>19</v>
      </c>
      <c r="F1113" s="238" t="s">
        <v>999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215</v>
      </c>
      <c r="AU1113" s="244" t="s">
        <v>81</v>
      </c>
      <c r="AV1113" s="13" t="s">
        <v>79</v>
      </c>
      <c r="AW1113" s="13" t="s">
        <v>33</v>
      </c>
      <c r="AX1113" s="13" t="s">
        <v>72</v>
      </c>
      <c r="AY1113" s="244" t="s">
        <v>203</v>
      </c>
    </row>
    <row r="1114" s="13" customFormat="1">
      <c r="A1114" s="13"/>
      <c r="B1114" s="234"/>
      <c r="C1114" s="235"/>
      <c r="D1114" s="236" t="s">
        <v>215</v>
      </c>
      <c r="E1114" s="237" t="s">
        <v>19</v>
      </c>
      <c r="F1114" s="238" t="s">
        <v>1002</v>
      </c>
      <c r="G1114" s="235"/>
      <c r="H1114" s="237" t="s">
        <v>19</v>
      </c>
      <c r="I1114" s="239"/>
      <c r="J1114" s="235"/>
      <c r="K1114" s="235"/>
      <c r="L1114" s="240"/>
      <c r="M1114" s="241"/>
      <c r="N1114" s="242"/>
      <c r="O1114" s="242"/>
      <c r="P1114" s="242"/>
      <c r="Q1114" s="242"/>
      <c r="R1114" s="242"/>
      <c r="S1114" s="242"/>
      <c r="T1114" s="24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4" t="s">
        <v>215</v>
      </c>
      <c r="AU1114" s="244" t="s">
        <v>81</v>
      </c>
      <c r="AV1114" s="13" t="s">
        <v>79</v>
      </c>
      <c r="AW1114" s="13" t="s">
        <v>33</v>
      </c>
      <c r="AX1114" s="13" t="s">
        <v>72</v>
      </c>
      <c r="AY1114" s="244" t="s">
        <v>203</v>
      </c>
    </row>
    <row r="1115" s="14" customFormat="1">
      <c r="A1115" s="14"/>
      <c r="B1115" s="245"/>
      <c r="C1115" s="246"/>
      <c r="D1115" s="236" t="s">
        <v>215</v>
      </c>
      <c r="E1115" s="247" t="s">
        <v>19</v>
      </c>
      <c r="F1115" s="248" t="s">
        <v>1563</v>
      </c>
      <c r="G1115" s="246"/>
      <c r="H1115" s="249">
        <v>33.259</v>
      </c>
      <c r="I1115" s="250"/>
      <c r="J1115" s="246"/>
      <c r="K1115" s="246"/>
      <c r="L1115" s="251"/>
      <c r="M1115" s="252"/>
      <c r="N1115" s="253"/>
      <c r="O1115" s="253"/>
      <c r="P1115" s="253"/>
      <c r="Q1115" s="253"/>
      <c r="R1115" s="253"/>
      <c r="S1115" s="253"/>
      <c r="T1115" s="25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5" t="s">
        <v>215</v>
      </c>
      <c r="AU1115" s="255" t="s">
        <v>81</v>
      </c>
      <c r="AV1115" s="14" t="s">
        <v>81</v>
      </c>
      <c r="AW1115" s="14" t="s">
        <v>33</v>
      </c>
      <c r="AX1115" s="14" t="s">
        <v>72</v>
      </c>
      <c r="AY1115" s="255" t="s">
        <v>203</v>
      </c>
    </row>
    <row r="1116" s="13" customFormat="1">
      <c r="A1116" s="13"/>
      <c r="B1116" s="234"/>
      <c r="C1116" s="235"/>
      <c r="D1116" s="236" t="s">
        <v>215</v>
      </c>
      <c r="E1116" s="237" t="s">
        <v>19</v>
      </c>
      <c r="F1116" s="238" t="s">
        <v>1366</v>
      </c>
      <c r="G1116" s="235"/>
      <c r="H1116" s="237" t="s">
        <v>19</v>
      </c>
      <c r="I1116" s="239"/>
      <c r="J1116" s="235"/>
      <c r="K1116" s="235"/>
      <c r="L1116" s="240"/>
      <c r="M1116" s="241"/>
      <c r="N1116" s="242"/>
      <c r="O1116" s="242"/>
      <c r="P1116" s="242"/>
      <c r="Q1116" s="242"/>
      <c r="R1116" s="242"/>
      <c r="S1116" s="242"/>
      <c r="T1116" s="24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4" t="s">
        <v>215</v>
      </c>
      <c r="AU1116" s="244" t="s">
        <v>81</v>
      </c>
      <c r="AV1116" s="13" t="s">
        <v>79</v>
      </c>
      <c r="AW1116" s="13" t="s">
        <v>33</v>
      </c>
      <c r="AX1116" s="13" t="s">
        <v>72</v>
      </c>
      <c r="AY1116" s="244" t="s">
        <v>203</v>
      </c>
    </row>
    <row r="1117" s="13" customFormat="1">
      <c r="A1117" s="13"/>
      <c r="B1117" s="234"/>
      <c r="C1117" s="235"/>
      <c r="D1117" s="236" t="s">
        <v>215</v>
      </c>
      <c r="E1117" s="237" t="s">
        <v>19</v>
      </c>
      <c r="F1117" s="238" t="s">
        <v>1259</v>
      </c>
      <c r="G1117" s="235"/>
      <c r="H1117" s="237" t="s">
        <v>19</v>
      </c>
      <c r="I1117" s="239"/>
      <c r="J1117" s="235"/>
      <c r="K1117" s="235"/>
      <c r="L1117" s="240"/>
      <c r="M1117" s="241"/>
      <c r="N1117" s="242"/>
      <c r="O1117" s="242"/>
      <c r="P1117" s="242"/>
      <c r="Q1117" s="242"/>
      <c r="R1117" s="242"/>
      <c r="S1117" s="242"/>
      <c r="T1117" s="24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4" t="s">
        <v>215</v>
      </c>
      <c r="AU1117" s="244" t="s">
        <v>81</v>
      </c>
      <c r="AV1117" s="13" t="s">
        <v>79</v>
      </c>
      <c r="AW1117" s="13" t="s">
        <v>33</v>
      </c>
      <c r="AX1117" s="13" t="s">
        <v>72</v>
      </c>
      <c r="AY1117" s="244" t="s">
        <v>203</v>
      </c>
    </row>
    <row r="1118" s="13" customFormat="1">
      <c r="A1118" s="13"/>
      <c r="B1118" s="234"/>
      <c r="C1118" s="235"/>
      <c r="D1118" s="236" t="s">
        <v>215</v>
      </c>
      <c r="E1118" s="237" t="s">
        <v>19</v>
      </c>
      <c r="F1118" s="238" t="s">
        <v>1503</v>
      </c>
      <c r="G1118" s="235"/>
      <c r="H1118" s="237" t="s">
        <v>19</v>
      </c>
      <c r="I1118" s="239"/>
      <c r="J1118" s="235"/>
      <c r="K1118" s="235"/>
      <c r="L1118" s="240"/>
      <c r="M1118" s="241"/>
      <c r="N1118" s="242"/>
      <c r="O1118" s="242"/>
      <c r="P1118" s="242"/>
      <c r="Q1118" s="242"/>
      <c r="R1118" s="242"/>
      <c r="S1118" s="242"/>
      <c r="T1118" s="24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4" t="s">
        <v>215</v>
      </c>
      <c r="AU1118" s="244" t="s">
        <v>81</v>
      </c>
      <c r="AV1118" s="13" t="s">
        <v>79</v>
      </c>
      <c r="AW1118" s="13" t="s">
        <v>33</v>
      </c>
      <c r="AX1118" s="13" t="s">
        <v>72</v>
      </c>
      <c r="AY1118" s="244" t="s">
        <v>203</v>
      </c>
    </row>
    <row r="1119" s="13" customFormat="1">
      <c r="A1119" s="13"/>
      <c r="B1119" s="234"/>
      <c r="C1119" s="235"/>
      <c r="D1119" s="236" t="s">
        <v>215</v>
      </c>
      <c r="E1119" s="237" t="s">
        <v>19</v>
      </c>
      <c r="F1119" s="238" t="s">
        <v>999</v>
      </c>
      <c r="G1119" s="235"/>
      <c r="H1119" s="237" t="s">
        <v>19</v>
      </c>
      <c r="I1119" s="239"/>
      <c r="J1119" s="235"/>
      <c r="K1119" s="235"/>
      <c r="L1119" s="240"/>
      <c r="M1119" s="241"/>
      <c r="N1119" s="242"/>
      <c r="O1119" s="242"/>
      <c r="P1119" s="242"/>
      <c r="Q1119" s="242"/>
      <c r="R1119" s="242"/>
      <c r="S1119" s="242"/>
      <c r="T1119" s="24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4" t="s">
        <v>215</v>
      </c>
      <c r="AU1119" s="244" t="s">
        <v>81</v>
      </c>
      <c r="AV1119" s="13" t="s">
        <v>79</v>
      </c>
      <c r="AW1119" s="13" t="s">
        <v>33</v>
      </c>
      <c r="AX1119" s="13" t="s">
        <v>72</v>
      </c>
      <c r="AY1119" s="244" t="s">
        <v>203</v>
      </c>
    </row>
    <row r="1120" s="13" customFormat="1">
      <c r="A1120" s="13"/>
      <c r="B1120" s="234"/>
      <c r="C1120" s="235"/>
      <c r="D1120" s="236" t="s">
        <v>215</v>
      </c>
      <c r="E1120" s="237" t="s">
        <v>19</v>
      </c>
      <c r="F1120" s="238" t="s">
        <v>1000</v>
      </c>
      <c r="G1120" s="235"/>
      <c r="H1120" s="237" t="s">
        <v>19</v>
      </c>
      <c r="I1120" s="239"/>
      <c r="J1120" s="235"/>
      <c r="K1120" s="235"/>
      <c r="L1120" s="240"/>
      <c r="M1120" s="241"/>
      <c r="N1120" s="242"/>
      <c r="O1120" s="242"/>
      <c r="P1120" s="242"/>
      <c r="Q1120" s="242"/>
      <c r="R1120" s="242"/>
      <c r="S1120" s="242"/>
      <c r="T1120" s="24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4" t="s">
        <v>215</v>
      </c>
      <c r="AU1120" s="244" t="s">
        <v>81</v>
      </c>
      <c r="AV1120" s="13" t="s">
        <v>79</v>
      </c>
      <c r="AW1120" s="13" t="s">
        <v>33</v>
      </c>
      <c r="AX1120" s="13" t="s">
        <v>72</v>
      </c>
      <c r="AY1120" s="244" t="s">
        <v>203</v>
      </c>
    </row>
    <row r="1121" s="14" customFormat="1">
      <c r="A1121" s="14"/>
      <c r="B1121" s="245"/>
      <c r="C1121" s="246"/>
      <c r="D1121" s="236" t="s">
        <v>215</v>
      </c>
      <c r="E1121" s="247" t="s">
        <v>19</v>
      </c>
      <c r="F1121" s="248" t="s">
        <v>1504</v>
      </c>
      <c r="G1121" s="246"/>
      <c r="H1121" s="249">
        <v>7.9500000000000002</v>
      </c>
      <c r="I1121" s="250"/>
      <c r="J1121" s="246"/>
      <c r="K1121" s="246"/>
      <c r="L1121" s="251"/>
      <c r="M1121" s="252"/>
      <c r="N1121" s="253"/>
      <c r="O1121" s="253"/>
      <c r="P1121" s="253"/>
      <c r="Q1121" s="253"/>
      <c r="R1121" s="253"/>
      <c r="S1121" s="253"/>
      <c r="T1121" s="25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55" t="s">
        <v>215</v>
      </c>
      <c r="AU1121" s="255" t="s">
        <v>81</v>
      </c>
      <c r="AV1121" s="14" t="s">
        <v>81</v>
      </c>
      <c r="AW1121" s="14" t="s">
        <v>33</v>
      </c>
      <c r="AX1121" s="14" t="s">
        <v>72</v>
      </c>
      <c r="AY1121" s="255" t="s">
        <v>203</v>
      </c>
    </row>
    <row r="1122" s="13" customFormat="1">
      <c r="A1122" s="13"/>
      <c r="B1122" s="234"/>
      <c r="C1122" s="235"/>
      <c r="D1122" s="236" t="s">
        <v>215</v>
      </c>
      <c r="E1122" s="237" t="s">
        <v>19</v>
      </c>
      <c r="F1122" s="238" t="s">
        <v>1366</v>
      </c>
      <c r="G1122" s="235"/>
      <c r="H1122" s="237" t="s">
        <v>19</v>
      </c>
      <c r="I1122" s="239"/>
      <c r="J1122" s="235"/>
      <c r="K1122" s="235"/>
      <c r="L1122" s="240"/>
      <c r="M1122" s="241"/>
      <c r="N1122" s="242"/>
      <c r="O1122" s="242"/>
      <c r="P1122" s="242"/>
      <c r="Q1122" s="242"/>
      <c r="R1122" s="242"/>
      <c r="S1122" s="242"/>
      <c r="T1122" s="24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4" t="s">
        <v>215</v>
      </c>
      <c r="AU1122" s="244" t="s">
        <v>81</v>
      </c>
      <c r="AV1122" s="13" t="s">
        <v>79</v>
      </c>
      <c r="AW1122" s="13" t="s">
        <v>33</v>
      </c>
      <c r="AX1122" s="13" t="s">
        <v>72</v>
      </c>
      <c r="AY1122" s="244" t="s">
        <v>203</v>
      </c>
    </row>
    <row r="1123" s="13" customFormat="1">
      <c r="A1123" s="13"/>
      <c r="B1123" s="234"/>
      <c r="C1123" s="235"/>
      <c r="D1123" s="236" t="s">
        <v>215</v>
      </c>
      <c r="E1123" s="237" t="s">
        <v>19</v>
      </c>
      <c r="F1123" s="238" t="s">
        <v>1297</v>
      </c>
      <c r="G1123" s="235"/>
      <c r="H1123" s="237" t="s">
        <v>19</v>
      </c>
      <c r="I1123" s="239"/>
      <c r="J1123" s="235"/>
      <c r="K1123" s="235"/>
      <c r="L1123" s="240"/>
      <c r="M1123" s="241"/>
      <c r="N1123" s="242"/>
      <c r="O1123" s="242"/>
      <c r="P1123" s="242"/>
      <c r="Q1123" s="242"/>
      <c r="R1123" s="242"/>
      <c r="S1123" s="242"/>
      <c r="T1123" s="24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4" t="s">
        <v>215</v>
      </c>
      <c r="AU1123" s="244" t="s">
        <v>81</v>
      </c>
      <c r="AV1123" s="13" t="s">
        <v>79</v>
      </c>
      <c r="AW1123" s="13" t="s">
        <v>33</v>
      </c>
      <c r="AX1123" s="13" t="s">
        <v>72</v>
      </c>
      <c r="AY1123" s="244" t="s">
        <v>203</v>
      </c>
    </row>
    <row r="1124" s="13" customFormat="1">
      <c r="A1124" s="13"/>
      <c r="B1124" s="234"/>
      <c r="C1124" s="235"/>
      <c r="D1124" s="236" t="s">
        <v>215</v>
      </c>
      <c r="E1124" s="237" t="s">
        <v>19</v>
      </c>
      <c r="F1124" s="238" t="s">
        <v>1503</v>
      </c>
      <c r="G1124" s="235"/>
      <c r="H1124" s="237" t="s">
        <v>19</v>
      </c>
      <c r="I1124" s="239"/>
      <c r="J1124" s="235"/>
      <c r="K1124" s="235"/>
      <c r="L1124" s="240"/>
      <c r="M1124" s="241"/>
      <c r="N1124" s="242"/>
      <c r="O1124" s="242"/>
      <c r="P1124" s="242"/>
      <c r="Q1124" s="242"/>
      <c r="R1124" s="242"/>
      <c r="S1124" s="242"/>
      <c r="T1124" s="24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4" t="s">
        <v>215</v>
      </c>
      <c r="AU1124" s="244" t="s">
        <v>81</v>
      </c>
      <c r="AV1124" s="13" t="s">
        <v>79</v>
      </c>
      <c r="AW1124" s="13" t="s">
        <v>33</v>
      </c>
      <c r="AX1124" s="13" t="s">
        <v>72</v>
      </c>
      <c r="AY1124" s="244" t="s">
        <v>203</v>
      </c>
    </row>
    <row r="1125" s="13" customFormat="1">
      <c r="A1125" s="13"/>
      <c r="B1125" s="234"/>
      <c r="C1125" s="235"/>
      <c r="D1125" s="236" t="s">
        <v>215</v>
      </c>
      <c r="E1125" s="237" t="s">
        <v>19</v>
      </c>
      <c r="F1125" s="238" t="s">
        <v>999</v>
      </c>
      <c r="G1125" s="235"/>
      <c r="H1125" s="237" t="s">
        <v>19</v>
      </c>
      <c r="I1125" s="239"/>
      <c r="J1125" s="235"/>
      <c r="K1125" s="235"/>
      <c r="L1125" s="240"/>
      <c r="M1125" s="241"/>
      <c r="N1125" s="242"/>
      <c r="O1125" s="242"/>
      <c r="P1125" s="242"/>
      <c r="Q1125" s="242"/>
      <c r="R1125" s="242"/>
      <c r="S1125" s="242"/>
      <c r="T1125" s="24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4" t="s">
        <v>215</v>
      </c>
      <c r="AU1125" s="244" t="s">
        <v>81</v>
      </c>
      <c r="AV1125" s="13" t="s">
        <v>79</v>
      </c>
      <c r="AW1125" s="13" t="s">
        <v>33</v>
      </c>
      <c r="AX1125" s="13" t="s">
        <v>72</v>
      </c>
      <c r="AY1125" s="244" t="s">
        <v>203</v>
      </c>
    </row>
    <row r="1126" s="13" customFormat="1">
      <c r="A1126" s="13"/>
      <c r="B1126" s="234"/>
      <c r="C1126" s="235"/>
      <c r="D1126" s="236" t="s">
        <v>215</v>
      </c>
      <c r="E1126" s="237" t="s">
        <v>19</v>
      </c>
      <c r="F1126" s="238" t="s">
        <v>1002</v>
      </c>
      <c r="G1126" s="235"/>
      <c r="H1126" s="237" t="s">
        <v>19</v>
      </c>
      <c r="I1126" s="239"/>
      <c r="J1126" s="235"/>
      <c r="K1126" s="235"/>
      <c r="L1126" s="240"/>
      <c r="M1126" s="241"/>
      <c r="N1126" s="242"/>
      <c r="O1126" s="242"/>
      <c r="P1126" s="242"/>
      <c r="Q1126" s="242"/>
      <c r="R1126" s="242"/>
      <c r="S1126" s="242"/>
      <c r="T1126" s="24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4" t="s">
        <v>215</v>
      </c>
      <c r="AU1126" s="244" t="s">
        <v>81</v>
      </c>
      <c r="AV1126" s="13" t="s">
        <v>79</v>
      </c>
      <c r="AW1126" s="13" t="s">
        <v>33</v>
      </c>
      <c r="AX1126" s="13" t="s">
        <v>72</v>
      </c>
      <c r="AY1126" s="244" t="s">
        <v>203</v>
      </c>
    </row>
    <row r="1127" s="14" customFormat="1">
      <c r="A1127" s="14"/>
      <c r="B1127" s="245"/>
      <c r="C1127" s="246"/>
      <c r="D1127" s="236" t="s">
        <v>215</v>
      </c>
      <c r="E1127" s="247" t="s">
        <v>19</v>
      </c>
      <c r="F1127" s="248" t="s">
        <v>1557</v>
      </c>
      <c r="G1127" s="246"/>
      <c r="H1127" s="249">
        <v>39.698</v>
      </c>
      <c r="I1127" s="250"/>
      <c r="J1127" s="246"/>
      <c r="K1127" s="246"/>
      <c r="L1127" s="251"/>
      <c r="M1127" s="252"/>
      <c r="N1127" s="253"/>
      <c r="O1127" s="253"/>
      <c r="P1127" s="253"/>
      <c r="Q1127" s="253"/>
      <c r="R1127" s="253"/>
      <c r="S1127" s="253"/>
      <c r="T1127" s="25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5" t="s">
        <v>215</v>
      </c>
      <c r="AU1127" s="255" t="s">
        <v>81</v>
      </c>
      <c r="AV1127" s="14" t="s">
        <v>81</v>
      </c>
      <c r="AW1127" s="14" t="s">
        <v>33</v>
      </c>
      <c r="AX1127" s="14" t="s">
        <v>72</v>
      </c>
      <c r="AY1127" s="255" t="s">
        <v>203</v>
      </c>
    </row>
    <row r="1128" s="15" customFormat="1">
      <c r="A1128" s="15"/>
      <c r="B1128" s="256"/>
      <c r="C1128" s="257"/>
      <c r="D1128" s="236" t="s">
        <v>215</v>
      </c>
      <c r="E1128" s="258" t="s">
        <v>19</v>
      </c>
      <c r="F1128" s="259" t="s">
        <v>246</v>
      </c>
      <c r="G1128" s="257"/>
      <c r="H1128" s="260">
        <v>459.798</v>
      </c>
      <c r="I1128" s="261"/>
      <c r="J1128" s="257"/>
      <c r="K1128" s="257"/>
      <c r="L1128" s="262"/>
      <c r="M1128" s="267"/>
      <c r="N1128" s="268"/>
      <c r="O1128" s="268"/>
      <c r="P1128" s="268"/>
      <c r="Q1128" s="268"/>
      <c r="R1128" s="268"/>
      <c r="S1128" s="268"/>
      <c r="T1128" s="269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T1128" s="266" t="s">
        <v>215</v>
      </c>
      <c r="AU1128" s="266" t="s">
        <v>81</v>
      </c>
      <c r="AV1128" s="15" t="s">
        <v>211</v>
      </c>
      <c r="AW1128" s="15" t="s">
        <v>33</v>
      </c>
      <c r="AX1128" s="15" t="s">
        <v>79</v>
      </c>
      <c r="AY1128" s="266" t="s">
        <v>203</v>
      </c>
    </row>
    <row r="1129" s="2" customFormat="1" ht="6.96" customHeight="1">
      <c r="A1129" s="40"/>
      <c r="B1129" s="61"/>
      <c r="C1129" s="62"/>
      <c r="D1129" s="62"/>
      <c r="E1129" s="62"/>
      <c r="F1129" s="62"/>
      <c r="G1129" s="62"/>
      <c r="H1129" s="62"/>
      <c r="I1129" s="62"/>
      <c r="J1129" s="62"/>
      <c r="K1129" s="62"/>
      <c r="L1129" s="46"/>
      <c r="M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</row>
  </sheetData>
  <sheetProtection sheet="1" autoFilter="0" formatColumns="0" formatRows="0" objects="1" scenarios="1" spinCount="100000" saltValue="XceHNZ1AYpy8gvqqUzWtOeIL0H9ck879KBl/e4pd1DPbKx2fpc/LypTCKSixt7KWlauelsEpvbDb1YsVG1iWXQ==" hashValue="zInOBfQ7PRc+LeGLr98J7Z/6YaV3GPMm7KRA34GLFIWr236TX6TTgFmNXarQKiq29ppBIAGC0SFApYFRRoD5Yw==" algorithmName="SHA-512" password="CC35"/>
  <autoFilter ref="C98:K112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hyperlinks>
    <hyperlink ref="F103" r:id="rId1" display="https://podminky.urs.cz/item/CS_URS_2025_01/611325422"/>
    <hyperlink ref="F160" r:id="rId2" display="https://podminky.urs.cz/item/CS_URS_2025_01/612325422"/>
    <hyperlink ref="F217" r:id="rId3" display="https://podminky.urs.cz/item/CS_URS_2025_01/619995001"/>
    <hyperlink ref="F269" r:id="rId4" display="https://podminky.urs.cz/item/CS_URS_2025_01/642945111"/>
    <hyperlink ref="F391" r:id="rId5" display="https://podminky.urs.cz/item/CS_URS_2025_01/952901111"/>
    <hyperlink ref="F449" r:id="rId6" display="https://podminky.urs.cz/item/CS_URS_2025_01/998018001"/>
    <hyperlink ref="F453" r:id="rId7" display="https://podminky.urs.cz/item/CS_URS_2025_01/766660021"/>
    <hyperlink ref="F508" r:id="rId8" display="https://podminky.urs.cz/item/CS_URS_2025_01/766660022"/>
    <hyperlink ref="F563" r:id="rId9" display="https://podminky.urs.cz/item/CS_URS_2025_01/998766121"/>
    <hyperlink ref="F566" r:id="rId10" display="https://podminky.urs.cz/item/CS_URS_2025_01/784171101"/>
    <hyperlink ref="F680" r:id="rId11" display="https://podminky.urs.cz/item/CS_URS_2025_01/784171111"/>
    <hyperlink ref="F794" r:id="rId12" display="https://podminky.urs.cz/item/CS_URS_2025_01/784181111"/>
    <hyperlink ref="F905" r:id="rId13" display="https://podminky.urs.cz/item/CS_URS_2025_01/784191005"/>
    <hyperlink ref="F962" r:id="rId14" display="https://podminky.urs.cz/item/CS_URS_2025_01/784191007"/>
    <hyperlink ref="F1019" r:id="rId15" display="https://podminky.urs.cz/item/CS_URS_2025_01/7842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1973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1974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1975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ROUND(J100,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ROUND((SUM(BE100:BE487)),  2)</f>
        <v>0</v>
      </c>
      <c r="G37" s="40"/>
      <c r="H37" s="40"/>
      <c r="I37" s="160">
        <v>0.20999999999999999</v>
      </c>
      <c r="J37" s="159">
        <f>ROUND(((SUM(BE100:BE487))*I37),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ROUND((SUM(BF100:BF487)),  2)</f>
        <v>0</v>
      </c>
      <c r="G38" s="40"/>
      <c r="H38" s="40"/>
      <c r="I38" s="160">
        <v>0.12</v>
      </c>
      <c r="J38" s="159">
        <f>ROUND(((SUM(BF100:BF487))*I38),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ROUND((SUM(BG100:BG487)),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ROUND((SUM(BH100:BH487)),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ROUND((SUM(BI100:BI487)),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1973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1974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2025-074-3-01-01 - Budova 40- bourací práce- 1.NP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J100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J101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182</v>
      </c>
      <c r="E69" s="186"/>
      <c r="F69" s="186"/>
      <c r="G69" s="186"/>
      <c r="H69" s="186"/>
      <c r="I69" s="186"/>
      <c r="J69" s="187">
        <f>J102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183</v>
      </c>
      <c r="E70" s="186"/>
      <c r="F70" s="186"/>
      <c r="G70" s="186"/>
      <c r="H70" s="186"/>
      <c r="I70" s="186"/>
      <c r="J70" s="187">
        <f>J142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537</v>
      </c>
      <c r="E71" s="186"/>
      <c r="F71" s="186"/>
      <c r="G71" s="186"/>
      <c r="H71" s="186"/>
      <c r="I71" s="186"/>
      <c r="J71" s="187">
        <f>J197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184</v>
      </c>
      <c r="E72" s="186"/>
      <c r="F72" s="186"/>
      <c r="G72" s="186"/>
      <c r="H72" s="186"/>
      <c r="I72" s="186"/>
      <c r="J72" s="187">
        <f>J207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185</v>
      </c>
      <c r="E73" s="181"/>
      <c r="F73" s="181"/>
      <c r="G73" s="181"/>
      <c r="H73" s="181"/>
      <c r="I73" s="181"/>
      <c r="J73" s="182">
        <f>J235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6"/>
      <c r="D74" s="185" t="s">
        <v>186</v>
      </c>
      <c r="E74" s="186"/>
      <c r="F74" s="186"/>
      <c r="G74" s="186"/>
      <c r="H74" s="186"/>
      <c r="I74" s="186"/>
      <c r="J74" s="187">
        <f>J236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538</v>
      </c>
      <c r="E75" s="186"/>
      <c r="F75" s="186"/>
      <c r="G75" s="186"/>
      <c r="H75" s="186"/>
      <c r="I75" s="186"/>
      <c r="J75" s="187">
        <f>J252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187</v>
      </c>
      <c r="E76" s="186"/>
      <c r="F76" s="186"/>
      <c r="G76" s="186"/>
      <c r="H76" s="186"/>
      <c r="I76" s="186"/>
      <c r="J76" s="187">
        <f>J325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61"/>
      <c r="C78" s="62"/>
      <c r="D78" s="62"/>
      <c r="E78" s="62"/>
      <c r="F78" s="62"/>
      <c r="G78" s="62"/>
      <c r="H78" s="62"/>
      <c r="I78" s="62"/>
      <c r="J78" s="62"/>
      <c r="K78" s="6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82" s="2" customFormat="1" ht="6.96" customHeight="1">
      <c r="A82" s="40"/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4.96" customHeight="1">
      <c r="A83" s="40"/>
      <c r="B83" s="41"/>
      <c r="C83" s="25" t="s">
        <v>188</v>
      </c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16</v>
      </c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172" t="str">
        <f>E7</f>
        <v>Domov seniorů Vojkov</v>
      </c>
      <c r="F86" s="34"/>
      <c r="G86" s="34"/>
      <c r="H86" s="34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" customFormat="1" ht="12" customHeight="1">
      <c r="B87" s="23"/>
      <c r="C87" s="34" t="s">
        <v>170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1" customFormat="1" ht="16.5" customHeight="1">
      <c r="B88" s="23"/>
      <c r="C88" s="24"/>
      <c r="D88" s="24"/>
      <c r="E88" s="172" t="s">
        <v>1973</v>
      </c>
      <c r="F88" s="24"/>
      <c r="G88" s="24"/>
      <c r="H88" s="24"/>
      <c r="I88" s="24"/>
      <c r="J88" s="24"/>
      <c r="K88" s="24"/>
      <c r="L88" s="22"/>
    </row>
    <row r="89" s="1" customFormat="1" ht="12" customHeight="1">
      <c r="B89" s="23"/>
      <c r="C89" s="34" t="s">
        <v>172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2" customFormat="1" ht="16.5" customHeight="1">
      <c r="A90" s="40"/>
      <c r="B90" s="41"/>
      <c r="C90" s="42"/>
      <c r="D90" s="42"/>
      <c r="E90" s="173" t="s">
        <v>1974</v>
      </c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174</v>
      </c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71" t="str">
        <f>E13</f>
        <v>2025-074-3-01-01 - Budova 40- bourací práce- 1.NP</v>
      </c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21</v>
      </c>
      <c r="D94" s="42"/>
      <c r="E94" s="42"/>
      <c r="F94" s="29" t="str">
        <f>F16</f>
        <v>Vojkov 1, Vrchotovy Janovice</v>
      </c>
      <c r="G94" s="42"/>
      <c r="H94" s="42"/>
      <c r="I94" s="34" t="s">
        <v>23</v>
      </c>
      <c r="J94" s="74" t="str">
        <f>IF(J16="","",J16)</f>
        <v>12. 5. 2025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40.05" customHeight="1">
      <c r="A96" s="40"/>
      <c r="B96" s="41"/>
      <c r="C96" s="34" t="s">
        <v>25</v>
      </c>
      <c r="D96" s="42"/>
      <c r="E96" s="42"/>
      <c r="F96" s="29" t="str">
        <f>E19</f>
        <v>Domov seniorů Vojkov 1, Vrchotovy Janovice</v>
      </c>
      <c r="G96" s="42"/>
      <c r="H96" s="42"/>
      <c r="I96" s="34" t="s">
        <v>31</v>
      </c>
      <c r="J96" s="38" t="str">
        <f>E25</f>
        <v>ČOS exim,s.r.o. Alešova 26, České Budějovice</v>
      </c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5.15" customHeight="1">
      <c r="A97" s="40"/>
      <c r="B97" s="41"/>
      <c r="C97" s="34" t="s">
        <v>29</v>
      </c>
      <c r="D97" s="42"/>
      <c r="E97" s="42"/>
      <c r="F97" s="29" t="str">
        <f>IF(E22="","",E22)</f>
        <v>Vyplň údaj</v>
      </c>
      <c r="G97" s="42"/>
      <c r="H97" s="42"/>
      <c r="I97" s="34" t="s">
        <v>34</v>
      </c>
      <c r="J97" s="38" t="str">
        <f>E28</f>
        <v>Ing. Dana Mlejnková</v>
      </c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0.32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11" customFormat="1" ht="29.28" customHeight="1">
      <c r="A99" s="189"/>
      <c r="B99" s="190"/>
      <c r="C99" s="191" t="s">
        <v>189</v>
      </c>
      <c r="D99" s="192" t="s">
        <v>57</v>
      </c>
      <c r="E99" s="192" t="s">
        <v>53</v>
      </c>
      <c r="F99" s="192" t="s">
        <v>54</v>
      </c>
      <c r="G99" s="192" t="s">
        <v>190</v>
      </c>
      <c r="H99" s="192" t="s">
        <v>191</v>
      </c>
      <c r="I99" s="192" t="s">
        <v>192</v>
      </c>
      <c r="J99" s="192" t="s">
        <v>179</v>
      </c>
      <c r="K99" s="193" t="s">
        <v>193</v>
      </c>
      <c r="L99" s="194"/>
      <c r="M99" s="94" t="s">
        <v>19</v>
      </c>
      <c r="N99" s="95" t="s">
        <v>42</v>
      </c>
      <c r="O99" s="95" t="s">
        <v>194</v>
      </c>
      <c r="P99" s="95" t="s">
        <v>195</v>
      </c>
      <c r="Q99" s="95" t="s">
        <v>196</v>
      </c>
      <c r="R99" s="95" t="s">
        <v>197</v>
      </c>
      <c r="S99" s="95" t="s">
        <v>198</v>
      </c>
      <c r="T99" s="96" t="s">
        <v>199</v>
      </c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</row>
    <row r="100" s="2" customFormat="1" ht="22.8" customHeight="1">
      <c r="A100" s="40"/>
      <c r="B100" s="41"/>
      <c r="C100" s="101" t="s">
        <v>200</v>
      </c>
      <c r="D100" s="42"/>
      <c r="E100" s="42"/>
      <c r="F100" s="42"/>
      <c r="G100" s="42"/>
      <c r="H100" s="42"/>
      <c r="I100" s="42"/>
      <c r="J100" s="195">
        <f>BK100</f>
        <v>0</v>
      </c>
      <c r="K100" s="42"/>
      <c r="L100" s="46"/>
      <c r="M100" s="97"/>
      <c r="N100" s="196"/>
      <c r="O100" s="98"/>
      <c r="P100" s="197">
        <f>P101+P235</f>
        <v>0</v>
      </c>
      <c r="Q100" s="98"/>
      <c r="R100" s="197">
        <f>R101+R235</f>
        <v>0.28883700000000001</v>
      </c>
      <c r="S100" s="98"/>
      <c r="T100" s="198">
        <f>T101+T235</f>
        <v>6.6027384700000002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71</v>
      </c>
      <c r="AU100" s="19" t="s">
        <v>180</v>
      </c>
      <c r="BK100" s="199">
        <f>BK101+BK235</f>
        <v>0</v>
      </c>
    </row>
    <row r="101" s="12" customFormat="1" ht="25.92" customHeight="1">
      <c r="A101" s="12"/>
      <c r="B101" s="200"/>
      <c r="C101" s="201"/>
      <c r="D101" s="202" t="s">
        <v>71</v>
      </c>
      <c r="E101" s="203" t="s">
        <v>201</v>
      </c>
      <c r="F101" s="203" t="s">
        <v>202</v>
      </c>
      <c r="G101" s="201"/>
      <c r="H101" s="201"/>
      <c r="I101" s="204"/>
      <c r="J101" s="205">
        <f>BK101</f>
        <v>0</v>
      </c>
      <c r="K101" s="201"/>
      <c r="L101" s="206"/>
      <c r="M101" s="207"/>
      <c r="N101" s="208"/>
      <c r="O101" s="208"/>
      <c r="P101" s="209">
        <f>P102+P142+P197+P207</f>
        <v>0</v>
      </c>
      <c r="Q101" s="208"/>
      <c r="R101" s="209">
        <f>R102+R142+R197+R207</f>
        <v>0</v>
      </c>
      <c r="S101" s="208"/>
      <c r="T101" s="210">
        <f>T102+T142+T197+T207</f>
        <v>6.2980239999999998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79</v>
      </c>
      <c r="AT101" s="212" t="s">
        <v>71</v>
      </c>
      <c r="AU101" s="212" t="s">
        <v>72</v>
      </c>
      <c r="AY101" s="211" t="s">
        <v>203</v>
      </c>
      <c r="BK101" s="213">
        <f>BK102+BK142+BK197+BK207</f>
        <v>0</v>
      </c>
    </row>
    <row r="102" s="12" customFormat="1" ht="22.8" customHeight="1">
      <c r="A102" s="12"/>
      <c r="B102" s="200"/>
      <c r="C102" s="201"/>
      <c r="D102" s="202" t="s">
        <v>71</v>
      </c>
      <c r="E102" s="214" t="s">
        <v>204</v>
      </c>
      <c r="F102" s="214" t="s">
        <v>205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SUM(P103:P141)</f>
        <v>0</v>
      </c>
      <c r="Q102" s="208"/>
      <c r="R102" s="209">
        <f>SUM(R103:R141)</f>
        <v>0</v>
      </c>
      <c r="S102" s="208"/>
      <c r="T102" s="210">
        <f>SUM(T103:T141)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79</v>
      </c>
      <c r="AT102" s="212" t="s">
        <v>71</v>
      </c>
      <c r="AU102" s="212" t="s">
        <v>79</v>
      </c>
      <c r="AY102" s="211" t="s">
        <v>203</v>
      </c>
      <c r="BK102" s="213">
        <f>SUM(BK103:BK141)</f>
        <v>0</v>
      </c>
    </row>
    <row r="103" s="2" customFormat="1" ht="24.15" customHeight="1">
      <c r="A103" s="40"/>
      <c r="B103" s="41"/>
      <c r="C103" s="216" t="s">
        <v>79</v>
      </c>
      <c r="D103" s="216" t="s">
        <v>206</v>
      </c>
      <c r="E103" s="217" t="s">
        <v>207</v>
      </c>
      <c r="F103" s="218" t="s">
        <v>208</v>
      </c>
      <c r="G103" s="219" t="s">
        <v>209</v>
      </c>
      <c r="H103" s="220">
        <v>66.870000000000005</v>
      </c>
      <c r="I103" s="221"/>
      <c r="J103" s="222">
        <f>ROUND(I103*H103,2)</f>
        <v>0</v>
      </c>
      <c r="K103" s="218" t="s">
        <v>210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211</v>
      </c>
      <c r="AT103" s="227" t="s">
        <v>206</v>
      </c>
      <c r="AU103" s="227" t="s">
        <v>81</v>
      </c>
      <c r="AY103" s="19" t="s">
        <v>203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211</v>
      </c>
      <c r="BM103" s="227" t="s">
        <v>1976</v>
      </c>
    </row>
    <row r="104" s="2" customFormat="1">
      <c r="A104" s="40"/>
      <c r="B104" s="41"/>
      <c r="C104" s="42"/>
      <c r="D104" s="229" t="s">
        <v>213</v>
      </c>
      <c r="E104" s="42"/>
      <c r="F104" s="230" t="s">
        <v>214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213</v>
      </c>
      <c r="AU104" s="19" t="s">
        <v>81</v>
      </c>
    </row>
    <row r="105" s="13" customFormat="1">
      <c r="A105" s="13"/>
      <c r="B105" s="234"/>
      <c r="C105" s="235"/>
      <c r="D105" s="236" t="s">
        <v>215</v>
      </c>
      <c r="E105" s="237" t="s">
        <v>19</v>
      </c>
      <c r="F105" s="238" t="s">
        <v>1977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215</v>
      </c>
      <c r="AU105" s="244" t="s">
        <v>81</v>
      </c>
      <c r="AV105" s="13" t="s">
        <v>79</v>
      </c>
      <c r="AW105" s="13" t="s">
        <v>33</v>
      </c>
      <c r="AX105" s="13" t="s">
        <v>72</v>
      </c>
      <c r="AY105" s="244" t="s">
        <v>203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501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444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3" customFormat="1">
      <c r="A108" s="13"/>
      <c r="B108" s="234"/>
      <c r="C108" s="235"/>
      <c r="D108" s="236" t="s">
        <v>215</v>
      </c>
      <c r="E108" s="237" t="s">
        <v>19</v>
      </c>
      <c r="F108" s="238" t="s">
        <v>219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215</v>
      </c>
      <c r="AU108" s="244" t="s">
        <v>81</v>
      </c>
      <c r="AV108" s="13" t="s">
        <v>79</v>
      </c>
      <c r="AW108" s="13" t="s">
        <v>33</v>
      </c>
      <c r="AX108" s="13" t="s">
        <v>72</v>
      </c>
      <c r="AY108" s="244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220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4" customFormat="1">
      <c r="A110" s="14"/>
      <c r="B110" s="245"/>
      <c r="C110" s="246"/>
      <c r="D110" s="236" t="s">
        <v>215</v>
      </c>
      <c r="E110" s="247" t="s">
        <v>19</v>
      </c>
      <c r="F110" s="248" t="s">
        <v>321</v>
      </c>
      <c r="G110" s="246"/>
      <c r="H110" s="249">
        <v>16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215</v>
      </c>
      <c r="AU110" s="255" t="s">
        <v>81</v>
      </c>
      <c r="AV110" s="14" t="s">
        <v>81</v>
      </c>
      <c r="AW110" s="14" t="s">
        <v>33</v>
      </c>
      <c r="AX110" s="14" t="s">
        <v>72</v>
      </c>
      <c r="AY110" s="255" t="s">
        <v>203</v>
      </c>
    </row>
    <row r="111" s="13" customFormat="1">
      <c r="A111" s="13"/>
      <c r="B111" s="234"/>
      <c r="C111" s="235"/>
      <c r="D111" s="236" t="s">
        <v>215</v>
      </c>
      <c r="E111" s="237" t="s">
        <v>19</v>
      </c>
      <c r="F111" s="238" t="s">
        <v>1977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215</v>
      </c>
      <c r="AU111" s="244" t="s">
        <v>81</v>
      </c>
      <c r="AV111" s="13" t="s">
        <v>79</v>
      </c>
      <c r="AW111" s="13" t="s">
        <v>33</v>
      </c>
      <c r="AX111" s="13" t="s">
        <v>72</v>
      </c>
      <c r="AY111" s="244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497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456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3" customFormat="1">
      <c r="A114" s="13"/>
      <c r="B114" s="234"/>
      <c r="C114" s="235"/>
      <c r="D114" s="236" t="s">
        <v>215</v>
      </c>
      <c r="E114" s="237" t="s">
        <v>19</v>
      </c>
      <c r="F114" s="238" t="s">
        <v>219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215</v>
      </c>
      <c r="AU114" s="244" t="s">
        <v>81</v>
      </c>
      <c r="AV114" s="13" t="s">
        <v>79</v>
      </c>
      <c r="AW114" s="13" t="s">
        <v>33</v>
      </c>
      <c r="AX114" s="13" t="s">
        <v>72</v>
      </c>
      <c r="AY114" s="244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220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4" customFormat="1">
      <c r="A116" s="14"/>
      <c r="B116" s="245"/>
      <c r="C116" s="246"/>
      <c r="D116" s="236" t="s">
        <v>215</v>
      </c>
      <c r="E116" s="247" t="s">
        <v>19</v>
      </c>
      <c r="F116" s="248" t="s">
        <v>1978</v>
      </c>
      <c r="G116" s="246"/>
      <c r="H116" s="249">
        <v>11.560000000000001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215</v>
      </c>
      <c r="AU116" s="255" t="s">
        <v>81</v>
      </c>
      <c r="AV116" s="14" t="s">
        <v>81</v>
      </c>
      <c r="AW116" s="14" t="s">
        <v>33</v>
      </c>
      <c r="AX116" s="14" t="s">
        <v>72</v>
      </c>
      <c r="AY116" s="255" t="s">
        <v>203</v>
      </c>
    </row>
    <row r="117" s="13" customFormat="1">
      <c r="A117" s="13"/>
      <c r="B117" s="234"/>
      <c r="C117" s="235"/>
      <c r="D117" s="236" t="s">
        <v>215</v>
      </c>
      <c r="E117" s="237" t="s">
        <v>19</v>
      </c>
      <c r="F117" s="238" t="s">
        <v>1977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215</v>
      </c>
      <c r="AU117" s="244" t="s">
        <v>81</v>
      </c>
      <c r="AV117" s="13" t="s">
        <v>79</v>
      </c>
      <c r="AW117" s="13" t="s">
        <v>33</v>
      </c>
      <c r="AX117" s="13" t="s">
        <v>72</v>
      </c>
      <c r="AY117" s="244" t="s">
        <v>203</v>
      </c>
    </row>
    <row r="118" s="13" customFormat="1">
      <c r="A118" s="13"/>
      <c r="B118" s="234"/>
      <c r="C118" s="235"/>
      <c r="D118" s="236" t="s">
        <v>215</v>
      </c>
      <c r="E118" s="237" t="s">
        <v>19</v>
      </c>
      <c r="F118" s="238" t="s">
        <v>517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215</v>
      </c>
      <c r="AU118" s="244" t="s">
        <v>81</v>
      </c>
      <c r="AV118" s="13" t="s">
        <v>79</v>
      </c>
      <c r="AW118" s="13" t="s">
        <v>33</v>
      </c>
      <c r="AX118" s="13" t="s">
        <v>72</v>
      </c>
      <c r="AY118" s="244" t="s">
        <v>203</v>
      </c>
    </row>
    <row r="119" s="13" customFormat="1">
      <c r="A119" s="13"/>
      <c r="B119" s="234"/>
      <c r="C119" s="235"/>
      <c r="D119" s="236" t="s">
        <v>215</v>
      </c>
      <c r="E119" s="237" t="s">
        <v>19</v>
      </c>
      <c r="F119" s="238" t="s">
        <v>1979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215</v>
      </c>
      <c r="AU119" s="244" t="s">
        <v>81</v>
      </c>
      <c r="AV119" s="13" t="s">
        <v>79</v>
      </c>
      <c r="AW119" s="13" t="s">
        <v>33</v>
      </c>
      <c r="AX119" s="13" t="s">
        <v>72</v>
      </c>
      <c r="AY119" s="244" t="s">
        <v>203</v>
      </c>
    </row>
    <row r="120" s="13" customFormat="1">
      <c r="A120" s="13"/>
      <c r="B120" s="234"/>
      <c r="C120" s="235"/>
      <c r="D120" s="236" t="s">
        <v>215</v>
      </c>
      <c r="E120" s="237" t="s">
        <v>19</v>
      </c>
      <c r="F120" s="238" t="s">
        <v>219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215</v>
      </c>
      <c r="AU120" s="244" t="s">
        <v>81</v>
      </c>
      <c r="AV120" s="13" t="s">
        <v>79</v>
      </c>
      <c r="AW120" s="13" t="s">
        <v>33</v>
      </c>
      <c r="AX120" s="13" t="s">
        <v>72</v>
      </c>
      <c r="AY120" s="244" t="s">
        <v>203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220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4" customFormat="1">
      <c r="A122" s="14"/>
      <c r="B122" s="245"/>
      <c r="C122" s="246"/>
      <c r="D122" s="236" t="s">
        <v>215</v>
      </c>
      <c r="E122" s="247" t="s">
        <v>19</v>
      </c>
      <c r="F122" s="248" t="s">
        <v>1980</v>
      </c>
      <c r="G122" s="246"/>
      <c r="H122" s="249">
        <v>15.869999999999999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215</v>
      </c>
      <c r="AU122" s="255" t="s">
        <v>81</v>
      </c>
      <c r="AV122" s="14" t="s">
        <v>81</v>
      </c>
      <c r="AW122" s="14" t="s">
        <v>33</v>
      </c>
      <c r="AX122" s="14" t="s">
        <v>72</v>
      </c>
      <c r="AY122" s="255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1977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520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1727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3" customFormat="1">
      <c r="A126" s="13"/>
      <c r="B126" s="234"/>
      <c r="C126" s="235"/>
      <c r="D126" s="236" t="s">
        <v>215</v>
      </c>
      <c r="E126" s="237" t="s">
        <v>19</v>
      </c>
      <c r="F126" s="238" t="s">
        <v>219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215</v>
      </c>
      <c r="AU126" s="244" t="s">
        <v>81</v>
      </c>
      <c r="AV126" s="13" t="s">
        <v>79</v>
      </c>
      <c r="AW126" s="13" t="s">
        <v>33</v>
      </c>
      <c r="AX126" s="13" t="s">
        <v>72</v>
      </c>
      <c r="AY126" s="244" t="s">
        <v>203</v>
      </c>
    </row>
    <row r="127" s="13" customFormat="1">
      <c r="A127" s="13"/>
      <c r="B127" s="234"/>
      <c r="C127" s="235"/>
      <c r="D127" s="236" t="s">
        <v>215</v>
      </c>
      <c r="E127" s="237" t="s">
        <v>19</v>
      </c>
      <c r="F127" s="238" t="s">
        <v>220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215</v>
      </c>
      <c r="AU127" s="244" t="s">
        <v>81</v>
      </c>
      <c r="AV127" s="13" t="s">
        <v>79</v>
      </c>
      <c r="AW127" s="13" t="s">
        <v>33</v>
      </c>
      <c r="AX127" s="13" t="s">
        <v>72</v>
      </c>
      <c r="AY127" s="244" t="s">
        <v>203</v>
      </c>
    </row>
    <row r="128" s="14" customFormat="1">
      <c r="A128" s="14"/>
      <c r="B128" s="245"/>
      <c r="C128" s="246"/>
      <c r="D128" s="236" t="s">
        <v>215</v>
      </c>
      <c r="E128" s="247" t="s">
        <v>19</v>
      </c>
      <c r="F128" s="248" t="s">
        <v>1981</v>
      </c>
      <c r="G128" s="246"/>
      <c r="H128" s="249">
        <v>4.8099999999999996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215</v>
      </c>
      <c r="AU128" s="255" t="s">
        <v>81</v>
      </c>
      <c r="AV128" s="14" t="s">
        <v>81</v>
      </c>
      <c r="AW128" s="14" t="s">
        <v>33</v>
      </c>
      <c r="AX128" s="14" t="s">
        <v>72</v>
      </c>
      <c r="AY128" s="255" t="s">
        <v>203</v>
      </c>
    </row>
    <row r="129" s="13" customFormat="1">
      <c r="A129" s="13"/>
      <c r="B129" s="234"/>
      <c r="C129" s="235"/>
      <c r="D129" s="236" t="s">
        <v>215</v>
      </c>
      <c r="E129" s="237" t="s">
        <v>19</v>
      </c>
      <c r="F129" s="238" t="s">
        <v>1977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215</v>
      </c>
      <c r="AU129" s="244" t="s">
        <v>81</v>
      </c>
      <c r="AV129" s="13" t="s">
        <v>79</v>
      </c>
      <c r="AW129" s="13" t="s">
        <v>33</v>
      </c>
      <c r="AX129" s="13" t="s">
        <v>72</v>
      </c>
      <c r="AY129" s="244" t="s">
        <v>203</v>
      </c>
    </row>
    <row r="130" s="13" customFormat="1">
      <c r="A130" s="13"/>
      <c r="B130" s="234"/>
      <c r="C130" s="235"/>
      <c r="D130" s="236" t="s">
        <v>215</v>
      </c>
      <c r="E130" s="237" t="s">
        <v>19</v>
      </c>
      <c r="F130" s="238" t="s">
        <v>524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215</v>
      </c>
      <c r="AU130" s="244" t="s">
        <v>81</v>
      </c>
      <c r="AV130" s="13" t="s">
        <v>79</v>
      </c>
      <c r="AW130" s="13" t="s">
        <v>33</v>
      </c>
      <c r="AX130" s="13" t="s">
        <v>72</v>
      </c>
      <c r="AY130" s="244" t="s">
        <v>203</v>
      </c>
    </row>
    <row r="131" s="13" customFormat="1">
      <c r="A131" s="13"/>
      <c r="B131" s="234"/>
      <c r="C131" s="235"/>
      <c r="D131" s="236" t="s">
        <v>215</v>
      </c>
      <c r="E131" s="237" t="s">
        <v>19</v>
      </c>
      <c r="F131" s="238" t="s">
        <v>1982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215</v>
      </c>
      <c r="AU131" s="244" t="s">
        <v>81</v>
      </c>
      <c r="AV131" s="13" t="s">
        <v>79</v>
      </c>
      <c r="AW131" s="13" t="s">
        <v>33</v>
      </c>
      <c r="AX131" s="13" t="s">
        <v>72</v>
      </c>
      <c r="AY131" s="244" t="s">
        <v>203</v>
      </c>
    </row>
    <row r="132" s="13" customFormat="1">
      <c r="A132" s="13"/>
      <c r="B132" s="234"/>
      <c r="C132" s="235"/>
      <c r="D132" s="236" t="s">
        <v>215</v>
      </c>
      <c r="E132" s="237" t="s">
        <v>19</v>
      </c>
      <c r="F132" s="238" t="s">
        <v>219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215</v>
      </c>
      <c r="AU132" s="244" t="s">
        <v>81</v>
      </c>
      <c r="AV132" s="13" t="s">
        <v>79</v>
      </c>
      <c r="AW132" s="13" t="s">
        <v>33</v>
      </c>
      <c r="AX132" s="13" t="s">
        <v>72</v>
      </c>
      <c r="AY132" s="244" t="s">
        <v>203</v>
      </c>
    </row>
    <row r="133" s="13" customFormat="1">
      <c r="A133" s="13"/>
      <c r="B133" s="234"/>
      <c r="C133" s="235"/>
      <c r="D133" s="236" t="s">
        <v>215</v>
      </c>
      <c r="E133" s="237" t="s">
        <v>19</v>
      </c>
      <c r="F133" s="238" t="s">
        <v>220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215</v>
      </c>
      <c r="AU133" s="244" t="s">
        <v>81</v>
      </c>
      <c r="AV133" s="13" t="s">
        <v>79</v>
      </c>
      <c r="AW133" s="13" t="s">
        <v>33</v>
      </c>
      <c r="AX133" s="13" t="s">
        <v>72</v>
      </c>
      <c r="AY133" s="244" t="s">
        <v>203</v>
      </c>
    </row>
    <row r="134" s="14" customFormat="1">
      <c r="A134" s="14"/>
      <c r="B134" s="245"/>
      <c r="C134" s="246"/>
      <c r="D134" s="236" t="s">
        <v>215</v>
      </c>
      <c r="E134" s="247" t="s">
        <v>19</v>
      </c>
      <c r="F134" s="248" t="s">
        <v>1983</v>
      </c>
      <c r="G134" s="246"/>
      <c r="H134" s="249">
        <v>7.3899999999999997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215</v>
      </c>
      <c r="AU134" s="255" t="s">
        <v>81</v>
      </c>
      <c r="AV134" s="14" t="s">
        <v>81</v>
      </c>
      <c r="AW134" s="14" t="s">
        <v>33</v>
      </c>
      <c r="AX134" s="14" t="s">
        <v>72</v>
      </c>
      <c r="AY134" s="255" t="s">
        <v>203</v>
      </c>
    </row>
    <row r="135" s="13" customFormat="1">
      <c r="A135" s="13"/>
      <c r="B135" s="234"/>
      <c r="C135" s="235"/>
      <c r="D135" s="236" t="s">
        <v>215</v>
      </c>
      <c r="E135" s="237" t="s">
        <v>19</v>
      </c>
      <c r="F135" s="238" t="s">
        <v>1977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215</v>
      </c>
      <c r="AU135" s="244" t="s">
        <v>81</v>
      </c>
      <c r="AV135" s="13" t="s">
        <v>79</v>
      </c>
      <c r="AW135" s="13" t="s">
        <v>33</v>
      </c>
      <c r="AX135" s="13" t="s">
        <v>72</v>
      </c>
      <c r="AY135" s="244" t="s">
        <v>203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527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1367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3" customFormat="1">
      <c r="A138" s="13"/>
      <c r="B138" s="234"/>
      <c r="C138" s="235"/>
      <c r="D138" s="236" t="s">
        <v>215</v>
      </c>
      <c r="E138" s="237" t="s">
        <v>19</v>
      </c>
      <c r="F138" s="238" t="s">
        <v>219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215</v>
      </c>
      <c r="AU138" s="244" t="s">
        <v>81</v>
      </c>
      <c r="AV138" s="13" t="s">
        <v>79</v>
      </c>
      <c r="AW138" s="13" t="s">
        <v>33</v>
      </c>
      <c r="AX138" s="13" t="s">
        <v>72</v>
      </c>
      <c r="AY138" s="244" t="s">
        <v>203</v>
      </c>
    </row>
    <row r="139" s="13" customFormat="1">
      <c r="A139" s="13"/>
      <c r="B139" s="234"/>
      <c r="C139" s="235"/>
      <c r="D139" s="236" t="s">
        <v>215</v>
      </c>
      <c r="E139" s="237" t="s">
        <v>19</v>
      </c>
      <c r="F139" s="238" t="s">
        <v>220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215</v>
      </c>
      <c r="AU139" s="244" t="s">
        <v>81</v>
      </c>
      <c r="AV139" s="13" t="s">
        <v>79</v>
      </c>
      <c r="AW139" s="13" t="s">
        <v>33</v>
      </c>
      <c r="AX139" s="13" t="s">
        <v>72</v>
      </c>
      <c r="AY139" s="244" t="s">
        <v>203</v>
      </c>
    </row>
    <row r="140" s="14" customFormat="1">
      <c r="A140" s="14"/>
      <c r="B140" s="245"/>
      <c r="C140" s="246"/>
      <c r="D140" s="236" t="s">
        <v>215</v>
      </c>
      <c r="E140" s="247" t="s">
        <v>19</v>
      </c>
      <c r="F140" s="248" t="s">
        <v>1984</v>
      </c>
      <c r="G140" s="246"/>
      <c r="H140" s="249">
        <v>11.24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215</v>
      </c>
      <c r="AU140" s="255" t="s">
        <v>81</v>
      </c>
      <c r="AV140" s="14" t="s">
        <v>81</v>
      </c>
      <c r="AW140" s="14" t="s">
        <v>33</v>
      </c>
      <c r="AX140" s="14" t="s">
        <v>72</v>
      </c>
      <c r="AY140" s="255" t="s">
        <v>203</v>
      </c>
    </row>
    <row r="141" s="15" customFormat="1">
      <c r="A141" s="15"/>
      <c r="B141" s="256"/>
      <c r="C141" s="257"/>
      <c r="D141" s="236" t="s">
        <v>215</v>
      </c>
      <c r="E141" s="258" t="s">
        <v>19</v>
      </c>
      <c r="F141" s="259" t="s">
        <v>246</v>
      </c>
      <c r="G141" s="257"/>
      <c r="H141" s="260">
        <v>66.870000000000005</v>
      </c>
      <c r="I141" s="261"/>
      <c r="J141" s="257"/>
      <c r="K141" s="257"/>
      <c r="L141" s="262"/>
      <c r="M141" s="263"/>
      <c r="N141" s="264"/>
      <c r="O141" s="264"/>
      <c r="P141" s="264"/>
      <c r="Q141" s="264"/>
      <c r="R141" s="264"/>
      <c r="S141" s="264"/>
      <c r="T141" s="26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6" t="s">
        <v>215</v>
      </c>
      <c r="AU141" s="266" t="s">
        <v>81</v>
      </c>
      <c r="AV141" s="15" t="s">
        <v>211</v>
      </c>
      <c r="AW141" s="15" t="s">
        <v>33</v>
      </c>
      <c r="AX141" s="15" t="s">
        <v>79</v>
      </c>
      <c r="AY141" s="266" t="s">
        <v>203</v>
      </c>
    </row>
    <row r="142" s="12" customFormat="1" ht="22.8" customHeight="1">
      <c r="A142" s="12"/>
      <c r="B142" s="200"/>
      <c r="C142" s="201"/>
      <c r="D142" s="202" t="s">
        <v>71</v>
      </c>
      <c r="E142" s="214" t="s">
        <v>247</v>
      </c>
      <c r="F142" s="214" t="s">
        <v>248</v>
      </c>
      <c r="G142" s="201"/>
      <c r="H142" s="201"/>
      <c r="I142" s="204"/>
      <c r="J142" s="215">
        <f>BK142</f>
        <v>0</v>
      </c>
      <c r="K142" s="201"/>
      <c r="L142" s="206"/>
      <c r="M142" s="207"/>
      <c r="N142" s="208"/>
      <c r="O142" s="208"/>
      <c r="P142" s="209">
        <f>SUM(P143:P196)</f>
        <v>0</v>
      </c>
      <c r="Q142" s="208"/>
      <c r="R142" s="209">
        <f>SUM(R143:R196)</f>
        <v>0</v>
      </c>
      <c r="S142" s="208"/>
      <c r="T142" s="210">
        <f>SUM(T143:T196)</f>
        <v>6.272824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1" t="s">
        <v>79</v>
      </c>
      <c r="AT142" s="212" t="s">
        <v>71</v>
      </c>
      <c r="AU142" s="212" t="s">
        <v>79</v>
      </c>
      <c r="AY142" s="211" t="s">
        <v>203</v>
      </c>
      <c r="BK142" s="213">
        <f>SUM(BK143:BK196)</f>
        <v>0</v>
      </c>
    </row>
    <row r="143" s="2" customFormat="1" ht="16.5" customHeight="1">
      <c r="A143" s="40"/>
      <c r="B143" s="41"/>
      <c r="C143" s="216" t="s">
        <v>81</v>
      </c>
      <c r="D143" s="216" t="s">
        <v>206</v>
      </c>
      <c r="E143" s="217" t="s">
        <v>1387</v>
      </c>
      <c r="F143" s="218" t="s">
        <v>1388</v>
      </c>
      <c r="G143" s="219" t="s">
        <v>209</v>
      </c>
      <c r="H143" s="220">
        <v>66.870000000000005</v>
      </c>
      <c r="I143" s="221"/>
      <c r="J143" s="222">
        <f>ROUND(I143*H143,2)</f>
        <v>0</v>
      </c>
      <c r="K143" s="218" t="s">
        <v>210</v>
      </c>
      <c r="L143" s="46"/>
      <c r="M143" s="223" t="s">
        <v>19</v>
      </c>
      <c r="N143" s="224" t="s">
        <v>43</v>
      </c>
      <c r="O143" s="86"/>
      <c r="P143" s="225">
        <f>O143*H143</f>
        <v>0</v>
      </c>
      <c r="Q143" s="225">
        <v>0</v>
      </c>
      <c r="R143" s="225">
        <f>Q143*H143</f>
        <v>0</v>
      </c>
      <c r="S143" s="225">
        <v>0.089999999999999997</v>
      </c>
      <c r="T143" s="226">
        <f>S143*H143</f>
        <v>6.0183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211</v>
      </c>
      <c r="AT143" s="227" t="s">
        <v>206</v>
      </c>
      <c r="AU143" s="227" t="s">
        <v>81</v>
      </c>
      <c r="AY143" s="19" t="s">
        <v>203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211</v>
      </c>
      <c r="BM143" s="227" t="s">
        <v>1985</v>
      </c>
    </row>
    <row r="144" s="2" customFormat="1">
      <c r="A144" s="40"/>
      <c r="B144" s="41"/>
      <c r="C144" s="42"/>
      <c r="D144" s="229" t="s">
        <v>213</v>
      </c>
      <c r="E144" s="42"/>
      <c r="F144" s="230" t="s">
        <v>1390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213</v>
      </c>
      <c r="AU144" s="19" t="s">
        <v>81</v>
      </c>
    </row>
    <row r="145" s="13" customFormat="1">
      <c r="A145" s="13"/>
      <c r="B145" s="234"/>
      <c r="C145" s="235"/>
      <c r="D145" s="236" t="s">
        <v>215</v>
      </c>
      <c r="E145" s="237" t="s">
        <v>19</v>
      </c>
      <c r="F145" s="238" t="s">
        <v>1977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215</v>
      </c>
      <c r="AU145" s="244" t="s">
        <v>81</v>
      </c>
      <c r="AV145" s="13" t="s">
        <v>79</v>
      </c>
      <c r="AW145" s="13" t="s">
        <v>33</v>
      </c>
      <c r="AX145" s="13" t="s">
        <v>72</v>
      </c>
      <c r="AY145" s="244" t="s">
        <v>203</v>
      </c>
    </row>
    <row r="146" s="13" customFormat="1">
      <c r="A146" s="13"/>
      <c r="B146" s="234"/>
      <c r="C146" s="235"/>
      <c r="D146" s="236" t="s">
        <v>215</v>
      </c>
      <c r="E146" s="237" t="s">
        <v>19</v>
      </c>
      <c r="F146" s="238" t="s">
        <v>1414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215</v>
      </c>
      <c r="AU146" s="244" t="s">
        <v>81</v>
      </c>
      <c r="AV146" s="13" t="s">
        <v>79</v>
      </c>
      <c r="AW146" s="13" t="s">
        <v>33</v>
      </c>
      <c r="AX146" s="13" t="s">
        <v>72</v>
      </c>
      <c r="AY146" s="244" t="s">
        <v>203</v>
      </c>
    </row>
    <row r="147" s="13" customFormat="1">
      <c r="A147" s="13"/>
      <c r="B147" s="234"/>
      <c r="C147" s="235"/>
      <c r="D147" s="236" t="s">
        <v>215</v>
      </c>
      <c r="E147" s="237" t="s">
        <v>19</v>
      </c>
      <c r="F147" s="238" t="s">
        <v>456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215</v>
      </c>
      <c r="AU147" s="244" t="s">
        <v>81</v>
      </c>
      <c r="AV147" s="13" t="s">
        <v>79</v>
      </c>
      <c r="AW147" s="13" t="s">
        <v>33</v>
      </c>
      <c r="AX147" s="13" t="s">
        <v>72</v>
      </c>
      <c r="AY147" s="244" t="s">
        <v>203</v>
      </c>
    </row>
    <row r="148" s="13" customFormat="1">
      <c r="A148" s="13"/>
      <c r="B148" s="234"/>
      <c r="C148" s="235"/>
      <c r="D148" s="236" t="s">
        <v>215</v>
      </c>
      <c r="E148" s="237" t="s">
        <v>19</v>
      </c>
      <c r="F148" s="238" t="s">
        <v>1391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215</v>
      </c>
      <c r="AU148" s="244" t="s">
        <v>81</v>
      </c>
      <c r="AV148" s="13" t="s">
        <v>79</v>
      </c>
      <c r="AW148" s="13" t="s">
        <v>33</v>
      </c>
      <c r="AX148" s="13" t="s">
        <v>72</v>
      </c>
      <c r="AY148" s="244" t="s">
        <v>203</v>
      </c>
    </row>
    <row r="149" s="13" customFormat="1">
      <c r="A149" s="13"/>
      <c r="B149" s="234"/>
      <c r="C149" s="235"/>
      <c r="D149" s="236" t="s">
        <v>215</v>
      </c>
      <c r="E149" s="237" t="s">
        <v>19</v>
      </c>
      <c r="F149" s="238" t="s">
        <v>1986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215</v>
      </c>
      <c r="AU149" s="244" t="s">
        <v>81</v>
      </c>
      <c r="AV149" s="13" t="s">
        <v>79</v>
      </c>
      <c r="AW149" s="13" t="s">
        <v>33</v>
      </c>
      <c r="AX149" s="13" t="s">
        <v>72</v>
      </c>
      <c r="AY149" s="244" t="s">
        <v>203</v>
      </c>
    </row>
    <row r="150" s="14" customFormat="1">
      <c r="A150" s="14"/>
      <c r="B150" s="245"/>
      <c r="C150" s="246"/>
      <c r="D150" s="236" t="s">
        <v>215</v>
      </c>
      <c r="E150" s="247" t="s">
        <v>19</v>
      </c>
      <c r="F150" s="248" t="s">
        <v>1978</v>
      </c>
      <c r="G150" s="246"/>
      <c r="H150" s="249">
        <v>11.560000000000001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215</v>
      </c>
      <c r="AU150" s="255" t="s">
        <v>81</v>
      </c>
      <c r="AV150" s="14" t="s">
        <v>81</v>
      </c>
      <c r="AW150" s="14" t="s">
        <v>33</v>
      </c>
      <c r="AX150" s="14" t="s">
        <v>72</v>
      </c>
      <c r="AY150" s="255" t="s">
        <v>203</v>
      </c>
    </row>
    <row r="151" s="13" customFormat="1">
      <c r="A151" s="13"/>
      <c r="B151" s="234"/>
      <c r="C151" s="235"/>
      <c r="D151" s="236" t="s">
        <v>215</v>
      </c>
      <c r="E151" s="237" t="s">
        <v>19</v>
      </c>
      <c r="F151" s="238" t="s">
        <v>1977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215</v>
      </c>
      <c r="AU151" s="244" t="s">
        <v>81</v>
      </c>
      <c r="AV151" s="13" t="s">
        <v>79</v>
      </c>
      <c r="AW151" s="13" t="s">
        <v>33</v>
      </c>
      <c r="AX151" s="13" t="s">
        <v>72</v>
      </c>
      <c r="AY151" s="244" t="s">
        <v>203</v>
      </c>
    </row>
    <row r="152" s="13" customFormat="1">
      <c r="A152" s="13"/>
      <c r="B152" s="234"/>
      <c r="C152" s="235"/>
      <c r="D152" s="236" t="s">
        <v>215</v>
      </c>
      <c r="E152" s="237" t="s">
        <v>19</v>
      </c>
      <c r="F152" s="238" t="s">
        <v>1457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215</v>
      </c>
      <c r="AU152" s="244" t="s">
        <v>81</v>
      </c>
      <c r="AV152" s="13" t="s">
        <v>79</v>
      </c>
      <c r="AW152" s="13" t="s">
        <v>33</v>
      </c>
      <c r="AX152" s="13" t="s">
        <v>72</v>
      </c>
      <c r="AY152" s="244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1979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1391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1986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4" customFormat="1">
      <c r="A156" s="14"/>
      <c r="B156" s="245"/>
      <c r="C156" s="246"/>
      <c r="D156" s="236" t="s">
        <v>215</v>
      </c>
      <c r="E156" s="247" t="s">
        <v>19</v>
      </c>
      <c r="F156" s="248" t="s">
        <v>1980</v>
      </c>
      <c r="G156" s="246"/>
      <c r="H156" s="249">
        <v>15.869999999999999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215</v>
      </c>
      <c r="AU156" s="255" t="s">
        <v>81</v>
      </c>
      <c r="AV156" s="14" t="s">
        <v>81</v>
      </c>
      <c r="AW156" s="14" t="s">
        <v>33</v>
      </c>
      <c r="AX156" s="14" t="s">
        <v>72</v>
      </c>
      <c r="AY156" s="255" t="s">
        <v>203</v>
      </c>
    </row>
    <row r="157" s="13" customFormat="1">
      <c r="A157" s="13"/>
      <c r="B157" s="234"/>
      <c r="C157" s="235"/>
      <c r="D157" s="236" t="s">
        <v>215</v>
      </c>
      <c r="E157" s="237" t="s">
        <v>19</v>
      </c>
      <c r="F157" s="238" t="s">
        <v>1977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215</v>
      </c>
      <c r="AU157" s="244" t="s">
        <v>81</v>
      </c>
      <c r="AV157" s="13" t="s">
        <v>79</v>
      </c>
      <c r="AW157" s="13" t="s">
        <v>33</v>
      </c>
      <c r="AX157" s="13" t="s">
        <v>72</v>
      </c>
      <c r="AY157" s="244" t="s">
        <v>203</v>
      </c>
    </row>
    <row r="158" s="13" customFormat="1">
      <c r="A158" s="13"/>
      <c r="B158" s="234"/>
      <c r="C158" s="235"/>
      <c r="D158" s="236" t="s">
        <v>215</v>
      </c>
      <c r="E158" s="237" t="s">
        <v>19</v>
      </c>
      <c r="F158" s="238" t="s">
        <v>1417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215</v>
      </c>
      <c r="AU158" s="244" t="s">
        <v>81</v>
      </c>
      <c r="AV158" s="13" t="s">
        <v>79</v>
      </c>
      <c r="AW158" s="13" t="s">
        <v>33</v>
      </c>
      <c r="AX158" s="13" t="s">
        <v>72</v>
      </c>
      <c r="AY158" s="244" t="s">
        <v>203</v>
      </c>
    </row>
    <row r="159" s="13" customFormat="1">
      <c r="A159" s="13"/>
      <c r="B159" s="234"/>
      <c r="C159" s="235"/>
      <c r="D159" s="236" t="s">
        <v>215</v>
      </c>
      <c r="E159" s="237" t="s">
        <v>19</v>
      </c>
      <c r="F159" s="238" t="s">
        <v>1727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215</v>
      </c>
      <c r="AU159" s="244" t="s">
        <v>81</v>
      </c>
      <c r="AV159" s="13" t="s">
        <v>79</v>
      </c>
      <c r="AW159" s="13" t="s">
        <v>33</v>
      </c>
      <c r="AX159" s="13" t="s">
        <v>72</v>
      </c>
      <c r="AY159" s="244" t="s">
        <v>203</v>
      </c>
    </row>
    <row r="160" s="13" customFormat="1">
      <c r="A160" s="13"/>
      <c r="B160" s="234"/>
      <c r="C160" s="235"/>
      <c r="D160" s="236" t="s">
        <v>215</v>
      </c>
      <c r="E160" s="237" t="s">
        <v>19</v>
      </c>
      <c r="F160" s="238" t="s">
        <v>1391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215</v>
      </c>
      <c r="AU160" s="244" t="s">
        <v>81</v>
      </c>
      <c r="AV160" s="13" t="s">
        <v>79</v>
      </c>
      <c r="AW160" s="13" t="s">
        <v>33</v>
      </c>
      <c r="AX160" s="13" t="s">
        <v>72</v>
      </c>
      <c r="AY160" s="244" t="s">
        <v>203</v>
      </c>
    </row>
    <row r="161" s="13" customFormat="1">
      <c r="A161" s="13"/>
      <c r="B161" s="234"/>
      <c r="C161" s="235"/>
      <c r="D161" s="236" t="s">
        <v>215</v>
      </c>
      <c r="E161" s="237" t="s">
        <v>19</v>
      </c>
      <c r="F161" s="238" t="s">
        <v>1986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215</v>
      </c>
      <c r="AU161" s="244" t="s">
        <v>81</v>
      </c>
      <c r="AV161" s="13" t="s">
        <v>79</v>
      </c>
      <c r="AW161" s="13" t="s">
        <v>33</v>
      </c>
      <c r="AX161" s="13" t="s">
        <v>72</v>
      </c>
      <c r="AY161" s="244" t="s">
        <v>203</v>
      </c>
    </row>
    <row r="162" s="14" customFormat="1">
      <c r="A162" s="14"/>
      <c r="B162" s="245"/>
      <c r="C162" s="246"/>
      <c r="D162" s="236" t="s">
        <v>215</v>
      </c>
      <c r="E162" s="247" t="s">
        <v>19</v>
      </c>
      <c r="F162" s="248" t="s">
        <v>1981</v>
      </c>
      <c r="G162" s="246"/>
      <c r="H162" s="249">
        <v>4.8099999999999996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215</v>
      </c>
      <c r="AU162" s="255" t="s">
        <v>81</v>
      </c>
      <c r="AV162" s="14" t="s">
        <v>81</v>
      </c>
      <c r="AW162" s="14" t="s">
        <v>33</v>
      </c>
      <c r="AX162" s="14" t="s">
        <v>72</v>
      </c>
      <c r="AY162" s="255" t="s">
        <v>203</v>
      </c>
    </row>
    <row r="163" s="13" customFormat="1">
      <c r="A163" s="13"/>
      <c r="B163" s="234"/>
      <c r="C163" s="235"/>
      <c r="D163" s="236" t="s">
        <v>215</v>
      </c>
      <c r="E163" s="237" t="s">
        <v>19</v>
      </c>
      <c r="F163" s="238" t="s">
        <v>1977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215</v>
      </c>
      <c r="AU163" s="244" t="s">
        <v>81</v>
      </c>
      <c r="AV163" s="13" t="s">
        <v>79</v>
      </c>
      <c r="AW163" s="13" t="s">
        <v>33</v>
      </c>
      <c r="AX163" s="13" t="s">
        <v>72</v>
      </c>
      <c r="AY163" s="244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1403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3" customFormat="1">
      <c r="A165" s="13"/>
      <c r="B165" s="234"/>
      <c r="C165" s="235"/>
      <c r="D165" s="236" t="s">
        <v>215</v>
      </c>
      <c r="E165" s="237" t="s">
        <v>19</v>
      </c>
      <c r="F165" s="238" t="s">
        <v>1982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215</v>
      </c>
      <c r="AU165" s="244" t="s">
        <v>81</v>
      </c>
      <c r="AV165" s="13" t="s">
        <v>79</v>
      </c>
      <c r="AW165" s="13" t="s">
        <v>33</v>
      </c>
      <c r="AX165" s="13" t="s">
        <v>72</v>
      </c>
      <c r="AY165" s="244" t="s">
        <v>203</v>
      </c>
    </row>
    <row r="166" s="13" customFormat="1">
      <c r="A166" s="13"/>
      <c r="B166" s="234"/>
      <c r="C166" s="235"/>
      <c r="D166" s="236" t="s">
        <v>215</v>
      </c>
      <c r="E166" s="237" t="s">
        <v>19</v>
      </c>
      <c r="F166" s="238" t="s">
        <v>1391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215</v>
      </c>
      <c r="AU166" s="244" t="s">
        <v>81</v>
      </c>
      <c r="AV166" s="13" t="s">
        <v>79</v>
      </c>
      <c r="AW166" s="13" t="s">
        <v>33</v>
      </c>
      <c r="AX166" s="13" t="s">
        <v>72</v>
      </c>
      <c r="AY166" s="244" t="s">
        <v>203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1986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4" customFormat="1">
      <c r="A168" s="14"/>
      <c r="B168" s="245"/>
      <c r="C168" s="246"/>
      <c r="D168" s="236" t="s">
        <v>215</v>
      </c>
      <c r="E168" s="247" t="s">
        <v>19</v>
      </c>
      <c r="F168" s="248" t="s">
        <v>1983</v>
      </c>
      <c r="G168" s="246"/>
      <c r="H168" s="249">
        <v>7.3899999999999997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215</v>
      </c>
      <c r="AU168" s="255" t="s">
        <v>81</v>
      </c>
      <c r="AV168" s="14" t="s">
        <v>81</v>
      </c>
      <c r="AW168" s="14" t="s">
        <v>33</v>
      </c>
      <c r="AX168" s="14" t="s">
        <v>72</v>
      </c>
      <c r="AY168" s="255" t="s">
        <v>203</v>
      </c>
    </row>
    <row r="169" s="13" customFormat="1">
      <c r="A169" s="13"/>
      <c r="B169" s="234"/>
      <c r="C169" s="235"/>
      <c r="D169" s="236" t="s">
        <v>215</v>
      </c>
      <c r="E169" s="237" t="s">
        <v>19</v>
      </c>
      <c r="F169" s="238" t="s">
        <v>1977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215</v>
      </c>
      <c r="AU169" s="244" t="s">
        <v>81</v>
      </c>
      <c r="AV169" s="13" t="s">
        <v>79</v>
      </c>
      <c r="AW169" s="13" t="s">
        <v>33</v>
      </c>
      <c r="AX169" s="13" t="s">
        <v>72</v>
      </c>
      <c r="AY169" s="244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1418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3" customFormat="1">
      <c r="A171" s="13"/>
      <c r="B171" s="234"/>
      <c r="C171" s="235"/>
      <c r="D171" s="236" t="s">
        <v>215</v>
      </c>
      <c r="E171" s="237" t="s">
        <v>19</v>
      </c>
      <c r="F171" s="238" t="s">
        <v>1367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215</v>
      </c>
      <c r="AU171" s="244" t="s">
        <v>81</v>
      </c>
      <c r="AV171" s="13" t="s">
        <v>79</v>
      </c>
      <c r="AW171" s="13" t="s">
        <v>33</v>
      </c>
      <c r="AX171" s="13" t="s">
        <v>72</v>
      </c>
      <c r="AY171" s="244" t="s">
        <v>203</v>
      </c>
    </row>
    <row r="172" s="13" customFormat="1">
      <c r="A172" s="13"/>
      <c r="B172" s="234"/>
      <c r="C172" s="235"/>
      <c r="D172" s="236" t="s">
        <v>215</v>
      </c>
      <c r="E172" s="237" t="s">
        <v>19</v>
      </c>
      <c r="F172" s="238" t="s">
        <v>1391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215</v>
      </c>
      <c r="AU172" s="244" t="s">
        <v>81</v>
      </c>
      <c r="AV172" s="13" t="s">
        <v>79</v>
      </c>
      <c r="AW172" s="13" t="s">
        <v>33</v>
      </c>
      <c r="AX172" s="13" t="s">
        <v>72</v>
      </c>
      <c r="AY172" s="244" t="s">
        <v>203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1986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4" customFormat="1">
      <c r="A174" s="14"/>
      <c r="B174" s="245"/>
      <c r="C174" s="246"/>
      <c r="D174" s="236" t="s">
        <v>215</v>
      </c>
      <c r="E174" s="247" t="s">
        <v>19</v>
      </c>
      <c r="F174" s="248" t="s">
        <v>1984</v>
      </c>
      <c r="G174" s="246"/>
      <c r="H174" s="249">
        <v>11.24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215</v>
      </c>
      <c r="AU174" s="255" t="s">
        <v>81</v>
      </c>
      <c r="AV174" s="14" t="s">
        <v>81</v>
      </c>
      <c r="AW174" s="14" t="s">
        <v>33</v>
      </c>
      <c r="AX174" s="14" t="s">
        <v>72</v>
      </c>
      <c r="AY174" s="255" t="s">
        <v>203</v>
      </c>
    </row>
    <row r="175" s="13" customFormat="1">
      <c r="A175" s="13"/>
      <c r="B175" s="234"/>
      <c r="C175" s="235"/>
      <c r="D175" s="236" t="s">
        <v>215</v>
      </c>
      <c r="E175" s="237" t="s">
        <v>19</v>
      </c>
      <c r="F175" s="238" t="s">
        <v>1977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215</v>
      </c>
      <c r="AU175" s="244" t="s">
        <v>81</v>
      </c>
      <c r="AV175" s="13" t="s">
        <v>79</v>
      </c>
      <c r="AW175" s="13" t="s">
        <v>33</v>
      </c>
      <c r="AX175" s="13" t="s">
        <v>72</v>
      </c>
      <c r="AY175" s="244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1459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3" customFormat="1">
      <c r="A177" s="13"/>
      <c r="B177" s="234"/>
      <c r="C177" s="235"/>
      <c r="D177" s="236" t="s">
        <v>215</v>
      </c>
      <c r="E177" s="237" t="s">
        <v>19</v>
      </c>
      <c r="F177" s="238" t="s">
        <v>444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215</v>
      </c>
      <c r="AU177" s="244" t="s">
        <v>81</v>
      </c>
      <c r="AV177" s="13" t="s">
        <v>79</v>
      </c>
      <c r="AW177" s="13" t="s">
        <v>33</v>
      </c>
      <c r="AX177" s="13" t="s">
        <v>72</v>
      </c>
      <c r="AY177" s="244" t="s">
        <v>203</v>
      </c>
    </row>
    <row r="178" s="13" customFormat="1">
      <c r="A178" s="13"/>
      <c r="B178" s="234"/>
      <c r="C178" s="235"/>
      <c r="D178" s="236" t="s">
        <v>215</v>
      </c>
      <c r="E178" s="237" t="s">
        <v>19</v>
      </c>
      <c r="F178" s="238" t="s">
        <v>1391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215</v>
      </c>
      <c r="AU178" s="244" t="s">
        <v>81</v>
      </c>
      <c r="AV178" s="13" t="s">
        <v>79</v>
      </c>
      <c r="AW178" s="13" t="s">
        <v>33</v>
      </c>
      <c r="AX178" s="13" t="s">
        <v>72</v>
      </c>
      <c r="AY178" s="244" t="s">
        <v>203</v>
      </c>
    </row>
    <row r="179" s="13" customFormat="1">
      <c r="A179" s="13"/>
      <c r="B179" s="234"/>
      <c r="C179" s="235"/>
      <c r="D179" s="236" t="s">
        <v>215</v>
      </c>
      <c r="E179" s="237" t="s">
        <v>19</v>
      </c>
      <c r="F179" s="238" t="s">
        <v>1986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215</v>
      </c>
      <c r="AU179" s="244" t="s">
        <v>81</v>
      </c>
      <c r="AV179" s="13" t="s">
        <v>79</v>
      </c>
      <c r="AW179" s="13" t="s">
        <v>33</v>
      </c>
      <c r="AX179" s="13" t="s">
        <v>72</v>
      </c>
      <c r="AY179" s="244" t="s">
        <v>203</v>
      </c>
    </row>
    <row r="180" s="14" customFormat="1">
      <c r="A180" s="14"/>
      <c r="B180" s="245"/>
      <c r="C180" s="246"/>
      <c r="D180" s="236" t="s">
        <v>215</v>
      </c>
      <c r="E180" s="247" t="s">
        <v>19</v>
      </c>
      <c r="F180" s="248" t="s">
        <v>321</v>
      </c>
      <c r="G180" s="246"/>
      <c r="H180" s="249">
        <v>16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215</v>
      </c>
      <c r="AU180" s="255" t="s">
        <v>81</v>
      </c>
      <c r="AV180" s="14" t="s">
        <v>81</v>
      </c>
      <c r="AW180" s="14" t="s">
        <v>33</v>
      </c>
      <c r="AX180" s="14" t="s">
        <v>72</v>
      </c>
      <c r="AY180" s="255" t="s">
        <v>203</v>
      </c>
    </row>
    <row r="181" s="15" customFormat="1">
      <c r="A181" s="15"/>
      <c r="B181" s="256"/>
      <c r="C181" s="257"/>
      <c r="D181" s="236" t="s">
        <v>215</v>
      </c>
      <c r="E181" s="258" t="s">
        <v>19</v>
      </c>
      <c r="F181" s="259" t="s">
        <v>246</v>
      </c>
      <c r="G181" s="257"/>
      <c r="H181" s="260">
        <v>66.870000000000005</v>
      </c>
      <c r="I181" s="261"/>
      <c r="J181" s="257"/>
      <c r="K181" s="257"/>
      <c r="L181" s="262"/>
      <c r="M181" s="263"/>
      <c r="N181" s="264"/>
      <c r="O181" s="264"/>
      <c r="P181" s="264"/>
      <c r="Q181" s="264"/>
      <c r="R181" s="264"/>
      <c r="S181" s="264"/>
      <c r="T181" s="26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6" t="s">
        <v>215</v>
      </c>
      <c r="AU181" s="266" t="s">
        <v>81</v>
      </c>
      <c r="AV181" s="15" t="s">
        <v>211</v>
      </c>
      <c r="AW181" s="15" t="s">
        <v>33</v>
      </c>
      <c r="AX181" s="15" t="s">
        <v>79</v>
      </c>
      <c r="AY181" s="266" t="s">
        <v>203</v>
      </c>
    </row>
    <row r="182" s="2" customFormat="1" ht="24.15" customHeight="1">
      <c r="A182" s="40"/>
      <c r="B182" s="41"/>
      <c r="C182" s="216" t="s">
        <v>89</v>
      </c>
      <c r="D182" s="216" t="s">
        <v>206</v>
      </c>
      <c r="E182" s="217" t="s">
        <v>249</v>
      </c>
      <c r="F182" s="218" t="s">
        <v>250</v>
      </c>
      <c r="G182" s="219" t="s">
        <v>209</v>
      </c>
      <c r="H182" s="220">
        <v>3.3490000000000002</v>
      </c>
      <c r="I182" s="221"/>
      <c r="J182" s="222">
        <f>ROUND(I182*H182,2)</f>
        <v>0</v>
      </c>
      <c r="K182" s="218" t="s">
        <v>210</v>
      </c>
      <c r="L182" s="46"/>
      <c r="M182" s="223" t="s">
        <v>19</v>
      </c>
      <c r="N182" s="224" t="s">
        <v>43</v>
      </c>
      <c r="O182" s="86"/>
      <c r="P182" s="225">
        <f>O182*H182</f>
        <v>0</v>
      </c>
      <c r="Q182" s="225">
        <v>0</v>
      </c>
      <c r="R182" s="225">
        <f>Q182*H182</f>
        <v>0</v>
      </c>
      <c r="S182" s="225">
        <v>0.075999999999999998</v>
      </c>
      <c r="T182" s="226">
        <f>S182*H182</f>
        <v>0.25452400000000003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7" t="s">
        <v>211</v>
      </c>
      <c r="AT182" s="227" t="s">
        <v>206</v>
      </c>
      <c r="AU182" s="227" t="s">
        <v>81</v>
      </c>
      <c r="AY182" s="19" t="s">
        <v>203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19" t="s">
        <v>79</v>
      </c>
      <c r="BK182" s="228">
        <f>ROUND(I182*H182,2)</f>
        <v>0</v>
      </c>
      <c r="BL182" s="19" t="s">
        <v>211</v>
      </c>
      <c r="BM182" s="227" t="s">
        <v>1987</v>
      </c>
    </row>
    <row r="183" s="2" customFormat="1">
      <c r="A183" s="40"/>
      <c r="B183" s="41"/>
      <c r="C183" s="42"/>
      <c r="D183" s="229" t="s">
        <v>213</v>
      </c>
      <c r="E183" s="42"/>
      <c r="F183" s="230" t="s">
        <v>252</v>
      </c>
      <c r="G183" s="42"/>
      <c r="H183" s="42"/>
      <c r="I183" s="231"/>
      <c r="J183" s="42"/>
      <c r="K183" s="42"/>
      <c r="L183" s="46"/>
      <c r="M183" s="232"/>
      <c r="N183" s="233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213</v>
      </c>
      <c r="AU183" s="19" t="s">
        <v>81</v>
      </c>
    </row>
    <row r="184" s="13" customFormat="1">
      <c r="A184" s="13"/>
      <c r="B184" s="234"/>
      <c r="C184" s="235"/>
      <c r="D184" s="236" t="s">
        <v>215</v>
      </c>
      <c r="E184" s="237" t="s">
        <v>19</v>
      </c>
      <c r="F184" s="238" t="s">
        <v>1977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215</v>
      </c>
      <c r="AU184" s="244" t="s">
        <v>81</v>
      </c>
      <c r="AV184" s="13" t="s">
        <v>79</v>
      </c>
      <c r="AW184" s="13" t="s">
        <v>33</v>
      </c>
      <c r="AX184" s="13" t="s">
        <v>72</v>
      </c>
      <c r="AY184" s="244" t="s">
        <v>203</v>
      </c>
    </row>
    <row r="185" s="13" customFormat="1">
      <c r="A185" s="13"/>
      <c r="B185" s="234"/>
      <c r="C185" s="235"/>
      <c r="D185" s="236" t="s">
        <v>215</v>
      </c>
      <c r="E185" s="237" t="s">
        <v>19</v>
      </c>
      <c r="F185" s="238" t="s">
        <v>1406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215</v>
      </c>
      <c r="AU185" s="244" t="s">
        <v>81</v>
      </c>
      <c r="AV185" s="13" t="s">
        <v>79</v>
      </c>
      <c r="AW185" s="13" t="s">
        <v>33</v>
      </c>
      <c r="AX185" s="13" t="s">
        <v>72</v>
      </c>
      <c r="AY185" s="244" t="s">
        <v>203</v>
      </c>
    </row>
    <row r="186" s="13" customFormat="1">
      <c r="A186" s="13"/>
      <c r="B186" s="234"/>
      <c r="C186" s="235"/>
      <c r="D186" s="236" t="s">
        <v>215</v>
      </c>
      <c r="E186" s="237" t="s">
        <v>19</v>
      </c>
      <c r="F186" s="238" t="s">
        <v>456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215</v>
      </c>
      <c r="AU186" s="244" t="s">
        <v>81</v>
      </c>
      <c r="AV186" s="13" t="s">
        <v>79</v>
      </c>
      <c r="AW186" s="13" t="s">
        <v>33</v>
      </c>
      <c r="AX186" s="13" t="s">
        <v>72</v>
      </c>
      <c r="AY186" s="244" t="s">
        <v>203</v>
      </c>
    </row>
    <row r="187" s="13" customFormat="1">
      <c r="A187" s="13"/>
      <c r="B187" s="234"/>
      <c r="C187" s="235"/>
      <c r="D187" s="236" t="s">
        <v>215</v>
      </c>
      <c r="E187" s="237" t="s">
        <v>19</v>
      </c>
      <c r="F187" s="238" t="s">
        <v>254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215</v>
      </c>
      <c r="AU187" s="244" t="s">
        <v>81</v>
      </c>
      <c r="AV187" s="13" t="s">
        <v>79</v>
      </c>
      <c r="AW187" s="13" t="s">
        <v>33</v>
      </c>
      <c r="AX187" s="13" t="s">
        <v>72</v>
      </c>
      <c r="AY187" s="244" t="s">
        <v>203</v>
      </c>
    </row>
    <row r="188" s="13" customFormat="1">
      <c r="A188" s="13"/>
      <c r="B188" s="234"/>
      <c r="C188" s="235"/>
      <c r="D188" s="236" t="s">
        <v>215</v>
      </c>
      <c r="E188" s="237" t="s">
        <v>19</v>
      </c>
      <c r="F188" s="238" t="s">
        <v>255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215</v>
      </c>
      <c r="AU188" s="244" t="s">
        <v>81</v>
      </c>
      <c r="AV188" s="13" t="s">
        <v>79</v>
      </c>
      <c r="AW188" s="13" t="s">
        <v>33</v>
      </c>
      <c r="AX188" s="13" t="s">
        <v>72</v>
      </c>
      <c r="AY188" s="244" t="s">
        <v>203</v>
      </c>
    </row>
    <row r="189" s="14" customFormat="1">
      <c r="A189" s="14"/>
      <c r="B189" s="245"/>
      <c r="C189" s="246"/>
      <c r="D189" s="236" t="s">
        <v>215</v>
      </c>
      <c r="E189" s="247" t="s">
        <v>19</v>
      </c>
      <c r="F189" s="248" t="s">
        <v>256</v>
      </c>
      <c r="G189" s="246"/>
      <c r="H189" s="249">
        <v>1.7729999999999999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215</v>
      </c>
      <c r="AU189" s="255" t="s">
        <v>81</v>
      </c>
      <c r="AV189" s="14" t="s">
        <v>81</v>
      </c>
      <c r="AW189" s="14" t="s">
        <v>33</v>
      </c>
      <c r="AX189" s="14" t="s">
        <v>72</v>
      </c>
      <c r="AY189" s="255" t="s">
        <v>203</v>
      </c>
    </row>
    <row r="190" s="13" customFormat="1">
      <c r="A190" s="13"/>
      <c r="B190" s="234"/>
      <c r="C190" s="235"/>
      <c r="D190" s="236" t="s">
        <v>215</v>
      </c>
      <c r="E190" s="237" t="s">
        <v>19</v>
      </c>
      <c r="F190" s="238" t="s">
        <v>1977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215</v>
      </c>
      <c r="AU190" s="244" t="s">
        <v>81</v>
      </c>
      <c r="AV190" s="13" t="s">
        <v>79</v>
      </c>
      <c r="AW190" s="13" t="s">
        <v>33</v>
      </c>
      <c r="AX190" s="13" t="s">
        <v>72</v>
      </c>
      <c r="AY190" s="244" t="s">
        <v>203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1400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3" customFormat="1">
      <c r="A192" s="13"/>
      <c r="B192" s="234"/>
      <c r="C192" s="235"/>
      <c r="D192" s="236" t="s">
        <v>215</v>
      </c>
      <c r="E192" s="237" t="s">
        <v>19</v>
      </c>
      <c r="F192" s="238" t="s">
        <v>1979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215</v>
      </c>
      <c r="AU192" s="244" t="s">
        <v>81</v>
      </c>
      <c r="AV192" s="13" t="s">
        <v>79</v>
      </c>
      <c r="AW192" s="13" t="s">
        <v>33</v>
      </c>
      <c r="AX192" s="13" t="s">
        <v>72</v>
      </c>
      <c r="AY192" s="244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254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261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4" customFormat="1">
      <c r="A195" s="14"/>
      <c r="B195" s="245"/>
      <c r="C195" s="246"/>
      <c r="D195" s="236" t="s">
        <v>215</v>
      </c>
      <c r="E195" s="247" t="s">
        <v>19</v>
      </c>
      <c r="F195" s="248" t="s">
        <v>262</v>
      </c>
      <c r="G195" s="246"/>
      <c r="H195" s="249">
        <v>1.5760000000000001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215</v>
      </c>
      <c r="AU195" s="255" t="s">
        <v>81</v>
      </c>
      <c r="AV195" s="14" t="s">
        <v>81</v>
      </c>
      <c r="AW195" s="14" t="s">
        <v>33</v>
      </c>
      <c r="AX195" s="14" t="s">
        <v>72</v>
      </c>
      <c r="AY195" s="255" t="s">
        <v>203</v>
      </c>
    </row>
    <row r="196" s="15" customFormat="1">
      <c r="A196" s="15"/>
      <c r="B196" s="256"/>
      <c r="C196" s="257"/>
      <c r="D196" s="236" t="s">
        <v>215</v>
      </c>
      <c r="E196" s="258" t="s">
        <v>19</v>
      </c>
      <c r="F196" s="259" t="s">
        <v>246</v>
      </c>
      <c r="G196" s="257"/>
      <c r="H196" s="260">
        <v>3.3490000000000002</v>
      </c>
      <c r="I196" s="261"/>
      <c r="J196" s="257"/>
      <c r="K196" s="257"/>
      <c r="L196" s="262"/>
      <c r="M196" s="263"/>
      <c r="N196" s="264"/>
      <c r="O196" s="264"/>
      <c r="P196" s="264"/>
      <c r="Q196" s="264"/>
      <c r="R196" s="264"/>
      <c r="S196" s="264"/>
      <c r="T196" s="26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6" t="s">
        <v>215</v>
      </c>
      <c r="AU196" s="266" t="s">
        <v>81</v>
      </c>
      <c r="AV196" s="15" t="s">
        <v>211</v>
      </c>
      <c r="AW196" s="15" t="s">
        <v>33</v>
      </c>
      <c r="AX196" s="15" t="s">
        <v>79</v>
      </c>
      <c r="AY196" s="266" t="s">
        <v>203</v>
      </c>
    </row>
    <row r="197" s="12" customFormat="1" ht="22.8" customHeight="1">
      <c r="A197" s="12"/>
      <c r="B197" s="200"/>
      <c r="C197" s="201"/>
      <c r="D197" s="202" t="s">
        <v>71</v>
      </c>
      <c r="E197" s="214" t="s">
        <v>573</v>
      </c>
      <c r="F197" s="214" t="s">
        <v>574</v>
      </c>
      <c r="G197" s="201"/>
      <c r="H197" s="201"/>
      <c r="I197" s="204"/>
      <c r="J197" s="215">
        <f>BK197</f>
        <v>0</v>
      </c>
      <c r="K197" s="201"/>
      <c r="L197" s="206"/>
      <c r="M197" s="207"/>
      <c r="N197" s="208"/>
      <c r="O197" s="208"/>
      <c r="P197" s="209">
        <f>SUM(P198:P206)</f>
        <v>0</v>
      </c>
      <c r="Q197" s="208"/>
      <c r="R197" s="209">
        <f>SUM(R198:R206)</f>
        <v>0</v>
      </c>
      <c r="S197" s="208"/>
      <c r="T197" s="210">
        <f>SUM(T198:T206)</f>
        <v>0.0252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1" t="s">
        <v>79</v>
      </c>
      <c r="AT197" s="212" t="s">
        <v>71</v>
      </c>
      <c r="AU197" s="212" t="s">
        <v>79</v>
      </c>
      <c r="AY197" s="211" t="s">
        <v>203</v>
      </c>
      <c r="BK197" s="213">
        <f>SUM(BK198:BK206)</f>
        <v>0</v>
      </c>
    </row>
    <row r="198" s="2" customFormat="1" ht="24.15" customHeight="1">
      <c r="A198" s="40"/>
      <c r="B198" s="41"/>
      <c r="C198" s="216" t="s">
        <v>211</v>
      </c>
      <c r="D198" s="216" t="s">
        <v>206</v>
      </c>
      <c r="E198" s="217" t="s">
        <v>1988</v>
      </c>
      <c r="F198" s="218" t="s">
        <v>1989</v>
      </c>
      <c r="G198" s="219" t="s">
        <v>1423</v>
      </c>
      <c r="H198" s="220">
        <v>0.014</v>
      </c>
      <c r="I198" s="221"/>
      <c r="J198" s="222">
        <f>ROUND(I198*H198,2)</f>
        <v>0</v>
      </c>
      <c r="K198" s="218" t="s">
        <v>210</v>
      </c>
      <c r="L198" s="46"/>
      <c r="M198" s="223" t="s">
        <v>19</v>
      </c>
      <c r="N198" s="224" t="s">
        <v>43</v>
      </c>
      <c r="O198" s="86"/>
      <c r="P198" s="225">
        <f>O198*H198</f>
        <v>0</v>
      </c>
      <c r="Q198" s="225">
        <v>0</v>
      </c>
      <c r="R198" s="225">
        <f>Q198*H198</f>
        <v>0</v>
      </c>
      <c r="S198" s="225">
        <v>1.8</v>
      </c>
      <c r="T198" s="226">
        <f>S198*H198</f>
        <v>0.0252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7" t="s">
        <v>211</v>
      </c>
      <c r="AT198" s="227" t="s">
        <v>206</v>
      </c>
      <c r="AU198" s="227" t="s">
        <v>81</v>
      </c>
      <c r="AY198" s="19" t="s">
        <v>203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19" t="s">
        <v>79</v>
      </c>
      <c r="BK198" s="228">
        <f>ROUND(I198*H198,2)</f>
        <v>0</v>
      </c>
      <c r="BL198" s="19" t="s">
        <v>211</v>
      </c>
      <c r="BM198" s="227" t="s">
        <v>1990</v>
      </c>
    </row>
    <row r="199" s="2" customFormat="1">
      <c r="A199" s="40"/>
      <c r="B199" s="41"/>
      <c r="C199" s="42"/>
      <c r="D199" s="229" t="s">
        <v>213</v>
      </c>
      <c r="E199" s="42"/>
      <c r="F199" s="230" t="s">
        <v>1991</v>
      </c>
      <c r="G199" s="42"/>
      <c r="H199" s="42"/>
      <c r="I199" s="231"/>
      <c r="J199" s="42"/>
      <c r="K199" s="42"/>
      <c r="L199" s="46"/>
      <c r="M199" s="232"/>
      <c r="N199" s="233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213</v>
      </c>
      <c r="AU199" s="19" t="s">
        <v>81</v>
      </c>
    </row>
    <row r="200" s="13" customFormat="1">
      <c r="A200" s="13"/>
      <c r="B200" s="234"/>
      <c r="C200" s="235"/>
      <c r="D200" s="236" t="s">
        <v>215</v>
      </c>
      <c r="E200" s="237" t="s">
        <v>19</v>
      </c>
      <c r="F200" s="238" t="s">
        <v>1977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215</v>
      </c>
      <c r="AU200" s="244" t="s">
        <v>81</v>
      </c>
      <c r="AV200" s="13" t="s">
        <v>79</v>
      </c>
      <c r="AW200" s="13" t="s">
        <v>33</v>
      </c>
      <c r="AX200" s="13" t="s">
        <v>72</v>
      </c>
      <c r="AY200" s="244" t="s">
        <v>203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1456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3" customFormat="1">
      <c r="A202" s="13"/>
      <c r="B202" s="234"/>
      <c r="C202" s="235"/>
      <c r="D202" s="236" t="s">
        <v>215</v>
      </c>
      <c r="E202" s="237" t="s">
        <v>19</v>
      </c>
      <c r="F202" s="238" t="s">
        <v>1979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215</v>
      </c>
      <c r="AU202" s="244" t="s">
        <v>81</v>
      </c>
      <c r="AV202" s="13" t="s">
        <v>79</v>
      </c>
      <c r="AW202" s="13" t="s">
        <v>33</v>
      </c>
      <c r="AX202" s="13" t="s">
        <v>72</v>
      </c>
      <c r="AY202" s="244" t="s">
        <v>203</v>
      </c>
    </row>
    <row r="203" s="13" customFormat="1">
      <c r="A203" s="13"/>
      <c r="B203" s="234"/>
      <c r="C203" s="235"/>
      <c r="D203" s="236" t="s">
        <v>215</v>
      </c>
      <c r="E203" s="237" t="s">
        <v>19</v>
      </c>
      <c r="F203" s="238" t="s">
        <v>1427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215</v>
      </c>
      <c r="AU203" s="244" t="s">
        <v>81</v>
      </c>
      <c r="AV203" s="13" t="s">
        <v>79</v>
      </c>
      <c r="AW203" s="13" t="s">
        <v>33</v>
      </c>
      <c r="AX203" s="13" t="s">
        <v>72</v>
      </c>
      <c r="AY203" s="244" t="s">
        <v>203</v>
      </c>
    </row>
    <row r="204" s="13" customFormat="1">
      <c r="A204" s="13"/>
      <c r="B204" s="234"/>
      <c r="C204" s="235"/>
      <c r="D204" s="236" t="s">
        <v>215</v>
      </c>
      <c r="E204" s="237" t="s">
        <v>19</v>
      </c>
      <c r="F204" s="238" t="s">
        <v>1992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215</v>
      </c>
      <c r="AU204" s="244" t="s">
        <v>81</v>
      </c>
      <c r="AV204" s="13" t="s">
        <v>79</v>
      </c>
      <c r="AW204" s="13" t="s">
        <v>33</v>
      </c>
      <c r="AX204" s="13" t="s">
        <v>72</v>
      </c>
      <c r="AY204" s="244" t="s">
        <v>203</v>
      </c>
    </row>
    <row r="205" s="14" customFormat="1">
      <c r="A205" s="14"/>
      <c r="B205" s="245"/>
      <c r="C205" s="246"/>
      <c r="D205" s="236" t="s">
        <v>215</v>
      </c>
      <c r="E205" s="247" t="s">
        <v>19</v>
      </c>
      <c r="F205" s="248" t="s">
        <v>1993</v>
      </c>
      <c r="G205" s="246"/>
      <c r="H205" s="249">
        <v>0.014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215</v>
      </c>
      <c r="AU205" s="255" t="s">
        <v>81</v>
      </c>
      <c r="AV205" s="14" t="s">
        <v>81</v>
      </c>
      <c r="AW205" s="14" t="s">
        <v>33</v>
      </c>
      <c r="AX205" s="14" t="s">
        <v>72</v>
      </c>
      <c r="AY205" s="255" t="s">
        <v>203</v>
      </c>
    </row>
    <row r="206" s="15" customFormat="1">
      <c r="A206" s="15"/>
      <c r="B206" s="256"/>
      <c r="C206" s="257"/>
      <c r="D206" s="236" t="s">
        <v>215</v>
      </c>
      <c r="E206" s="258" t="s">
        <v>19</v>
      </c>
      <c r="F206" s="259" t="s">
        <v>246</v>
      </c>
      <c r="G206" s="257"/>
      <c r="H206" s="260">
        <v>0.014</v>
      </c>
      <c r="I206" s="261"/>
      <c r="J206" s="257"/>
      <c r="K206" s="257"/>
      <c r="L206" s="262"/>
      <c r="M206" s="263"/>
      <c r="N206" s="264"/>
      <c r="O206" s="264"/>
      <c r="P206" s="264"/>
      <c r="Q206" s="264"/>
      <c r="R206" s="264"/>
      <c r="S206" s="264"/>
      <c r="T206" s="26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6" t="s">
        <v>215</v>
      </c>
      <c r="AU206" s="266" t="s">
        <v>81</v>
      </c>
      <c r="AV206" s="15" t="s">
        <v>211</v>
      </c>
      <c r="AW206" s="15" t="s">
        <v>33</v>
      </c>
      <c r="AX206" s="15" t="s">
        <v>79</v>
      </c>
      <c r="AY206" s="266" t="s">
        <v>203</v>
      </c>
    </row>
    <row r="207" s="12" customFormat="1" ht="22.8" customHeight="1">
      <c r="A207" s="12"/>
      <c r="B207" s="200"/>
      <c r="C207" s="201"/>
      <c r="D207" s="202" t="s">
        <v>71</v>
      </c>
      <c r="E207" s="214" t="s">
        <v>278</v>
      </c>
      <c r="F207" s="214" t="s">
        <v>279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SUM(P208:P234)</f>
        <v>0</v>
      </c>
      <c r="Q207" s="208"/>
      <c r="R207" s="209">
        <f>SUM(R208:R234)</f>
        <v>0</v>
      </c>
      <c r="S207" s="208"/>
      <c r="T207" s="210">
        <f>SUM(T208:T234)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79</v>
      </c>
      <c r="AT207" s="212" t="s">
        <v>71</v>
      </c>
      <c r="AU207" s="212" t="s">
        <v>79</v>
      </c>
      <c r="AY207" s="211" t="s">
        <v>203</v>
      </c>
      <c r="BK207" s="213">
        <f>SUM(BK208:BK234)</f>
        <v>0</v>
      </c>
    </row>
    <row r="208" s="2" customFormat="1" ht="24.15" customHeight="1">
      <c r="A208" s="40"/>
      <c r="B208" s="41"/>
      <c r="C208" s="216" t="s">
        <v>285</v>
      </c>
      <c r="D208" s="216" t="s">
        <v>206</v>
      </c>
      <c r="E208" s="217" t="s">
        <v>280</v>
      </c>
      <c r="F208" s="218" t="s">
        <v>281</v>
      </c>
      <c r="G208" s="219" t="s">
        <v>282</v>
      </c>
      <c r="H208" s="220">
        <v>6.6029999999999998</v>
      </c>
      <c r="I208" s="221"/>
      <c r="J208" s="222">
        <f>ROUND(I208*H208,2)</f>
        <v>0</v>
      </c>
      <c r="K208" s="218" t="s">
        <v>210</v>
      </c>
      <c r="L208" s="46"/>
      <c r="M208" s="223" t="s">
        <v>19</v>
      </c>
      <c r="N208" s="224" t="s">
        <v>43</v>
      </c>
      <c r="O208" s="86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7" t="s">
        <v>211</v>
      </c>
      <c r="AT208" s="227" t="s">
        <v>206</v>
      </c>
      <c r="AU208" s="227" t="s">
        <v>81</v>
      </c>
      <c r="AY208" s="19" t="s">
        <v>203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19" t="s">
        <v>79</v>
      </c>
      <c r="BK208" s="228">
        <f>ROUND(I208*H208,2)</f>
        <v>0</v>
      </c>
      <c r="BL208" s="19" t="s">
        <v>211</v>
      </c>
      <c r="BM208" s="227" t="s">
        <v>1994</v>
      </c>
    </row>
    <row r="209" s="2" customFormat="1">
      <c r="A209" s="40"/>
      <c r="B209" s="41"/>
      <c r="C209" s="42"/>
      <c r="D209" s="229" t="s">
        <v>213</v>
      </c>
      <c r="E209" s="42"/>
      <c r="F209" s="230" t="s">
        <v>284</v>
      </c>
      <c r="G209" s="42"/>
      <c r="H209" s="42"/>
      <c r="I209" s="231"/>
      <c r="J209" s="42"/>
      <c r="K209" s="42"/>
      <c r="L209" s="46"/>
      <c r="M209" s="232"/>
      <c r="N209" s="233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213</v>
      </c>
      <c r="AU209" s="19" t="s">
        <v>81</v>
      </c>
    </row>
    <row r="210" s="2" customFormat="1" ht="21.75" customHeight="1">
      <c r="A210" s="40"/>
      <c r="B210" s="41"/>
      <c r="C210" s="216" t="s">
        <v>290</v>
      </c>
      <c r="D210" s="216" t="s">
        <v>206</v>
      </c>
      <c r="E210" s="217" t="s">
        <v>286</v>
      </c>
      <c r="F210" s="218" t="s">
        <v>287</v>
      </c>
      <c r="G210" s="219" t="s">
        <v>282</v>
      </c>
      <c r="H210" s="220">
        <v>6.6029999999999998</v>
      </c>
      <c r="I210" s="221"/>
      <c r="J210" s="222">
        <f>ROUND(I210*H210,2)</f>
        <v>0</v>
      </c>
      <c r="K210" s="218" t="s">
        <v>210</v>
      </c>
      <c r="L210" s="46"/>
      <c r="M210" s="223" t="s">
        <v>19</v>
      </c>
      <c r="N210" s="224" t="s">
        <v>43</v>
      </c>
      <c r="O210" s="86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7" t="s">
        <v>211</v>
      </c>
      <c r="AT210" s="227" t="s">
        <v>206</v>
      </c>
      <c r="AU210" s="227" t="s">
        <v>81</v>
      </c>
      <c r="AY210" s="19" t="s">
        <v>203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19" t="s">
        <v>79</v>
      </c>
      <c r="BK210" s="228">
        <f>ROUND(I210*H210,2)</f>
        <v>0</v>
      </c>
      <c r="BL210" s="19" t="s">
        <v>211</v>
      </c>
      <c r="BM210" s="227" t="s">
        <v>1995</v>
      </c>
    </row>
    <row r="211" s="2" customFormat="1">
      <c r="A211" s="40"/>
      <c r="B211" s="41"/>
      <c r="C211" s="42"/>
      <c r="D211" s="229" t="s">
        <v>213</v>
      </c>
      <c r="E211" s="42"/>
      <c r="F211" s="230" t="s">
        <v>289</v>
      </c>
      <c r="G211" s="42"/>
      <c r="H211" s="42"/>
      <c r="I211" s="231"/>
      <c r="J211" s="42"/>
      <c r="K211" s="42"/>
      <c r="L211" s="46"/>
      <c r="M211" s="232"/>
      <c r="N211" s="23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213</v>
      </c>
      <c r="AU211" s="19" t="s">
        <v>81</v>
      </c>
    </row>
    <row r="212" s="2" customFormat="1" ht="24.15" customHeight="1">
      <c r="A212" s="40"/>
      <c r="B212" s="41"/>
      <c r="C212" s="216" t="s">
        <v>296</v>
      </c>
      <c r="D212" s="216" t="s">
        <v>206</v>
      </c>
      <c r="E212" s="217" t="s">
        <v>291</v>
      </c>
      <c r="F212" s="218" t="s">
        <v>292</v>
      </c>
      <c r="G212" s="219" t="s">
        <v>282</v>
      </c>
      <c r="H212" s="220">
        <v>171.678</v>
      </c>
      <c r="I212" s="221"/>
      <c r="J212" s="222">
        <f>ROUND(I212*H212,2)</f>
        <v>0</v>
      </c>
      <c r="K212" s="218" t="s">
        <v>210</v>
      </c>
      <c r="L212" s="46"/>
      <c r="M212" s="223" t="s">
        <v>19</v>
      </c>
      <c r="N212" s="224" t="s">
        <v>43</v>
      </c>
      <c r="O212" s="86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211</v>
      </c>
      <c r="AT212" s="227" t="s">
        <v>206</v>
      </c>
      <c r="AU212" s="227" t="s">
        <v>81</v>
      </c>
      <c r="AY212" s="19" t="s">
        <v>203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211</v>
      </c>
      <c r="BM212" s="227" t="s">
        <v>1996</v>
      </c>
    </row>
    <row r="213" s="2" customFormat="1">
      <c r="A213" s="40"/>
      <c r="B213" s="41"/>
      <c r="C213" s="42"/>
      <c r="D213" s="229" t="s">
        <v>213</v>
      </c>
      <c r="E213" s="42"/>
      <c r="F213" s="230" t="s">
        <v>294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213</v>
      </c>
      <c r="AU213" s="19" t="s">
        <v>81</v>
      </c>
    </row>
    <row r="214" s="14" customFormat="1">
      <c r="A214" s="14"/>
      <c r="B214" s="245"/>
      <c r="C214" s="246"/>
      <c r="D214" s="236" t="s">
        <v>215</v>
      </c>
      <c r="E214" s="246"/>
      <c r="F214" s="248" t="s">
        <v>1997</v>
      </c>
      <c r="G214" s="246"/>
      <c r="H214" s="249">
        <v>171.678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215</v>
      </c>
      <c r="AU214" s="255" t="s">
        <v>81</v>
      </c>
      <c r="AV214" s="14" t="s">
        <v>81</v>
      </c>
      <c r="AW214" s="14" t="s">
        <v>4</v>
      </c>
      <c r="AX214" s="14" t="s">
        <v>79</v>
      </c>
      <c r="AY214" s="255" t="s">
        <v>203</v>
      </c>
    </row>
    <row r="215" s="2" customFormat="1" ht="24.15" customHeight="1">
      <c r="A215" s="40"/>
      <c r="B215" s="41"/>
      <c r="C215" s="216" t="s">
        <v>302</v>
      </c>
      <c r="D215" s="216" t="s">
        <v>206</v>
      </c>
      <c r="E215" s="217" t="s">
        <v>1437</v>
      </c>
      <c r="F215" s="218" t="s">
        <v>1438</v>
      </c>
      <c r="G215" s="219" t="s">
        <v>282</v>
      </c>
      <c r="H215" s="220">
        <v>6.0179999999999998</v>
      </c>
      <c r="I215" s="221"/>
      <c r="J215" s="222">
        <f>ROUND(I215*H215,2)</f>
        <v>0</v>
      </c>
      <c r="K215" s="218" t="s">
        <v>210</v>
      </c>
      <c r="L215" s="46"/>
      <c r="M215" s="223" t="s">
        <v>19</v>
      </c>
      <c r="N215" s="224" t="s">
        <v>43</v>
      </c>
      <c r="O215" s="86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7" t="s">
        <v>211</v>
      </c>
      <c r="AT215" s="227" t="s">
        <v>206</v>
      </c>
      <c r="AU215" s="227" t="s">
        <v>81</v>
      </c>
      <c r="AY215" s="19" t="s">
        <v>203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19" t="s">
        <v>79</v>
      </c>
      <c r="BK215" s="228">
        <f>ROUND(I215*H215,2)</f>
        <v>0</v>
      </c>
      <c r="BL215" s="19" t="s">
        <v>211</v>
      </c>
      <c r="BM215" s="227" t="s">
        <v>1998</v>
      </c>
    </row>
    <row r="216" s="2" customFormat="1">
      <c r="A216" s="40"/>
      <c r="B216" s="41"/>
      <c r="C216" s="42"/>
      <c r="D216" s="229" t="s">
        <v>213</v>
      </c>
      <c r="E216" s="42"/>
      <c r="F216" s="230" t="s">
        <v>1440</v>
      </c>
      <c r="G216" s="42"/>
      <c r="H216" s="42"/>
      <c r="I216" s="231"/>
      <c r="J216" s="42"/>
      <c r="K216" s="42"/>
      <c r="L216" s="46"/>
      <c r="M216" s="232"/>
      <c r="N216" s="233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213</v>
      </c>
      <c r="AU216" s="19" t="s">
        <v>81</v>
      </c>
    </row>
    <row r="217" s="14" customFormat="1">
      <c r="A217" s="14"/>
      <c r="B217" s="245"/>
      <c r="C217" s="246"/>
      <c r="D217" s="236" t="s">
        <v>215</v>
      </c>
      <c r="E217" s="247" t="s">
        <v>19</v>
      </c>
      <c r="F217" s="248" t="s">
        <v>1999</v>
      </c>
      <c r="G217" s="246"/>
      <c r="H217" s="249">
        <v>6.0179999999999998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215</v>
      </c>
      <c r="AU217" s="255" t="s">
        <v>81</v>
      </c>
      <c r="AV217" s="14" t="s">
        <v>81</v>
      </c>
      <c r="AW217" s="14" t="s">
        <v>33</v>
      </c>
      <c r="AX217" s="14" t="s">
        <v>72</v>
      </c>
      <c r="AY217" s="255" t="s">
        <v>203</v>
      </c>
    </row>
    <row r="218" s="15" customFormat="1">
      <c r="A218" s="15"/>
      <c r="B218" s="256"/>
      <c r="C218" s="257"/>
      <c r="D218" s="236" t="s">
        <v>215</v>
      </c>
      <c r="E218" s="258" t="s">
        <v>19</v>
      </c>
      <c r="F218" s="259" t="s">
        <v>246</v>
      </c>
      <c r="G218" s="257"/>
      <c r="H218" s="260">
        <v>6.0179999999999998</v>
      </c>
      <c r="I218" s="261"/>
      <c r="J218" s="257"/>
      <c r="K218" s="257"/>
      <c r="L218" s="262"/>
      <c r="M218" s="263"/>
      <c r="N218" s="264"/>
      <c r="O218" s="264"/>
      <c r="P218" s="264"/>
      <c r="Q218" s="264"/>
      <c r="R218" s="264"/>
      <c r="S218" s="264"/>
      <c r="T218" s="26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6" t="s">
        <v>215</v>
      </c>
      <c r="AU218" s="266" t="s">
        <v>81</v>
      </c>
      <c r="AV218" s="15" t="s">
        <v>211</v>
      </c>
      <c r="AW218" s="15" t="s">
        <v>33</v>
      </c>
      <c r="AX218" s="15" t="s">
        <v>79</v>
      </c>
      <c r="AY218" s="266" t="s">
        <v>203</v>
      </c>
    </row>
    <row r="219" s="2" customFormat="1" ht="24.15" customHeight="1">
      <c r="A219" s="40"/>
      <c r="B219" s="41"/>
      <c r="C219" s="216" t="s">
        <v>308</v>
      </c>
      <c r="D219" s="216" t="s">
        <v>206</v>
      </c>
      <c r="E219" s="217" t="s">
        <v>297</v>
      </c>
      <c r="F219" s="218" t="s">
        <v>298</v>
      </c>
      <c r="G219" s="219" t="s">
        <v>282</v>
      </c>
      <c r="H219" s="220">
        <v>0.11500000000000001</v>
      </c>
      <c r="I219" s="221"/>
      <c r="J219" s="222">
        <f>ROUND(I219*H219,2)</f>
        <v>0</v>
      </c>
      <c r="K219" s="218" t="s">
        <v>210</v>
      </c>
      <c r="L219" s="46"/>
      <c r="M219" s="223" t="s">
        <v>19</v>
      </c>
      <c r="N219" s="224" t="s">
        <v>43</v>
      </c>
      <c r="O219" s="86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7" t="s">
        <v>211</v>
      </c>
      <c r="AT219" s="227" t="s">
        <v>206</v>
      </c>
      <c r="AU219" s="227" t="s">
        <v>81</v>
      </c>
      <c r="AY219" s="19" t="s">
        <v>203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19" t="s">
        <v>79</v>
      </c>
      <c r="BK219" s="228">
        <f>ROUND(I219*H219,2)</f>
        <v>0</v>
      </c>
      <c r="BL219" s="19" t="s">
        <v>211</v>
      </c>
      <c r="BM219" s="227" t="s">
        <v>2000</v>
      </c>
    </row>
    <row r="220" s="2" customFormat="1">
      <c r="A220" s="40"/>
      <c r="B220" s="41"/>
      <c r="C220" s="42"/>
      <c r="D220" s="229" t="s">
        <v>213</v>
      </c>
      <c r="E220" s="42"/>
      <c r="F220" s="230" t="s">
        <v>300</v>
      </c>
      <c r="G220" s="42"/>
      <c r="H220" s="42"/>
      <c r="I220" s="231"/>
      <c r="J220" s="42"/>
      <c r="K220" s="42"/>
      <c r="L220" s="46"/>
      <c r="M220" s="232"/>
      <c r="N220" s="23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213</v>
      </c>
      <c r="AU220" s="19" t="s">
        <v>81</v>
      </c>
    </row>
    <row r="221" s="14" customFormat="1">
      <c r="A221" s="14"/>
      <c r="B221" s="245"/>
      <c r="C221" s="246"/>
      <c r="D221" s="236" t="s">
        <v>215</v>
      </c>
      <c r="E221" s="247" t="s">
        <v>19</v>
      </c>
      <c r="F221" s="248" t="s">
        <v>2001</v>
      </c>
      <c r="G221" s="246"/>
      <c r="H221" s="249">
        <v>0.025000000000000001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215</v>
      </c>
      <c r="AU221" s="255" t="s">
        <v>81</v>
      </c>
      <c r="AV221" s="14" t="s">
        <v>81</v>
      </c>
      <c r="AW221" s="14" t="s">
        <v>33</v>
      </c>
      <c r="AX221" s="14" t="s">
        <v>72</v>
      </c>
      <c r="AY221" s="255" t="s">
        <v>203</v>
      </c>
    </row>
    <row r="222" s="14" customFormat="1">
      <c r="A222" s="14"/>
      <c r="B222" s="245"/>
      <c r="C222" s="246"/>
      <c r="D222" s="236" t="s">
        <v>215</v>
      </c>
      <c r="E222" s="247" t="s">
        <v>19</v>
      </c>
      <c r="F222" s="248" t="s">
        <v>2002</v>
      </c>
      <c r="G222" s="246"/>
      <c r="H222" s="249">
        <v>0.089999999999999997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215</v>
      </c>
      <c r="AU222" s="255" t="s">
        <v>81</v>
      </c>
      <c r="AV222" s="14" t="s">
        <v>81</v>
      </c>
      <c r="AW222" s="14" t="s">
        <v>33</v>
      </c>
      <c r="AX222" s="14" t="s">
        <v>72</v>
      </c>
      <c r="AY222" s="255" t="s">
        <v>203</v>
      </c>
    </row>
    <row r="223" s="15" customFormat="1">
      <c r="A223" s="15"/>
      <c r="B223" s="256"/>
      <c r="C223" s="257"/>
      <c r="D223" s="236" t="s">
        <v>215</v>
      </c>
      <c r="E223" s="258" t="s">
        <v>19</v>
      </c>
      <c r="F223" s="259" t="s">
        <v>246</v>
      </c>
      <c r="G223" s="257"/>
      <c r="H223" s="260">
        <v>0.11499999999999999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215</v>
      </c>
      <c r="AU223" s="266" t="s">
        <v>81</v>
      </c>
      <c r="AV223" s="15" t="s">
        <v>211</v>
      </c>
      <c r="AW223" s="15" t="s">
        <v>33</v>
      </c>
      <c r="AX223" s="15" t="s">
        <v>79</v>
      </c>
      <c r="AY223" s="266" t="s">
        <v>203</v>
      </c>
    </row>
    <row r="224" s="2" customFormat="1" ht="24.15" customHeight="1">
      <c r="A224" s="40"/>
      <c r="B224" s="41"/>
      <c r="C224" s="216" t="s">
        <v>318</v>
      </c>
      <c r="D224" s="216" t="s">
        <v>206</v>
      </c>
      <c r="E224" s="217" t="s">
        <v>303</v>
      </c>
      <c r="F224" s="218" t="s">
        <v>304</v>
      </c>
      <c r="G224" s="219" t="s">
        <v>282</v>
      </c>
      <c r="H224" s="220">
        <v>0.255</v>
      </c>
      <c r="I224" s="221"/>
      <c r="J224" s="222">
        <f>ROUND(I224*H224,2)</f>
        <v>0</v>
      </c>
      <c r="K224" s="218" t="s">
        <v>210</v>
      </c>
      <c r="L224" s="46"/>
      <c r="M224" s="223" t="s">
        <v>19</v>
      </c>
      <c r="N224" s="224" t="s">
        <v>43</v>
      </c>
      <c r="O224" s="86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7" t="s">
        <v>211</v>
      </c>
      <c r="AT224" s="227" t="s">
        <v>206</v>
      </c>
      <c r="AU224" s="227" t="s">
        <v>81</v>
      </c>
      <c r="AY224" s="19" t="s">
        <v>203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19" t="s">
        <v>79</v>
      </c>
      <c r="BK224" s="228">
        <f>ROUND(I224*H224,2)</f>
        <v>0</v>
      </c>
      <c r="BL224" s="19" t="s">
        <v>211</v>
      </c>
      <c r="BM224" s="227" t="s">
        <v>2003</v>
      </c>
    </row>
    <row r="225" s="2" customFormat="1">
      <c r="A225" s="40"/>
      <c r="B225" s="41"/>
      <c r="C225" s="42"/>
      <c r="D225" s="229" t="s">
        <v>213</v>
      </c>
      <c r="E225" s="42"/>
      <c r="F225" s="230" t="s">
        <v>306</v>
      </c>
      <c r="G225" s="42"/>
      <c r="H225" s="42"/>
      <c r="I225" s="231"/>
      <c r="J225" s="42"/>
      <c r="K225" s="42"/>
      <c r="L225" s="46"/>
      <c r="M225" s="232"/>
      <c r="N225" s="23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213</v>
      </c>
      <c r="AU225" s="19" t="s">
        <v>81</v>
      </c>
    </row>
    <row r="226" s="14" customFormat="1">
      <c r="A226" s="14"/>
      <c r="B226" s="245"/>
      <c r="C226" s="246"/>
      <c r="D226" s="236" t="s">
        <v>215</v>
      </c>
      <c r="E226" s="247" t="s">
        <v>19</v>
      </c>
      <c r="F226" s="248" t="s">
        <v>2004</v>
      </c>
      <c r="G226" s="246"/>
      <c r="H226" s="249">
        <v>0.255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215</v>
      </c>
      <c r="AU226" s="255" t="s">
        <v>81</v>
      </c>
      <c r="AV226" s="14" t="s">
        <v>81</v>
      </c>
      <c r="AW226" s="14" t="s">
        <v>33</v>
      </c>
      <c r="AX226" s="14" t="s">
        <v>72</v>
      </c>
      <c r="AY226" s="255" t="s">
        <v>203</v>
      </c>
    </row>
    <row r="227" s="15" customFormat="1">
      <c r="A227" s="15"/>
      <c r="B227" s="256"/>
      <c r="C227" s="257"/>
      <c r="D227" s="236" t="s">
        <v>215</v>
      </c>
      <c r="E227" s="258" t="s">
        <v>19</v>
      </c>
      <c r="F227" s="259" t="s">
        <v>246</v>
      </c>
      <c r="G227" s="257"/>
      <c r="H227" s="260">
        <v>0.255</v>
      </c>
      <c r="I227" s="261"/>
      <c r="J227" s="257"/>
      <c r="K227" s="257"/>
      <c r="L227" s="262"/>
      <c r="M227" s="263"/>
      <c r="N227" s="264"/>
      <c r="O227" s="264"/>
      <c r="P227" s="264"/>
      <c r="Q227" s="264"/>
      <c r="R227" s="264"/>
      <c r="S227" s="264"/>
      <c r="T227" s="26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6" t="s">
        <v>215</v>
      </c>
      <c r="AU227" s="266" t="s">
        <v>81</v>
      </c>
      <c r="AV227" s="15" t="s">
        <v>211</v>
      </c>
      <c r="AW227" s="15" t="s">
        <v>33</v>
      </c>
      <c r="AX227" s="15" t="s">
        <v>79</v>
      </c>
      <c r="AY227" s="266" t="s">
        <v>203</v>
      </c>
    </row>
    <row r="228" s="2" customFormat="1" ht="24.15" customHeight="1">
      <c r="A228" s="40"/>
      <c r="B228" s="41"/>
      <c r="C228" s="216" t="s">
        <v>331</v>
      </c>
      <c r="D228" s="216" t="s">
        <v>206</v>
      </c>
      <c r="E228" s="217" t="s">
        <v>309</v>
      </c>
      <c r="F228" s="218" t="s">
        <v>310</v>
      </c>
      <c r="G228" s="219" t="s">
        <v>282</v>
      </c>
      <c r="H228" s="220">
        <v>0.048000000000000001</v>
      </c>
      <c r="I228" s="221"/>
      <c r="J228" s="222">
        <f>ROUND(I228*H228,2)</f>
        <v>0</v>
      </c>
      <c r="K228" s="218" t="s">
        <v>210</v>
      </c>
      <c r="L228" s="46"/>
      <c r="M228" s="223" t="s">
        <v>19</v>
      </c>
      <c r="N228" s="224" t="s">
        <v>43</v>
      </c>
      <c r="O228" s="86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7" t="s">
        <v>211</v>
      </c>
      <c r="AT228" s="227" t="s">
        <v>206</v>
      </c>
      <c r="AU228" s="227" t="s">
        <v>81</v>
      </c>
      <c r="AY228" s="19" t="s">
        <v>203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19" t="s">
        <v>79</v>
      </c>
      <c r="BK228" s="228">
        <f>ROUND(I228*H228,2)</f>
        <v>0</v>
      </c>
      <c r="BL228" s="19" t="s">
        <v>211</v>
      </c>
      <c r="BM228" s="227" t="s">
        <v>2005</v>
      </c>
    </row>
    <row r="229" s="2" customFormat="1">
      <c r="A229" s="40"/>
      <c r="B229" s="41"/>
      <c r="C229" s="42"/>
      <c r="D229" s="229" t="s">
        <v>213</v>
      </c>
      <c r="E229" s="42"/>
      <c r="F229" s="230" t="s">
        <v>312</v>
      </c>
      <c r="G229" s="42"/>
      <c r="H229" s="42"/>
      <c r="I229" s="231"/>
      <c r="J229" s="42"/>
      <c r="K229" s="42"/>
      <c r="L229" s="46"/>
      <c r="M229" s="232"/>
      <c r="N229" s="233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213</v>
      </c>
      <c r="AU229" s="19" t="s">
        <v>81</v>
      </c>
    </row>
    <row r="230" s="14" customFormat="1">
      <c r="A230" s="14"/>
      <c r="B230" s="245"/>
      <c r="C230" s="246"/>
      <c r="D230" s="236" t="s">
        <v>215</v>
      </c>
      <c r="E230" s="247" t="s">
        <v>19</v>
      </c>
      <c r="F230" s="248" t="s">
        <v>2006</v>
      </c>
      <c r="G230" s="246"/>
      <c r="H230" s="249">
        <v>0.048000000000000001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215</v>
      </c>
      <c r="AU230" s="255" t="s">
        <v>81</v>
      </c>
      <c r="AV230" s="14" t="s">
        <v>81</v>
      </c>
      <c r="AW230" s="14" t="s">
        <v>33</v>
      </c>
      <c r="AX230" s="14" t="s">
        <v>79</v>
      </c>
      <c r="AY230" s="255" t="s">
        <v>203</v>
      </c>
    </row>
    <row r="231" s="2" customFormat="1" ht="24.15" customHeight="1">
      <c r="A231" s="40"/>
      <c r="B231" s="41"/>
      <c r="C231" s="216" t="s">
        <v>8</v>
      </c>
      <c r="D231" s="216" t="s">
        <v>206</v>
      </c>
      <c r="E231" s="217" t="s">
        <v>1449</v>
      </c>
      <c r="F231" s="218" t="s">
        <v>1450</v>
      </c>
      <c r="G231" s="219" t="s">
        <v>282</v>
      </c>
      <c r="H231" s="220">
        <v>0.16700000000000001</v>
      </c>
      <c r="I231" s="221"/>
      <c r="J231" s="222">
        <f>ROUND(I231*H231,2)</f>
        <v>0</v>
      </c>
      <c r="K231" s="218" t="s">
        <v>210</v>
      </c>
      <c r="L231" s="46"/>
      <c r="M231" s="223" t="s">
        <v>19</v>
      </c>
      <c r="N231" s="224" t="s">
        <v>43</v>
      </c>
      <c r="O231" s="86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7" t="s">
        <v>211</v>
      </c>
      <c r="AT231" s="227" t="s">
        <v>206</v>
      </c>
      <c r="AU231" s="227" t="s">
        <v>81</v>
      </c>
      <c r="AY231" s="19" t="s">
        <v>203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19" t="s">
        <v>79</v>
      </c>
      <c r="BK231" s="228">
        <f>ROUND(I231*H231,2)</f>
        <v>0</v>
      </c>
      <c r="BL231" s="19" t="s">
        <v>211</v>
      </c>
      <c r="BM231" s="227" t="s">
        <v>2007</v>
      </c>
    </row>
    <row r="232" s="2" customFormat="1">
      <c r="A232" s="40"/>
      <c r="B232" s="41"/>
      <c r="C232" s="42"/>
      <c r="D232" s="229" t="s">
        <v>213</v>
      </c>
      <c r="E232" s="42"/>
      <c r="F232" s="230" t="s">
        <v>1452</v>
      </c>
      <c r="G232" s="42"/>
      <c r="H232" s="42"/>
      <c r="I232" s="231"/>
      <c r="J232" s="42"/>
      <c r="K232" s="42"/>
      <c r="L232" s="46"/>
      <c r="M232" s="232"/>
      <c r="N232" s="233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213</v>
      </c>
      <c r="AU232" s="19" t="s">
        <v>81</v>
      </c>
    </row>
    <row r="233" s="14" customFormat="1">
      <c r="A233" s="14"/>
      <c r="B233" s="245"/>
      <c r="C233" s="246"/>
      <c r="D233" s="236" t="s">
        <v>215</v>
      </c>
      <c r="E233" s="247" t="s">
        <v>19</v>
      </c>
      <c r="F233" s="248" t="s">
        <v>2008</v>
      </c>
      <c r="G233" s="246"/>
      <c r="H233" s="249">
        <v>0.16700000000000001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215</v>
      </c>
      <c r="AU233" s="255" t="s">
        <v>81</v>
      </c>
      <c r="AV233" s="14" t="s">
        <v>81</v>
      </c>
      <c r="AW233" s="14" t="s">
        <v>33</v>
      </c>
      <c r="AX233" s="14" t="s">
        <v>72</v>
      </c>
      <c r="AY233" s="255" t="s">
        <v>203</v>
      </c>
    </row>
    <row r="234" s="15" customFormat="1">
      <c r="A234" s="15"/>
      <c r="B234" s="256"/>
      <c r="C234" s="257"/>
      <c r="D234" s="236" t="s">
        <v>215</v>
      </c>
      <c r="E234" s="258" t="s">
        <v>19</v>
      </c>
      <c r="F234" s="259" t="s">
        <v>246</v>
      </c>
      <c r="G234" s="257"/>
      <c r="H234" s="260">
        <v>0.16700000000000001</v>
      </c>
      <c r="I234" s="261"/>
      <c r="J234" s="257"/>
      <c r="K234" s="257"/>
      <c r="L234" s="262"/>
      <c r="M234" s="263"/>
      <c r="N234" s="264"/>
      <c r="O234" s="264"/>
      <c r="P234" s="264"/>
      <c r="Q234" s="264"/>
      <c r="R234" s="264"/>
      <c r="S234" s="264"/>
      <c r="T234" s="26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6" t="s">
        <v>215</v>
      </c>
      <c r="AU234" s="266" t="s">
        <v>81</v>
      </c>
      <c r="AV234" s="15" t="s">
        <v>211</v>
      </c>
      <c r="AW234" s="15" t="s">
        <v>33</v>
      </c>
      <c r="AX234" s="15" t="s">
        <v>79</v>
      </c>
      <c r="AY234" s="266" t="s">
        <v>203</v>
      </c>
    </row>
    <row r="235" s="12" customFormat="1" ht="25.92" customHeight="1">
      <c r="A235" s="12"/>
      <c r="B235" s="200"/>
      <c r="C235" s="201"/>
      <c r="D235" s="202" t="s">
        <v>71</v>
      </c>
      <c r="E235" s="203" t="s">
        <v>314</v>
      </c>
      <c r="F235" s="203" t="s">
        <v>315</v>
      </c>
      <c r="G235" s="201"/>
      <c r="H235" s="201"/>
      <c r="I235" s="204"/>
      <c r="J235" s="205">
        <f>BK235</f>
        <v>0</v>
      </c>
      <c r="K235" s="201"/>
      <c r="L235" s="206"/>
      <c r="M235" s="207"/>
      <c r="N235" s="208"/>
      <c r="O235" s="208"/>
      <c r="P235" s="209">
        <f>P236+P252+P325</f>
        <v>0</v>
      </c>
      <c r="Q235" s="208"/>
      <c r="R235" s="209">
        <f>R236+R252+R325</f>
        <v>0.28883700000000001</v>
      </c>
      <c r="S235" s="208"/>
      <c r="T235" s="210">
        <f>T236+T252+T325</f>
        <v>0.30471447000000002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81</v>
      </c>
      <c r="AT235" s="212" t="s">
        <v>71</v>
      </c>
      <c r="AU235" s="212" t="s">
        <v>72</v>
      </c>
      <c r="AY235" s="211" t="s">
        <v>203</v>
      </c>
      <c r="BK235" s="213">
        <f>BK236+BK252+BK325</f>
        <v>0</v>
      </c>
    </row>
    <row r="236" s="12" customFormat="1" ht="22.8" customHeight="1">
      <c r="A236" s="12"/>
      <c r="B236" s="200"/>
      <c r="C236" s="201"/>
      <c r="D236" s="202" t="s">
        <v>71</v>
      </c>
      <c r="E236" s="214" t="s">
        <v>316</v>
      </c>
      <c r="F236" s="214" t="s">
        <v>317</v>
      </c>
      <c r="G236" s="201"/>
      <c r="H236" s="201"/>
      <c r="I236" s="204"/>
      <c r="J236" s="215">
        <f>BK236</f>
        <v>0</v>
      </c>
      <c r="K236" s="201"/>
      <c r="L236" s="206"/>
      <c r="M236" s="207"/>
      <c r="N236" s="208"/>
      <c r="O236" s="208"/>
      <c r="P236" s="209">
        <f>SUM(P237:P251)</f>
        <v>0</v>
      </c>
      <c r="Q236" s="208"/>
      <c r="R236" s="209">
        <f>SUM(R237:R251)</f>
        <v>0</v>
      </c>
      <c r="S236" s="208"/>
      <c r="T236" s="210">
        <f>SUM(T237:T251)</f>
        <v>0.048000000000000001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11" t="s">
        <v>81</v>
      </c>
      <c r="AT236" s="212" t="s">
        <v>71</v>
      </c>
      <c r="AU236" s="212" t="s">
        <v>79</v>
      </c>
      <c r="AY236" s="211" t="s">
        <v>203</v>
      </c>
      <c r="BK236" s="213">
        <f>SUM(BK237:BK251)</f>
        <v>0</v>
      </c>
    </row>
    <row r="237" s="2" customFormat="1" ht="16.5" customHeight="1">
      <c r="A237" s="40"/>
      <c r="B237" s="41"/>
      <c r="C237" s="216" t="s">
        <v>348</v>
      </c>
      <c r="D237" s="216" t="s">
        <v>206</v>
      </c>
      <c r="E237" s="217" t="s">
        <v>366</v>
      </c>
      <c r="F237" s="218" t="s">
        <v>367</v>
      </c>
      <c r="G237" s="219" t="s">
        <v>358</v>
      </c>
      <c r="H237" s="220">
        <v>2</v>
      </c>
      <c r="I237" s="221"/>
      <c r="J237" s="222">
        <f>ROUND(I237*H237,2)</f>
        <v>0</v>
      </c>
      <c r="K237" s="218" t="s">
        <v>210</v>
      </c>
      <c r="L237" s="46"/>
      <c r="M237" s="223" t="s">
        <v>19</v>
      </c>
      <c r="N237" s="224" t="s">
        <v>43</v>
      </c>
      <c r="O237" s="86"/>
      <c r="P237" s="225">
        <f>O237*H237</f>
        <v>0</v>
      </c>
      <c r="Q237" s="225">
        <v>0</v>
      </c>
      <c r="R237" s="225">
        <f>Q237*H237</f>
        <v>0</v>
      </c>
      <c r="S237" s="225">
        <v>0.024</v>
      </c>
      <c r="T237" s="226">
        <f>S237*H237</f>
        <v>0.048000000000000001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7" t="s">
        <v>321</v>
      </c>
      <c r="AT237" s="227" t="s">
        <v>206</v>
      </c>
      <c r="AU237" s="227" t="s">
        <v>81</v>
      </c>
      <c r="AY237" s="19" t="s">
        <v>203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19" t="s">
        <v>79</v>
      </c>
      <c r="BK237" s="228">
        <f>ROUND(I237*H237,2)</f>
        <v>0</v>
      </c>
      <c r="BL237" s="19" t="s">
        <v>321</v>
      </c>
      <c r="BM237" s="227" t="s">
        <v>2009</v>
      </c>
    </row>
    <row r="238" s="2" customFormat="1">
      <c r="A238" s="40"/>
      <c r="B238" s="41"/>
      <c r="C238" s="42"/>
      <c r="D238" s="229" t="s">
        <v>213</v>
      </c>
      <c r="E238" s="42"/>
      <c r="F238" s="230" t="s">
        <v>369</v>
      </c>
      <c r="G238" s="42"/>
      <c r="H238" s="42"/>
      <c r="I238" s="231"/>
      <c r="J238" s="42"/>
      <c r="K238" s="42"/>
      <c r="L238" s="46"/>
      <c r="M238" s="232"/>
      <c r="N238" s="233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213</v>
      </c>
      <c r="AU238" s="19" t="s">
        <v>81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1977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3" customFormat="1">
      <c r="A240" s="13"/>
      <c r="B240" s="234"/>
      <c r="C240" s="235"/>
      <c r="D240" s="236" t="s">
        <v>215</v>
      </c>
      <c r="E240" s="237" t="s">
        <v>19</v>
      </c>
      <c r="F240" s="238" t="s">
        <v>1461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215</v>
      </c>
      <c r="AU240" s="244" t="s">
        <v>81</v>
      </c>
      <c r="AV240" s="13" t="s">
        <v>79</v>
      </c>
      <c r="AW240" s="13" t="s">
        <v>33</v>
      </c>
      <c r="AX240" s="13" t="s">
        <v>72</v>
      </c>
      <c r="AY240" s="244" t="s">
        <v>203</v>
      </c>
    </row>
    <row r="241" s="13" customFormat="1">
      <c r="A241" s="13"/>
      <c r="B241" s="234"/>
      <c r="C241" s="235"/>
      <c r="D241" s="236" t="s">
        <v>215</v>
      </c>
      <c r="E241" s="237" t="s">
        <v>19</v>
      </c>
      <c r="F241" s="238" t="s">
        <v>456</v>
      </c>
      <c r="G241" s="235"/>
      <c r="H241" s="237" t="s">
        <v>19</v>
      </c>
      <c r="I241" s="239"/>
      <c r="J241" s="235"/>
      <c r="K241" s="235"/>
      <c r="L241" s="240"/>
      <c r="M241" s="241"/>
      <c r="N241" s="242"/>
      <c r="O241" s="242"/>
      <c r="P241" s="242"/>
      <c r="Q241" s="242"/>
      <c r="R241" s="242"/>
      <c r="S241" s="242"/>
      <c r="T241" s="24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4" t="s">
        <v>215</v>
      </c>
      <c r="AU241" s="244" t="s">
        <v>81</v>
      </c>
      <c r="AV241" s="13" t="s">
        <v>79</v>
      </c>
      <c r="AW241" s="13" t="s">
        <v>33</v>
      </c>
      <c r="AX241" s="13" t="s">
        <v>72</v>
      </c>
      <c r="AY241" s="244" t="s">
        <v>203</v>
      </c>
    </row>
    <row r="242" s="13" customFormat="1">
      <c r="A242" s="13"/>
      <c r="B242" s="234"/>
      <c r="C242" s="235"/>
      <c r="D242" s="236" t="s">
        <v>215</v>
      </c>
      <c r="E242" s="237" t="s">
        <v>19</v>
      </c>
      <c r="F242" s="238" t="s">
        <v>371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215</v>
      </c>
      <c r="AU242" s="244" t="s">
        <v>81</v>
      </c>
      <c r="AV242" s="13" t="s">
        <v>79</v>
      </c>
      <c r="AW242" s="13" t="s">
        <v>33</v>
      </c>
      <c r="AX242" s="13" t="s">
        <v>72</v>
      </c>
      <c r="AY242" s="244" t="s">
        <v>203</v>
      </c>
    </row>
    <row r="243" s="13" customFormat="1">
      <c r="A243" s="13"/>
      <c r="B243" s="234"/>
      <c r="C243" s="235"/>
      <c r="D243" s="236" t="s">
        <v>215</v>
      </c>
      <c r="E243" s="237" t="s">
        <v>19</v>
      </c>
      <c r="F243" s="238" t="s">
        <v>372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215</v>
      </c>
      <c r="AU243" s="244" t="s">
        <v>81</v>
      </c>
      <c r="AV243" s="13" t="s">
        <v>79</v>
      </c>
      <c r="AW243" s="13" t="s">
        <v>33</v>
      </c>
      <c r="AX243" s="13" t="s">
        <v>72</v>
      </c>
      <c r="AY243" s="244" t="s">
        <v>203</v>
      </c>
    </row>
    <row r="244" s="14" customFormat="1">
      <c r="A244" s="14"/>
      <c r="B244" s="245"/>
      <c r="C244" s="246"/>
      <c r="D244" s="236" t="s">
        <v>215</v>
      </c>
      <c r="E244" s="247" t="s">
        <v>19</v>
      </c>
      <c r="F244" s="248" t="s">
        <v>79</v>
      </c>
      <c r="G244" s="246"/>
      <c r="H244" s="249">
        <v>1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215</v>
      </c>
      <c r="AU244" s="255" t="s">
        <v>81</v>
      </c>
      <c r="AV244" s="14" t="s">
        <v>81</v>
      </c>
      <c r="AW244" s="14" t="s">
        <v>33</v>
      </c>
      <c r="AX244" s="14" t="s">
        <v>72</v>
      </c>
      <c r="AY244" s="255" t="s">
        <v>203</v>
      </c>
    </row>
    <row r="245" s="13" customFormat="1">
      <c r="A245" s="13"/>
      <c r="B245" s="234"/>
      <c r="C245" s="235"/>
      <c r="D245" s="236" t="s">
        <v>215</v>
      </c>
      <c r="E245" s="237" t="s">
        <v>19</v>
      </c>
      <c r="F245" s="238" t="s">
        <v>1977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215</v>
      </c>
      <c r="AU245" s="244" t="s">
        <v>81</v>
      </c>
      <c r="AV245" s="13" t="s">
        <v>79</v>
      </c>
      <c r="AW245" s="13" t="s">
        <v>33</v>
      </c>
      <c r="AX245" s="13" t="s">
        <v>72</v>
      </c>
      <c r="AY245" s="244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1455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3" customFormat="1">
      <c r="A247" s="13"/>
      <c r="B247" s="234"/>
      <c r="C247" s="235"/>
      <c r="D247" s="236" t="s">
        <v>215</v>
      </c>
      <c r="E247" s="237" t="s">
        <v>19</v>
      </c>
      <c r="F247" s="238" t="s">
        <v>1979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215</v>
      </c>
      <c r="AU247" s="244" t="s">
        <v>81</v>
      </c>
      <c r="AV247" s="13" t="s">
        <v>79</v>
      </c>
      <c r="AW247" s="13" t="s">
        <v>33</v>
      </c>
      <c r="AX247" s="13" t="s">
        <v>72</v>
      </c>
      <c r="AY247" s="244" t="s">
        <v>203</v>
      </c>
    </row>
    <row r="248" s="13" customFormat="1">
      <c r="A248" s="13"/>
      <c r="B248" s="234"/>
      <c r="C248" s="235"/>
      <c r="D248" s="236" t="s">
        <v>215</v>
      </c>
      <c r="E248" s="237" t="s">
        <v>19</v>
      </c>
      <c r="F248" s="238" t="s">
        <v>371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215</v>
      </c>
      <c r="AU248" s="244" t="s">
        <v>81</v>
      </c>
      <c r="AV248" s="13" t="s">
        <v>79</v>
      </c>
      <c r="AW248" s="13" t="s">
        <v>33</v>
      </c>
      <c r="AX248" s="13" t="s">
        <v>72</v>
      </c>
      <c r="AY248" s="244" t="s">
        <v>203</v>
      </c>
    </row>
    <row r="249" s="13" customFormat="1">
      <c r="A249" s="13"/>
      <c r="B249" s="234"/>
      <c r="C249" s="235"/>
      <c r="D249" s="236" t="s">
        <v>215</v>
      </c>
      <c r="E249" s="237" t="s">
        <v>19</v>
      </c>
      <c r="F249" s="238" t="s">
        <v>376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215</v>
      </c>
      <c r="AU249" s="244" t="s">
        <v>81</v>
      </c>
      <c r="AV249" s="13" t="s">
        <v>79</v>
      </c>
      <c r="AW249" s="13" t="s">
        <v>33</v>
      </c>
      <c r="AX249" s="13" t="s">
        <v>72</v>
      </c>
      <c r="AY249" s="244" t="s">
        <v>203</v>
      </c>
    </row>
    <row r="250" s="14" customFormat="1">
      <c r="A250" s="14"/>
      <c r="B250" s="245"/>
      <c r="C250" s="246"/>
      <c r="D250" s="236" t="s">
        <v>215</v>
      </c>
      <c r="E250" s="247" t="s">
        <v>19</v>
      </c>
      <c r="F250" s="248" t="s">
        <v>79</v>
      </c>
      <c r="G250" s="246"/>
      <c r="H250" s="249">
        <v>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215</v>
      </c>
      <c r="AU250" s="255" t="s">
        <v>81</v>
      </c>
      <c r="AV250" s="14" t="s">
        <v>81</v>
      </c>
      <c r="AW250" s="14" t="s">
        <v>33</v>
      </c>
      <c r="AX250" s="14" t="s">
        <v>72</v>
      </c>
      <c r="AY250" s="255" t="s">
        <v>203</v>
      </c>
    </row>
    <row r="251" s="15" customFormat="1">
      <c r="A251" s="15"/>
      <c r="B251" s="256"/>
      <c r="C251" s="257"/>
      <c r="D251" s="236" t="s">
        <v>215</v>
      </c>
      <c r="E251" s="258" t="s">
        <v>19</v>
      </c>
      <c r="F251" s="259" t="s">
        <v>246</v>
      </c>
      <c r="G251" s="257"/>
      <c r="H251" s="260">
        <v>2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6" t="s">
        <v>215</v>
      </c>
      <c r="AU251" s="266" t="s">
        <v>81</v>
      </c>
      <c r="AV251" s="15" t="s">
        <v>211</v>
      </c>
      <c r="AW251" s="15" t="s">
        <v>33</v>
      </c>
      <c r="AX251" s="15" t="s">
        <v>79</v>
      </c>
      <c r="AY251" s="266" t="s">
        <v>203</v>
      </c>
    </row>
    <row r="252" s="12" customFormat="1" ht="22.8" customHeight="1">
      <c r="A252" s="12"/>
      <c r="B252" s="200"/>
      <c r="C252" s="201"/>
      <c r="D252" s="202" t="s">
        <v>71</v>
      </c>
      <c r="E252" s="214" t="s">
        <v>619</v>
      </c>
      <c r="F252" s="214" t="s">
        <v>620</v>
      </c>
      <c r="G252" s="201"/>
      <c r="H252" s="201"/>
      <c r="I252" s="204"/>
      <c r="J252" s="215">
        <f>BK252</f>
        <v>0</v>
      </c>
      <c r="K252" s="201"/>
      <c r="L252" s="206"/>
      <c r="M252" s="207"/>
      <c r="N252" s="208"/>
      <c r="O252" s="208"/>
      <c r="P252" s="209">
        <f>SUM(P253:P324)</f>
        <v>0</v>
      </c>
      <c r="Q252" s="208"/>
      <c r="R252" s="209">
        <f>SUM(R253:R324)</f>
        <v>0</v>
      </c>
      <c r="S252" s="208"/>
      <c r="T252" s="210">
        <f>SUM(T253:T324)</f>
        <v>0.16717500000000002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11" t="s">
        <v>81</v>
      </c>
      <c r="AT252" s="212" t="s">
        <v>71</v>
      </c>
      <c r="AU252" s="212" t="s">
        <v>79</v>
      </c>
      <c r="AY252" s="211" t="s">
        <v>203</v>
      </c>
      <c r="BK252" s="213">
        <f>SUM(BK253:BK324)</f>
        <v>0</v>
      </c>
    </row>
    <row r="253" s="2" customFormat="1" ht="16.5" customHeight="1">
      <c r="A253" s="40"/>
      <c r="B253" s="41"/>
      <c r="C253" s="216" t="s">
        <v>355</v>
      </c>
      <c r="D253" s="216" t="s">
        <v>206</v>
      </c>
      <c r="E253" s="217" t="s">
        <v>1463</v>
      </c>
      <c r="F253" s="218" t="s">
        <v>1464</v>
      </c>
      <c r="G253" s="219" t="s">
        <v>209</v>
      </c>
      <c r="H253" s="220">
        <v>66.870000000000005</v>
      </c>
      <c r="I253" s="221"/>
      <c r="J253" s="222">
        <f>ROUND(I253*H253,2)</f>
        <v>0</v>
      </c>
      <c r="K253" s="218" t="s">
        <v>210</v>
      </c>
      <c r="L253" s="46"/>
      <c r="M253" s="223" t="s">
        <v>19</v>
      </c>
      <c r="N253" s="224" t="s">
        <v>43</v>
      </c>
      <c r="O253" s="86"/>
      <c r="P253" s="225">
        <f>O253*H253</f>
        <v>0</v>
      </c>
      <c r="Q253" s="225">
        <v>0</v>
      </c>
      <c r="R253" s="225">
        <f>Q253*H253</f>
        <v>0</v>
      </c>
      <c r="S253" s="225">
        <v>0.0025000000000000001</v>
      </c>
      <c r="T253" s="226">
        <f>S253*H253</f>
        <v>0.16717500000000002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7" t="s">
        <v>321</v>
      </c>
      <c r="AT253" s="227" t="s">
        <v>206</v>
      </c>
      <c r="AU253" s="227" t="s">
        <v>81</v>
      </c>
      <c r="AY253" s="19" t="s">
        <v>203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19" t="s">
        <v>79</v>
      </c>
      <c r="BK253" s="228">
        <f>ROUND(I253*H253,2)</f>
        <v>0</v>
      </c>
      <c r="BL253" s="19" t="s">
        <v>321</v>
      </c>
      <c r="BM253" s="227" t="s">
        <v>2010</v>
      </c>
    </row>
    <row r="254" s="2" customFormat="1">
      <c r="A254" s="40"/>
      <c r="B254" s="41"/>
      <c r="C254" s="42"/>
      <c r="D254" s="229" t="s">
        <v>213</v>
      </c>
      <c r="E254" s="42"/>
      <c r="F254" s="230" t="s">
        <v>1466</v>
      </c>
      <c r="G254" s="42"/>
      <c r="H254" s="42"/>
      <c r="I254" s="231"/>
      <c r="J254" s="42"/>
      <c r="K254" s="42"/>
      <c r="L254" s="46"/>
      <c r="M254" s="232"/>
      <c r="N254" s="233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213</v>
      </c>
      <c r="AU254" s="19" t="s">
        <v>81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1977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3" customFormat="1">
      <c r="A256" s="13"/>
      <c r="B256" s="234"/>
      <c r="C256" s="235"/>
      <c r="D256" s="236" t="s">
        <v>215</v>
      </c>
      <c r="E256" s="237" t="s">
        <v>19</v>
      </c>
      <c r="F256" s="238" t="s">
        <v>1401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215</v>
      </c>
      <c r="AU256" s="244" t="s">
        <v>81</v>
      </c>
      <c r="AV256" s="13" t="s">
        <v>79</v>
      </c>
      <c r="AW256" s="13" t="s">
        <v>33</v>
      </c>
      <c r="AX256" s="13" t="s">
        <v>72</v>
      </c>
      <c r="AY256" s="244" t="s">
        <v>203</v>
      </c>
    </row>
    <row r="257" s="13" customFormat="1">
      <c r="A257" s="13"/>
      <c r="B257" s="234"/>
      <c r="C257" s="235"/>
      <c r="D257" s="236" t="s">
        <v>215</v>
      </c>
      <c r="E257" s="237" t="s">
        <v>19</v>
      </c>
      <c r="F257" s="238" t="s">
        <v>456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215</v>
      </c>
      <c r="AU257" s="244" t="s">
        <v>81</v>
      </c>
      <c r="AV257" s="13" t="s">
        <v>79</v>
      </c>
      <c r="AW257" s="13" t="s">
        <v>33</v>
      </c>
      <c r="AX257" s="13" t="s">
        <v>72</v>
      </c>
      <c r="AY257" s="244" t="s">
        <v>203</v>
      </c>
    </row>
    <row r="258" s="13" customFormat="1">
      <c r="A258" s="13"/>
      <c r="B258" s="234"/>
      <c r="C258" s="235"/>
      <c r="D258" s="236" t="s">
        <v>215</v>
      </c>
      <c r="E258" s="237" t="s">
        <v>19</v>
      </c>
      <c r="F258" s="238" t="s">
        <v>1467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215</v>
      </c>
      <c r="AU258" s="244" t="s">
        <v>81</v>
      </c>
      <c r="AV258" s="13" t="s">
        <v>79</v>
      </c>
      <c r="AW258" s="13" t="s">
        <v>33</v>
      </c>
      <c r="AX258" s="13" t="s">
        <v>72</v>
      </c>
      <c r="AY258" s="244" t="s">
        <v>203</v>
      </c>
    </row>
    <row r="259" s="13" customFormat="1">
      <c r="A259" s="13"/>
      <c r="B259" s="234"/>
      <c r="C259" s="235"/>
      <c r="D259" s="236" t="s">
        <v>215</v>
      </c>
      <c r="E259" s="237" t="s">
        <v>19</v>
      </c>
      <c r="F259" s="238" t="s">
        <v>2011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215</v>
      </c>
      <c r="AU259" s="244" t="s">
        <v>81</v>
      </c>
      <c r="AV259" s="13" t="s">
        <v>79</v>
      </c>
      <c r="AW259" s="13" t="s">
        <v>33</v>
      </c>
      <c r="AX259" s="13" t="s">
        <v>72</v>
      </c>
      <c r="AY259" s="244" t="s">
        <v>203</v>
      </c>
    </row>
    <row r="260" s="14" customFormat="1">
      <c r="A260" s="14"/>
      <c r="B260" s="245"/>
      <c r="C260" s="246"/>
      <c r="D260" s="236" t="s">
        <v>215</v>
      </c>
      <c r="E260" s="247" t="s">
        <v>19</v>
      </c>
      <c r="F260" s="248" t="s">
        <v>1978</v>
      </c>
      <c r="G260" s="246"/>
      <c r="H260" s="249">
        <v>11.560000000000001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215</v>
      </c>
      <c r="AU260" s="255" t="s">
        <v>81</v>
      </c>
      <c r="AV260" s="14" t="s">
        <v>81</v>
      </c>
      <c r="AW260" s="14" t="s">
        <v>33</v>
      </c>
      <c r="AX260" s="14" t="s">
        <v>72</v>
      </c>
      <c r="AY260" s="255" t="s">
        <v>203</v>
      </c>
    </row>
    <row r="261" s="13" customFormat="1">
      <c r="A261" s="13"/>
      <c r="B261" s="234"/>
      <c r="C261" s="235"/>
      <c r="D261" s="236" t="s">
        <v>215</v>
      </c>
      <c r="E261" s="237" t="s">
        <v>19</v>
      </c>
      <c r="F261" s="238" t="s">
        <v>1977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215</v>
      </c>
      <c r="AU261" s="244" t="s">
        <v>81</v>
      </c>
      <c r="AV261" s="13" t="s">
        <v>79</v>
      </c>
      <c r="AW261" s="13" t="s">
        <v>33</v>
      </c>
      <c r="AX261" s="13" t="s">
        <v>72</v>
      </c>
      <c r="AY261" s="244" t="s">
        <v>203</v>
      </c>
    </row>
    <row r="262" s="13" customFormat="1">
      <c r="A262" s="13"/>
      <c r="B262" s="234"/>
      <c r="C262" s="235"/>
      <c r="D262" s="236" t="s">
        <v>215</v>
      </c>
      <c r="E262" s="237" t="s">
        <v>19</v>
      </c>
      <c r="F262" s="238" t="s">
        <v>1426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215</v>
      </c>
      <c r="AU262" s="244" t="s">
        <v>81</v>
      </c>
      <c r="AV262" s="13" t="s">
        <v>79</v>
      </c>
      <c r="AW262" s="13" t="s">
        <v>33</v>
      </c>
      <c r="AX262" s="13" t="s">
        <v>72</v>
      </c>
      <c r="AY262" s="244" t="s">
        <v>203</v>
      </c>
    </row>
    <row r="263" s="13" customFormat="1">
      <c r="A263" s="13"/>
      <c r="B263" s="234"/>
      <c r="C263" s="235"/>
      <c r="D263" s="236" t="s">
        <v>215</v>
      </c>
      <c r="E263" s="237" t="s">
        <v>19</v>
      </c>
      <c r="F263" s="238" t="s">
        <v>1979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215</v>
      </c>
      <c r="AU263" s="244" t="s">
        <v>81</v>
      </c>
      <c r="AV263" s="13" t="s">
        <v>79</v>
      </c>
      <c r="AW263" s="13" t="s">
        <v>33</v>
      </c>
      <c r="AX263" s="13" t="s">
        <v>72</v>
      </c>
      <c r="AY263" s="244" t="s">
        <v>203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1467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3" customFormat="1">
      <c r="A265" s="13"/>
      <c r="B265" s="234"/>
      <c r="C265" s="235"/>
      <c r="D265" s="236" t="s">
        <v>215</v>
      </c>
      <c r="E265" s="237" t="s">
        <v>19</v>
      </c>
      <c r="F265" s="238" t="s">
        <v>2011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215</v>
      </c>
      <c r="AU265" s="244" t="s">
        <v>81</v>
      </c>
      <c r="AV265" s="13" t="s">
        <v>79</v>
      </c>
      <c r="AW265" s="13" t="s">
        <v>33</v>
      </c>
      <c r="AX265" s="13" t="s">
        <v>72</v>
      </c>
      <c r="AY265" s="244" t="s">
        <v>203</v>
      </c>
    </row>
    <row r="266" s="14" customFormat="1">
      <c r="A266" s="14"/>
      <c r="B266" s="245"/>
      <c r="C266" s="246"/>
      <c r="D266" s="236" t="s">
        <v>215</v>
      </c>
      <c r="E266" s="247" t="s">
        <v>19</v>
      </c>
      <c r="F266" s="248" t="s">
        <v>1980</v>
      </c>
      <c r="G266" s="246"/>
      <c r="H266" s="249">
        <v>15.869999999999999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215</v>
      </c>
      <c r="AU266" s="255" t="s">
        <v>81</v>
      </c>
      <c r="AV266" s="14" t="s">
        <v>81</v>
      </c>
      <c r="AW266" s="14" t="s">
        <v>33</v>
      </c>
      <c r="AX266" s="14" t="s">
        <v>72</v>
      </c>
      <c r="AY266" s="255" t="s">
        <v>203</v>
      </c>
    </row>
    <row r="267" s="13" customFormat="1">
      <c r="A267" s="13"/>
      <c r="B267" s="234"/>
      <c r="C267" s="235"/>
      <c r="D267" s="236" t="s">
        <v>215</v>
      </c>
      <c r="E267" s="237" t="s">
        <v>19</v>
      </c>
      <c r="F267" s="238" t="s">
        <v>1977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215</v>
      </c>
      <c r="AU267" s="244" t="s">
        <v>81</v>
      </c>
      <c r="AV267" s="13" t="s">
        <v>79</v>
      </c>
      <c r="AW267" s="13" t="s">
        <v>33</v>
      </c>
      <c r="AX267" s="13" t="s">
        <v>72</v>
      </c>
      <c r="AY267" s="244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1402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3" customFormat="1">
      <c r="A269" s="13"/>
      <c r="B269" s="234"/>
      <c r="C269" s="235"/>
      <c r="D269" s="236" t="s">
        <v>215</v>
      </c>
      <c r="E269" s="237" t="s">
        <v>19</v>
      </c>
      <c r="F269" s="238" t="s">
        <v>1727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215</v>
      </c>
      <c r="AU269" s="244" t="s">
        <v>81</v>
      </c>
      <c r="AV269" s="13" t="s">
        <v>79</v>
      </c>
      <c r="AW269" s="13" t="s">
        <v>33</v>
      </c>
      <c r="AX269" s="13" t="s">
        <v>72</v>
      </c>
      <c r="AY269" s="244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1467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3" customFormat="1">
      <c r="A271" s="13"/>
      <c r="B271" s="234"/>
      <c r="C271" s="235"/>
      <c r="D271" s="236" t="s">
        <v>215</v>
      </c>
      <c r="E271" s="237" t="s">
        <v>19</v>
      </c>
      <c r="F271" s="238" t="s">
        <v>2011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215</v>
      </c>
      <c r="AU271" s="244" t="s">
        <v>81</v>
      </c>
      <c r="AV271" s="13" t="s">
        <v>79</v>
      </c>
      <c r="AW271" s="13" t="s">
        <v>33</v>
      </c>
      <c r="AX271" s="13" t="s">
        <v>72</v>
      </c>
      <c r="AY271" s="244" t="s">
        <v>203</v>
      </c>
    </row>
    <row r="272" s="14" customFormat="1">
      <c r="A272" s="14"/>
      <c r="B272" s="245"/>
      <c r="C272" s="246"/>
      <c r="D272" s="236" t="s">
        <v>215</v>
      </c>
      <c r="E272" s="247" t="s">
        <v>19</v>
      </c>
      <c r="F272" s="248" t="s">
        <v>1981</v>
      </c>
      <c r="G272" s="246"/>
      <c r="H272" s="249">
        <v>4.8099999999999996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215</v>
      </c>
      <c r="AU272" s="255" t="s">
        <v>81</v>
      </c>
      <c r="AV272" s="14" t="s">
        <v>81</v>
      </c>
      <c r="AW272" s="14" t="s">
        <v>33</v>
      </c>
      <c r="AX272" s="14" t="s">
        <v>72</v>
      </c>
      <c r="AY272" s="255" t="s">
        <v>203</v>
      </c>
    </row>
    <row r="273" s="13" customFormat="1">
      <c r="A273" s="13"/>
      <c r="B273" s="234"/>
      <c r="C273" s="235"/>
      <c r="D273" s="236" t="s">
        <v>215</v>
      </c>
      <c r="E273" s="237" t="s">
        <v>19</v>
      </c>
      <c r="F273" s="238" t="s">
        <v>1977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215</v>
      </c>
      <c r="AU273" s="244" t="s">
        <v>81</v>
      </c>
      <c r="AV273" s="13" t="s">
        <v>79</v>
      </c>
      <c r="AW273" s="13" t="s">
        <v>33</v>
      </c>
      <c r="AX273" s="13" t="s">
        <v>72</v>
      </c>
      <c r="AY273" s="244" t="s">
        <v>203</v>
      </c>
    </row>
    <row r="274" s="13" customFormat="1">
      <c r="A274" s="13"/>
      <c r="B274" s="234"/>
      <c r="C274" s="235"/>
      <c r="D274" s="236" t="s">
        <v>215</v>
      </c>
      <c r="E274" s="237" t="s">
        <v>19</v>
      </c>
      <c r="F274" s="238" t="s">
        <v>1430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215</v>
      </c>
      <c r="AU274" s="244" t="s">
        <v>81</v>
      </c>
      <c r="AV274" s="13" t="s">
        <v>79</v>
      </c>
      <c r="AW274" s="13" t="s">
        <v>33</v>
      </c>
      <c r="AX274" s="13" t="s">
        <v>72</v>
      </c>
      <c r="AY274" s="244" t="s">
        <v>203</v>
      </c>
    </row>
    <row r="275" s="13" customFormat="1">
      <c r="A275" s="13"/>
      <c r="B275" s="234"/>
      <c r="C275" s="235"/>
      <c r="D275" s="236" t="s">
        <v>215</v>
      </c>
      <c r="E275" s="237" t="s">
        <v>19</v>
      </c>
      <c r="F275" s="238" t="s">
        <v>1982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215</v>
      </c>
      <c r="AU275" s="244" t="s">
        <v>81</v>
      </c>
      <c r="AV275" s="13" t="s">
        <v>79</v>
      </c>
      <c r="AW275" s="13" t="s">
        <v>33</v>
      </c>
      <c r="AX275" s="13" t="s">
        <v>72</v>
      </c>
      <c r="AY275" s="244" t="s">
        <v>203</v>
      </c>
    </row>
    <row r="276" s="13" customFormat="1">
      <c r="A276" s="13"/>
      <c r="B276" s="234"/>
      <c r="C276" s="235"/>
      <c r="D276" s="236" t="s">
        <v>215</v>
      </c>
      <c r="E276" s="237" t="s">
        <v>19</v>
      </c>
      <c r="F276" s="238" t="s">
        <v>1467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215</v>
      </c>
      <c r="AU276" s="244" t="s">
        <v>81</v>
      </c>
      <c r="AV276" s="13" t="s">
        <v>79</v>
      </c>
      <c r="AW276" s="13" t="s">
        <v>33</v>
      </c>
      <c r="AX276" s="13" t="s">
        <v>72</v>
      </c>
      <c r="AY276" s="244" t="s">
        <v>203</v>
      </c>
    </row>
    <row r="277" s="13" customFormat="1">
      <c r="A277" s="13"/>
      <c r="B277" s="234"/>
      <c r="C277" s="235"/>
      <c r="D277" s="236" t="s">
        <v>215</v>
      </c>
      <c r="E277" s="237" t="s">
        <v>19</v>
      </c>
      <c r="F277" s="238" t="s">
        <v>2011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215</v>
      </c>
      <c r="AU277" s="244" t="s">
        <v>81</v>
      </c>
      <c r="AV277" s="13" t="s">
        <v>79</v>
      </c>
      <c r="AW277" s="13" t="s">
        <v>33</v>
      </c>
      <c r="AX277" s="13" t="s">
        <v>72</v>
      </c>
      <c r="AY277" s="244" t="s">
        <v>203</v>
      </c>
    </row>
    <row r="278" s="14" customFormat="1">
      <c r="A278" s="14"/>
      <c r="B278" s="245"/>
      <c r="C278" s="246"/>
      <c r="D278" s="236" t="s">
        <v>215</v>
      </c>
      <c r="E278" s="247" t="s">
        <v>19</v>
      </c>
      <c r="F278" s="248" t="s">
        <v>1983</v>
      </c>
      <c r="G278" s="246"/>
      <c r="H278" s="249">
        <v>7.3899999999999997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215</v>
      </c>
      <c r="AU278" s="255" t="s">
        <v>81</v>
      </c>
      <c r="AV278" s="14" t="s">
        <v>81</v>
      </c>
      <c r="AW278" s="14" t="s">
        <v>33</v>
      </c>
      <c r="AX278" s="14" t="s">
        <v>72</v>
      </c>
      <c r="AY278" s="255" t="s">
        <v>203</v>
      </c>
    </row>
    <row r="279" s="13" customFormat="1">
      <c r="A279" s="13"/>
      <c r="B279" s="234"/>
      <c r="C279" s="235"/>
      <c r="D279" s="236" t="s">
        <v>215</v>
      </c>
      <c r="E279" s="237" t="s">
        <v>19</v>
      </c>
      <c r="F279" s="238" t="s">
        <v>1977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215</v>
      </c>
      <c r="AU279" s="244" t="s">
        <v>81</v>
      </c>
      <c r="AV279" s="13" t="s">
        <v>79</v>
      </c>
      <c r="AW279" s="13" t="s">
        <v>33</v>
      </c>
      <c r="AX279" s="13" t="s">
        <v>72</v>
      </c>
      <c r="AY279" s="244" t="s">
        <v>203</v>
      </c>
    </row>
    <row r="280" s="13" customFormat="1">
      <c r="A280" s="13"/>
      <c r="B280" s="234"/>
      <c r="C280" s="235"/>
      <c r="D280" s="236" t="s">
        <v>215</v>
      </c>
      <c r="E280" s="237" t="s">
        <v>19</v>
      </c>
      <c r="F280" s="238" t="s">
        <v>1458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215</v>
      </c>
      <c r="AU280" s="244" t="s">
        <v>81</v>
      </c>
      <c r="AV280" s="13" t="s">
        <v>79</v>
      </c>
      <c r="AW280" s="13" t="s">
        <v>33</v>
      </c>
      <c r="AX280" s="13" t="s">
        <v>72</v>
      </c>
      <c r="AY280" s="244" t="s">
        <v>203</v>
      </c>
    </row>
    <row r="281" s="13" customFormat="1">
      <c r="A281" s="13"/>
      <c r="B281" s="234"/>
      <c r="C281" s="235"/>
      <c r="D281" s="236" t="s">
        <v>215</v>
      </c>
      <c r="E281" s="237" t="s">
        <v>19</v>
      </c>
      <c r="F281" s="238" t="s">
        <v>1367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215</v>
      </c>
      <c r="AU281" s="244" t="s">
        <v>81</v>
      </c>
      <c r="AV281" s="13" t="s">
        <v>79</v>
      </c>
      <c r="AW281" s="13" t="s">
        <v>33</v>
      </c>
      <c r="AX281" s="13" t="s">
        <v>72</v>
      </c>
      <c r="AY281" s="244" t="s">
        <v>203</v>
      </c>
    </row>
    <row r="282" s="13" customFormat="1">
      <c r="A282" s="13"/>
      <c r="B282" s="234"/>
      <c r="C282" s="235"/>
      <c r="D282" s="236" t="s">
        <v>215</v>
      </c>
      <c r="E282" s="237" t="s">
        <v>19</v>
      </c>
      <c r="F282" s="238" t="s">
        <v>1467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215</v>
      </c>
      <c r="AU282" s="244" t="s">
        <v>81</v>
      </c>
      <c r="AV282" s="13" t="s">
        <v>79</v>
      </c>
      <c r="AW282" s="13" t="s">
        <v>33</v>
      </c>
      <c r="AX282" s="13" t="s">
        <v>72</v>
      </c>
      <c r="AY282" s="244" t="s">
        <v>203</v>
      </c>
    </row>
    <row r="283" s="13" customFormat="1">
      <c r="A283" s="13"/>
      <c r="B283" s="234"/>
      <c r="C283" s="235"/>
      <c r="D283" s="236" t="s">
        <v>215</v>
      </c>
      <c r="E283" s="237" t="s">
        <v>19</v>
      </c>
      <c r="F283" s="238" t="s">
        <v>2011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215</v>
      </c>
      <c r="AU283" s="244" t="s">
        <v>81</v>
      </c>
      <c r="AV283" s="13" t="s">
        <v>79</v>
      </c>
      <c r="AW283" s="13" t="s">
        <v>33</v>
      </c>
      <c r="AX283" s="13" t="s">
        <v>72</v>
      </c>
      <c r="AY283" s="244" t="s">
        <v>203</v>
      </c>
    </row>
    <row r="284" s="14" customFormat="1">
      <c r="A284" s="14"/>
      <c r="B284" s="245"/>
      <c r="C284" s="246"/>
      <c r="D284" s="236" t="s">
        <v>215</v>
      </c>
      <c r="E284" s="247" t="s">
        <v>19</v>
      </c>
      <c r="F284" s="248" t="s">
        <v>1984</v>
      </c>
      <c r="G284" s="246"/>
      <c r="H284" s="249">
        <v>11.24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215</v>
      </c>
      <c r="AU284" s="255" t="s">
        <v>81</v>
      </c>
      <c r="AV284" s="14" t="s">
        <v>81</v>
      </c>
      <c r="AW284" s="14" t="s">
        <v>33</v>
      </c>
      <c r="AX284" s="14" t="s">
        <v>72</v>
      </c>
      <c r="AY284" s="255" t="s">
        <v>203</v>
      </c>
    </row>
    <row r="285" s="13" customFormat="1">
      <c r="A285" s="13"/>
      <c r="B285" s="234"/>
      <c r="C285" s="235"/>
      <c r="D285" s="236" t="s">
        <v>215</v>
      </c>
      <c r="E285" s="237" t="s">
        <v>19</v>
      </c>
      <c r="F285" s="238" t="s">
        <v>1977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215</v>
      </c>
      <c r="AU285" s="244" t="s">
        <v>81</v>
      </c>
      <c r="AV285" s="13" t="s">
        <v>79</v>
      </c>
      <c r="AW285" s="13" t="s">
        <v>33</v>
      </c>
      <c r="AX285" s="13" t="s">
        <v>72</v>
      </c>
      <c r="AY285" s="244" t="s">
        <v>203</v>
      </c>
    </row>
    <row r="286" s="13" customFormat="1">
      <c r="A286" s="13"/>
      <c r="B286" s="234"/>
      <c r="C286" s="235"/>
      <c r="D286" s="236" t="s">
        <v>215</v>
      </c>
      <c r="E286" s="237" t="s">
        <v>19</v>
      </c>
      <c r="F286" s="238" t="s">
        <v>1431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215</v>
      </c>
      <c r="AU286" s="244" t="s">
        <v>81</v>
      </c>
      <c r="AV286" s="13" t="s">
        <v>79</v>
      </c>
      <c r="AW286" s="13" t="s">
        <v>33</v>
      </c>
      <c r="AX286" s="13" t="s">
        <v>72</v>
      </c>
      <c r="AY286" s="244" t="s">
        <v>203</v>
      </c>
    </row>
    <row r="287" s="13" customFormat="1">
      <c r="A287" s="13"/>
      <c r="B287" s="234"/>
      <c r="C287" s="235"/>
      <c r="D287" s="236" t="s">
        <v>215</v>
      </c>
      <c r="E287" s="237" t="s">
        <v>19</v>
      </c>
      <c r="F287" s="238" t="s">
        <v>444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215</v>
      </c>
      <c r="AU287" s="244" t="s">
        <v>81</v>
      </c>
      <c r="AV287" s="13" t="s">
        <v>79</v>
      </c>
      <c r="AW287" s="13" t="s">
        <v>33</v>
      </c>
      <c r="AX287" s="13" t="s">
        <v>72</v>
      </c>
      <c r="AY287" s="244" t="s">
        <v>203</v>
      </c>
    </row>
    <row r="288" s="13" customFormat="1">
      <c r="A288" s="13"/>
      <c r="B288" s="234"/>
      <c r="C288" s="235"/>
      <c r="D288" s="236" t="s">
        <v>215</v>
      </c>
      <c r="E288" s="237" t="s">
        <v>19</v>
      </c>
      <c r="F288" s="238" t="s">
        <v>1467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215</v>
      </c>
      <c r="AU288" s="244" t="s">
        <v>81</v>
      </c>
      <c r="AV288" s="13" t="s">
        <v>79</v>
      </c>
      <c r="AW288" s="13" t="s">
        <v>33</v>
      </c>
      <c r="AX288" s="13" t="s">
        <v>72</v>
      </c>
      <c r="AY288" s="244" t="s">
        <v>203</v>
      </c>
    </row>
    <row r="289" s="13" customFormat="1">
      <c r="A289" s="13"/>
      <c r="B289" s="234"/>
      <c r="C289" s="235"/>
      <c r="D289" s="236" t="s">
        <v>215</v>
      </c>
      <c r="E289" s="237" t="s">
        <v>19</v>
      </c>
      <c r="F289" s="238" t="s">
        <v>2011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215</v>
      </c>
      <c r="AU289" s="244" t="s">
        <v>81</v>
      </c>
      <c r="AV289" s="13" t="s">
        <v>79</v>
      </c>
      <c r="AW289" s="13" t="s">
        <v>33</v>
      </c>
      <c r="AX289" s="13" t="s">
        <v>72</v>
      </c>
      <c r="AY289" s="244" t="s">
        <v>203</v>
      </c>
    </row>
    <row r="290" s="14" customFormat="1">
      <c r="A290" s="14"/>
      <c r="B290" s="245"/>
      <c r="C290" s="246"/>
      <c r="D290" s="236" t="s">
        <v>215</v>
      </c>
      <c r="E290" s="247" t="s">
        <v>19</v>
      </c>
      <c r="F290" s="248" t="s">
        <v>321</v>
      </c>
      <c r="G290" s="246"/>
      <c r="H290" s="249">
        <v>16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215</v>
      </c>
      <c r="AU290" s="255" t="s">
        <v>81</v>
      </c>
      <c r="AV290" s="14" t="s">
        <v>81</v>
      </c>
      <c r="AW290" s="14" t="s">
        <v>33</v>
      </c>
      <c r="AX290" s="14" t="s">
        <v>72</v>
      </c>
      <c r="AY290" s="255" t="s">
        <v>203</v>
      </c>
    </row>
    <row r="291" s="15" customFormat="1">
      <c r="A291" s="15"/>
      <c r="B291" s="256"/>
      <c r="C291" s="257"/>
      <c r="D291" s="236" t="s">
        <v>215</v>
      </c>
      <c r="E291" s="258" t="s">
        <v>19</v>
      </c>
      <c r="F291" s="259" t="s">
        <v>246</v>
      </c>
      <c r="G291" s="257"/>
      <c r="H291" s="260">
        <v>66.870000000000005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6" t="s">
        <v>215</v>
      </c>
      <c r="AU291" s="266" t="s">
        <v>81</v>
      </c>
      <c r="AV291" s="15" t="s">
        <v>211</v>
      </c>
      <c r="AW291" s="15" t="s">
        <v>33</v>
      </c>
      <c r="AX291" s="15" t="s">
        <v>79</v>
      </c>
      <c r="AY291" s="266" t="s">
        <v>203</v>
      </c>
    </row>
    <row r="292" s="2" customFormat="1" ht="16.5" customHeight="1">
      <c r="A292" s="40"/>
      <c r="B292" s="41"/>
      <c r="C292" s="216" t="s">
        <v>365</v>
      </c>
      <c r="D292" s="216" t="s">
        <v>206</v>
      </c>
      <c r="E292" s="217" t="s">
        <v>621</v>
      </c>
      <c r="F292" s="218" t="s">
        <v>622</v>
      </c>
      <c r="G292" s="219" t="s">
        <v>209</v>
      </c>
      <c r="H292" s="220">
        <v>73.465999999999994</v>
      </c>
      <c r="I292" s="221"/>
      <c r="J292" s="222">
        <f>ROUND(I292*H292,2)</f>
        <v>0</v>
      </c>
      <c r="K292" s="218" t="s">
        <v>210</v>
      </c>
      <c r="L292" s="46"/>
      <c r="M292" s="223" t="s">
        <v>19</v>
      </c>
      <c r="N292" s="224" t="s">
        <v>43</v>
      </c>
      <c r="O292" s="86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7" t="s">
        <v>321</v>
      </c>
      <c r="AT292" s="227" t="s">
        <v>206</v>
      </c>
      <c r="AU292" s="227" t="s">
        <v>81</v>
      </c>
      <c r="AY292" s="19" t="s">
        <v>203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19" t="s">
        <v>79</v>
      </c>
      <c r="BK292" s="228">
        <f>ROUND(I292*H292,2)</f>
        <v>0</v>
      </c>
      <c r="BL292" s="19" t="s">
        <v>321</v>
      </c>
      <c r="BM292" s="227" t="s">
        <v>2012</v>
      </c>
    </row>
    <row r="293" s="2" customFormat="1">
      <c r="A293" s="40"/>
      <c r="B293" s="41"/>
      <c r="C293" s="42"/>
      <c r="D293" s="229" t="s">
        <v>213</v>
      </c>
      <c r="E293" s="42"/>
      <c r="F293" s="230" t="s">
        <v>624</v>
      </c>
      <c r="G293" s="42"/>
      <c r="H293" s="42"/>
      <c r="I293" s="231"/>
      <c r="J293" s="42"/>
      <c r="K293" s="42"/>
      <c r="L293" s="46"/>
      <c r="M293" s="232"/>
      <c r="N293" s="233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213</v>
      </c>
      <c r="AU293" s="19" t="s">
        <v>81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1977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3" customFormat="1">
      <c r="A295" s="13"/>
      <c r="B295" s="234"/>
      <c r="C295" s="235"/>
      <c r="D295" s="236" t="s">
        <v>215</v>
      </c>
      <c r="E295" s="237" t="s">
        <v>19</v>
      </c>
      <c r="F295" s="238" t="s">
        <v>1404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215</v>
      </c>
      <c r="AU295" s="244" t="s">
        <v>81</v>
      </c>
      <c r="AV295" s="13" t="s">
        <v>79</v>
      </c>
      <c r="AW295" s="13" t="s">
        <v>33</v>
      </c>
      <c r="AX295" s="13" t="s">
        <v>72</v>
      </c>
      <c r="AY295" s="244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444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3" customFormat="1">
      <c r="A297" s="13"/>
      <c r="B297" s="234"/>
      <c r="C297" s="235"/>
      <c r="D297" s="236" t="s">
        <v>215</v>
      </c>
      <c r="E297" s="237" t="s">
        <v>19</v>
      </c>
      <c r="F297" s="238" t="s">
        <v>2013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215</v>
      </c>
      <c r="AU297" s="244" t="s">
        <v>81</v>
      </c>
      <c r="AV297" s="13" t="s">
        <v>79</v>
      </c>
      <c r="AW297" s="13" t="s">
        <v>33</v>
      </c>
      <c r="AX297" s="13" t="s">
        <v>72</v>
      </c>
      <c r="AY297" s="244" t="s">
        <v>203</v>
      </c>
    </row>
    <row r="298" s="13" customFormat="1">
      <c r="A298" s="13"/>
      <c r="B298" s="234"/>
      <c r="C298" s="235"/>
      <c r="D298" s="236" t="s">
        <v>215</v>
      </c>
      <c r="E298" s="237" t="s">
        <v>19</v>
      </c>
      <c r="F298" s="238" t="s">
        <v>2014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215</v>
      </c>
      <c r="AU298" s="244" t="s">
        <v>81</v>
      </c>
      <c r="AV298" s="13" t="s">
        <v>79</v>
      </c>
      <c r="AW298" s="13" t="s">
        <v>33</v>
      </c>
      <c r="AX298" s="13" t="s">
        <v>72</v>
      </c>
      <c r="AY298" s="244" t="s">
        <v>203</v>
      </c>
    </row>
    <row r="299" s="14" customFormat="1">
      <c r="A299" s="14"/>
      <c r="B299" s="245"/>
      <c r="C299" s="246"/>
      <c r="D299" s="236" t="s">
        <v>215</v>
      </c>
      <c r="E299" s="247" t="s">
        <v>19</v>
      </c>
      <c r="F299" s="248" t="s">
        <v>2015</v>
      </c>
      <c r="G299" s="246"/>
      <c r="H299" s="249">
        <v>23.192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215</v>
      </c>
      <c r="AU299" s="255" t="s">
        <v>81</v>
      </c>
      <c r="AV299" s="14" t="s">
        <v>81</v>
      </c>
      <c r="AW299" s="14" t="s">
        <v>33</v>
      </c>
      <c r="AX299" s="14" t="s">
        <v>72</v>
      </c>
      <c r="AY299" s="255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1977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3" customFormat="1">
      <c r="A301" s="13"/>
      <c r="B301" s="234"/>
      <c r="C301" s="235"/>
      <c r="D301" s="236" t="s">
        <v>215</v>
      </c>
      <c r="E301" s="237" t="s">
        <v>19</v>
      </c>
      <c r="F301" s="238" t="s">
        <v>1420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215</v>
      </c>
      <c r="AU301" s="244" t="s">
        <v>81</v>
      </c>
      <c r="AV301" s="13" t="s">
        <v>79</v>
      </c>
      <c r="AW301" s="13" t="s">
        <v>33</v>
      </c>
      <c r="AX301" s="13" t="s">
        <v>72</v>
      </c>
      <c r="AY301" s="244" t="s">
        <v>203</v>
      </c>
    </row>
    <row r="302" s="13" customFormat="1">
      <c r="A302" s="13"/>
      <c r="B302" s="234"/>
      <c r="C302" s="235"/>
      <c r="D302" s="236" t="s">
        <v>215</v>
      </c>
      <c r="E302" s="237" t="s">
        <v>19</v>
      </c>
      <c r="F302" s="238" t="s">
        <v>456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215</v>
      </c>
      <c r="AU302" s="244" t="s">
        <v>81</v>
      </c>
      <c r="AV302" s="13" t="s">
        <v>79</v>
      </c>
      <c r="AW302" s="13" t="s">
        <v>33</v>
      </c>
      <c r="AX302" s="13" t="s">
        <v>72</v>
      </c>
      <c r="AY302" s="244" t="s">
        <v>203</v>
      </c>
    </row>
    <row r="303" s="13" customFormat="1">
      <c r="A303" s="13"/>
      <c r="B303" s="234"/>
      <c r="C303" s="235"/>
      <c r="D303" s="236" t="s">
        <v>215</v>
      </c>
      <c r="E303" s="237" t="s">
        <v>19</v>
      </c>
      <c r="F303" s="238" t="s">
        <v>2013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215</v>
      </c>
      <c r="AU303" s="244" t="s">
        <v>81</v>
      </c>
      <c r="AV303" s="13" t="s">
        <v>79</v>
      </c>
      <c r="AW303" s="13" t="s">
        <v>33</v>
      </c>
      <c r="AX303" s="13" t="s">
        <v>72</v>
      </c>
      <c r="AY303" s="244" t="s">
        <v>203</v>
      </c>
    </row>
    <row r="304" s="13" customFormat="1">
      <c r="A304" s="13"/>
      <c r="B304" s="234"/>
      <c r="C304" s="235"/>
      <c r="D304" s="236" t="s">
        <v>215</v>
      </c>
      <c r="E304" s="237" t="s">
        <v>19</v>
      </c>
      <c r="F304" s="238" t="s">
        <v>2014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215</v>
      </c>
      <c r="AU304" s="244" t="s">
        <v>81</v>
      </c>
      <c r="AV304" s="13" t="s">
        <v>79</v>
      </c>
      <c r="AW304" s="13" t="s">
        <v>33</v>
      </c>
      <c r="AX304" s="13" t="s">
        <v>72</v>
      </c>
      <c r="AY304" s="244" t="s">
        <v>203</v>
      </c>
    </row>
    <row r="305" s="14" customFormat="1">
      <c r="A305" s="14"/>
      <c r="B305" s="245"/>
      <c r="C305" s="246"/>
      <c r="D305" s="236" t="s">
        <v>215</v>
      </c>
      <c r="E305" s="247" t="s">
        <v>19</v>
      </c>
      <c r="F305" s="248" t="s">
        <v>2016</v>
      </c>
      <c r="G305" s="246"/>
      <c r="H305" s="249">
        <v>11.622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215</v>
      </c>
      <c r="AU305" s="255" t="s">
        <v>81</v>
      </c>
      <c r="AV305" s="14" t="s">
        <v>81</v>
      </c>
      <c r="AW305" s="14" t="s">
        <v>33</v>
      </c>
      <c r="AX305" s="14" t="s">
        <v>72</v>
      </c>
      <c r="AY305" s="255" t="s">
        <v>203</v>
      </c>
    </row>
    <row r="306" s="13" customFormat="1">
      <c r="A306" s="13"/>
      <c r="B306" s="234"/>
      <c r="C306" s="235"/>
      <c r="D306" s="236" t="s">
        <v>215</v>
      </c>
      <c r="E306" s="237" t="s">
        <v>19</v>
      </c>
      <c r="F306" s="238" t="s">
        <v>1977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215</v>
      </c>
      <c r="AU306" s="244" t="s">
        <v>81</v>
      </c>
      <c r="AV306" s="13" t="s">
        <v>79</v>
      </c>
      <c r="AW306" s="13" t="s">
        <v>33</v>
      </c>
      <c r="AX306" s="13" t="s">
        <v>72</v>
      </c>
      <c r="AY306" s="244" t="s">
        <v>203</v>
      </c>
    </row>
    <row r="307" s="13" customFormat="1">
      <c r="A307" s="13"/>
      <c r="B307" s="234"/>
      <c r="C307" s="235"/>
      <c r="D307" s="236" t="s">
        <v>215</v>
      </c>
      <c r="E307" s="237" t="s">
        <v>19</v>
      </c>
      <c r="F307" s="238" t="s">
        <v>1432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215</v>
      </c>
      <c r="AU307" s="244" t="s">
        <v>81</v>
      </c>
      <c r="AV307" s="13" t="s">
        <v>79</v>
      </c>
      <c r="AW307" s="13" t="s">
        <v>33</v>
      </c>
      <c r="AX307" s="13" t="s">
        <v>72</v>
      </c>
      <c r="AY307" s="244" t="s">
        <v>203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1979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3" customFormat="1">
      <c r="A309" s="13"/>
      <c r="B309" s="234"/>
      <c r="C309" s="235"/>
      <c r="D309" s="236" t="s">
        <v>215</v>
      </c>
      <c r="E309" s="237" t="s">
        <v>19</v>
      </c>
      <c r="F309" s="238" t="s">
        <v>2013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215</v>
      </c>
      <c r="AU309" s="244" t="s">
        <v>81</v>
      </c>
      <c r="AV309" s="13" t="s">
        <v>79</v>
      </c>
      <c r="AW309" s="13" t="s">
        <v>33</v>
      </c>
      <c r="AX309" s="13" t="s">
        <v>72</v>
      </c>
      <c r="AY309" s="244" t="s">
        <v>203</v>
      </c>
    </row>
    <row r="310" s="13" customFormat="1">
      <c r="A310" s="13"/>
      <c r="B310" s="234"/>
      <c r="C310" s="235"/>
      <c r="D310" s="236" t="s">
        <v>215</v>
      </c>
      <c r="E310" s="237" t="s">
        <v>19</v>
      </c>
      <c r="F310" s="238" t="s">
        <v>2014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215</v>
      </c>
      <c r="AU310" s="244" t="s">
        <v>81</v>
      </c>
      <c r="AV310" s="13" t="s">
        <v>79</v>
      </c>
      <c r="AW310" s="13" t="s">
        <v>33</v>
      </c>
      <c r="AX310" s="13" t="s">
        <v>72</v>
      </c>
      <c r="AY310" s="244" t="s">
        <v>203</v>
      </c>
    </row>
    <row r="311" s="14" customFormat="1">
      <c r="A311" s="14"/>
      <c r="B311" s="245"/>
      <c r="C311" s="246"/>
      <c r="D311" s="236" t="s">
        <v>215</v>
      </c>
      <c r="E311" s="247" t="s">
        <v>19</v>
      </c>
      <c r="F311" s="248" t="s">
        <v>2017</v>
      </c>
      <c r="G311" s="246"/>
      <c r="H311" s="249">
        <v>19.058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215</v>
      </c>
      <c r="AU311" s="255" t="s">
        <v>81</v>
      </c>
      <c r="AV311" s="14" t="s">
        <v>81</v>
      </c>
      <c r="AW311" s="14" t="s">
        <v>33</v>
      </c>
      <c r="AX311" s="14" t="s">
        <v>72</v>
      </c>
      <c r="AY311" s="255" t="s">
        <v>203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1977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3" customFormat="1">
      <c r="A313" s="13"/>
      <c r="B313" s="234"/>
      <c r="C313" s="235"/>
      <c r="D313" s="236" t="s">
        <v>215</v>
      </c>
      <c r="E313" s="237" t="s">
        <v>19</v>
      </c>
      <c r="F313" s="238" t="s">
        <v>495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215</v>
      </c>
      <c r="AU313" s="244" t="s">
        <v>81</v>
      </c>
      <c r="AV313" s="13" t="s">
        <v>79</v>
      </c>
      <c r="AW313" s="13" t="s">
        <v>33</v>
      </c>
      <c r="AX313" s="13" t="s">
        <v>72</v>
      </c>
      <c r="AY313" s="244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1727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3" customFormat="1">
      <c r="A315" s="13"/>
      <c r="B315" s="234"/>
      <c r="C315" s="235"/>
      <c r="D315" s="236" t="s">
        <v>215</v>
      </c>
      <c r="E315" s="237" t="s">
        <v>19</v>
      </c>
      <c r="F315" s="238" t="s">
        <v>2013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215</v>
      </c>
      <c r="AU315" s="244" t="s">
        <v>81</v>
      </c>
      <c r="AV315" s="13" t="s">
        <v>79</v>
      </c>
      <c r="AW315" s="13" t="s">
        <v>33</v>
      </c>
      <c r="AX315" s="13" t="s">
        <v>72</v>
      </c>
      <c r="AY315" s="244" t="s">
        <v>203</v>
      </c>
    </row>
    <row r="316" s="13" customFormat="1">
      <c r="A316" s="13"/>
      <c r="B316" s="234"/>
      <c r="C316" s="235"/>
      <c r="D316" s="236" t="s">
        <v>215</v>
      </c>
      <c r="E316" s="237" t="s">
        <v>19</v>
      </c>
      <c r="F316" s="238" t="s">
        <v>2014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215</v>
      </c>
      <c r="AU316" s="244" t="s">
        <v>81</v>
      </c>
      <c r="AV316" s="13" t="s">
        <v>79</v>
      </c>
      <c r="AW316" s="13" t="s">
        <v>33</v>
      </c>
      <c r="AX316" s="13" t="s">
        <v>72</v>
      </c>
      <c r="AY316" s="244" t="s">
        <v>203</v>
      </c>
    </row>
    <row r="317" s="14" customFormat="1">
      <c r="A317" s="14"/>
      <c r="B317" s="245"/>
      <c r="C317" s="246"/>
      <c r="D317" s="236" t="s">
        <v>215</v>
      </c>
      <c r="E317" s="247" t="s">
        <v>19</v>
      </c>
      <c r="F317" s="248" t="s">
        <v>2018</v>
      </c>
      <c r="G317" s="246"/>
      <c r="H317" s="249">
        <v>8.5749999999999993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215</v>
      </c>
      <c r="AU317" s="255" t="s">
        <v>81</v>
      </c>
      <c r="AV317" s="14" t="s">
        <v>81</v>
      </c>
      <c r="AW317" s="14" t="s">
        <v>33</v>
      </c>
      <c r="AX317" s="14" t="s">
        <v>72</v>
      </c>
      <c r="AY317" s="255" t="s">
        <v>203</v>
      </c>
    </row>
    <row r="318" s="13" customFormat="1">
      <c r="A318" s="13"/>
      <c r="B318" s="234"/>
      <c r="C318" s="235"/>
      <c r="D318" s="236" t="s">
        <v>215</v>
      </c>
      <c r="E318" s="237" t="s">
        <v>19</v>
      </c>
      <c r="F318" s="238" t="s">
        <v>1977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215</v>
      </c>
      <c r="AU318" s="244" t="s">
        <v>81</v>
      </c>
      <c r="AV318" s="13" t="s">
        <v>79</v>
      </c>
      <c r="AW318" s="13" t="s">
        <v>33</v>
      </c>
      <c r="AX318" s="13" t="s">
        <v>72</v>
      </c>
      <c r="AY318" s="244" t="s">
        <v>203</v>
      </c>
    </row>
    <row r="319" s="13" customFormat="1">
      <c r="A319" s="13"/>
      <c r="B319" s="234"/>
      <c r="C319" s="235"/>
      <c r="D319" s="236" t="s">
        <v>215</v>
      </c>
      <c r="E319" s="237" t="s">
        <v>19</v>
      </c>
      <c r="F319" s="238" t="s">
        <v>462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215</v>
      </c>
      <c r="AU319" s="244" t="s">
        <v>81</v>
      </c>
      <c r="AV319" s="13" t="s">
        <v>79</v>
      </c>
      <c r="AW319" s="13" t="s">
        <v>33</v>
      </c>
      <c r="AX319" s="13" t="s">
        <v>72</v>
      </c>
      <c r="AY319" s="244" t="s">
        <v>203</v>
      </c>
    </row>
    <row r="320" s="13" customFormat="1">
      <c r="A320" s="13"/>
      <c r="B320" s="234"/>
      <c r="C320" s="235"/>
      <c r="D320" s="236" t="s">
        <v>215</v>
      </c>
      <c r="E320" s="237" t="s">
        <v>19</v>
      </c>
      <c r="F320" s="238" t="s">
        <v>1982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215</v>
      </c>
      <c r="AU320" s="244" t="s">
        <v>81</v>
      </c>
      <c r="AV320" s="13" t="s">
        <v>79</v>
      </c>
      <c r="AW320" s="13" t="s">
        <v>33</v>
      </c>
      <c r="AX320" s="13" t="s">
        <v>72</v>
      </c>
      <c r="AY320" s="244" t="s">
        <v>203</v>
      </c>
    </row>
    <row r="321" s="13" customFormat="1">
      <c r="A321" s="13"/>
      <c r="B321" s="234"/>
      <c r="C321" s="235"/>
      <c r="D321" s="236" t="s">
        <v>215</v>
      </c>
      <c r="E321" s="237" t="s">
        <v>19</v>
      </c>
      <c r="F321" s="238" t="s">
        <v>2013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215</v>
      </c>
      <c r="AU321" s="244" t="s">
        <v>81</v>
      </c>
      <c r="AV321" s="13" t="s">
        <v>79</v>
      </c>
      <c r="AW321" s="13" t="s">
        <v>33</v>
      </c>
      <c r="AX321" s="13" t="s">
        <v>72</v>
      </c>
      <c r="AY321" s="244" t="s">
        <v>203</v>
      </c>
    </row>
    <row r="322" s="13" customFormat="1">
      <c r="A322" s="13"/>
      <c r="B322" s="234"/>
      <c r="C322" s="235"/>
      <c r="D322" s="236" t="s">
        <v>215</v>
      </c>
      <c r="E322" s="237" t="s">
        <v>19</v>
      </c>
      <c r="F322" s="238" t="s">
        <v>2014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215</v>
      </c>
      <c r="AU322" s="244" t="s">
        <v>81</v>
      </c>
      <c r="AV322" s="13" t="s">
        <v>79</v>
      </c>
      <c r="AW322" s="13" t="s">
        <v>33</v>
      </c>
      <c r="AX322" s="13" t="s">
        <v>72</v>
      </c>
      <c r="AY322" s="244" t="s">
        <v>203</v>
      </c>
    </row>
    <row r="323" s="14" customFormat="1">
      <c r="A323" s="14"/>
      <c r="B323" s="245"/>
      <c r="C323" s="246"/>
      <c r="D323" s="236" t="s">
        <v>215</v>
      </c>
      <c r="E323" s="247" t="s">
        <v>19</v>
      </c>
      <c r="F323" s="248" t="s">
        <v>2019</v>
      </c>
      <c r="G323" s="246"/>
      <c r="H323" s="249">
        <v>11.019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215</v>
      </c>
      <c r="AU323" s="255" t="s">
        <v>81</v>
      </c>
      <c r="AV323" s="14" t="s">
        <v>81</v>
      </c>
      <c r="AW323" s="14" t="s">
        <v>33</v>
      </c>
      <c r="AX323" s="14" t="s">
        <v>72</v>
      </c>
      <c r="AY323" s="255" t="s">
        <v>203</v>
      </c>
    </row>
    <row r="324" s="15" customFormat="1">
      <c r="A324" s="15"/>
      <c r="B324" s="256"/>
      <c r="C324" s="257"/>
      <c r="D324" s="236" t="s">
        <v>215</v>
      </c>
      <c r="E324" s="258" t="s">
        <v>19</v>
      </c>
      <c r="F324" s="259" t="s">
        <v>246</v>
      </c>
      <c r="G324" s="257"/>
      <c r="H324" s="260">
        <v>73.466000000000008</v>
      </c>
      <c r="I324" s="261"/>
      <c r="J324" s="257"/>
      <c r="K324" s="257"/>
      <c r="L324" s="262"/>
      <c r="M324" s="263"/>
      <c r="N324" s="264"/>
      <c r="O324" s="264"/>
      <c r="P324" s="264"/>
      <c r="Q324" s="264"/>
      <c r="R324" s="264"/>
      <c r="S324" s="264"/>
      <c r="T324" s="26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6" t="s">
        <v>215</v>
      </c>
      <c r="AU324" s="266" t="s">
        <v>81</v>
      </c>
      <c r="AV324" s="15" t="s">
        <v>211</v>
      </c>
      <c r="AW324" s="15" t="s">
        <v>33</v>
      </c>
      <c r="AX324" s="15" t="s">
        <v>79</v>
      </c>
      <c r="AY324" s="266" t="s">
        <v>203</v>
      </c>
    </row>
    <row r="325" s="12" customFormat="1" ht="22.8" customHeight="1">
      <c r="A325" s="12"/>
      <c r="B325" s="200"/>
      <c r="C325" s="201"/>
      <c r="D325" s="202" t="s">
        <v>71</v>
      </c>
      <c r="E325" s="214" t="s">
        <v>392</v>
      </c>
      <c r="F325" s="214" t="s">
        <v>393</v>
      </c>
      <c r="G325" s="201"/>
      <c r="H325" s="201"/>
      <c r="I325" s="204"/>
      <c r="J325" s="215">
        <f>BK325</f>
        <v>0</v>
      </c>
      <c r="K325" s="201"/>
      <c r="L325" s="206"/>
      <c r="M325" s="207"/>
      <c r="N325" s="208"/>
      <c r="O325" s="208"/>
      <c r="P325" s="209">
        <f>SUM(P326:P487)</f>
        <v>0</v>
      </c>
      <c r="Q325" s="208"/>
      <c r="R325" s="209">
        <f>SUM(R326:R487)</f>
        <v>0.28883700000000001</v>
      </c>
      <c r="S325" s="208"/>
      <c r="T325" s="210">
        <f>SUM(T326:T487)</f>
        <v>0.089539469999999996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1" t="s">
        <v>81</v>
      </c>
      <c r="AT325" s="212" t="s">
        <v>71</v>
      </c>
      <c r="AU325" s="212" t="s">
        <v>79</v>
      </c>
      <c r="AY325" s="211" t="s">
        <v>203</v>
      </c>
      <c r="BK325" s="213">
        <f>SUM(BK326:BK487)</f>
        <v>0</v>
      </c>
    </row>
    <row r="326" s="2" customFormat="1" ht="16.5" customHeight="1">
      <c r="A326" s="40"/>
      <c r="B326" s="41"/>
      <c r="C326" s="216" t="s">
        <v>321</v>
      </c>
      <c r="D326" s="216" t="s">
        <v>206</v>
      </c>
      <c r="E326" s="217" t="s">
        <v>395</v>
      </c>
      <c r="F326" s="218" t="s">
        <v>396</v>
      </c>
      <c r="G326" s="219" t="s">
        <v>209</v>
      </c>
      <c r="H326" s="220">
        <v>288.83699999999999</v>
      </c>
      <c r="I326" s="221"/>
      <c r="J326" s="222">
        <f>ROUND(I326*H326,2)</f>
        <v>0</v>
      </c>
      <c r="K326" s="218" t="s">
        <v>210</v>
      </c>
      <c r="L326" s="46"/>
      <c r="M326" s="223" t="s">
        <v>19</v>
      </c>
      <c r="N326" s="224" t="s">
        <v>43</v>
      </c>
      <c r="O326" s="86"/>
      <c r="P326" s="225">
        <f>O326*H326</f>
        <v>0</v>
      </c>
      <c r="Q326" s="225">
        <v>0.001</v>
      </c>
      <c r="R326" s="225">
        <f>Q326*H326</f>
        <v>0.28883700000000001</v>
      </c>
      <c r="S326" s="225">
        <v>0.00031</v>
      </c>
      <c r="T326" s="226">
        <f>S326*H326</f>
        <v>0.089539469999999996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7" t="s">
        <v>321</v>
      </c>
      <c r="AT326" s="227" t="s">
        <v>206</v>
      </c>
      <c r="AU326" s="227" t="s">
        <v>81</v>
      </c>
      <c r="AY326" s="19" t="s">
        <v>203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19" t="s">
        <v>79</v>
      </c>
      <c r="BK326" s="228">
        <f>ROUND(I326*H326,2)</f>
        <v>0</v>
      </c>
      <c r="BL326" s="19" t="s">
        <v>321</v>
      </c>
      <c r="BM326" s="227" t="s">
        <v>2020</v>
      </c>
    </row>
    <row r="327" s="2" customFormat="1">
      <c r="A327" s="40"/>
      <c r="B327" s="41"/>
      <c r="C327" s="42"/>
      <c r="D327" s="229" t="s">
        <v>213</v>
      </c>
      <c r="E327" s="42"/>
      <c r="F327" s="230" t="s">
        <v>398</v>
      </c>
      <c r="G327" s="42"/>
      <c r="H327" s="42"/>
      <c r="I327" s="231"/>
      <c r="J327" s="42"/>
      <c r="K327" s="42"/>
      <c r="L327" s="46"/>
      <c r="M327" s="232"/>
      <c r="N327" s="233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213</v>
      </c>
      <c r="AU327" s="19" t="s">
        <v>81</v>
      </c>
    </row>
    <row r="328" s="13" customFormat="1">
      <c r="A328" s="13"/>
      <c r="B328" s="234"/>
      <c r="C328" s="235"/>
      <c r="D328" s="236" t="s">
        <v>215</v>
      </c>
      <c r="E328" s="237" t="s">
        <v>19</v>
      </c>
      <c r="F328" s="238" t="s">
        <v>1977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215</v>
      </c>
      <c r="AU328" s="244" t="s">
        <v>81</v>
      </c>
      <c r="AV328" s="13" t="s">
        <v>79</v>
      </c>
      <c r="AW328" s="13" t="s">
        <v>33</v>
      </c>
      <c r="AX328" s="13" t="s">
        <v>72</v>
      </c>
      <c r="AY328" s="244" t="s">
        <v>203</v>
      </c>
    </row>
    <row r="329" s="13" customFormat="1">
      <c r="A329" s="13"/>
      <c r="B329" s="234"/>
      <c r="C329" s="235"/>
      <c r="D329" s="236" t="s">
        <v>215</v>
      </c>
      <c r="E329" s="237" t="s">
        <v>19</v>
      </c>
      <c r="F329" s="238" t="s">
        <v>496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215</v>
      </c>
      <c r="AU329" s="244" t="s">
        <v>81</v>
      </c>
      <c r="AV329" s="13" t="s">
        <v>79</v>
      </c>
      <c r="AW329" s="13" t="s">
        <v>33</v>
      </c>
      <c r="AX329" s="13" t="s">
        <v>72</v>
      </c>
      <c r="AY329" s="244" t="s">
        <v>203</v>
      </c>
    </row>
    <row r="330" s="13" customFormat="1">
      <c r="A330" s="13"/>
      <c r="B330" s="234"/>
      <c r="C330" s="235"/>
      <c r="D330" s="236" t="s">
        <v>215</v>
      </c>
      <c r="E330" s="237" t="s">
        <v>19</v>
      </c>
      <c r="F330" s="238" t="s">
        <v>444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215</v>
      </c>
      <c r="AU330" s="244" t="s">
        <v>81</v>
      </c>
      <c r="AV330" s="13" t="s">
        <v>79</v>
      </c>
      <c r="AW330" s="13" t="s">
        <v>33</v>
      </c>
      <c r="AX330" s="13" t="s">
        <v>72</v>
      </c>
      <c r="AY330" s="244" t="s">
        <v>203</v>
      </c>
    </row>
    <row r="331" s="13" customFormat="1">
      <c r="A331" s="13"/>
      <c r="B331" s="234"/>
      <c r="C331" s="235"/>
      <c r="D331" s="236" t="s">
        <v>215</v>
      </c>
      <c r="E331" s="237" t="s">
        <v>19</v>
      </c>
      <c r="F331" s="238" t="s">
        <v>400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215</v>
      </c>
      <c r="AU331" s="244" t="s">
        <v>81</v>
      </c>
      <c r="AV331" s="13" t="s">
        <v>79</v>
      </c>
      <c r="AW331" s="13" t="s">
        <v>33</v>
      </c>
      <c r="AX331" s="13" t="s">
        <v>72</v>
      </c>
      <c r="AY331" s="244" t="s">
        <v>203</v>
      </c>
    </row>
    <row r="332" s="13" customFormat="1">
      <c r="A332" s="13"/>
      <c r="B332" s="234"/>
      <c r="C332" s="235"/>
      <c r="D332" s="236" t="s">
        <v>215</v>
      </c>
      <c r="E332" s="237" t="s">
        <v>19</v>
      </c>
      <c r="F332" s="238" t="s">
        <v>401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215</v>
      </c>
      <c r="AU332" s="244" t="s">
        <v>81</v>
      </c>
      <c r="AV332" s="13" t="s">
        <v>79</v>
      </c>
      <c r="AW332" s="13" t="s">
        <v>33</v>
      </c>
      <c r="AX332" s="13" t="s">
        <v>72</v>
      </c>
      <c r="AY332" s="244" t="s">
        <v>203</v>
      </c>
    </row>
    <row r="333" s="14" customFormat="1">
      <c r="A333" s="14"/>
      <c r="B333" s="245"/>
      <c r="C333" s="246"/>
      <c r="D333" s="236" t="s">
        <v>215</v>
      </c>
      <c r="E333" s="247" t="s">
        <v>19</v>
      </c>
      <c r="F333" s="248" t="s">
        <v>321</v>
      </c>
      <c r="G333" s="246"/>
      <c r="H333" s="249">
        <v>16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215</v>
      </c>
      <c r="AU333" s="255" t="s">
        <v>81</v>
      </c>
      <c r="AV333" s="14" t="s">
        <v>81</v>
      </c>
      <c r="AW333" s="14" t="s">
        <v>33</v>
      </c>
      <c r="AX333" s="14" t="s">
        <v>72</v>
      </c>
      <c r="AY333" s="255" t="s">
        <v>203</v>
      </c>
    </row>
    <row r="334" s="13" customFormat="1">
      <c r="A334" s="13"/>
      <c r="B334" s="234"/>
      <c r="C334" s="235"/>
      <c r="D334" s="236" t="s">
        <v>215</v>
      </c>
      <c r="E334" s="237" t="s">
        <v>19</v>
      </c>
      <c r="F334" s="238" t="s">
        <v>1977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215</v>
      </c>
      <c r="AU334" s="244" t="s">
        <v>81</v>
      </c>
      <c r="AV334" s="13" t="s">
        <v>79</v>
      </c>
      <c r="AW334" s="13" t="s">
        <v>33</v>
      </c>
      <c r="AX334" s="13" t="s">
        <v>72</v>
      </c>
      <c r="AY334" s="244" t="s">
        <v>203</v>
      </c>
    </row>
    <row r="335" s="13" customFormat="1">
      <c r="A335" s="13"/>
      <c r="B335" s="234"/>
      <c r="C335" s="235"/>
      <c r="D335" s="236" t="s">
        <v>215</v>
      </c>
      <c r="E335" s="237" t="s">
        <v>19</v>
      </c>
      <c r="F335" s="238" t="s">
        <v>463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215</v>
      </c>
      <c r="AU335" s="244" t="s">
        <v>81</v>
      </c>
      <c r="AV335" s="13" t="s">
        <v>79</v>
      </c>
      <c r="AW335" s="13" t="s">
        <v>33</v>
      </c>
      <c r="AX335" s="13" t="s">
        <v>72</v>
      </c>
      <c r="AY335" s="244" t="s">
        <v>203</v>
      </c>
    </row>
    <row r="336" s="13" customFormat="1">
      <c r="A336" s="13"/>
      <c r="B336" s="234"/>
      <c r="C336" s="235"/>
      <c r="D336" s="236" t="s">
        <v>215</v>
      </c>
      <c r="E336" s="237" t="s">
        <v>19</v>
      </c>
      <c r="F336" s="238" t="s">
        <v>444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215</v>
      </c>
      <c r="AU336" s="244" t="s">
        <v>81</v>
      </c>
      <c r="AV336" s="13" t="s">
        <v>79</v>
      </c>
      <c r="AW336" s="13" t="s">
        <v>33</v>
      </c>
      <c r="AX336" s="13" t="s">
        <v>72</v>
      </c>
      <c r="AY336" s="244" t="s">
        <v>203</v>
      </c>
    </row>
    <row r="337" s="13" customFormat="1">
      <c r="A337" s="13"/>
      <c r="B337" s="234"/>
      <c r="C337" s="235"/>
      <c r="D337" s="236" t="s">
        <v>215</v>
      </c>
      <c r="E337" s="237" t="s">
        <v>19</v>
      </c>
      <c r="F337" s="238" t="s">
        <v>400</v>
      </c>
      <c r="G337" s="235"/>
      <c r="H337" s="237" t="s">
        <v>19</v>
      </c>
      <c r="I337" s="239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215</v>
      </c>
      <c r="AU337" s="244" t="s">
        <v>81</v>
      </c>
      <c r="AV337" s="13" t="s">
        <v>79</v>
      </c>
      <c r="AW337" s="13" t="s">
        <v>33</v>
      </c>
      <c r="AX337" s="13" t="s">
        <v>72</v>
      </c>
      <c r="AY337" s="244" t="s">
        <v>203</v>
      </c>
    </row>
    <row r="338" s="13" customFormat="1">
      <c r="A338" s="13"/>
      <c r="B338" s="234"/>
      <c r="C338" s="235"/>
      <c r="D338" s="236" t="s">
        <v>215</v>
      </c>
      <c r="E338" s="237" t="s">
        <v>19</v>
      </c>
      <c r="F338" s="238" t="s">
        <v>403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215</v>
      </c>
      <c r="AU338" s="244" t="s">
        <v>81</v>
      </c>
      <c r="AV338" s="13" t="s">
        <v>79</v>
      </c>
      <c r="AW338" s="13" t="s">
        <v>33</v>
      </c>
      <c r="AX338" s="13" t="s">
        <v>72</v>
      </c>
      <c r="AY338" s="244" t="s">
        <v>203</v>
      </c>
    </row>
    <row r="339" s="14" customFormat="1">
      <c r="A339" s="14"/>
      <c r="B339" s="245"/>
      <c r="C339" s="246"/>
      <c r="D339" s="236" t="s">
        <v>215</v>
      </c>
      <c r="E339" s="247" t="s">
        <v>19</v>
      </c>
      <c r="F339" s="248" t="s">
        <v>2021</v>
      </c>
      <c r="G339" s="246"/>
      <c r="H339" s="249">
        <v>49.484999999999999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215</v>
      </c>
      <c r="AU339" s="255" t="s">
        <v>81</v>
      </c>
      <c r="AV339" s="14" t="s">
        <v>81</v>
      </c>
      <c r="AW339" s="14" t="s">
        <v>33</v>
      </c>
      <c r="AX339" s="14" t="s">
        <v>72</v>
      </c>
      <c r="AY339" s="255" t="s">
        <v>203</v>
      </c>
    </row>
    <row r="340" s="13" customFormat="1">
      <c r="A340" s="13"/>
      <c r="B340" s="234"/>
      <c r="C340" s="235"/>
      <c r="D340" s="236" t="s">
        <v>215</v>
      </c>
      <c r="E340" s="237" t="s">
        <v>19</v>
      </c>
      <c r="F340" s="238" t="s">
        <v>1977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215</v>
      </c>
      <c r="AU340" s="244" t="s">
        <v>81</v>
      </c>
      <c r="AV340" s="13" t="s">
        <v>79</v>
      </c>
      <c r="AW340" s="13" t="s">
        <v>33</v>
      </c>
      <c r="AX340" s="13" t="s">
        <v>72</v>
      </c>
      <c r="AY340" s="244" t="s">
        <v>203</v>
      </c>
    </row>
    <row r="341" s="13" customFormat="1">
      <c r="A341" s="13"/>
      <c r="B341" s="234"/>
      <c r="C341" s="235"/>
      <c r="D341" s="236" t="s">
        <v>215</v>
      </c>
      <c r="E341" s="237" t="s">
        <v>19</v>
      </c>
      <c r="F341" s="238" t="s">
        <v>468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215</v>
      </c>
      <c r="AU341" s="244" t="s">
        <v>81</v>
      </c>
      <c r="AV341" s="13" t="s">
        <v>79</v>
      </c>
      <c r="AW341" s="13" t="s">
        <v>33</v>
      </c>
      <c r="AX341" s="13" t="s">
        <v>72</v>
      </c>
      <c r="AY341" s="244" t="s">
        <v>203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456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3" customFormat="1">
      <c r="A343" s="13"/>
      <c r="B343" s="234"/>
      <c r="C343" s="235"/>
      <c r="D343" s="236" t="s">
        <v>215</v>
      </c>
      <c r="E343" s="237" t="s">
        <v>19</v>
      </c>
      <c r="F343" s="238" t="s">
        <v>400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215</v>
      </c>
      <c r="AU343" s="244" t="s">
        <v>81</v>
      </c>
      <c r="AV343" s="13" t="s">
        <v>79</v>
      </c>
      <c r="AW343" s="13" t="s">
        <v>33</v>
      </c>
      <c r="AX343" s="13" t="s">
        <v>72</v>
      </c>
      <c r="AY343" s="244" t="s">
        <v>203</v>
      </c>
    </row>
    <row r="344" s="13" customFormat="1">
      <c r="A344" s="13"/>
      <c r="B344" s="234"/>
      <c r="C344" s="235"/>
      <c r="D344" s="236" t="s">
        <v>215</v>
      </c>
      <c r="E344" s="237" t="s">
        <v>19</v>
      </c>
      <c r="F344" s="238" t="s">
        <v>401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215</v>
      </c>
      <c r="AU344" s="244" t="s">
        <v>81</v>
      </c>
      <c r="AV344" s="13" t="s">
        <v>79</v>
      </c>
      <c r="AW344" s="13" t="s">
        <v>33</v>
      </c>
      <c r="AX344" s="13" t="s">
        <v>72</v>
      </c>
      <c r="AY344" s="244" t="s">
        <v>203</v>
      </c>
    </row>
    <row r="345" s="14" customFormat="1">
      <c r="A345" s="14"/>
      <c r="B345" s="245"/>
      <c r="C345" s="246"/>
      <c r="D345" s="236" t="s">
        <v>215</v>
      </c>
      <c r="E345" s="247" t="s">
        <v>19</v>
      </c>
      <c r="F345" s="248" t="s">
        <v>1978</v>
      </c>
      <c r="G345" s="246"/>
      <c r="H345" s="249">
        <v>11.560000000000001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215</v>
      </c>
      <c r="AU345" s="255" t="s">
        <v>81</v>
      </c>
      <c r="AV345" s="14" t="s">
        <v>81</v>
      </c>
      <c r="AW345" s="14" t="s">
        <v>33</v>
      </c>
      <c r="AX345" s="14" t="s">
        <v>72</v>
      </c>
      <c r="AY345" s="255" t="s">
        <v>203</v>
      </c>
    </row>
    <row r="346" s="13" customFormat="1">
      <c r="A346" s="13"/>
      <c r="B346" s="234"/>
      <c r="C346" s="235"/>
      <c r="D346" s="236" t="s">
        <v>215</v>
      </c>
      <c r="E346" s="237" t="s">
        <v>19</v>
      </c>
      <c r="F346" s="238" t="s">
        <v>1977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215</v>
      </c>
      <c r="AU346" s="244" t="s">
        <v>81</v>
      </c>
      <c r="AV346" s="13" t="s">
        <v>79</v>
      </c>
      <c r="AW346" s="13" t="s">
        <v>33</v>
      </c>
      <c r="AX346" s="13" t="s">
        <v>72</v>
      </c>
      <c r="AY346" s="244" t="s">
        <v>203</v>
      </c>
    </row>
    <row r="347" s="13" customFormat="1">
      <c r="A347" s="13"/>
      <c r="B347" s="234"/>
      <c r="C347" s="235"/>
      <c r="D347" s="236" t="s">
        <v>215</v>
      </c>
      <c r="E347" s="237" t="s">
        <v>19</v>
      </c>
      <c r="F347" s="238" t="s">
        <v>507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215</v>
      </c>
      <c r="AU347" s="244" t="s">
        <v>81</v>
      </c>
      <c r="AV347" s="13" t="s">
        <v>79</v>
      </c>
      <c r="AW347" s="13" t="s">
        <v>33</v>
      </c>
      <c r="AX347" s="13" t="s">
        <v>72</v>
      </c>
      <c r="AY347" s="244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456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3" customFormat="1">
      <c r="A349" s="13"/>
      <c r="B349" s="234"/>
      <c r="C349" s="235"/>
      <c r="D349" s="236" t="s">
        <v>215</v>
      </c>
      <c r="E349" s="237" t="s">
        <v>19</v>
      </c>
      <c r="F349" s="238" t="s">
        <v>400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215</v>
      </c>
      <c r="AU349" s="244" t="s">
        <v>81</v>
      </c>
      <c r="AV349" s="13" t="s">
        <v>79</v>
      </c>
      <c r="AW349" s="13" t="s">
        <v>33</v>
      </c>
      <c r="AX349" s="13" t="s">
        <v>72</v>
      </c>
      <c r="AY349" s="244" t="s">
        <v>203</v>
      </c>
    </row>
    <row r="350" s="13" customFormat="1">
      <c r="A350" s="13"/>
      <c r="B350" s="234"/>
      <c r="C350" s="235"/>
      <c r="D350" s="236" t="s">
        <v>215</v>
      </c>
      <c r="E350" s="237" t="s">
        <v>19</v>
      </c>
      <c r="F350" s="238" t="s">
        <v>403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215</v>
      </c>
      <c r="AU350" s="244" t="s">
        <v>81</v>
      </c>
      <c r="AV350" s="13" t="s">
        <v>79</v>
      </c>
      <c r="AW350" s="13" t="s">
        <v>33</v>
      </c>
      <c r="AX350" s="13" t="s">
        <v>72</v>
      </c>
      <c r="AY350" s="244" t="s">
        <v>203</v>
      </c>
    </row>
    <row r="351" s="14" customFormat="1">
      <c r="A351" s="14"/>
      <c r="B351" s="245"/>
      <c r="C351" s="246"/>
      <c r="D351" s="236" t="s">
        <v>215</v>
      </c>
      <c r="E351" s="247" t="s">
        <v>19</v>
      </c>
      <c r="F351" s="248" t="s">
        <v>2022</v>
      </c>
      <c r="G351" s="246"/>
      <c r="H351" s="249">
        <v>25.553000000000001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215</v>
      </c>
      <c r="AU351" s="255" t="s">
        <v>81</v>
      </c>
      <c r="AV351" s="14" t="s">
        <v>81</v>
      </c>
      <c r="AW351" s="14" t="s">
        <v>33</v>
      </c>
      <c r="AX351" s="14" t="s">
        <v>72</v>
      </c>
      <c r="AY351" s="255" t="s">
        <v>203</v>
      </c>
    </row>
    <row r="352" s="13" customFormat="1">
      <c r="A352" s="13"/>
      <c r="B352" s="234"/>
      <c r="C352" s="235"/>
      <c r="D352" s="236" t="s">
        <v>215</v>
      </c>
      <c r="E352" s="237" t="s">
        <v>19</v>
      </c>
      <c r="F352" s="238" t="s">
        <v>1977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215</v>
      </c>
      <c r="AU352" s="244" t="s">
        <v>81</v>
      </c>
      <c r="AV352" s="13" t="s">
        <v>79</v>
      </c>
      <c r="AW352" s="13" t="s">
        <v>33</v>
      </c>
      <c r="AX352" s="13" t="s">
        <v>72</v>
      </c>
      <c r="AY352" s="244" t="s">
        <v>203</v>
      </c>
    </row>
    <row r="353" s="13" customFormat="1">
      <c r="A353" s="13"/>
      <c r="B353" s="234"/>
      <c r="C353" s="235"/>
      <c r="D353" s="236" t="s">
        <v>215</v>
      </c>
      <c r="E353" s="237" t="s">
        <v>19</v>
      </c>
      <c r="F353" s="238" t="s">
        <v>493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215</v>
      </c>
      <c r="AU353" s="244" t="s">
        <v>81</v>
      </c>
      <c r="AV353" s="13" t="s">
        <v>79</v>
      </c>
      <c r="AW353" s="13" t="s">
        <v>33</v>
      </c>
      <c r="AX353" s="13" t="s">
        <v>72</v>
      </c>
      <c r="AY353" s="244" t="s">
        <v>203</v>
      </c>
    </row>
    <row r="354" s="13" customFormat="1">
      <c r="A354" s="13"/>
      <c r="B354" s="234"/>
      <c r="C354" s="235"/>
      <c r="D354" s="236" t="s">
        <v>215</v>
      </c>
      <c r="E354" s="237" t="s">
        <v>19</v>
      </c>
      <c r="F354" s="238" t="s">
        <v>1979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215</v>
      </c>
      <c r="AU354" s="244" t="s">
        <v>81</v>
      </c>
      <c r="AV354" s="13" t="s">
        <v>79</v>
      </c>
      <c r="AW354" s="13" t="s">
        <v>33</v>
      </c>
      <c r="AX354" s="13" t="s">
        <v>72</v>
      </c>
      <c r="AY354" s="244" t="s">
        <v>203</v>
      </c>
    </row>
    <row r="355" s="13" customFormat="1">
      <c r="A355" s="13"/>
      <c r="B355" s="234"/>
      <c r="C355" s="235"/>
      <c r="D355" s="236" t="s">
        <v>215</v>
      </c>
      <c r="E355" s="237" t="s">
        <v>19</v>
      </c>
      <c r="F355" s="238" t="s">
        <v>400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215</v>
      </c>
      <c r="AU355" s="244" t="s">
        <v>81</v>
      </c>
      <c r="AV355" s="13" t="s">
        <v>79</v>
      </c>
      <c r="AW355" s="13" t="s">
        <v>33</v>
      </c>
      <c r="AX355" s="13" t="s">
        <v>72</v>
      </c>
      <c r="AY355" s="244" t="s">
        <v>203</v>
      </c>
    </row>
    <row r="356" s="13" customFormat="1">
      <c r="A356" s="13"/>
      <c r="B356" s="234"/>
      <c r="C356" s="235"/>
      <c r="D356" s="236" t="s">
        <v>215</v>
      </c>
      <c r="E356" s="237" t="s">
        <v>19</v>
      </c>
      <c r="F356" s="238" t="s">
        <v>401</v>
      </c>
      <c r="G356" s="235"/>
      <c r="H356" s="237" t="s">
        <v>19</v>
      </c>
      <c r="I356" s="239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215</v>
      </c>
      <c r="AU356" s="244" t="s">
        <v>81</v>
      </c>
      <c r="AV356" s="13" t="s">
        <v>79</v>
      </c>
      <c r="AW356" s="13" t="s">
        <v>33</v>
      </c>
      <c r="AX356" s="13" t="s">
        <v>72</v>
      </c>
      <c r="AY356" s="244" t="s">
        <v>203</v>
      </c>
    </row>
    <row r="357" s="14" customFormat="1">
      <c r="A357" s="14"/>
      <c r="B357" s="245"/>
      <c r="C357" s="246"/>
      <c r="D357" s="236" t="s">
        <v>215</v>
      </c>
      <c r="E357" s="247" t="s">
        <v>19</v>
      </c>
      <c r="F357" s="248" t="s">
        <v>1980</v>
      </c>
      <c r="G357" s="246"/>
      <c r="H357" s="249">
        <v>15.869999999999999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215</v>
      </c>
      <c r="AU357" s="255" t="s">
        <v>81</v>
      </c>
      <c r="AV357" s="14" t="s">
        <v>81</v>
      </c>
      <c r="AW357" s="14" t="s">
        <v>33</v>
      </c>
      <c r="AX357" s="14" t="s">
        <v>72</v>
      </c>
      <c r="AY357" s="255" t="s">
        <v>203</v>
      </c>
    </row>
    <row r="358" s="13" customFormat="1">
      <c r="A358" s="13"/>
      <c r="B358" s="234"/>
      <c r="C358" s="235"/>
      <c r="D358" s="236" t="s">
        <v>215</v>
      </c>
      <c r="E358" s="237" t="s">
        <v>19</v>
      </c>
      <c r="F358" s="238" t="s">
        <v>1977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215</v>
      </c>
      <c r="AU358" s="244" t="s">
        <v>81</v>
      </c>
      <c r="AV358" s="13" t="s">
        <v>79</v>
      </c>
      <c r="AW358" s="13" t="s">
        <v>33</v>
      </c>
      <c r="AX358" s="13" t="s">
        <v>72</v>
      </c>
      <c r="AY358" s="244" t="s">
        <v>203</v>
      </c>
    </row>
    <row r="359" s="13" customFormat="1">
      <c r="A359" s="13"/>
      <c r="B359" s="234"/>
      <c r="C359" s="235"/>
      <c r="D359" s="236" t="s">
        <v>215</v>
      </c>
      <c r="E359" s="237" t="s">
        <v>19</v>
      </c>
      <c r="F359" s="238" t="s">
        <v>488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215</v>
      </c>
      <c r="AU359" s="244" t="s">
        <v>81</v>
      </c>
      <c r="AV359" s="13" t="s">
        <v>79</v>
      </c>
      <c r="AW359" s="13" t="s">
        <v>33</v>
      </c>
      <c r="AX359" s="13" t="s">
        <v>72</v>
      </c>
      <c r="AY359" s="244" t="s">
        <v>203</v>
      </c>
    </row>
    <row r="360" s="13" customFormat="1">
      <c r="A360" s="13"/>
      <c r="B360" s="234"/>
      <c r="C360" s="235"/>
      <c r="D360" s="236" t="s">
        <v>215</v>
      </c>
      <c r="E360" s="237" t="s">
        <v>19</v>
      </c>
      <c r="F360" s="238" t="s">
        <v>1979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215</v>
      </c>
      <c r="AU360" s="244" t="s">
        <v>81</v>
      </c>
      <c r="AV360" s="13" t="s">
        <v>79</v>
      </c>
      <c r="AW360" s="13" t="s">
        <v>33</v>
      </c>
      <c r="AX360" s="13" t="s">
        <v>72</v>
      </c>
      <c r="AY360" s="244" t="s">
        <v>203</v>
      </c>
    </row>
    <row r="361" s="13" customFormat="1">
      <c r="A361" s="13"/>
      <c r="B361" s="234"/>
      <c r="C361" s="235"/>
      <c r="D361" s="236" t="s">
        <v>215</v>
      </c>
      <c r="E361" s="237" t="s">
        <v>19</v>
      </c>
      <c r="F361" s="238" t="s">
        <v>400</v>
      </c>
      <c r="G361" s="235"/>
      <c r="H361" s="237" t="s">
        <v>19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215</v>
      </c>
      <c r="AU361" s="244" t="s">
        <v>81</v>
      </c>
      <c r="AV361" s="13" t="s">
        <v>79</v>
      </c>
      <c r="AW361" s="13" t="s">
        <v>33</v>
      </c>
      <c r="AX361" s="13" t="s">
        <v>72</v>
      </c>
      <c r="AY361" s="244" t="s">
        <v>203</v>
      </c>
    </row>
    <row r="362" s="13" customFormat="1">
      <c r="A362" s="13"/>
      <c r="B362" s="234"/>
      <c r="C362" s="235"/>
      <c r="D362" s="236" t="s">
        <v>215</v>
      </c>
      <c r="E362" s="237" t="s">
        <v>19</v>
      </c>
      <c r="F362" s="238" t="s">
        <v>403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215</v>
      </c>
      <c r="AU362" s="244" t="s">
        <v>81</v>
      </c>
      <c r="AV362" s="13" t="s">
        <v>79</v>
      </c>
      <c r="AW362" s="13" t="s">
        <v>33</v>
      </c>
      <c r="AX362" s="13" t="s">
        <v>72</v>
      </c>
      <c r="AY362" s="244" t="s">
        <v>203</v>
      </c>
    </row>
    <row r="363" s="14" customFormat="1">
      <c r="A363" s="14"/>
      <c r="B363" s="245"/>
      <c r="C363" s="246"/>
      <c r="D363" s="236" t="s">
        <v>215</v>
      </c>
      <c r="E363" s="247" t="s">
        <v>19</v>
      </c>
      <c r="F363" s="248" t="s">
        <v>2023</v>
      </c>
      <c r="G363" s="246"/>
      <c r="H363" s="249">
        <v>35.241999999999997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215</v>
      </c>
      <c r="AU363" s="255" t="s">
        <v>81</v>
      </c>
      <c r="AV363" s="14" t="s">
        <v>81</v>
      </c>
      <c r="AW363" s="14" t="s">
        <v>33</v>
      </c>
      <c r="AX363" s="14" t="s">
        <v>72</v>
      </c>
      <c r="AY363" s="255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1977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3" customFormat="1">
      <c r="A365" s="13"/>
      <c r="B365" s="234"/>
      <c r="C365" s="235"/>
      <c r="D365" s="236" t="s">
        <v>215</v>
      </c>
      <c r="E365" s="237" t="s">
        <v>19</v>
      </c>
      <c r="F365" s="238" t="s">
        <v>518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215</v>
      </c>
      <c r="AU365" s="244" t="s">
        <v>81</v>
      </c>
      <c r="AV365" s="13" t="s">
        <v>79</v>
      </c>
      <c r="AW365" s="13" t="s">
        <v>33</v>
      </c>
      <c r="AX365" s="13" t="s">
        <v>72</v>
      </c>
      <c r="AY365" s="244" t="s">
        <v>203</v>
      </c>
    </row>
    <row r="366" s="13" customFormat="1">
      <c r="A366" s="13"/>
      <c r="B366" s="234"/>
      <c r="C366" s="235"/>
      <c r="D366" s="236" t="s">
        <v>215</v>
      </c>
      <c r="E366" s="237" t="s">
        <v>19</v>
      </c>
      <c r="F366" s="238" t="s">
        <v>1727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215</v>
      </c>
      <c r="AU366" s="244" t="s">
        <v>81</v>
      </c>
      <c r="AV366" s="13" t="s">
        <v>79</v>
      </c>
      <c r="AW366" s="13" t="s">
        <v>33</v>
      </c>
      <c r="AX366" s="13" t="s">
        <v>72</v>
      </c>
      <c r="AY366" s="244" t="s">
        <v>203</v>
      </c>
    </row>
    <row r="367" s="13" customFormat="1">
      <c r="A367" s="13"/>
      <c r="B367" s="234"/>
      <c r="C367" s="235"/>
      <c r="D367" s="236" t="s">
        <v>215</v>
      </c>
      <c r="E367" s="237" t="s">
        <v>19</v>
      </c>
      <c r="F367" s="238" t="s">
        <v>400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215</v>
      </c>
      <c r="AU367" s="244" t="s">
        <v>81</v>
      </c>
      <c r="AV367" s="13" t="s">
        <v>79</v>
      </c>
      <c r="AW367" s="13" t="s">
        <v>33</v>
      </c>
      <c r="AX367" s="13" t="s">
        <v>72</v>
      </c>
      <c r="AY367" s="244" t="s">
        <v>203</v>
      </c>
    </row>
    <row r="368" s="13" customFormat="1">
      <c r="A368" s="13"/>
      <c r="B368" s="234"/>
      <c r="C368" s="235"/>
      <c r="D368" s="236" t="s">
        <v>215</v>
      </c>
      <c r="E368" s="237" t="s">
        <v>19</v>
      </c>
      <c r="F368" s="238" t="s">
        <v>401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215</v>
      </c>
      <c r="AU368" s="244" t="s">
        <v>81</v>
      </c>
      <c r="AV368" s="13" t="s">
        <v>79</v>
      </c>
      <c r="AW368" s="13" t="s">
        <v>33</v>
      </c>
      <c r="AX368" s="13" t="s">
        <v>72</v>
      </c>
      <c r="AY368" s="244" t="s">
        <v>203</v>
      </c>
    </row>
    <row r="369" s="14" customFormat="1">
      <c r="A369" s="14"/>
      <c r="B369" s="245"/>
      <c r="C369" s="246"/>
      <c r="D369" s="236" t="s">
        <v>215</v>
      </c>
      <c r="E369" s="247" t="s">
        <v>19</v>
      </c>
      <c r="F369" s="248" t="s">
        <v>1981</v>
      </c>
      <c r="G369" s="246"/>
      <c r="H369" s="249">
        <v>4.8099999999999996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215</v>
      </c>
      <c r="AU369" s="255" t="s">
        <v>81</v>
      </c>
      <c r="AV369" s="14" t="s">
        <v>81</v>
      </c>
      <c r="AW369" s="14" t="s">
        <v>33</v>
      </c>
      <c r="AX369" s="14" t="s">
        <v>72</v>
      </c>
      <c r="AY369" s="255" t="s">
        <v>203</v>
      </c>
    </row>
    <row r="370" s="13" customFormat="1">
      <c r="A370" s="13"/>
      <c r="B370" s="234"/>
      <c r="C370" s="235"/>
      <c r="D370" s="236" t="s">
        <v>215</v>
      </c>
      <c r="E370" s="237" t="s">
        <v>19</v>
      </c>
      <c r="F370" s="238" t="s">
        <v>1977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215</v>
      </c>
      <c r="AU370" s="244" t="s">
        <v>81</v>
      </c>
      <c r="AV370" s="13" t="s">
        <v>79</v>
      </c>
      <c r="AW370" s="13" t="s">
        <v>33</v>
      </c>
      <c r="AX370" s="13" t="s">
        <v>72</v>
      </c>
      <c r="AY370" s="244" t="s">
        <v>203</v>
      </c>
    </row>
    <row r="371" s="13" customFormat="1">
      <c r="A371" s="13"/>
      <c r="B371" s="234"/>
      <c r="C371" s="235"/>
      <c r="D371" s="236" t="s">
        <v>215</v>
      </c>
      <c r="E371" s="237" t="s">
        <v>19</v>
      </c>
      <c r="F371" s="238" t="s">
        <v>443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215</v>
      </c>
      <c r="AU371" s="244" t="s">
        <v>81</v>
      </c>
      <c r="AV371" s="13" t="s">
        <v>79</v>
      </c>
      <c r="AW371" s="13" t="s">
        <v>33</v>
      </c>
      <c r="AX371" s="13" t="s">
        <v>72</v>
      </c>
      <c r="AY371" s="244" t="s">
        <v>203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1727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3" customFormat="1">
      <c r="A373" s="13"/>
      <c r="B373" s="234"/>
      <c r="C373" s="235"/>
      <c r="D373" s="236" t="s">
        <v>215</v>
      </c>
      <c r="E373" s="237" t="s">
        <v>19</v>
      </c>
      <c r="F373" s="238" t="s">
        <v>400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215</v>
      </c>
      <c r="AU373" s="244" t="s">
        <v>81</v>
      </c>
      <c r="AV373" s="13" t="s">
        <v>79</v>
      </c>
      <c r="AW373" s="13" t="s">
        <v>33</v>
      </c>
      <c r="AX373" s="13" t="s">
        <v>72</v>
      </c>
      <c r="AY373" s="244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403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4" customFormat="1">
      <c r="A375" s="14"/>
      <c r="B375" s="245"/>
      <c r="C375" s="246"/>
      <c r="D375" s="236" t="s">
        <v>215</v>
      </c>
      <c r="E375" s="247" t="s">
        <v>19</v>
      </c>
      <c r="F375" s="248" t="s">
        <v>2024</v>
      </c>
      <c r="G375" s="246"/>
      <c r="H375" s="249">
        <v>19.678000000000001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215</v>
      </c>
      <c r="AU375" s="255" t="s">
        <v>81</v>
      </c>
      <c r="AV375" s="14" t="s">
        <v>81</v>
      </c>
      <c r="AW375" s="14" t="s">
        <v>33</v>
      </c>
      <c r="AX375" s="14" t="s">
        <v>72</v>
      </c>
      <c r="AY375" s="255" t="s">
        <v>203</v>
      </c>
    </row>
    <row r="376" s="13" customFormat="1">
      <c r="A376" s="13"/>
      <c r="B376" s="234"/>
      <c r="C376" s="235"/>
      <c r="D376" s="236" t="s">
        <v>215</v>
      </c>
      <c r="E376" s="237" t="s">
        <v>19</v>
      </c>
      <c r="F376" s="238" t="s">
        <v>1977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215</v>
      </c>
      <c r="AU376" s="244" t="s">
        <v>81</v>
      </c>
      <c r="AV376" s="13" t="s">
        <v>79</v>
      </c>
      <c r="AW376" s="13" t="s">
        <v>33</v>
      </c>
      <c r="AX376" s="13" t="s">
        <v>72</v>
      </c>
      <c r="AY376" s="244" t="s">
        <v>203</v>
      </c>
    </row>
    <row r="377" s="13" customFormat="1">
      <c r="A377" s="13"/>
      <c r="B377" s="234"/>
      <c r="C377" s="235"/>
      <c r="D377" s="236" t="s">
        <v>215</v>
      </c>
      <c r="E377" s="237" t="s">
        <v>19</v>
      </c>
      <c r="F377" s="238" t="s">
        <v>521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215</v>
      </c>
      <c r="AU377" s="244" t="s">
        <v>81</v>
      </c>
      <c r="AV377" s="13" t="s">
        <v>79</v>
      </c>
      <c r="AW377" s="13" t="s">
        <v>33</v>
      </c>
      <c r="AX377" s="13" t="s">
        <v>72</v>
      </c>
      <c r="AY377" s="244" t="s">
        <v>203</v>
      </c>
    </row>
    <row r="378" s="13" customFormat="1">
      <c r="A378" s="13"/>
      <c r="B378" s="234"/>
      <c r="C378" s="235"/>
      <c r="D378" s="236" t="s">
        <v>215</v>
      </c>
      <c r="E378" s="237" t="s">
        <v>19</v>
      </c>
      <c r="F378" s="238" t="s">
        <v>1982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215</v>
      </c>
      <c r="AU378" s="244" t="s">
        <v>81</v>
      </c>
      <c r="AV378" s="13" t="s">
        <v>79</v>
      </c>
      <c r="AW378" s="13" t="s">
        <v>33</v>
      </c>
      <c r="AX378" s="13" t="s">
        <v>72</v>
      </c>
      <c r="AY378" s="244" t="s">
        <v>203</v>
      </c>
    </row>
    <row r="379" s="13" customFormat="1">
      <c r="A379" s="13"/>
      <c r="B379" s="234"/>
      <c r="C379" s="235"/>
      <c r="D379" s="236" t="s">
        <v>215</v>
      </c>
      <c r="E379" s="237" t="s">
        <v>19</v>
      </c>
      <c r="F379" s="238" t="s">
        <v>400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215</v>
      </c>
      <c r="AU379" s="244" t="s">
        <v>81</v>
      </c>
      <c r="AV379" s="13" t="s">
        <v>79</v>
      </c>
      <c r="AW379" s="13" t="s">
        <v>33</v>
      </c>
      <c r="AX379" s="13" t="s">
        <v>72</v>
      </c>
      <c r="AY379" s="244" t="s">
        <v>203</v>
      </c>
    </row>
    <row r="380" s="13" customFormat="1">
      <c r="A380" s="13"/>
      <c r="B380" s="234"/>
      <c r="C380" s="235"/>
      <c r="D380" s="236" t="s">
        <v>215</v>
      </c>
      <c r="E380" s="237" t="s">
        <v>19</v>
      </c>
      <c r="F380" s="238" t="s">
        <v>401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215</v>
      </c>
      <c r="AU380" s="244" t="s">
        <v>81</v>
      </c>
      <c r="AV380" s="13" t="s">
        <v>79</v>
      </c>
      <c r="AW380" s="13" t="s">
        <v>33</v>
      </c>
      <c r="AX380" s="13" t="s">
        <v>72</v>
      </c>
      <c r="AY380" s="244" t="s">
        <v>203</v>
      </c>
    </row>
    <row r="381" s="14" customFormat="1">
      <c r="A381" s="14"/>
      <c r="B381" s="245"/>
      <c r="C381" s="246"/>
      <c r="D381" s="236" t="s">
        <v>215</v>
      </c>
      <c r="E381" s="247" t="s">
        <v>19</v>
      </c>
      <c r="F381" s="248" t="s">
        <v>1983</v>
      </c>
      <c r="G381" s="246"/>
      <c r="H381" s="249">
        <v>7.3899999999999997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215</v>
      </c>
      <c r="AU381" s="255" t="s">
        <v>81</v>
      </c>
      <c r="AV381" s="14" t="s">
        <v>81</v>
      </c>
      <c r="AW381" s="14" t="s">
        <v>33</v>
      </c>
      <c r="AX381" s="14" t="s">
        <v>72</v>
      </c>
      <c r="AY381" s="255" t="s">
        <v>203</v>
      </c>
    </row>
    <row r="382" s="13" customFormat="1">
      <c r="A382" s="13"/>
      <c r="B382" s="234"/>
      <c r="C382" s="235"/>
      <c r="D382" s="236" t="s">
        <v>215</v>
      </c>
      <c r="E382" s="237" t="s">
        <v>19</v>
      </c>
      <c r="F382" s="238" t="s">
        <v>1977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215</v>
      </c>
      <c r="AU382" s="244" t="s">
        <v>81</v>
      </c>
      <c r="AV382" s="13" t="s">
        <v>79</v>
      </c>
      <c r="AW382" s="13" t="s">
        <v>33</v>
      </c>
      <c r="AX382" s="13" t="s">
        <v>72</v>
      </c>
      <c r="AY382" s="244" t="s">
        <v>203</v>
      </c>
    </row>
    <row r="383" s="13" customFormat="1">
      <c r="A383" s="13"/>
      <c r="B383" s="234"/>
      <c r="C383" s="235"/>
      <c r="D383" s="236" t="s">
        <v>215</v>
      </c>
      <c r="E383" s="237" t="s">
        <v>19</v>
      </c>
      <c r="F383" s="238" t="s">
        <v>446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215</v>
      </c>
      <c r="AU383" s="244" t="s">
        <v>81</v>
      </c>
      <c r="AV383" s="13" t="s">
        <v>79</v>
      </c>
      <c r="AW383" s="13" t="s">
        <v>33</v>
      </c>
      <c r="AX383" s="13" t="s">
        <v>72</v>
      </c>
      <c r="AY383" s="244" t="s">
        <v>203</v>
      </c>
    </row>
    <row r="384" s="13" customFormat="1">
      <c r="A384" s="13"/>
      <c r="B384" s="234"/>
      <c r="C384" s="235"/>
      <c r="D384" s="236" t="s">
        <v>215</v>
      </c>
      <c r="E384" s="237" t="s">
        <v>19</v>
      </c>
      <c r="F384" s="238" t="s">
        <v>1982</v>
      </c>
      <c r="G384" s="235"/>
      <c r="H384" s="237" t="s">
        <v>19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215</v>
      </c>
      <c r="AU384" s="244" t="s">
        <v>81</v>
      </c>
      <c r="AV384" s="13" t="s">
        <v>79</v>
      </c>
      <c r="AW384" s="13" t="s">
        <v>33</v>
      </c>
      <c r="AX384" s="13" t="s">
        <v>72</v>
      </c>
      <c r="AY384" s="244" t="s">
        <v>203</v>
      </c>
    </row>
    <row r="385" s="13" customFormat="1">
      <c r="A385" s="13"/>
      <c r="B385" s="234"/>
      <c r="C385" s="235"/>
      <c r="D385" s="236" t="s">
        <v>215</v>
      </c>
      <c r="E385" s="237" t="s">
        <v>19</v>
      </c>
      <c r="F385" s="238" t="s">
        <v>400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215</v>
      </c>
      <c r="AU385" s="244" t="s">
        <v>81</v>
      </c>
      <c r="AV385" s="13" t="s">
        <v>79</v>
      </c>
      <c r="AW385" s="13" t="s">
        <v>33</v>
      </c>
      <c r="AX385" s="13" t="s">
        <v>72</v>
      </c>
      <c r="AY385" s="244" t="s">
        <v>203</v>
      </c>
    </row>
    <row r="386" s="13" customFormat="1">
      <c r="A386" s="13"/>
      <c r="B386" s="234"/>
      <c r="C386" s="235"/>
      <c r="D386" s="236" t="s">
        <v>215</v>
      </c>
      <c r="E386" s="237" t="s">
        <v>19</v>
      </c>
      <c r="F386" s="238" t="s">
        <v>403</v>
      </c>
      <c r="G386" s="235"/>
      <c r="H386" s="237" t="s">
        <v>19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215</v>
      </c>
      <c r="AU386" s="244" t="s">
        <v>81</v>
      </c>
      <c r="AV386" s="13" t="s">
        <v>79</v>
      </c>
      <c r="AW386" s="13" t="s">
        <v>33</v>
      </c>
      <c r="AX386" s="13" t="s">
        <v>72</v>
      </c>
      <c r="AY386" s="244" t="s">
        <v>203</v>
      </c>
    </row>
    <row r="387" s="14" customFormat="1">
      <c r="A387" s="14"/>
      <c r="B387" s="245"/>
      <c r="C387" s="246"/>
      <c r="D387" s="236" t="s">
        <v>215</v>
      </c>
      <c r="E387" s="247" t="s">
        <v>19</v>
      </c>
      <c r="F387" s="248" t="s">
        <v>2025</v>
      </c>
      <c r="G387" s="246"/>
      <c r="H387" s="249">
        <v>15.797000000000001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215</v>
      </c>
      <c r="AU387" s="255" t="s">
        <v>81</v>
      </c>
      <c r="AV387" s="14" t="s">
        <v>81</v>
      </c>
      <c r="AW387" s="14" t="s">
        <v>33</v>
      </c>
      <c r="AX387" s="14" t="s">
        <v>72</v>
      </c>
      <c r="AY387" s="255" t="s">
        <v>203</v>
      </c>
    </row>
    <row r="388" s="13" customFormat="1">
      <c r="A388" s="13"/>
      <c r="B388" s="234"/>
      <c r="C388" s="235"/>
      <c r="D388" s="236" t="s">
        <v>215</v>
      </c>
      <c r="E388" s="237" t="s">
        <v>19</v>
      </c>
      <c r="F388" s="238" t="s">
        <v>1977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215</v>
      </c>
      <c r="AU388" s="244" t="s">
        <v>81</v>
      </c>
      <c r="AV388" s="13" t="s">
        <v>79</v>
      </c>
      <c r="AW388" s="13" t="s">
        <v>33</v>
      </c>
      <c r="AX388" s="13" t="s">
        <v>72</v>
      </c>
      <c r="AY388" s="244" t="s">
        <v>203</v>
      </c>
    </row>
    <row r="389" s="13" customFormat="1">
      <c r="A389" s="13"/>
      <c r="B389" s="234"/>
      <c r="C389" s="235"/>
      <c r="D389" s="236" t="s">
        <v>215</v>
      </c>
      <c r="E389" s="237" t="s">
        <v>19</v>
      </c>
      <c r="F389" s="238" t="s">
        <v>523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215</v>
      </c>
      <c r="AU389" s="244" t="s">
        <v>81</v>
      </c>
      <c r="AV389" s="13" t="s">
        <v>79</v>
      </c>
      <c r="AW389" s="13" t="s">
        <v>33</v>
      </c>
      <c r="AX389" s="13" t="s">
        <v>72</v>
      </c>
      <c r="AY389" s="244" t="s">
        <v>203</v>
      </c>
    </row>
    <row r="390" s="13" customFormat="1">
      <c r="A390" s="13"/>
      <c r="B390" s="234"/>
      <c r="C390" s="235"/>
      <c r="D390" s="236" t="s">
        <v>215</v>
      </c>
      <c r="E390" s="237" t="s">
        <v>19</v>
      </c>
      <c r="F390" s="238" t="s">
        <v>1982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215</v>
      </c>
      <c r="AU390" s="244" t="s">
        <v>81</v>
      </c>
      <c r="AV390" s="13" t="s">
        <v>79</v>
      </c>
      <c r="AW390" s="13" t="s">
        <v>33</v>
      </c>
      <c r="AX390" s="13" t="s">
        <v>72</v>
      </c>
      <c r="AY390" s="244" t="s">
        <v>203</v>
      </c>
    </row>
    <row r="391" s="13" customFormat="1">
      <c r="A391" s="13"/>
      <c r="B391" s="234"/>
      <c r="C391" s="235"/>
      <c r="D391" s="236" t="s">
        <v>215</v>
      </c>
      <c r="E391" s="237" t="s">
        <v>19</v>
      </c>
      <c r="F391" s="238" t="s">
        <v>400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215</v>
      </c>
      <c r="AU391" s="244" t="s">
        <v>81</v>
      </c>
      <c r="AV391" s="13" t="s">
        <v>79</v>
      </c>
      <c r="AW391" s="13" t="s">
        <v>33</v>
      </c>
      <c r="AX391" s="13" t="s">
        <v>72</v>
      </c>
      <c r="AY391" s="244" t="s">
        <v>203</v>
      </c>
    </row>
    <row r="392" s="13" customFormat="1">
      <c r="A392" s="13"/>
      <c r="B392" s="234"/>
      <c r="C392" s="235"/>
      <c r="D392" s="236" t="s">
        <v>215</v>
      </c>
      <c r="E392" s="237" t="s">
        <v>19</v>
      </c>
      <c r="F392" s="238" t="s">
        <v>403</v>
      </c>
      <c r="G392" s="235"/>
      <c r="H392" s="237" t="s">
        <v>19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215</v>
      </c>
      <c r="AU392" s="244" t="s">
        <v>81</v>
      </c>
      <c r="AV392" s="13" t="s">
        <v>79</v>
      </c>
      <c r="AW392" s="13" t="s">
        <v>33</v>
      </c>
      <c r="AX392" s="13" t="s">
        <v>72</v>
      </c>
      <c r="AY392" s="244" t="s">
        <v>203</v>
      </c>
    </row>
    <row r="393" s="14" customFormat="1">
      <c r="A393" s="14"/>
      <c r="B393" s="245"/>
      <c r="C393" s="246"/>
      <c r="D393" s="236" t="s">
        <v>215</v>
      </c>
      <c r="E393" s="247" t="s">
        <v>19</v>
      </c>
      <c r="F393" s="248" t="s">
        <v>2026</v>
      </c>
      <c r="G393" s="246"/>
      <c r="H393" s="249">
        <v>8.2080000000000002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215</v>
      </c>
      <c r="AU393" s="255" t="s">
        <v>81</v>
      </c>
      <c r="AV393" s="14" t="s">
        <v>81</v>
      </c>
      <c r="AW393" s="14" t="s">
        <v>33</v>
      </c>
      <c r="AX393" s="14" t="s">
        <v>72</v>
      </c>
      <c r="AY393" s="255" t="s">
        <v>203</v>
      </c>
    </row>
    <row r="394" s="13" customFormat="1">
      <c r="A394" s="13"/>
      <c r="B394" s="234"/>
      <c r="C394" s="235"/>
      <c r="D394" s="236" t="s">
        <v>215</v>
      </c>
      <c r="E394" s="237" t="s">
        <v>19</v>
      </c>
      <c r="F394" s="238" t="s">
        <v>1977</v>
      </c>
      <c r="G394" s="235"/>
      <c r="H394" s="237" t="s">
        <v>19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215</v>
      </c>
      <c r="AU394" s="244" t="s">
        <v>81</v>
      </c>
      <c r="AV394" s="13" t="s">
        <v>79</v>
      </c>
      <c r="AW394" s="13" t="s">
        <v>33</v>
      </c>
      <c r="AX394" s="13" t="s">
        <v>72</v>
      </c>
      <c r="AY394" s="244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449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1367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400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3" customFormat="1">
      <c r="A398" s="13"/>
      <c r="B398" s="234"/>
      <c r="C398" s="235"/>
      <c r="D398" s="236" t="s">
        <v>215</v>
      </c>
      <c r="E398" s="237" t="s">
        <v>19</v>
      </c>
      <c r="F398" s="238" t="s">
        <v>401</v>
      </c>
      <c r="G398" s="235"/>
      <c r="H398" s="237" t="s">
        <v>19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215</v>
      </c>
      <c r="AU398" s="244" t="s">
        <v>81</v>
      </c>
      <c r="AV398" s="13" t="s">
        <v>79</v>
      </c>
      <c r="AW398" s="13" t="s">
        <v>33</v>
      </c>
      <c r="AX398" s="13" t="s">
        <v>72</v>
      </c>
      <c r="AY398" s="244" t="s">
        <v>203</v>
      </c>
    </row>
    <row r="399" s="14" customFormat="1">
      <c r="A399" s="14"/>
      <c r="B399" s="245"/>
      <c r="C399" s="246"/>
      <c r="D399" s="236" t="s">
        <v>215</v>
      </c>
      <c r="E399" s="247" t="s">
        <v>19</v>
      </c>
      <c r="F399" s="248" t="s">
        <v>1984</v>
      </c>
      <c r="G399" s="246"/>
      <c r="H399" s="249">
        <v>11.24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215</v>
      </c>
      <c r="AU399" s="255" t="s">
        <v>81</v>
      </c>
      <c r="AV399" s="14" t="s">
        <v>81</v>
      </c>
      <c r="AW399" s="14" t="s">
        <v>33</v>
      </c>
      <c r="AX399" s="14" t="s">
        <v>72</v>
      </c>
      <c r="AY399" s="255" t="s">
        <v>203</v>
      </c>
    </row>
    <row r="400" s="13" customFormat="1">
      <c r="A400" s="13"/>
      <c r="B400" s="234"/>
      <c r="C400" s="235"/>
      <c r="D400" s="236" t="s">
        <v>215</v>
      </c>
      <c r="E400" s="237" t="s">
        <v>19</v>
      </c>
      <c r="F400" s="238" t="s">
        <v>1977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215</v>
      </c>
      <c r="AU400" s="244" t="s">
        <v>81</v>
      </c>
      <c r="AV400" s="13" t="s">
        <v>79</v>
      </c>
      <c r="AW400" s="13" t="s">
        <v>33</v>
      </c>
      <c r="AX400" s="13" t="s">
        <v>72</v>
      </c>
      <c r="AY400" s="244" t="s">
        <v>203</v>
      </c>
    </row>
    <row r="401" s="13" customFormat="1">
      <c r="A401" s="13"/>
      <c r="B401" s="234"/>
      <c r="C401" s="235"/>
      <c r="D401" s="236" t="s">
        <v>215</v>
      </c>
      <c r="E401" s="237" t="s">
        <v>19</v>
      </c>
      <c r="F401" s="238" t="s">
        <v>526</v>
      </c>
      <c r="G401" s="235"/>
      <c r="H401" s="237" t="s">
        <v>19</v>
      </c>
      <c r="I401" s="239"/>
      <c r="J401" s="235"/>
      <c r="K401" s="235"/>
      <c r="L401" s="240"/>
      <c r="M401" s="241"/>
      <c r="N401" s="242"/>
      <c r="O401" s="242"/>
      <c r="P401" s="242"/>
      <c r="Q401" s="242"/>
      <c r="R401" s="242"/>
      <c r="S401" s="242"/>
      <c r="T401" s="24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4" t="s">
        <v>215</v>
      </c>
      <c r="AU401" s="244" t="s">
        <v>81</v>
      </c>
      <c r="AV401" s="13" t="s">
        <v>79</v>
      </c>
      <c r="AW401" s="13" t="s">
        <v>33</v>
      </c>
      <c r="AX401" s="13" t="s">
        <v>72</v>
      </c>
      <c r="AY401" s="244" t="s">
        <v>203</v>
      </c>
    </row>
    <row r="402" s="13" customFormat="1">
      <c r="A402" s="13"/>
      <c r="B402" s="234"/>
      <c r="C402" s="235"/>
      <c r="D402" s="236" t="s">
        <v>215</v>
      </c>
      <c r="E402" s="237" t="s">
        <v>19</v>
      </c>
      <c r="F402" s="238" t="s">
        <v>1367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215</v>
      </c>
      <c r="AU402" s="244" t="s">
        <v>81</v>
      </c>
      <c r="AV402" s="13" t="s">
        <v>79</v>
      </c>
      <c r="AW402" s="13" t="s">
        <v>33</v>
      </c>
      <c r="AX402" s="13" t="s">
        <v>72</v>
      </c>
      <c r="AY402" s="244" t="s">
        <v>203</v>
      </c>
    </row>
    <row r="403" s="13" customFormat="1">
      <c r="A403" s="13"/>
      <c r="B403" s="234"/>
      <c r="C403" s="235"/>
      <c r="D403" s="236" t="s">
        <v>215</v>
      </c>
      <c r="E403" s="237" t="s">
        <v>19</v>
      </c>
      <c r="F403" s="238" t="s">
        <v>400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215</v>
      </c>
      <c r="AU403" s="244" t="s">
        <v>81</v>
      </c>
      <c r="AV403" s="13" t="s">
        <v>79</v>
      </c>
      <c r="AW403" s="13" t="s">
        <v>33</v>
      </c>
      <c r="AX403" s="13" t="s">
        <v>72</v>
      </c>
      <c r="AY403" s="244" t="s">
        <v>203</v>
      </c>
    </row>
    <row r="404" s="13" customFormat="1">
      <c r="A404" s="13"/>
      <c r="B404" s="234"/>
      <c r="C404" s="235"/>
      <c r="D404" s="236" t="s">
        <v>215</v>
      </c>
      <c r="E404" s="237" t="s">
        <v>19</v>
      </c>
      <c r="F404" s="238" t="s">
        <v>403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215</v>
      </c>
      <c r="AU404" s="244" t="s">
        <v>81</v>
      </c>
      <c r="AV404" s="13" t="s">
        <v>79</v>
      </c>
      <c r="AW404" s="13" t="s">
        <v>33</v>
      </c>
      <c r="AX404" s="13" t="s">
        <v>72</v>
      </c>
      <c r="AY404" s="244" t="s">
        <v>203</v>
      </c>
    </row>
    <row r="405" s="14" customFormat="1">
      <c r="A405" s="14"/>
      <c r="B405" s="245"/>
      <c r="C405" s="246"/>
      <c r="D405" s="236" t="s">
        <v>215</v>
      </c>
      <c r="E405" s="247" t="s">
        <v>19</v>
      </c>
      <c r="F405" s="248" t="s">
        <v>2027</v>
      </c>
      <c r="G405" s="246"/>
      <c r="H405" s="249">
        <v>68.004000000000005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215</v>
      </c>
      <c r="AU405" s="255" t="s">
        <v>81</v>
      </c>
      <c r="AV405" s="14" t="s">
        <v>81</v>
      </c>
      <c r="AW405" s="14" t="s">
        <v>33</v>
      </c>
      <c r="AX405" s="14" t="s">
        <v>72</v>
      </c>
      <c r="AY405" s="255" t="s">
        <v>203</v>
      </c>
    </row>
    <row r="406" s="15" customFormat="1">
      <c r="A406" s="15"/>
      <c r="B406" s="256"/>
      <c r="C406" s="257"/>
      <c r="D406" s="236" t="s">
        <v>215</v>
      </c>
      <c r="E406" s="258" t="s">
        <v>19</v>
      </c>
      <c r="F406" s="259" t="s">
        <v>246</v>
      </c>
      <c r="G406" s="257"/>
      <c r="H406" s="260">
        <v>288.83699999999999</v>
      </c>
      <c r="I406" s="261"/>
      <c r="J406" s="257"/>
      <c r="K406" s="257"/>
      <c r="L406" s="262"/>
      <c r="M406" s="263"/>
      <c r="N406" s="264"/>
      <c r="O406" s="264"/>
      <c r="P406" s="264"/>
      <c r="Q406" s="264"/>
      <c r="R406" s="264"/>
      <c r="S406" s="264"/>
      <c r="T406" s="26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66" t="s">
        <v>215</v>
      </c>
      <c r="AU406" s="266" t="s">
        <v>81</v>
      </c>
      <c r="AV406" s="15" t="s">
        <v>211</v>
      </c>
      <c r="AW406" s="15" t="s">
        <v>33</v>
      </c>
      <c r="AX406" s="15" t="s">
        <v>79</v>
      </c>
      <c r="AY406" s="266" t="s">
        <v>203</v>
      </c>
    </row>
    <row r="407" s="2" customFormat="1" ht="16.5" customHeight="1">
      <c r="A407" s="40"/>
      <c r="B407" s="41"/>
      <c r="C407" s="216" t="s">
        <v>394</v>
      </c>
      <c r="D407" s="216" t="s">
        <v>206</v>
      </c>
      <c r="E407" s="217" t="s">
        <v>431</v>
      </c>
      <c r="F407" s="218" t="s">
        <v>432</v>
      </c>
      <c r="G407" s="219" t="s">
        <v>209</v>
      </c>
      <c r="H407" s="220">
        <v>288.83699999999999</v>
      </c>
      <c r="I407" s="221"/>
      <c r="J407" s="222">
        <f>ROUND(I407*H407,2)</f>
        <v>0</v>
      </c>
      <c r="K407" s="218" t="s">
        <v>210</v>
      </c>
      <c r="L407" s="46"/>
      <c r="M407" s="223" t="s">
        <v>19</v>
      </c>
      <c r="N407" s="224" t="s">
        <v>43</v>
      </c>
      <c r="O407" s="86"/>
      <c r="P407" s="225">
        <f>O407*H407</f>
        <v>0</v>
      </c>
      <c r="Q407" s="225">
        <v>0</v>
      </c>
      <c r="R407" s="225">
        <f>Q407*H407</f>
        <v>0</v>
      </c>
      <c r="S407" s="225">
        <v>0</v>
      </c>
      <c r="T407" s="226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27" t="s">
        <v>321</v>
      </c>
      <c r="AT407" s="227" t="s">
        <v>206</v>
      </c>
      <c r="AU407" s="227" t="s">
        <v>81</v>
      </c>
      <c r="AY407" s="19" t="s">
        <v>203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19" t="s">
        <v>79</v>
      </c>
      <c r="BK407" s="228">
        <f>ROUND(I407*H407,2)</f>
        <v>0</v>
      </c>
      <c r="BL407" s="19" t="s">
        <v>321</v>
      </c>
      <c r="BM407" s="227" t="s">
        <v>2028</v>
      </c>
    </row>
    <row r="408" s="2" customFormat="1">
      <c r="A408" s="40"/>
      <c r="B408" s="41"/>
      <c r="C408" s="42"/>
      <c r="D408" s="229" t="s">
        <v>213</v>
      </c>
      <c r="E408" s="42"/>
      <c r="F408" s="230" t="s">
        <v>434</v>
      </c>
      <c r="G408" s="42"/>
      <c r="H408" s="42"/>
      <c r="I408" s="231"/>
      <c r="J408" s="42"/>
      <c r="K408" s="42"/>
      <c r="L408" s="46"/>
      <c r="M408" s="232"/>
      <c r="N408" s="233"/>
      <c r="O408" s="86"/>
      <c r="P408" s="86"/>
      <c r="Q408" s="86"/>
      <c r="R408" s="86"/>
      <c r="S408" s="86"/>
      <c r="T408" s="87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213</v>
      </c>
      <c r="AU408" s="19" t="s">
        <v>81</v>
      </c>
    </row>
    <row r="409" s="13" customFormat="1">
      <c r="A409" s="13"/>
      <c r="B409" s="234"/>
      <c r="C409" s="235"/>
      <c r="D409" s="236" t="s">
        <v>215</v>
      </c>
      <c r="E409" s="237" t="s">
        <v>19</v>
      </c>
      <c r="F409" s="238" t="s">
        <v>1977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215</v>
      </c>
      <c r="AU409" s="244" t="s">
        <v>81</v>
      </c>
      <c r="AV409" s="13" t="s">
        <v>79</v>
      </c>
      <c r="AW409" s="13" t="s">
        <v>33</v>
      </c>
      <c r="AX409" s="13" t="s">
        <v>72</v>
      </c>
      <c r="AY409" s="244" t="s">
        <v>203</v>
      </c>
    </row>
    <row r="410" s="13" customFormat="1">
      <c r="A410" s="13"/>
      <c r="B410" s="234"/>
      <c r="C410" s="235"/>
      <c r="D410" s="236" t="s">
        <v>215</v>
      </c>
      <c r="E410" s="237" t="s">
        <v>19</v>
      </c>
      <c r="F410" s="238" t="s">
        <v>496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215</v>
      </c>
      <c r="AU410" s="244" t="s">
        <v>81</v>
      </c>
      <c r="AV410" s="13" t="s">
        <v>79</v>
      </c>
      <c r="AW410" s="13" t="s">
        <v>33</v>
      </c>
      <c r="AX410" s="13" t="s">
        <v>72</v>
      </c>
      <c r="AY410" s="244" t="s">
        <v>203</v>
      </c>
    </row>
    <row r="411" s="13" customFormat="1">
      <c r="A411" s="13"/>
      <c r="B411" s="234"/>
      <c r="C411" s="235"/>
      <c r="D411" s="236" t="s">
        <v>215</v>
      </c>
      <c r="E411" s="237" t="s">
        <v>19</v>
      </c>
      <c r="F411" s="238" t="s">
        <v>444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215</v>
      </c>
      <c r="AU411" s="244" t="s">
        <v>81</v>
      </c>
      <c r="AV411" s="13" t="s">
        <v>79</v>
      </c>
      <c r="AW411" s="13" t="s">
        <v>33</v>
      </c>
      <c r="AX411" s="13" t="s">
        <v>72</v>
      </c>
      <c r="AY411" s="244" t="s">
        <v>203</v>
      </c>
    </row>
    <row r="412" s="13" customFormat="1">
      <c r="A412" s="13"/>
      <c r="B412" s="234"/>
      <c r="C412" s="235"/>
      <c r="D412" s="236" t="s">
        <v>215</v>
      </c>
      <c r="E412" s="237" t="s">
        <v>19</v>
      </c>
      <c r="F412" s="238" t="s">
        <v>400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215</v>
      </c>
      <c r="AU412" s="244" t="s">
        <v>81</v>
      </c>
      <c r="AV412" s="13" t="s">
        <v>79</v>
      </c>
      <c r="AW412" s="13" t="s">
        <v>33</v>
      </c>
      <c r="AX412" s="13" t="s">
        <v>72</v>
      </c>
      <c r="AY412" s="244" t="s">
        <v>203</v>
      </c>
    </row>
    <row r="413" s="13" customFormat="1">
      <c r="A413" s="13"/>
      <c r="B413" s="234"/>
      <c r="C413" s="235"/>
      <c r="D413" s="236" t="s">
        <v>215</v>
      </c>
      <c r="E413" s="237" t="s">
        <v>19</v>
      </c>
      <c r="F413" s="238" t="s">
        <v>401</v>
      </c>
      <c r="G413" s="235"/>
      <c r="H413" s="237" t="s">
        <v>19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215</v>
      </c>
      <c r="AU413" s="244" t="s">
        <v>81</v>
      </c>
      <c r="AV413" s="13" t="s">
        <v>79</v>
      </c>
      <c r="AW413" s="13" t="s">
        <v>33</v>
      </c>
      <c r="AX413" s="13" t="s">
        <v>72</v>
      </c>
      <c r="AY413" s="244" t="s">
        <v>203</v>
      </c>
    </row>
    <row r="414" s="14" customFormat="1">
      <c r="A414" s="14"/>
      <c r="B414" s="245"/>
      <c r="C414" s="246"/>
      <c r="D414" s="236" t="s">
        <v>215</v>
      </c>
      <c r="E414" s="247" t="s">
        <v>19</v>
      </c>
      <c r="F414" s="248" t="s">
        <v>321</v>
      </c>
      <c r="G414" s="246"/>
      <c r="H414" s="249">
        <v>16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215</v>
      </c>
      <c r="AU414" s="255" t="s">
        <v>81</v>
      </c>
      <c r="AV414" s="14" t="s">
        <v>81</v>
      </c>
      <c r="AW414" s="14" t="s">
        <v>33</v>
      </c>
      <c r="AX414" s="14" t="s">
        <v>72</v>
      </c>
      <c r="AY414" s="255" t="s">
        <v>203</v>
      </c>
    </row>
    <row r="415" s="13" customFormat="1">
      <c r="A415" s="13"/>
      <c r="B415" s="234"/>
      <c r="C415" s="235"/>
      <c r="D415" s="236" t="s">
        <v>215</v>
      </c>
      <c r="E415" s="237" t="s">
        <v>19</v>
      </c>
      <c r="F415" s="238" t="s">
        <v>1977</v>
      </c>
      <c r="G415" s="235"/>
      <c r="H415" s="237" t="s">
        <v>19</v>
      </c>
      <c r="I415" s="239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215</v>
      </c>
      <c r="AU415" s="244" t="s">
        <v>81</v>
      </c>
      <c r="AV415" s="13" t="s">
        <v>79</v>
      </c>
      <c r="AW415" s="13" t="s">
        <v>33</v>
      </c>
      <c r="AX415" s="13" t="s">
        <v>72</v>
      </c>
      <c r="AY415" s="244" t="s">
        <v>203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463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444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400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3" customFormat="1">
      <c r="A419" s="13"/>
      <c r="B419" s="234"/>
      <c r="C419" s="235"/>
      <c r="D419" s="236" t="s">
        <v>215</v>
      </c>
      <c r="E419" s="237" t="s">
        <v>19</v>
      </c>
      <c r="F419" s="238" t="s">
        <v>403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215</v>
      </c>
      <c r="AU419" s="244" t="s">
        <v>81</v>
      </c>
      <c r="AV419" s="13" t="s">
        <v>79</v>
      </c>
      <c r="AW419" s="13" t="s">
        <v>33</v>
      </c>
      <c r="AX419" s="13" t="s">
        <v>72</v>
      </c>
      <c r="AY419" s="244" t="s">
        <v>203</v>
      </c>
    </row>
    <row r="420" s="14" customFormat="1">
      <c r="A420" s="14"/>
      <c r="B420" s="245"/>
      <c r="C420" s="246"/>
      <c r="D420" s="236" t="s">
        <v>215</v>
      </c>
      <c r="E420" s="247" t="s">
        <v>19</v>
      </c>
      <c r="F420" s="248" t="s">
        <v>2021</v>
      </c>
      <c r="G420" s="246"/>
      <c r="H420" s="249">
        <v>49.484999999999999</v>
      </c>
      <c r="I420" s="250"/>
      <c r="J420" s="246"/>
      <c r="K420" s="246"/>
      <c r="L420" s="251"/>
      <c r="M420" s="252"/>
      <c r="N420" s="253"/>
      <c r="O420" s="253"/>
      <c r="P420" s="253"/>
      <c r="Q420" s="253"/>
      <c r="R420" s="253"/>
      <c r="S420" s="253"/>
      <c r="T420" s="25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5" t="s">
        <v>215</v>
      </c>
      <c r="AU420" s="255" t="s">
        <v>81</v>
      </c>
      <c r="AV420" s="14" t="s">
        <v>81</v>
      </c>
      <c r="AW420" s="14" t="s">
        <v>33</v>
      </c>
      <c r="AX420" s="14" t="s">
        <v>72</v>
      </c>
      <c r="AY420" s="255" t="s">
        <v>203</v>
      </c>
    </row>
    <row r="421" s="13" customFormat="1">
      <c r="A421" s="13"/>
      <c r="B421" s="234"/>
      <c r="C421" s="235"/>
      <c r="D421" s="236" t="s">
        <v>215</v>
      </c>
      <c r="E421" s="237" t="s">
        <v>19</v>
      </c>
      <c r="F421" s="238" t="s">
        <v>1977</v>
      </c>
      <c r="G421" s="235"/>
      <c r="H421" s="237" t="s">
        <v>19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215</v>
      </c>
      <c r="AU421" s="244" t="s">
        <v>81</v>
      </c>
      <c r="AV421" s="13" t="s">
        <v>79</v>
      </c>
      <c r="AW421" s="13" t="s">
        <v>33</v>
      </c>
      <c r="AX421" s="13" t="s">
        <v>72</v>
      </c>
      <c r="AY421" s="244" t="s">
        <v>203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468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3" customFormat="1">
      <c r="A423" s="13"/>
      <c r="B423" s="234"/>
      <c r="C423" s="235"/>
      <c r="D423" s="236" t="s">
        <v>215</v>
      </c>
      <c r="E423" s="237" t="s">
        <v>19</v>
      </c>
      <c r="F423" s="238" t="s">
        <v>456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215</v>
      </c>
      <c r="AU423" s="244" t="s">
        <v>81</v>
      </c>
      <c r="AV423" s="13" t="s">
        <v>79</v>
      </c>
      <c r="AW423" s="13" t="s">
        <v>33</v>
      </c>
      <c r="AX423" s="13" t="s">
        <v>72</v>
      </c>
      <c r="AY423" s="244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400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3" customFormat="1">
      <c r="A425" s="13"/>
      <c r="B425" s="234"/>
      <c r="C425" s="235"/>
      <c r="D425" s="236" t="s">
        <v>215</v>
      </c>
      <c r="E425" s="237" t="s">
        <v>19</v>
      </c>
      <c r="F425" s="238" t="s">
        <v>401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215</v>
      </c>
      <c r="AU425" s="244" t="s">
        <v>81</v>
      </c>
      <c r="AV425" s="13" t="s">
        <v>79</v>
      </c>
      <c r="AW425" s="13" t="s">
        <v>33</v>
      </c>
      <c r="AX425" s="13" t="s">
        <v>72</v>
      </c>
      <c r="AY425" s="244" t="s">
        <v>203</v>
      </c>
    </row>
    <row r="426" s="14" customFormat="1">
      <c r="A426" s="14"/>
      <c r="B426" s="245"/>
      <c r="C426" s="246"/>
      <c r="D426" s="236" t="s">
        <v>215</v>
      </c>
      <c r="E426" s="247" t="s">
        <v>19</v>
      </c>
      <c r="F426" s="248" t="s">
        <v>1978</v>
      </c>
      <c r="G426" s="246"/>
      <c r="H426" s="249">
        <v>11.560000000000001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215</v>
      </c>
      <c r="AU426" s="255" t="s">
        <v>81</v>
      </c>
      <c r="AV426" s="14" t="s">
        <v>81</v>
      </c>
      <c r="AW426" s="14" t="s">
        <v>33</v>
      </c>
      <c r="AX426" s="14" t="s">
        <v>72</v>
      </c>
      <c r="AY426" s="255" t="s">
        <v>203</v>
      </c>
    </row>
    <row r="427" s="13" customFormat="1">
      <c r="A427" s="13"/>
      <c r="B427" s="234"/>
      <c r="C427" s="235"/>
      <c r="D427" s="236" t="s">
        <v>215</v>
      </c>
      <c r="E427" s="237" t="s">
        <v>19</v>
      </c>
      <c r="F427" s="238" t="s">
        <v>1977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215</v>
      </c>
      <c r="AU427" s="244" t="s">
        <v>81</v>
      </c>
      <c r="AV427" s="13" t="s">
        <v>79</v>
      </c>
      <c r="AW427" s="13" t="s">
        <v>33</v>
      </c>
      <c r="AX427" s="13" t="s">
        <v>72</v>
      </c>
      <c r="AY427" s="244" t="s">
        <v>203</v>
      </c>
    </row>
    <row r="428" s="13" customFormat="1">
      <c r="A428" s="13"/>
      <c r="B428" s="234"/>
      <c r="C428" s="235"/>
      <c r="D428" s="236" t="s">
        <v>215</v>
      </c>
      <c r="E428" s="237" t="s">
        <v>19</v>
      </c>
      <c r="F428" s="238" t="s">
        <v>507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215</v>
      </c>
      <c r="AU428" s="244" t="s">
        <v>81</v>
      </c>
      <c r="AV428" s="13" t="s">
        <v>79</v>
      </c>
      <c r="AW428" s="13" t="s">
        <v>33</v>
      </c>
      <c r="AX428" s="13" t="s">
        <v>72</v>
      </c>
      <c r="AY428" s="244" t="s">
        <v>203</v>
      </c>
    </row>
    <row r="429" s="13" customFormat="1">
      <c r="A429" s="13"/>
      <c r="B429" s="234"/>
      <c r="C429" s="235"/>
      <c r="D429" s="236" t="s">
        <v>215</v>
      </c>
      <c r="E429" s="237" t="s">
        <v>19</v>
      </c>
      <c r="F429" s="238" t="s">
        <v>456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215</v>
      </c>
      <c r="AU429" s="244" t="s">
        <v>81</v>
      </c>
      <c r="AV429" s="13" t="s">
        <v>79</v>
      </c>
      <c r="AW429" s="13" t="s">
        <v>33</v>
      </c>
      <c r="AX429" s="13" t="s">
        <v>72</v>
      </c>
      <c r="AY429" s="244" t="s">
        <v>203</v>
      </c>
    </row>
    <row r="430" s="13" customFormat="1">
      <c r="A430" s="13"/>
      <c r="B430" s="234"/>
      <c r="C430" s="235"/>
      <c r="D430" s="236" t="s">
        <v>215</v>
      </c>
      <c r="E430" s="237" t="s">
        <v>19</v>
      </c>
      <c r="F430" s="238" t="s">
        <v>400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215</v>
      </c>
      <c r="AU430" s="244" t="s">
        <v>81</v>
      </c>
      <c r="AV430" s="13" t="s">
        <v>79</v>
      </c>
      <c r="AW430" s="13" t="s">
        <v>33</v>
      </c>
      <c r="AX430" s="13" t="s">
        <v>72</v>
      </c>
      <c r="AY430" s="244" t="s">
        <v>203</v>
      </c>
    </row>
    <row r="431" s="13" customFormat="1">
      <c r="A431" s="13"/>
      <c r="B431" s="234"/>
      <c r="C431" s="235"/>
      <c r="D431" s="236" t="s">
        <v>215</v>
      </c>
      <c r="E431" s="237" t="s">
        <v>19</v>
      </c>
      <c r="F431" s="238" t="s">
        <v>403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215</v>
      </c>
      <c r="AU431" s="244" t="s">
        <v>81</v>
      </c>
      <c r="AV431" s="13" t="s">
        <v>79</v>
      </c>
      <c r="AW431" s="13" t="s">
        <v>33</v>
      </c>
      <c r="AX431" s="13" t="s">
        <v>72</v>
      </c>
      <c r="AY431" s="244" t="s">
        <v>203</v>
      </c>
    </row>
    <row r="432" s="14" customFormat="1">
      <c r="A432" s="14"/>
      <c r="B432" s="245"/>
      <c r="C432" s="246"/>
      <c r="D432" s="236" t="s">
        <v>215</v>
      </c>
      <c r="E432" s="247" t="s">
        <v>19</v>
      </c>
      <c r="F432" s="248" t="s">
        <v>2022</v>
      </c>
      <c r="G432" s="246"/>
      <c r="H432" s="249">
        <v>25.553000000000001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215</v>
      </c>
      <c r="AU432" s="255" t="s">
        <v>81</v>
      </c>
      <c r="AV432" s="14" t="s">
        <v>81</v>
      </c>
      <c r="AW432" s="14" t="s">
        <v>33</v>
      </c>
      <c r="AX432" s="14" t="s">
        <v>72</v>
      </c>
      <c r="AY432" s="255" t="s">
        <v>203</v>
      </c>
    </row>
    <row r="433" s="13" customFormat="1">
      <c r="A433" s="13"/>
      <c r="B433" s="234"/>
      <c r="C433" s="235"/>
      <c r="D433" s="236" t="s">
        <v>215</v>
      </c>
      <c r="E433" s="237" t="s">
        <v>19</v>
      </c>
      <c r="F433" s="238" t="s">
        <v>1977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215</v>
      </c>
      <c r="AU433" s="244" t="s">
        <v>81</v>
      </c>
      <c r="AV433" s="13" t="s">
        <v>79</v>
      </c>
      <c r="AW433" s="13" t="s">
        <v>33</v>
      </c>
      <c r="AX433" s="13" t="s">
        <v>72</v>
      </c>
      <c r="AY433" s="244" t="s">
        <v>203</v>
      </c>
    </row>
    <row r="434" s="13" customFormat="1">
      <c r="A434" s="13"/>
      <c r="B434" s="234"/>
      <c r="C434" s="235"/>
      <c r="D434" s="236" t="s">
        <v>215</v>
      </c>
      <c r="E434" s="237" t="s">
        <v>19</v>
      </c>
      <c r="F434" s="238" t="s">
        <v>493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215</v>
      </c>
      <c r="AU434" s="244" t="s">
        <v>81</v>
      </c>
      <c r="AV434" s="13" t="s">
        <v>79</v>
      </c>
      <c r="AW434" s="13" t="s">
        <v>33</v>
      </c>
      <c r="AX434" s="13" t="s">
        <v>72</v>
      </c>
      <c r="AY434" s="244" t="s">
        <v>203</v>
      </c>
    </row>
    <row r="435" s="13" customFormat="1">
      <c r="A435" s="13"/>
      <c r="B435" s="234"/>
      <c r="C435" s="235"/>
      <c r="D435" s="236" t="s">
        <v>215</v>
      </c>
      <c r="E435" s="237" t="s">
        <v>19</v>
      </c>
      <c r="F435" s="238" t="s">
        <v>1979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215</v>
      </c>
      <c r="AU435" s="244" t="s">
        <v>81</v>
      </c>
      <c r="AV435" s="13" t="s">
        <v>79</v>
      </c>
      <c r="AW435" s="13" t="s">
        <v>33</v>
      </c>
      <c r="AX435" s="13" t="s">
        <v>72</v>
      </c>
      <c r="AY435" s="244" t="s">
        <v>203</v>
      </c>
    </row>
    <row r="436" s="13" customFormat="1">
      <c r="A436" s="13"/>
      <c r="B436" s="234"/>
      <c r="C436" s="235"/>
      <c r="D436" s="236" t="s">
        <v>215</v>
      </c>
      <c r="E436" s="237" t="s">
        <v>19</v>
      </c>
      <c r="F436" s="238" t="s">
        <v>400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215</v>
      </c>
      <c r="AU436" s="244" t="s">
        <v>81</v>
      </c>
      <c r="AV436" s="13" t="s">
        <v>79</v>
      </c>
      <c r="AW436" s="13" t="s">
        <v>33</v>
      </c>
      <c r="AX436" s="13" t="s">
        <v>72</v>
      </c>
      <c r="AY436" s="244" t="s">
        <v>203</v>
      </c>
    </row>
    <row r="437" s="13" customFormat="1">
      <c r="A437" s="13"/>
      <c r="B437" s="234"/>
      <c r="C437" s="235"/>
      <c r="D437" s="236" t="s">
        <v>215</v>
      </c>
      <c r="E437" s="237" t="s">
        <v>19</v>
      </c>
      <c r="F437" s="238" t="s">
        <v>401</v>
      </c>
      <c r="G437" s="235"/>
      <c r="H437" s="237" t="s">
        <v>19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215</v>
      </c>
      <c r="AU437" s="244" t="s">
        <v>81</v>
      </c>
      <c r="AV437" s="13" t="s">
        <v>79</v>
      </c>
      <c r="AW437" s="13" t="s">
        <v>33</v>
      </c>
      <c r="AX437" s="13" t="s">
        <v>72</v>
      </c>
      <c r="AY437" s="244" t="s">
        <v>203</v>
      </c>
    </row>
    <row r="438" s="14" customFormat="1">
      <c r="A438" s="14"/>
      <c r="B438" s="245"/>
      <c r="C438" s="246"/>
      <c r="D438" s="236" t="s">
        <v>215</v>
      </c>
      <c r="E438" s="247" t="s">
        <v>19</v>
      </c>
      <c r="F438" s="248" t="s">
        <v>1980</v>
      </c>
      <c r="G438" s="246"/>
      <c r="H438" s="249">
        <v>15.869999999999999</v>
      </c>
      <c r="I438" s="250"/>
      <c r="J438" s="246"/>
      <c r="K438" s="246"/>
      <c r="L438" s="251"/>
      <c r="M438" s="252"/>
      <c r="N438" s="253"/>
      <c r="O438" s="253"/>
      <c r="P438" s="253"/>
      <c r="Q438" s="253"/>
      <c r="R438" s="253"/>
      <c r="S438" s="253"/>
      <c r="T438" s="25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5" t="s">
        <v>215</v>
      </c>
      <c r="AU438" s="255" t="s">
        <v>81</v>
      </c>
      <c r="AV438" s="14" t="s">
        <v>81</v>
      </c>
      <c r="AW438" s="14" t="s">
        <v>33</v>
      </c>
      <c r="AX438" s="14" t="s">
        <v>72</v>
      </c>
      <c r="AY438" s="255" t="s">
        <v>203</v>
      </c>
    </row>
    <row r="439" s="13" customFormat="1">
      <c r="A439" s="13"/>
      <c r="B439" s="234"/>
      <c r="C439" s="235"/>
      <c r="D439" s="236" t="s">
        <v>215</v>
      </c>
      <c r="E439" s="237" t="s">
        <v>19</v>
      </c>
      <c r="F439" s="238" t="s">
        <v>1977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215</v>
      </c>
      <c r="AU439" s="244" t="s">
        <v>81</v>
      </c>
      <c r="AV439" s="13" t="s">
        <v>79</v>
      </c>
      <c r="AW439" s="13" t="s">
        <v>33</v>
      </c>
      <c r="AX439" s="13" t="s">
        <v>72</v>
      </c>
      <c r="AY439" s="244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488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3" customFormat="1">
      <c r="A441" s="13"/>
      <c r="B441" s="234"/>
      <c r="C441" s="235"/>
      <c r="D441" s="236" t="s">
        <v>215</v>
      </c>
      <c r="E441" s="237" t="s">
        <v>19</v>
      </c>
      <c r="F441" s="238" t="s">
        <v>1979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215</v>
      </c>
      <c r="AU441" s="244" t="s">
        <v>81</v>
      </c>
      <c r="AV441" s="13" t="s">
        <v>79</v>
      </c>
      <c r="AW441" s="13" t="s">
        <v>33</v>
      </c>
      <c r="AX441" s="13" t="s">
        <v>72</v>
      </c>
      <c r="AY441" s="244" t="s">
        <v>203</v>
      </c>
    </row>
    <row r="442" s="13" customFormat="1">
      <c r="A442" s="13"/>
      <c r="B442" s="234"/>
      <c r="C442" s="235"/>
      <c r="D442" s="236" t="s">
        <v>215</v>
      </c>
      <c r="E442" s="237" t="s">
        <v>19</v>
      </c>
      <c r="F442" s="238" t="s">
        <v>400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215</v>
      </c>
      <c r="AU442" s="244" t="s">
        <v>81</v>
      </c>
      <c r="AV442" s="13" t="s">
        <v>79</v>
      </c>
      <c r="AW442" s="13" t="s">
        <v>33</v>
      </c>
      <c r="AX442" s="13" t="s">
        <v>72</v>
      </c>
      <c r="AY442" s="244" t="s">
        <v>203</v>
      </c>
    </row>
    <row r="443" s="13" customFormat="1">
      <c r="A443" s="13"/>
      <c r="B443" s="234"/>
      <c r="C443" s="235"/>
      <c r="D443" s="236" t="s">
        <v>215</v>
      </c>
      <c r="E443" s="237" t="s">
        <v>19</v>
      </c>
      <c r="F443" s="238" t="s">
        <v>403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215</v>
      </c>
      <c r="AU443" s="244" t="s">
        <v>81</v>
      </c>
      <c r="AV443" s="13" t="s">
        <v>79</v>
      </c>
      <c r="AW443" s="13" t="s">
        <v>33</v>
      </c>
      <c r="AX443" s="13" t="s">
        <v>72</v>
      </c>
      <c r="AY443" s="244" t="s">
        <v>203</v>
      </c>
    </row>
    <row r="444" s="14" customFormat="1">
      <c r="A444" s="14"/>
      <c r="B444" s="245"/>
      <c r="C444" s="246"/>
      <c r="D444" s="236" t="s">
        <v>215</v>
      </c>
      <c r="E444" s="247" t="s">
        <v>19</v>
      </c>
      <c r="F444" s="248" t="s">
        <v>2023</v>
      </c>
      <c r="G444" s="246"/>
      <c r="H444" s="249">
        <v>35.241999999999997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215</v>
      </c>
      <c r="AU444" s="255" t="s">
        <v>81</v>
      </c>
      <c r="AV444" s="14" t="s">
        <v>81</v>
      </c>
      <c r="AW444" s="14" t="s">
        <v>33</v>
      </c>
      <c r="AX444" s="14" t="s">
        <v>72</v>
      </c>
      <c r="AY444" s="255" t="s">
        <v>203</v>
      </c>
    </row>
    <row r="445" s="13" customFormat="1">
      <c r="A445" s="13"/>
      <c r="B445" s="234"/>
      <c r="C445" s="235"/>
      <c r="D445" s="236" t="s">
        <v>215</v>
      </c>
      <c r="E445" s="237" t="s">
        <v>19</v>
      </c>
      <c r="F445" s="238" t="s">
        <v>1977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215</v>
      </c>
      <c r="AU445" s="244" t="s">
        <v>81</v>
      </c>
      <c r="AV445" s="13" t="s">
        <v>79</v>
      </c>
      <c r="AW445" s="13" t="s">
        <v>33</v>
      </c>
      <c r="AX445" s="13" t="s">
        <v>72</v>
      </c>
      <c r="AY445" s="244" t="s">
        <v>203</v>
      </c>
    </row>
    <row r="446" s="13" customFormat="1">
      <c r="A446" s="13"/>
      <c r="B446" s="234"/>
      <c r="C446" s="235"/>
      <c r="D446" s="236" t="s">
        <v>215</v>
      </c>
      <c r="E446" s="237" t="s">
        <v>19</v>
      </c>
      <c r="F446" s="238" t="s">
        <v>518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215</v>
      </c>
      <c r="AU446" s="244" t="s">
        <v>81</v>
      </c>
      <c r="AV446" s="13" t="s">
        <v>79</v>
      </c>
      <c r="AW446" s="13" t="s">
        <v>33</v>
      </c>
      <c r="AX446" s="13" t="s">
        <v>72</v>
      </c>
      <c r="AY446" s="244" t="s">
        <v>203</v>
      </c>
    </row>
    <row r="447" s="13" customFormat="1">
      <c r="A447" s="13"/>
      <c r="B447" s="234"/>
      <c r="C447" s="235"/>
      <c r="D447" s="236" t="s">
        <v>215</v>
      </c>
      <c r="E447" s="237" t="s">
        <v>19</v>
      </c>
      <c r="F447" s="238" t="s">
        <v>1727</v>
      </c>
      <c r="G447" s="235"/>
      <c r="H447" s="237" t="s">
        <v>19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215</v>
      </c>
      <c r="AU447" s="244" t="s">
        <v>81</v>
      </c>
      <c r="AV447" s="13" t="s">
        <v>79</v>
      </c>
      <c r="AW447" s="13" t="s">
        <v>33</v>
      </c>
      <c r="AX447" s="13" t="s">
        <v>72</v>
      </c>
      <c r="AY447" s="244" t="s">
        <v>203</v>
      </c>
    </row>
    <row r="448" s="13" customFormat="1">
      <c r="A448" s="13"/>
      <c r="B448" s="234"/>
      <c r="C448" s="235"/>
      <c r="D448" s="236" t="s">
        <v>215</v>
      </c>
      <c r="E448" s="237" t="s">
        <v>19</v>
      </c>
      <c r="F448" s="238" t="s">
        <v>400</v>
      </c>
      <c r="G448" s="235"/>
      <c r="H448" s="237" t="s">
        <v>19</v>
      </c>
      <c r="I448" s="239"/>
      <c r="J448" s="235"/>
      <c r="K448" s="235"/>
      <c r="L448" s="240"/>
      <c r="M448" s="241"/>
      <c r="N448" s="242"/>
      <c r="O448" s="242"/>
      <c r="P448" s="242"/>
      <c r="Q448" s="242"/>
      <c r="R448" s="242"/>
      <c r="S448" s="242"/>
      <c r="T448" s="24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4" t="s">
        <v>215</v>
      </c>
      <c r="AU448" s="244" t="s">
        <v>81</v>
      </c>
      <c r="AV448" s="13" t="s">
        <v>79</v>
      </c>
      <c r="AW448" s="13" t="s">
        <v>33</v>
      </c>
      <c r="AX448" s="13" t="s">
        <v>72</v>
      </c>
      <c r="AY448" s="244" t="s">
        <v>203</v>
      </c>
    </row>
    <row r="449" s="13" customFormat="1">
      <c r="A449" s="13"/>
      <c r="B449" s="234"/>
      <c r="C449" s="235"/>
      <c r="D449" s="236" t="s">
        <v>215</v>
      </c>
      <c r="E449" s="237" t="s">
        <v>19</v>
      </c>
      <c r="F449" s="238" t="s">
        <v>401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215</v>
      </c>
      <c r="AU449" s="244" t="s">
        <v>81</v>
      </c>
      <c r="AV449" s="13" t="s">
        <v>79</v>
      </c>
      <c r="AW449" s="13" t="s">
        <v>33</v>
      </c>
      <c r="AX449" s="13" t="s">
        <v>72</v>
      </c>
      <c r="AY449" s="244" t="s">
        <v>203</v>
      </c>
    </row>
    <row r="450" s="14" customFormat="1">
      <c r="A450" s="14"/>
      <c r="B450" s="245"/>
      <c r="C450" s="246"/>
      <c r="D450" s="236" t="s">
        <v>215</v>
      </c>
      <c r="E450" s="247" t="s">
        <v>19</v>
      </c>
      <c r="F450" s="248" t="s">
        <v>1981</v>
      </c>
      <c r="G450" s="246"/>
      <c r="H450" s="249">
        <v>4.8099999999999996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215</v>
      </c>
      <c r="AU450" s="255" t="s">
        <v>81</v>
      </c>
      <c r="AV450" s="14" t="s">
        <v>81</v>
      </c>
      <c r="AW450" s="14" t="s">
        <v>33</v>
      </c>
      <c r="AX450" s="14" t="s">
        <v>72</v>
      </c>
      <c r="AY450" s="255" t="s">
        <v>203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1977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443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3" customFormat="1">
      <c r="A453" s="13"/>
      <c r="B453" s="234"/>
      <c r="C453" s="235"/>
      <c r="D453" s="236" t="s">
        <v>215</v>
      </c>
      <c r="E453" s="237" t="s">
        <v>19</v>
      </c>
      <c r="F453" s="238" t="s">
        <v>1727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215</v>
      </c>
      <c r="AU453" s="244" t="s">
        <v>81</v>
      </c>
      <c r="AV453" s="13" t="s">
        <v>79</v>
      </c>
      <c r="AW453" s="13" t="s">
        <v>33</v>
      </c>
      <c r="AX453" s="13" t="s">
        <v>72</v>
      </c>
      <c r="AY453" s="244" t="s">
        <v>203</v>
      </c>
    </row>
    <row r="454" s="13" customFormat="1">
      <c r="A454" s="13"/>
      <c r="B454" s="234"/>
      <c r="C454" s="235"/>
      <c r="D454" s="236" t="s">
        <v>215</v>
      </c>
      <c r="E454" s="237" t="s">
        <v>19</v>
      </c>
      <c r="F454" s="238" t="s">
        <v>400</v>
      </c>
      <c r="G454" s="235"/>
      <c r="H454" s="237" t="s">
        <v>19</v>
      </c>
      <c r="I454" s="239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215</v>
      </c>
      <c r="AU454" s="244" t="s">
        <v>81</v>
      </c>
      <c r="AV454" s="13" t="s">
        <v>79</v>
      </c>
      <c r="AW454" s="13" t="s">
        <v>33</v>
      </c>
      <c r="AX454" s="13" t="s">
        <v>72</v>
      </c>
      <c r="AY454" s="244" t="s">
        <v>203</v>
      </c>
    </row>
    <row r="455" s="13" customFormat="1">
      <c r="A455" s="13"/>
      <c r="B455" s="234"/>
      <c r="C455" s="235"/>
      <c r="D455" s="236" t="s">
        <v>215</v>
      </c>
      <c r="E455" s="237" t="s">
        <v>19</v>
      </c>
      <c r="F455" s="238" t="s">
        <v>403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215</v>
      </c>
      <c r="AU455" s="244" t="s">
        <v>81</v>
      </c>
      <c r="AV455" s="13" t="s">
        <v>79</v>
      </c>
      <c r="AW455" s="13" t="s">
        <v>33</v>
      </c>
      <c r="AX455" s="13" t="s">
        <v>72</v>
      </c>
      <c r="AY455" s="244" t="s">
        <v>203</v>
      </c>
    </row>
    <row r="456" s="14" customFormat="1">
      <c r="A456" s="14"/>
      <c r="B456" s="245"/>
      <c r="C456" s="246"/>
      <c r="D456" s="236" t="s">
        <v>215</v>
      </c>
      <c r="E456" s="247" t="s">
        <v>19</v>
      </c>
      <c r="F456" s="248" t="s">
        <v>2024</v>
      </c>
      <c r="G456" s="246"/>
      <c r="H456" s="249">
        <v>19.678000000000001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215</v>
      </c>
      <c r="AU456" s="255" t="s">
        <v>81</v>
      </c>
      <c r="AV456" s="14" t="s">
        <v>81</v>
      </c>
      <c r="AW456" s="14" t="s">
        <v>33</v>
      </c>
      <c r="AX456" s="14" t="s">
        <v>72</v>
      </c>
      <c r="AY456" s="255" t="s">
        <v>203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1977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521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3" customFormat="1">
      <c r="A459" s="13"/>
      <c r="B459" s="234"/>
      <c r="C459" s="235"/>
      <c r="D459" s="236" t="s">
        <v>215</v>
      </c>
      <c r="E459" s="237" t="s">
        <v>19</v>
      </c>
      <c r="F459" s="238" t="s">
        <v>1982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215</v>
      </c>
      <c r="AU459" s="244" t="s">
        <v>81</v>
      </c>
      <c r="AV459" s="13" t="s">
        <v>79</v>
      </c>
      <c r="AW459" s="13" t="s">
        <v>33</v>
      </c>
      <c r="AX459" s="13" t="s">
        <v>72</v>
      </c>
      <c r="AY459" s="244" t="s">
        <v>203</v>
      </c>
    </row>
    <row r="460" s="13" customFormat="1">
      <c r="A460" s="13"/>
      <c r="B460" s="234"/>
      <c r="C460" s="235"/>
      <c r="D460" s="236" t="s">
        <v>215</v>
      </c>
      <c r="E460" s="237" t="s">
        <v>19</v>
      </c>
      <c r="F460" s="238" t="s">
        <v>400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215</v>
      </c>
      <c r="AU460" s="244" t="s">
        <v>81</v>
      </c>
      <c r="AV460" s="13" t="s">
        <v>79</v>
      </c>
      <c r="AW460" s="13" t="s">
        <v>33</v>
      </c>
      <c r="AX460" s="13" t="s">
        <v>72</v>
      </c>
      <c r="AY460" s="244" t="s">
        <v>203</v>
      </c>
    </row>
    <row r="461" s="13" customFormat="1">
      <c r="A461" s="13"/>
      <c r="B461" s="234"/>
      <c r="C461" s="235"/>
      <c r="D461" s="236" t="s">
        <v>215</v>
      </c>
      <c r="E461" s="237" t="s">
        <v>19</v>
      </c>
      <c r="F461" s="238" t="s">
        <v>401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215</v>
      </c>
      <c r="AU461" s="244" t="s">
        <v>81</v>
      </c>
      <c r="AV461" s="13" t="s">
        <v>79</v>
      </c>
      <c r="AW461" s="13" t="s">
        <v>33</v>
      </c>
      <c r="AX461" s="13" t="s">
        <v>72</v>
      </c>
      <c r="AY461" s="244" t="s">
        <v>203</v>
      </c>
    </row>
    <row r="462" s="14" customFormat="1">
      <c r="A462" s="14"/>
      <c r="B462" s="245"/>
      <c r="C462" s="246"/>
      <c r="D462" s="236" t="s">
        <v>215</v>
      </c>
      <c r="E462" s="247" t="s">
        <v>19</v>
      </c>
      <c r="F462" s="248" t="s">
        <v>1983</v>
      </c>
      <c r="G462" s="246"/>
      <c r="H462" s="249">
        <v>7.3899999999999997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215</v>
      </c>
      <c r="AU462" s="255" t="s">
        <v>81</v>
      </c>
      <c r="AV462" s="14" t="s">
        <v>81</v>
      </c>
      <c r="AW462" s="14" t="s">
        <v>33</v>
      </c>
      <c r="AX462" s="14" t="s">
        <v>72</v>
      </c>
      <c r="AY462" s="255" t="s">
        <v>203</v>
      </c>
    </row>
    <row r="463" s="13" customFormat="1">
      <c r="A463" s="13"/>
      <c r="B463" s="234"/>
      <c r="C463" s="235"/>
      <c r="D463" s="236" t="s">
        <v>215</v>
      </c>
      <c r="E463" s="237" t="s">
        <v>19</v>
      </c>
      <c r="F463" s="238" t="s">
        <v>1977</v>
      </c>
      <c r="G463" s="235"/>
      <c r="H463" s="237" t="s">
        <v>19</v>
      </c>
      <c r="I463" s="239"/>
      <c r="J463" s="235"/>
      <c r="K463" s="235"/>
      <c r="L463" s="240"/>
      <c r="M463" s="241"/>
      <c r="N463" s="242"/>
      <c r="O463" s="242"/>
      <c r="P463" s="242"/>
      <c r="Q463" s="242"/>
      <c r="R463" s="242"/>
      <c r="S463" s="242"/>
      <c r="T463" s="24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4" t="s">
        <v>215</v>
      </c>
      <c r="AU463" s="244" t="s">
        <v>81</v>
      </c>
      <c r="AV463" s="13" t="s">
        <v>79</v>
      </c>
      <c r="AW463" s="13" t="s">
        <v>33</v>
      </c>
      <c r="AX463" s="13" t="s">
        <v>72</v>
      </c>
      <c r="AY463" s="244" t="s">
        <v>203</v>
      </c>
    </row>
    <row r="464" s="13" customFormat="1">
      <c r="A464" s="13"/>
      <c r="B464" s="234"/>
      <c r="C464" s="235"/>
      <c r="D464" s="236" t="s">
        <v>215</v>
      </c>
      <c r="E464" s="237" t="s">
        <v>19</v>
      </c>
      <c r="F464" s="238" t="s">
        <v>446</v>
      </c>
      <c r="G464" s="235"/>
      <c r="H464" s="237" t="s">
        <v>19</v>
      </c>
      <c r="I464" s="239"/>
      <c r="J464" s="235"/>
      <c r="K464" s="235"/>
      <c r="L464" s="240"/>
      <c r="M464" s="241"/>
      <c r="N464" s="242"/>
      <c r="O464" s="242"/>
      <c r="P464" s="242"/>
      <c r="Q464" s="242"/>
      <c r="R464" s="242"/>
      <c r="S464" s="242"/>
      <c r="T464" s="24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4" t="s">
        <v>215</v>
      </c>
      <c r="AU464" s="244" t="s">
        <v>81</v>
      </c>
      <c r="AV464" s="13" t="s">
        <v>79</v>
      </c>
      <c r="AW464" s="13" t="s">
        <v>33</v>
      </c>
      <c r="AX464" s="13" t="s">
        <v>72</v>
      </c>
      <c r="AY464" s="244" t="s">
        <v>203</v>
      </c>
    </row>
    <row r="465" s="13" customFormat="1">
      <c r="A465" s="13"/>
      <c r="B465" s="234"/>
      <c r="C465" s="235"/>
      <c r="D465" s="236" t="s">
        <v>215</v>
      </c>
      <c r="E465" s="237" t="s">
        <v>19</v>
      </c>
      <c r="F465" s="238" t="s">
        <v>1982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215</v>
      </c>
      <c r="AU465" s="244" t="s">
        <v>81</v>
      </c>
      <c r="AV465" s="13" t="s">
        <v>79</v>
      </c>
      <c r="AW465" s="13" t="s">
        <v>33</v>
      </c>
      <c r="AX465" s="13" t="s">
        <v>72</v>
      </c>
      <c r="AY465" s="244" t="s">
        <v>203</v>
      </c>
    </row>
    <row r="466" s="13" customFormat="1">
      <c r="A466" s="13"/>
      <c r="B466" s="234"/>
      <c r="C466" s="235"/>
      <c r="D466" s="236" t="s">
        <v>215</v>
      </c>
      <c r="E466" s="237" t="s">
        <v>19</v>
      </c>
      <c r="F466" s="238" t="s">
        <v>400</v>
      </c>
      <c r="G466" s="235"/>
      <c r="H466" s="237" t="s">
        <v>19</v>
      </c>
      <c r="I466" s="239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215</v>
      </c>
      <c r="AU466" s="244" t="s">
        <v>81</v>
      </c>
      <c r="AV466" s="13" t="s">
        <v>79</v>
      </c>
      <c r="AW466" s="13" t="s">
        <v>33</v>
      </c>
      <c r="AX466" s="13" t="s">
        <v>72</v>
      </c>
      <c r="AY466" s="244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403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4" customFormat="1">
      <c r="A468" s="14"/>
      <c r="B468" s="245"/>
      <c r="C468" s="246"/>
      <c r="D468" s="236" t="s">
        <v>215</v>
      </c>
      <c r="E468" s="247" t="s">
        <v>19</v>
      </c>
      <c r="F468" s="248" t="s">
        <v>2025</v>
      </c>
      <c r="G468" s="246"/>
      <c r="H468" s="249">
        <v>15.797000000000001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215</v>
      </c>
      <c r="AU468" s="255" t="s">
        <v>81</v>
      </c>
      <c r="AV468" s="14" t="s">
        <v>81</v>
      </c>
      <c r="AW468" s="14" t="s">
        <v>33</v>
      </c>
      <c r="AX468" s="14" t="s">
        <v>72</v>
      </c>
      <c r="AY468" s="255" t="s">
        <v>203</v>
      </c>
    </row>
    <row r="469" s="13" customFormat="1">
      <c r="A469" s="13"/>
      <c r="B469" s="234"/>
      <c r="C469" s="235"/>
      <c r="D469" s="236" t="s">
        <v>215</v>
      </c>
      <c r="E469" s="237" t="s">
        <v>19</v>
      </c>
      <c r="F469" s="238" t="s">
        <v>1977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215</v>
      </c>
      <c r="AU469" s="244" t="s">
        <v>81</v>
      </c>
      <c r="AV469" s="13" t="s">
        <v>79</v>
      </c>
      <c r="AW469" s="13" t="s">
        <v>33</v>
      </c>
      <c r="AX469" s="13" t="s">
        <v>72</v>
      </c>
      <c r="AY469" s="244" t="s">
        <v>203</v>
      </c>
    </row>
    <row r="470" s="13" customFormat="1">
      <c r="A470" s="13"/>
      <c r="B470" s="234"/>
      <c r="C470" s="235"/>
      <c r="D470" s="236" t="s">
        <v>215</v>
      </c>
      <c r="E470" s="237" t="s">
        <v>19</v>
      </c>
      <c r="F470" s="238" t="s">
        <v>523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215</v>
      </c>
      <c r="AU470" s="244" t="s">
        <v>81</v>
      </c>
      <c r="AV470" s="13" t="s">
        <v>79</v>
      </c>
      <c r="AW470" s="13" t="s">
        <v>33</v>
      </c>
      <c r="AX470" s="13" t="s">
        <v>72</v>
      </c>
      <c r="AY470" s="244" t="s">
        <v>203</v>
      </c>
    </row>
    <row r="471" s="13" customFormat="1">
      <c r="A471" s="13"/>
      <c r="B471" s="234"/>
      <c r="C471" s="235"/>
      <c r="D471" s="236" t="s">
        <v>215</v>
      </c>
      <c r="E471" s="237" t="s">
        <v>19</v>
      </c>
      <c r="F471" s="238" t="s">
        <v>1982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215</v>
      </c>
      <c r="AU471" s="244" t="s">
        <v>81</v>
      </c>
      <c r="AV471" s="13" t="s">
        <v>79</v>
      </c>
      <c r="AW471" s="13" t="s">
        <v>33</v>
      </c>
      <c r="AX471" s="13" t="s">
        <v>72</v>
      </c>
      <c r="AY471" s="244" t="s">
        <v>203</v>
      </c>
    </row>
    <row r="472" s="13" customFormat="1">
      <c r="A472" s="13"/>
      <c r="B472" s="234"/>
      <c r="C472" s="235"/>
      <c r="D472" s="236" t="s">
        <v>215</v>
      </c>
      <c r="E472" s="237" t="s">
        <v>19</v>
      </c>
      <c r="F472" s="238" t="s">
        <v>400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215</v>
      </c>
      <c r="AU472" s="244" t="s">
        <v>81</v>
      </c>
      <c r="AV472" s="13" t="s">
        <v>79</v>
      </c>
      <c r="AW472" s="13" t="s">
        <v>33</v>
      </c>
      <c r="AX472" s="13" t="s">
        <v>72</v>
      </c>
      <c r="AY472" s="244" t="s">
        <v>203</v>
      </c>
    </row>
    <row r="473" s="13" customFormat="1">
      <c r="A473" s="13"/>
      <c r="B473" s="234"/>
      <c r="C473" s="235"/>
      <c r="D473" s="236" t="s">
        <v>215</v>
      </c>
      <c r="E473" s="237" t="s">
        <v>19</v>
      </c>
      <c r="F473" s="238" t="s">
        <v>403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215</v>
      </c>
      <c r="AU473" s="244" t="s">
        <v>81</v>
      </c>
      <c r="AV473" s="13" t="s">
        <v>79</v>
      </c>
      <c r="AW473" s="13" t="s">
        <v>33</v>
      </c>
      <c r="AX473" s="13" t="s">
        <v>72</v>
      </c>
      <c r="AY473" s="244" t="s">
        <v>203</v>
      </c>
    </row>
    <row r="474" s="14" customFormat="1">
      <c r="A474" s="14"/>
      <c r="B474" s="245"/>
      <c r="C474" s="246"/>
      <c r="D474" s="236" t="s">
        <v>215</v>
      </c>
      <c r="E474" s="247" t="s">
        <v>19</v>
      </c>
      <c r="F474" s="248" t="s">
        <v>2026</v>
      </c>
      <c r="G474" s="246"/>
      <c r="H474" s="249">
        <v>8.2080000000000002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215</v>
      </c>
      <c r="AU474" s="255" t="s">
        <v>81</v>
      </c>
      <c r="AV474" s="14" t="s">
        <v>81</v>
      </c>
      <c r="AW474" s="14" t="s">
        <v>33</v>
      </c>
      <c r="AX474" s="14" t="s">
        <v>72</v>
      </c>
      <c r="AY474" s="255" t="s">
        <v>203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1977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3" customFormat="1">
      <c r="A476" s="13"/>
      <c r="B476" s="234"/>
      <c r="C476" s="235"/>
      <c r="D476" s="236" t="s">
        <v>215</v>
      </c>
      <c r="E476" s="237" t="s">
        <v>19</v>
      </c>
      <c r="F476" s="238" t="s">
        <v>449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215</v>
      </c>
      <c r="AU476" s="244" t="s">
        <v>81</v>
      </c>
      <c r="AV476" s="13" t="s">
        <v>79</v>
      </c>
      <c r="AW476" s="13" t="s">
        <v>33</v>
      </c>
      <c r="AX476" s="13" t="s">
        <v>72</v>
      </c>
      <c r="AY476" s="244" t="s">
        <v>203</v>
      </c>
    </row>
    <row r="477" s="13" customFormat="1">
      <c r="A477" s="13"/>
      <c r="B477" s="234"/>
      <c r="C477" s="235"/>
      <c r="D477" s="236" t="s">
        <v>215</v>
      </c>
      <c r="E477" s="237" t="s">
        <v>19</v>
      </c>
      <c r="F477" s="238" t="s">
        <v>1367</v>
      </c>
      <c r="G477" s="235"/>
      <c r="H477" s="237" t="s">
        <v>19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215</v>
      </c>
      <c r="AU477" s="244" t="s">
        <v>81</v>
      </c>
      <c r="AV477" s="13" t="s">
        <v>79</v>
      </c>
      <c r="AW477" s="13" t="s">
        <v>33</v>
      </c>
      <c r="AX477" s="13" t="s">
        <v>72</v>
      </c>
      <c r="AY477" s="244" t="s">
        <v>203</v>
      </c>
    </row>
    <row r="478" s="13" customFormat="1">
      <c r="A478" s="13"/>
      <c r="B478" s="234"/>
      <c r="C478" s="235"/>
      <c r="D478" s="236" t="s">
        <v>215</v>
      </c>
      <c r="E478" s="237" t="s">
        <v>19</v>
      </c>
      <c r="F478" s="238" t="s">
        <v>400</v>
      </c>
      <c r="G478" s="235"/>
      <c r="H478" s="237" t="s">
        <v>19</v>
      </c>
      <c r="I478" s="239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215</v>
      </c>
      <c r="AU478" s="244" t="s">
        <v>81</v>
      </c>
      <c r="AV478" s="13" t="s">
        <v>79</v>
      </c>
      <c r="AW478" s="13" t="s">
        <v>33</v>
      </c>
      <c r="AX478" s="13" t="s">
        <v>72</v>
      </c>
      <c r="AY478" s="244" t="s">
        <v>203</v>
      </c>
    </row>
    <row r="479" s="13" customFormat="1">
      <c r="A479" s="13"/>
      <c r="B479" s="234"/>
      <c r="C479" s="235"/>
      <c r="D479" s="236" t="s">
        <v>215</v>
      </c>
      <c r="E479" s="237" t="s">
        <v>19</v>
      </c>
      <c r="F479" s="238" t="s">
        <v>401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215</v>
      </c>
      <c r="AU479" s="244" t="s">
        <v>81</v>
      </c>
      <c r="AV479" s="13" t="s">
        <v>79</v>
      </c>
      <c r="AW479" s="13" t="s">
        <v>33</v>
      </c>
      <c r="AX479" s="13" t="s">
        <v>72</v>
      </c>
      <c r="AY479" s="244" t="s">
        <v>203</v>
      </c>
    </row>
    <row r="480" s="14" customFormat="1">
      <c r="A480" s="14"/>
      <c r="B480" s="245"/>
      <c r="C480" s="246"/>
      <c r="D480" s="236" t="s">
        <v>215</v>
      </c>
      <c r="E480" s="247" t="s">
        <v>19</v>
      </c>
      <c r="F480" s="248" t="s">
        <v>1984</v>
      </c>
      <c r="G480" s="246"/>
      <c r="H480" s="249">
        <v>11.24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215</v>
      </c>
      <c r="AU480" s="255" t="s">
        <v>81</v>
      </c>
      <c r="AV480" s="14" t="s">
        <v>81</v>
      </c>
      <c r="AW480" s="14" t="s">
        <v>33</v>
      </c>
      <c r="AX480" s="14" t="s">
        <v>72</v>
      </c>
      <c r="AY480" s="255" t="s">
        <v>203</v>
      </c>
    </row>
    <row r="481" s="13" customFormat="1">
      <c r="A481" s="13"/>
      <c r="B481" s="234"/>
      <c r="C481" s="235"/>
      <c r="D481" s="236" t="s">
        <v>215</v>
      </c>
      <c r="E481" s="237" t="s">
        <v>19</v>
      </c>
      <c r="F481" s="238" t="s">
        <v>1977</v>
      </c>
      <c r="G481" s="235"/>
      <c r="H481" s="237" t="s">
        <v>19</v>
      </c>
      <c r="I481" s="239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215</v>
      </c>
      <c r="AU481" s="244" t="s">
        <v>81</v>
      </c>
      <c r="AV481" s="13" t="s">
        <v>79</v>
      </c>
      <c r="AW481" s="13" t="s">
        <v>33</v>
      </c>
      <c r="AX481" s="13" t="s">
        <v>72</v>
      </c>
      <c r="AY481" s="244" t="s">
        <v>203</v>
      </c>
    </row>
    <row r="482" s="13" customFormat="1">
      <c r="A482" s="13"/>
      <c r="B482" s="234"/>
      <c r="C482" s="235"/>
      <c r="D482" s="236" t="s">
        <v>215</v>
      </c>
      <c r="E482" s="237" t="s">
        <v>19</v>
      </c>
      <c r="F482" s="238" t="s">
        <v>526</v>
      </c>
      <c r="G482" s="235"/>
      <c r="H482" s="237" t="s">
        <v>19</v>
      </c>
      <c r="I482" s="239"/>
      <c r="J482" s="235"/>
      <c r="K482" s="235"/>
      <c r="L482" s="240"/>
      <c r="M482" s="241"/>
      <c r="N482" s="242"/>
      <c r="O482" s="242"/>
      <c r="P482" s="242"/>
      <c r="Q482" s="242"/>
      <c r="R482" s="242"/>
      <c r="S482" s="242"/>
      <c r="T482" s="24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4" t="s">
        <v>215</v>
      </c>
      <c r="AU482" s="244" t="s">
        <v>81</v>
      </c>
      <c r="AV482" s="13" t="s">
        <v>79</v>
      </c>
      <c r="AW482" s="13" t="s">
        <v>33</v>
      </c>
      <c r="AX482" s="13" t="s">
        <v>72</v>
      </c>
      <c r="AY482" s="244" t="s">
        <v>203</v>
      </c>
    </row>
    <row r="483" s="13" customFormat="1">
      <c r="A483" s="13"/>
      <c r="B483" s="234"/>
      <c r="C483" s="235"/>
      <c r="D483" s="236" t="s">
        <v>215</v>
      </c>
      <c r="E483" s="237" t="s">
        <v>19</v>
      </c>
      <c r="F483" s="238" t="s">
        <v>1367</v>
      </c>
      <c r="G483" s="235"/>
      <c r="H483" s="237" t="s">
        <v>19</v>
      </c>
      <c r="I483" s="239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215</v>
      </c>
      <c r="AU483" s="244" t="s">
        <v>81</v>
      </c>
      <c r="AV483" s="13" t="s">
        <v>79</v>
      </c>
      <c r="AW483" s="13" t="s">
        <v>33</v>
      </c>
      <c r="AX483" s="13" t="s">
        <v>72</v>
      </c>
      <c r="AY483" s="244" t="s">
        <v>203</v>
      </c>
    </row>
    <row r="484" s="13" customFormat="1">
      <c r="A484" s="13"/>
      <c r="B484" s="234"/>
      <c r="C484" s="235"/>
      <c r="D484" s="236" t="s">
        <v>215</v>
      </c>
      <c r="E484" s="237" t="s">
        <v>19</v>
      </c>
      <c r="F484" s="238" t="s">
        <v>400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215</v>
      </c>
      <c r="AU484" s="244" t="s">
        <v>81</v>
      </c>
      <c r="AV484" s="13" t="s">
        <v>79</v>
      </c>
      <c r="AW484" s="13" t="s">
        <v>33</v>
      </c>
      <c r="AX484" s="13" t="s">
        <v>72</v>
      </c>
      <c r="AY484" s="244" t="s">
        <v>203</v>
      </c>
    </row>
    <row r="485" s="13" customFormat="1">
      <c r="A485" s="13"/>
      <c r="B485" s="234"/>
      <c r="C485" s="235"/>
      <c r="D485" s="236" t="s">
        <v>215</v>
      </c>
      <c r="E485" s="237" t="s">
        <v>19</v>
      </c>
      <c r="F485" s="238" t="s">
        <v>403</v>
      </c>
      <c r="G485" s="235"/>
      <c r="H485" s="237" t="s">
        <v>19</v>
      </c>
      <c r="I485" s="239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215</v>
      </c>
      <c r="AU485" s="244" t="s">
        <v>81</v>
      </c>
      <c r="AV485" s="13" t="s">
        <v>79</v>
      </c>
      <c r="AW485" s="13" t="s">
        <v>33</v>
      </c>
      <c r="AX485" s="13" t="s">
        <v>72</v>
      </c>
      <c r="AY485" s="244" t="s">
        <v>203</v>
      </c>
    </row>
    <row r="486" s="14" customFormat="1">
      <c r="A486" s="14"/>
      <c r="B486" s="245"/>
      <c r="C486" s="246"/>
      <c r="D486" s="236" t="s">
        <v>215</v>
      </c>
      <c r="E486" s="247" t="s">
        <v>19</v>
      </c>
      <c r="F486" s="248" t="s">
        <v>2027</v>
      </c>
      <c r="G486" s="246"/>
      <c r="H486" s="249">
        <v>68.004000000000005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215</v>
      </c>
      <c r="AU486" s="255" t="s">
        <v>81</v>
      </c>
      <c r="AV486" s="14" t="s">
        <v>81</v>
      </c>
      <c r="AW486" s="14" t="s">
        <v>33</v>
      </c>
      <c r="AX486" s="14" t="s">
        <v>72</v>
      </c>
      <c r="AY486" s="255" t="s">
        <v>203</v>
      </c>
    </row>
    <row r="487" s="15" customFormat="1">
      <c r="A487" s="15"/>
      <c r="B487" s="256"/>
      <c r="C487" s="257"/>
      <c r="D487" s="236" t="s">
        <v>215</v>
      </c>
      <c r="E487" s="258" t="s">
        <v>19</v>
      </c>
      <c r="F487" s="259" t="s">
        <v>246</v>
      </c>
      <c r="G487" s="257"/>
      <c r="H487" s="260">
        <v>288.83699999999999</v>
      </c>
      <c r="I487" s="261"/>
      <c r="J487" s="257"/>
      <c r="K487" s="257"/>
      <c r="L487" s="262"/>
      <c r="M487" s="267"/>
      <c r="N487" s="268"/>
      <c r="O487" s="268"/>
      <c r="P487" s="268"/>
      <c r="Q487" s="268"/>
      <c r="R487" s="268"/>
      <c r="S487" s="268"/>
      <c r="T487" s="269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66" t="s">
        <v>215</v>
      </c>
      <c r="AU487" s="266" t="s">
        <v>81</v>
      </c>
      <c r="AV487" s="15" t="s">
        <v>211</v>
      </c>
      <c r="AW487" s="15" t="s">
        <v>33</v>
      </c>
      <c r="AX487" s="15" t="s">
        <v>79</v>
      </c>
      <c r="AY487" s="266" t="s">
        <v>203</v>
      </c>
    </row>
    <row r="488" s="2" customFormat="1" ht="6.96" customHeight="1">
      <c r="A488" s="40"/>
      <c r="B488" s="61"/>
      <c r="C488" s="62"/>
      <c r="D488" s="62"/>
      <c r="E488" s="62"/>
      <c r="F488" s="62"/>
      <c r="G488" s="62"/>
      <c r="H488" s="62"/>
      <c r="I488" s="62"/>
      <c r="J488" s="62"/>
      <c r="K488" s="62"/>
      <c r="L488" s="46"/>
      <c r="M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</sheetData>
  <sheetProtection sheet="1" autoFilter="0" formatColumns="0" formatRows="0" objects="1" scenarios="1" spinCount="100000" saltValue="uigHr+Oh6Egui9LFPMAXVNpL1LgZXe8+pr9dD26lIpaD2IAFwwz5Cqukzo81Xq9WFsX7WzYyWkOplUs+O8noDw==" hashValue="GBOUmrVpqJtGhRxF9+7HHEDR8RdB3dyV8evC/u22GvHmWRWMgqEvKgOoHvua/b5jKXzL6K/PBscN2DQCVsVgNQ==" algorithmName="SHA-512" password="CC35"/>
  <autoFilter ref="C99:K48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hyperlinks>
    <hyperlink ref="F104" r:id="rId1" display="https://podminky.urs.cz/item/CS_URS_2025_01/949101111"/>
    <hyperlink ref="F144" r:id="rId2" display="https://podminky.urs.cz/item/CS_URS_2025_01/965045113"/>
    <hyperlink ref="F183" r:id="rId3" display="https://podminky.urs.cz/item/CS_URS_2025_01/968072455"/>
    <hyperlink ref="F199" r:id="rId4" display="https://podminky.urs.cz/item/CS_URS_2025_01/973031151"/>
    <hyperlink ref="F209" r:id="rId5" display="https://podminky.urs.cz/item/CS_URS_2025_01/997013211"/>
    <hyperlink ref="F211" r:id="rId6" display="https://podminky.urs.cz/item/CS_URS_2025_01/997013501"/>
    <hyperlink ref="F213" r:id="rId7" display="https://podminky.urs.cz/item/CS_URS_2025_01/997013509"/>
    <hyperlink ref="F216" r:id="rId8" display="https://podminky.urs.cz/item/CS_URS_2025_01/997013601"/>
    <hyperlink ref="F220" r:id="rId9" display="https://podminky.urs.cz/item/CS_URS_2025_01/997013603"/>
    <hyperlink ref="F225" r:id="rId10" display="https://podminky.urs.cz/item/CS_URS_2025_01/997013631"/>
    <hyperlink ref="F229" r:id="rId11" display="https://podminky.urs.cz/item/CS_URS_2025_01/997013811"/>
    <hyperlink ref="F232" r:id="rId12" display="https://podminky.urs.cz/item/CS_URS_2025_01/997013813"/>
    <hyperlink ref="F238" r:id="rId13" display="https://podminky.urs.cz/item/CS_URS_2025_01/766691914"/>
    <hyperlink ref="F254" r:id="rId14" display="https://podminky.urs.cz/item/CS_URS_2025_01/776201811"/>
    <hyperlink ref="F293" r:id="rId15" display="https://podminky.urs.cz/item/CS_URS_2025_01/776501811"/>
    <hyperlink ref="F327" r:id="rId16" display="https://podminky.urs.cz/item/CS_URS_2025_01/784121001"/>
    <hyperlink ref="F408" r:id="rId17" display="https://podminky.urs.cz/item/CS_URS_2025_01/784121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8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1973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1974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2029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ROUND(J99,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ROUND((SUM(BE99:BE242)),  2)</f>
        <v>0</v>
      </c>
      <c r="G37" s="40"/>
      <c r="H37" s="40"/>
      <c r="I37" s="160">
        <v>0.20999999999999999</v>
      </c>
      <c r="J37" s="159">
        <f>ROUND(((SUM(BE99:BE242))*I37),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ROUND((SUM(BF99:BF242)),  2)</f>
        <v>0</v>
      </c>
      <c r="G38" s="40"/>
      <c r="H38" s="40"/>
      <c r="I38" s="160">
        <v>0.12</v>
      </c>
      <c r="J38" s="159">
        <f>ROUND(((SUM(BF99:BF242))*I38),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ROUND((SUM(BG99:BG242)),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ROUND((SUM(BH99:BH242)),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ROUND((SUM(BI99:BI242)),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1973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1974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2025-074-3-01-02 - Budova 40- bourací práce- 2.NP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J99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182</v>
      </c>
      <c r="E69" s="186"/>
      <c r="F69" s="186"/>
      <c r="G69" s="186"/>
      <c r="H69" s="186"/>
      <c r="I69" s="186"/>
      <c r="J69" s="187">
        <f>J101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183</v>
      </c>
      <c r="E70" s="186"/>
      <c r="F70" s="186"/>
      <c r="G70" s="186"/>
      <c r="H70" s="186"/>
      <c r="I70" s="186"/>
      <c r="J70" s="187">
        <f>J117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184</v>
      </c>
      <c r="E71" s="186"/>
      <c r="F71" s="186"/>
      <c r="G71" s="186"/>
      <c r="H71" s="186"/>
      <c r="I71" s="186"/>
      <c r="J71" s="187">
        <f>J127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185</v>
      </c>
      <c r="E72" s="181"/>
      <c r="F72" s="181"/>
      <c r="G72" s="181"/>
      <c r="H72" s="181"/>
      <c r="I72" s="181"/>
      <c r="J72" s="182">
        <f>J147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6"/>
      <c r="D73" s="185" t="s">
        <v>186</v>
      </c>
      <c r="E73" s="186"/>
      <c r="F73" s="186"/>
      <c r="G73" s="186"/>
      <c r="H73" s="186"/>
      <c r="I73" s="186"/>
      <c r="J73" s="187">
        <f>J148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6"/>
      <c r="D74" s="185" t="s">
        <v>538</v>
      </c>
      <c r="E74" s="186"/>
      <c r="F74" s="186"/>
      <c r="G74" s="186"/>
      <c r="H74" s="186"/>
      <c r="I74" s="186"/>
      <c r="J74" s="187">
        <f>J157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187</v>
      </c>
      <c r="E75" s="186"/>
      <c r="F75" s="186"/>
      <c r="G75" s="186"/>
      <c r="H75" s="186"/>
      <c r="I75" s="186"/>
      <c r="J75" s="187">
        <f>J188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188</v>
      </c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72" t="str">
        <f>E7</f>
        <v>Domov seniorů Vojkov</v>
      </c>
      <c r="F85" s="34"/>
      <c r="G85" s="34"/>
      <c r="H85" s="34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170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1" customFormat="1" ht="16.5" customHeight="1">
      <c r="B87" s="23"/>
      <c r="C87" s="24"/>
      <c r="D87" s="24"/>
      <c r="E87" s="172" t="s">
        <v>1973</v>
      </c>
      <c r="F87" s="24"/>
      <c r="G87" s="24"/>
      <c r="H87" s="24"/>
      <c r="I87" s="24"/>
      <c r="J87" s="24"/>
      <c r="K87" s="24"/>
      <c r="L87" s="22"/>
    </row>
    <row r="88" s="1" customFormat="1" ht="12" customHeight="1">
      <c r="B88" s="23"/>
      <c r="C88" s="34" t="s">
        <v>172</v>
      </c>
      <c r="D88" s="24"/>
      <c r="E88" s="24"/>
      <c r="F88" s="24"/>
      <c r="G88" s="24"/>
      <c r="H88" s="24"/>
      <c r="I88" s="24"/>
      <c r="J88" s="24"/>
      <c r="K88" s="24"/>
      <c r="L88" s="22"/>
    </row>
    <row r="89" s="2" customFormat="1" ht="16.5" customHeight="1">
      <c r="A89" s="40"/>
      <c r="B89" s="41"/>
      <c r="C89" s="42"/>
      <c r="D89" s="42"/>
      <c r="E89" s="173" t="s">
        <v>1974</v>
      </c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174</v>
      </c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71" t="str">
        <f>E13</f>
        <v>2025-074-3-01-02 - Budova 40- bourací práce- 2.NP</v>
      </c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21</v>
      </c>
      <c r="D93" s="42"/>
      <c r="E93" s="42"/>
      <c r="F93" s="29" t="str">
        <f>F16</f>
        <v>Vojkov 1, Vrchotovy Janovice</v>
      </c>
      <c r="G93" s="42"/>
      <c r="H93" s="42"/>
      <c r="I93" s="34" t="s">
        <v>23</v>
      </c>
      <c r="J93" s="74" t="str">
        <f>IF(J16="","",J16)</f>
        <v>12. 5. 2025</v>
      </c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40.05" customHeight="1">
      <c r="A95" s="40"/>
      <c r="B95" s="41"/>
      <c r="C95" s="34" t="s">
        <v>25</v>
      </c>
      <c r="D95" s="42"/>
      <c r="E95" s="42"/>
      <c r="F95" s="29" t="str">
        <f>E19</f>
        <v>Domov seniorů Vojkov 1, Vrchotovy Janovice</v>
      </c>
      <c r="G95" s="42"/>
      <c r="H95" s="42"/>
      <c r="I95" s="34" t="s">
        <v>31</v>
      </c>
      <c r="J95" s="38" t="str">
        <f>E25</f>
        <v>ČOS exim,s.r.o. Alešova 26, České Budějovice</v>
      </c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4" t="s">
        <v>29</v>
      </c>
      <c r="D96" s="42"/>
      <c r="E96" s="42"/>
      <c r="F96" s="29" t="str">
        <f>IF(E22="","",E22)</f>
        <v>Vyplň údaj</v>
      </c>
      <c r="G96" s="42"/>
      <c r="H96" s="42"/>
      <c r="I96" s="34" t="s">
        <v>34</v>
      </c>
      <c r="J96" s="38" t="str">
        <f>E28</f>
        <v>Ing. Dana Mlejnková</v>
      </c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11" customFormat="1" ht="29.28" customHeight="1">
      <c r="A98" s="189"/>
      <c r="B98" s="190"/>
      <c r="C98" s="191" t="s">
        <v>189</v>
      </c>
      <c r="D98" s="192" t="s">
        <v>57</v>
      </c>
      <c r="E98" s="192" t="s">
        <v>53</v>
      </c>
      <c r="F98" s="192" t="s">
        <v>54</v>
      </c>
      <c r="G98" s="192" t="s">
        <v>190</v>
      </c>
      <c r="H98" s="192" t="s">
        <v>191</v>
      </c>
      <c r="I98" s="192" t="s">
        <v>192</v>
      </c>
      <c r="J98" s="192" t="s">
        <v>179</v>
      </c>
      <c r="K98" s="193" t="s">
        <v>193</v>
      </c>
      <c r="L98" s="194"/>
      <c r="M98" s="94" t="s">
        <v>19</v>
      </c>
      <c r="N98" s="95" t="s">
        <v>42</v>
      </c>
      <c r="O98" s="95" t="s">
        <v>194</v>
      </c>
      <c r="P98" s="95" t="s">
        <v>195</v>
      </c>
      <c r="Q98" s="95" t="s">
        <v>196</v>
      </c>
      <c r="R98" s="95" t="s">
        <v>197</v>
      </c>
      <c r="S98" s="95" t="s">
        <v>198</v>
      </c>
      <c r="T98" s="96" t="s">
        <v>199</v>
      </c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</row>
    <row r="99" s="2" customFormat="1" ht="22.8" customHeight="1">
      <c r="A99" s="40"/>
      <c r="B99" s="41"/>
      <c r="C99" s="101" t="s">
        <v>200</v>
      </c>
      <c r="D99" s="42"/>
      <c r="E99" s="42"/>
      <c r="F99" s="42"/>
      <c r="G99" s="42"/>
      <c r="H99" s="42"/>
      <c r="I99" s="42"/>
      <c r="J99" s="195">
        <f>BK99</f>
        <v>0</v>
      </c>
      <c r="K99" s="42"/>
      <c r="L99" s="46"/>
      <c r="M99" s="97"/>
      <c r="N99" s="196"/>
      <c r="O99" s="98"/>
      <c r="P99" s="197">
        <f>P100+P147</f>
        <v>0</v>
      </c>
      <c r="Q99" s="98"/>
      <c r="R99" s="197">
        <f>R100+R147</f>
        <v>0.23827600000000002</v>
      </c>
      <c r="S99" s="98"/>
      <c r="T99" s="198">
        <f>T100+T147</f>
        <v>5.9486655599999994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71</v>
      </c>
      <c r="AU99" s="19" t="s">
        <v>180</v>
      </c>
      <c r="BK99" s="199">
        <f>BK100+BK147</f>
        <v>0</v>
      </c>
    </row>
    <row r="100" s="12" customFormat="1" ht="25.92" customHeight="1">
      <c r="A100" s="12"/>
      <c r="B100" s="200"/>
      <c r="C100" s="201"/>
      <c r="D100" s="202" t="s">
        <v>71</v>
      </c>
      <c r="E100" s="203" t="s">
        <v>201</v>
      </c>
      <c r="F100" s="203" t="s">
        <v>202</v>
      </c>
      <c r="G100" s="201"/>
      <c r="H100" s="201"/>
      <c r="I100" s="204"/>
      <c r="J100" s="205">
        <f>BK100</f>
        <v>0</v>
      </c>
      <c r="K100" s="201"/>
      <c r="L100" s="206"/>
      <c r="M100" s="207"/>
      <c r="N100" s="208"/>
      <c r="O100" s="208"/>
      <c r="P100" s="209">
        <f>P101+P117+P127</f>
        <v>0</v>
      </c>
      <c r="Q100" s="208"/>
      <c r="R100" s="209">
        <f>R101+R117+R127</f>
        <v>0</v>
      </c>
      <c r="S100" s="208"/>
      <c r="T100" s="210">
        <f>T101+T117+T127</f>
        <v>5.7005999999999997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79</v>
      </c>
      <c r="AT100" s="212" t="s">
        <v>71</v>
      </c>
      <c r="AU100" s="212" t="s">
        <v>72</v>
      </c>
      <c r="AY100" s="211" t="s">
        <v>203</v>
      </c>
      <c r="BK100" s="213">
        <f>BK101+BK117+BK127</f>
        <v>0</v>
      </c>
    </row>
    <row r="101" s="12" customFormat="1" ht="22.8" customHeight="1">
      <c r="A101" s="12"/>
      <c r="B101" s="200"/>
      <c r="C101" s="201"/>
      <c r="D101" s="202" t="s">
        <v>71</v>
      </c>
      <c r="E101" s="214" t="s">
        <v>204</v>
      </c>
      <c r="F101" s="214" t="s">
        <v>205</v>
      </c>
      <c r="G101" s="201"/>
      <c r="H101" s="201"/>
      <c r="I101" s="204"/>
      <c r="J101" s="215">
        <f>BK101</f>
        <v>0</v>
      </c>
      <c r="K101" s="201"/>
      <c r="L101" s="206"/>
      <c r="M101" s="207"/>
      <c r="N101" s="208"/>
      <c r="O101" s="208"/>
      <c r="P101" s="209">
        <f>SUM(P102:P116)</f>
        <v>0</v>
      </c>
      <c r="Q101" s="208"/>
      <c r="R101" s="209">
        <f>SUM(R102:R116)</f>
        <v>0</v>
      </c>
      <c r="S101" s="208"/>
      <c r="T101" s="210">
        <f>SUM(T102:T116)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79</v>
      </c>
      <c r="AT101" s="212" t="s">
        <v>71</v>
      </c>
      <c r="AU101" s="212" t="s">
        <v>79</v>
      </c>
      <c r="AY101" s="211" t="s">
        <v>203</v>
      </c>
      <c r="BK101" s="213">
        <f>SUM(BK102:BK116)</f>
        <v>0</v>
      </c>
    </row>
    <row r="102" s="2" customFormat="1" ht="24.15" customHeight="1">
      <c r="A102" s="40"/>
      <c r="B102" s="41"/>
      <c r="C102" s="216" t="s">
        <v>79</v>
      </c>
      <c r="D102" s="216" t="s">
        <v>206</v>
      </c>
      <c r="E102" s="217" t="s">
        <v>207</v>
      </c>
      <c r="F102" s="218" t="s">
        <v>208</v>
      </c>
      <c r="G102" s="219" t="s">
        <v>209</v>
      </c>
      <c r="H102" s="220">
        <v>69.280000000000001</v>
      </c>
      <c r="I102" s="221"/>
      <c r="J102" s="222">
        <f>ROUND(I102*H102,2)</f>
        <v>0</v>
      </c>
      <c r="K102" s="218" t="s">
        <v>210</v>
      </c>
      <c r="L102" s="46"/>
      <c r="M102" s="223" t="s">
        <v>19</v>
      </c>
      <c r="N102" s="224" t="s">
        <v>43</v>
      </c>
      <c r="O102" s="86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7" t="s">
        <v>211</v>
      </c>
      <c r="AT102" s="227" t="s">
        <v>206</v>
      </c>
      <c r="AU102" s="227" t="s">
        <v>81</v>
      </c>
      <c r="AY102" s="19" t="s">
        <v>203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19" t="s">
        <v>79</v>
      </c>
      <c r="BK102" s="228">
        <f>ROUND(I102*H102,2)</f>
        <v>0</v>
      </c>
      <c r="BL102" s="19" t="s">
        <v>211</v>
      </c>
      <c r="BM102" s="227" t="s">
        <v>2030</v>
      </c>
    </row>
    <row r="103" s="2" customFormat="1">
      <c r="A103" s="40"/>
      <c r="B103" s="41"/>
      <c r="C103" s="42"/>
      <c r="D103" s="229" t="s">
        <v>213</v>
      </c>
      <c r="E103" s="42"/>
      <c r="F103" s="230" t="s">
        <v>214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213</v>
      </c>
      <c r="AU103" s="19" t="s">
        <v>81</v>
      </c>
    </row>
    <row r="104" s="13" customFormat="1">
      <c r="A104" s="13"/>
      <c r="B104" s="234"/>
      <c r="C104" s="235"/>
      <c r="D104" s="236" t="s">
        <v>215</v>
      </c>
      <c r="E104" s="237" t="s">
        <v>19</v>
      </c>
      <c r="F104" s="238" t="s">
        <v>1977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215</v>
      </c>
      <c r="AU104" s="244" t="s">
        <v>81</v>
      </c>
      <c r="AV104" s="13" t="s">
        <v>79</v>
      </c>
      <c r="AW104" s="13" t="s">
        <v>33</v>
      </c>
      <c r="AX104" s="13" t="s">
        <v>72</v>
      </c>
      <c r="AY104" s="244" t="s">
        <v>203</v>
      </c>
    </row>
    <row r="105" s="13" customFormat="1">
      <c r="A105" s="13"/>
      <c r="B105" s="234"/>
      <c r="C105" s="235"/>
      <c r="D105" s="236" t="s">
        <v>215</v>
      </c>
      <c r="E105" s="237" t="s">
        <v>19</v>
      </c>
      <c r="F105" s="238" t="s">
        <v>562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215</v>
      </c>
      <c r="AU105" s="244" t="s">
        <v>81</v>
      </c>
      <c r="AV105" s="13" t="s">
        <v>79</v>
      </c>
      <c r="AW105" s="13" t="s">
        <v>33</v>
      </c>
      <c r="AX105" s="13" t="s">
        <v>72</v>
      </c>
      <c r="AY105" s="244" t="s">
        <v>203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553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219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3" customFormat="1">
      <c r="A108" s="13"/>
      <c r="B108" s="234"/>
      <c r="C108" s="235"/>
      <c r="D108" s="236" t="s">
        <v>215</v>
      </c>
      <c r="E108" s="237" t="s">
        <v>19</v>
      </c>
      <c r="F108" s="238" t="s">
        <v>220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215</v>
      </c>
      <c r="AU108" s="244" t="s">
        <v>81</v>
      </c>
      <c r="AV108" s="13" t="s">
        <v>79</v>
      </c>
      <c r="AW108" s="13" t="s">
        <v>33</v>
      </c>
      <c r="AX108" s="13" t="s">
        <v>72</v>
      </c>
      <c r="AY108" s="244" t="s">
        <v>203</v>
      </c>
    </row>
    <row r="109" s="14" customFormat="1">
      <c r="A109" s="14"/>
      <c r="B109" s="245"/>
      <c r="C109" s="246"/>
      <c r="D109" s="236" t="s">
        <v>215</v>
      </c>
      <c r="E109" s="247" t="s">
        <v>19</v>
      </c>
      <c r="F109" s="248" t="s">
        <v>2031</v>
      </c>
      <c r="G109" s="246"/>
      <c r="H109" s="249">
        <v>63.340000000000003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215</v>
      </c>
      <c r="AU109" s="255" t="s">
        <v>81</v>
      </c>
      <c r="AV109" s="14" t="s">
        <v>81</v>
      </c>
      <c r="AW109" s="14" t="s">
        <v>33</v>
      </c>
      <c r="AX109" s="14" t="s">
        <v>72</v>
      </c>
      <c r="AY109" s="255" t="s">
        <v>203</v>
      </c>
    </row>
    <row r="110" s="13" customFormat="1">
      <c r="A110" s="13"/>
      <c r="B110" s="234"/>
      <c r="C110" s="235"/>
      <c r="D110" s="236" t="s">
        <v>215</v>
      </c>
      <c r="E110" s="237" t="s">
        <v>19</v>
      </c>
      <c r="F110" s="238" t="s">
        <v>1977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215</v>
      </c>
      <c r="AU110" s="244" t="s">
        <v>81</v>
      </c>
      <c r="AV110" s="13" t="s">
        <v>79</v>
      </c>
      <c r="AW110" s="13" t="s">
        <v>33</v>
      </c>
      <c r="AX110" s="13" t="s">
        <v>72</v>
      </c>
      <c r="AY110" s="244" t="s">
        <v>203</v>
      </c>
    </row>
    <row r="111" s="13" customFormat="1">
      <c r="A111" s="13"/>
      <c r="B111" s="234"/>
      <c r="C111" s="235"/>
      <c r="D111" s="236" t="s">
        <v>215</v>
      </c>
      <c r="E111" s="237" t="s">
        <v>19</v>
      </c>
      <c r="F111" s="238" t="s">
        <v>613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215</v>
      </c>
      <c r="AU111" s="244" t="s">
        <v>81</v>
      </c>
      <c r="AV111" s="13" t="s">
        <v>79</v>
      </c>
      <c r="AW111" s="13" t="s">
        <v>33</v>
      </c>
      <c r="AX111" s="13" t="s">
        <v>72</v>
      </c>
      <c r="AY111" s="244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1503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219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3" customFormat="1">
      <c r="A114" s="13"/>
      <c r="B114" s="234"/>
      <c r="C114" s="235"/>
      <c r="D114" s="236" t="s">
        <v>215</v>
      </c>
      <c r="E114" s="237" t="s">
        <v>19</v>
      </c>
      <c r="F114" s="238" t="s">
        <v>220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215</v>
      </c>
      <c r="AU114" s="244" t="s">
        <v>81</v>
      </c>
      <c r="AV114" s="13" t="s">
        <v>79</v>
      </c>
      <c r="AW114" s="13" t="s">
        <v>33</v>
      </c>
      <c r="AX114" s="13" t="s">
        <v>72</v>
      </c>
      <c r="AY114" s="244" t="s">
        <v>203</v>
      </c>
    </row>
    <row r="115" s="14" customFormat="1">
      <c r="A115" s="14"/>
      <c r="B115" s="245"/>
      <c r="C115" s="246"/>
      <c r="D115" s="236" t="s">
        <v>215</v>
      </c>
      <c r="E115" s="247" t="s">
        <v>19</v>
      </c>
      <c r="F115" s="248" t="s">
        <v>2032</v>
      </c>
      <c r="G115" s="246"/>
      <c r="H115" s="249">
        <v>5.9400000000000004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215</v>
      </c>
      <c r="AU115" s="255" t="s">
        <v>81</v>
      </c>
      <c r="AV115" s="14" t="s">
        <v>81</v>
      </c>
      <c r="AW115" s="14" t="s">
        <v>33</v>
      </c>
      <c r="AX115" s="14" t="s">
        <v>72</v>
      </c>
      <c r="AY115" s="255" t="s">
        <v>203</v>
      </c>
    </row>
    <row r="116" s="15" customFormat="1">
      <c r="A116" s="15"/>
      <c r="B116" s="256"/>
      <c r="C116" s="257"/>
      <c r="D116" s="236" t="s">
        <v>215</v>
      </c>
      <c r="E116" s="258" t="s">
        <v>19</v>
      </c>
      <c r="F116" s="259" t="s">
        <v>246</v>
      </c>
      <c r="G116" s="257"/>
      <c r="H116" s="260">
        <v>69.280000000000001</v>
      </c>
      <c r="I116" s="261"/>
      <c r="J116" s="257"/>
      <c r="K116" s="257"/>
      <c r="L116" s="262"/>
      <c r="M116" s="263"/>
      <c r="N116" s="264"/>
      <c r="O116" s="264"/>
      <c r="P116" s="264"/>
      <c r="Q116" s="264"/>
      <c r="R116" s="264"/>
      <c r="S116" s="264"/>
      <c r="T116" s="26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6" t="s">
        <v>215</v>
      </c>
      <c r="AU116" s="266" t="s">
        <v>81</v>
      </c>
      <c r="AV116" s="15" t="s">
        <v>211</v>
      </c>
      <c r="AW116" s="15" t="s">
        <v>33</v>
      </c>
      <c r="AX116" s="15" t="s">
        <v>79</v>
      </c>
      <c r="AY116" s="266" t="s">
        <v>203</v>
      </c>
    </row>
    <row r="117" s="12" customFormat="1" ht="22.8" customHeight="1">
      <c r="A117" s="12"/>
      <c r="B117" s="200"/>
      <c r="C117" s="201"/>
      <c r="D117" s="202" t="s">
        <v>71</v>
      </c>
      <c r="E117" s="214" t="s">
        <v>247</v>
      </c>
      <c r="F117" s="214" t="s">
        <v>248</v>
      </c>
      <c r="G117" s="201"/>
      <c r="H117" s="201"/>
      <c r="I117" s="204"/>
      <c r="J117" s="215">
        <f>BK117</f>
        <v>0</v>
      </c>
      <c r="K117" s="201"/>
      <c r="L117" s="206"/>
      <c r="M117" s="207"/>
      <c r="N117" s="208"/>
      <c r="O117" s="208"/>
      <c r="P117" s="209">
        <f>SUM(P118:P126)</f>
        <v>0</v>
      </c>
      <c r="Q117" s="208"/>
      <c r="R117" s="209">
        <f>SUM(R118:R126)</f>
        <v>0</v>
      </c>
      <c r="S117" s="208"/>
      <c r="T117" s="210">
        <f>SUM(T118:T126)</f>
        <v>5.7005999999999997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11" t="s">
        <v>79</v>
      </c>
      <c r="AT117" s="212" t="s">
        <v>71</v>
      </c>
      <c r="AU117" s="212" t="s">
        <v>79</v>
      </c>
      <c r="AY117" s="211" t="s">
        <v>203</v>
      </c>
      <c r="BK117" s="213">
        <f>SUM(BK118:BK126)</f>
        <v>0</v>
      </c>
    </row>
    <row r="118" s="2" customFormat="1" ht="16.5" customHeight="1">
      <c r="A118" s="40"/>
      <c r="B118" s="41"/>
      <c r="C118" s="216" t="s">
        <v>81</v>
      </c>
      <c r="D118" s="216" t="s">
        <v>206</v>
      </c>
      <c r="E118" s="217" t="s">
        <v>1387</v>
      </c>
      <c r="F118" s="218" t="s">
        <v>1388</v>
      </c>
      <c r="G118" s="219" t="s">
        <v>209</v>
      </c>
      <c r="H118" s="220">
        <v>63.340000000000003</v>
      </c>
      <c r="I118" s="221"/>
      <c r="J118" s="222">
        <f>ROUND(I118*H118,2)</f>
        <v>0</v>
      </c>
      <c r="K118" s="218" t="s">
        <v>210</v>
      </c>
      <c r="L118" s="46"/>
      <c r="M118" s="223" t="s">
        <v>19</v>
      </c>
      <c r="N118" s="224" t="s">
        <v>43</v>
      </c>
      <c r="O118" s="86"/>
      <c r="P118" s="225">
        <f>O118*H118</f>
        <v>0</v>
      </c>
      <c r="Q118" s="225">
        <v>0</v>
      </c>
      <c r="R118" s="225">
        <f>Q118*H118</f>
        <v>0</v>
      </c>
      <c r="S118" s="225">
        <v>0.089999999999999997</v>
      </c>
      <c r="T118" s="226">
        <f>S118*H118</f>
        <v>5.7005999999999997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7" t="s">
        <v>211</v>
      </c>
      <c r="AT118" s="227" t="s">
        <v>206</v>
      </c>
      <c r="AU118" s="227" t="s">
        <v>81</v>
      </c>
      <c r="AY118" s="19" t="s">
        <v>203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19" t="s">
        <v>79</v>
      </c>
      <c r="BK118" s="228">
        <f>ROUND(I118*H118,2)</f>
        <v>0</v>
      </c>
      <c r="BL118" s="19" t="s">
        <v>211</v>
      </c>
      <c r="BM118" s="227" t="s">
        <v>2033</v>
      </c>
    </row>
    <row r="119" s="2" customFormat="1">
      <c r="A119" s="40"/>
      <c r="B119" s="41"/>
      <c r="C119" s="42"/>
      <c r="D119" s="229" t="s">
        <v>213</v>
      </c>
      <c r="E119" s="42"/>
      <c r="F119" s="230" t="s">
        <v>1390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213</v>
      </c>
      <c r="AU119" s="19" t="s">
        <v>81</v>
      </c>
    </row>
    <row r="120" s="13" customFormat="1">
      <c r="A120" s="13"/>
      <c r="B120" s="234"/>
      <c r="C120" s="235"/>
      <c r="D120" s="236" t="s">
        <v>215</v>
      </c>
      <c r="E120" s="237" t="s">
        <v>19</v>
      </c>
      <c r="F120" s="238" t="s">
        <v>1977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215</v>
      </c>
      <c r="AU120" s="244" t="s">
        <v>81</v>
      </c>
      <c r="AV120" s="13" t="s">
        <v>79</v>
      </c>
      <c r="AW120" s="13" t="s">
        <v>33</v>
      </c>
      <c r="AX120" s="13" t="s">
        <v>72</v>
      </c>
      <c r="AY120" s="244" t="s">
        <v>203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2034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3" customFormat="1">
      <c r="A122" s="13"/>
      <c r="B122" s="234"/>
      <c r="C122" s="235"/>
      <c r="D122" s="236" t="s">
        <v>215</v>
      </c>
      <c r="E122" s="237" t="s">
        <v>19</v>
      </c>
      <c r="F122" s="238" t="s">
        <v>553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215</v>
      </c>
      <c r="AU122" s="244" t="s">
        <v>81</v>
      </c>
      <c r="AV122" s="13" t="s">
        <v>79</v>
      </c>
      <c r="AW122" s="13" t="s">
        <v>33</v>
      </c>
      <c r="AX122" s="13" t="s">
        <v>72</v>
      </c>
      <c r="AY122" s="244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1391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1986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4" customFormat="1">
      <c r="A125" s="14"/>
      <c r="B125" s="245"/>
      <c r="C125" s="246"/>
      <c r="D125" s="236" t="s">
        <v>215</v>
      </c>
      <c r="E125" s="247" t="s">
        <v>19</v>
      </c>
      <c r="F125" s="248" t="s">
        <v>2031</v>
      </c>
      <c r="G125" s="246"/>
      <c r="H125" s="249">
        <v>63.340000000000003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215</v>
      </c>
      <c r="AU125" s="255" t="s">
        <v>81</v>
      </c>
      <c r="AV125" s="14" t="s">
        <v>81</v>
      </c>
      <c r="AW125" s="14" t="s">
        <v>33</v>
      </c>
      <c r="AX125" s="14" t="s">
        <v>72</v>
      </c>
      <c r="AY125" s="255" t="s">
        <v>203</v>
      </c>
    </row>
    <row r="126" s="15" customFormat="1">
      <c r="A126" s="15"/>
      <c r="B126" s="256"/>
      <c r="C126" s="257"/>
      <c r="D126" s="236" t="s">
        <v>215</v>
      </c>
      <c r="E126" s="258" t="s">
        <v>19</v>
      </c>
      <c r="F126" s="259" t="s">
        <v>246</v>
      </c>
      <c r="G126" s="257"/>
      <c r="H126" s="260">
        <v>63.340000000000003</v>
      </c>
      <c r="I126" s="261"/>
      <c r="J126" s="257"/>
      <c r="K126" s="257"/>
      <c r="L126" s="262"/>
      <c r="M126" s="263"/>
      <c r="N126" s="264"/>
      <c r="O126" s="264"/>
      <c r="P126" s="264"/>
      <c r="Q126" s="264"/>
      <c r="R126" s="264"/>
      <c r="S126" s="264"/>
      <c r="T126" s="26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6" t="s">
        <v>215</v>
      </c>
      <c r="AU126" s="266" t="s">
        <v>81</v>
      </c>
      <c r="AV126" s="15" t="s">
        <v>211</v>
      </c>
      <c r="AW126" s="15" t="s">
        <v>33</v>
      </c>
      <c r="AX126" s="15" t="s">
        <v>79</v>
      </c>
      <c r="AY126" s="266" t="s">
        <v>203</v>
      </c>
    </row>
    <row r="127" s="12" customFormat="1" ht="22.8" customHeight="1">
      <c r="A127" s="12"/>
      <c r="B127" s="200"/>
      <c r="C127" s="201"/>
      <c r="D127" s="202" t="s">
        <v>71</v>
      </c>
      <c r="E127" s="214" t="s">
        <v>278</v>
      </c>
      <c r="F127" s="214" t="s">
        <v>279</v>
      </c>
      <c r="G127" s="201"/>
      <c r="H127" s="201"/>
      <c r="I127" s="204"/>
      <c r="J127" s="215">
        <f>BK127</f>
        <v>0</v>
      </c>
      <c r="K127" s="201"/>
      <c r="L127" s="206"/>
      <c r="M127" s="207"/>
      <c r="N127" s="208"/>
      <c r="O127" s="208"/>
      <c r="P127" s="209">
        <f>SUM(P128:P146)</f>
        <v>0</v>
      </c>
      <c r="Q127" s="208"/>
      <c r="R127" s="209">
        <f>SUM(R128:R146)</f>
        <v>0</v>
      </c>
      <c r="S127" s="208"/>
      <c r="T127" s="210">
        <f>SUM(T128:T146)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1" t="s">
        <v>79</v>
      </c>
      <c r="AT127" s="212" t="s">
        <v>71</v>
      </c>
      <c r="AU127" s="212" t="s">
        <v>79</v>
      </c>
      <c r="AY127" s="211" t="s">
        <v>203</v>
      </c>
      <c r="BK127" s="213">
        <f>SUM(BK128:BK146)</f>
        <v>0</v>
      </c>
    </row>
    <row r="128" s="2" customFormat="1" ht="24.15" customHeight="1">
      <c r="A128" s="40"/>
      <c r="B128" s="41"/>
      <c r="C128" s="216" t="s">
        <v>89</v>
      </c>
      <c r="D128" s="216" t="s">
        <v>206</v>
      </c>
      <c r="E128" s="217" t="s">
        <v>280</v>
      </c>
      <c r="F128" s="218" t="s">
        <v>281</v>
      </c>
      <c r="G128" s="219" t="s">
        <v>282</v>
      </c>
      <c r="H128" s="220">
        <v>5.9489999999999998</v>
      </c>
      <c r="I128" s="221"/>
      <c r="J128" s="222">
        <f>ROUND(I128*H128,2)</f>
        <v>0</v>
      </c>
      <c r="K128" s="218" t="s">
        <v>210</v>
      </c>
      <c r="L128" s="46"/>
      <c r="M128" s="223" t="s">
        <v>19</v>
      </c>
      <c r="N128" s="224" t="s">
        <v>43</v>
      </c>
      <c r="O128" s="86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7" t="s">
        <v>211</v>
      </c>
      <c r="AT128" s="227" t="s">
        <v>206</v>
      </c>
      <c r="AU128" s="227" t="s">
        <v>81</v>
      </c>
      <c r="AY128" s="19" t="s">
        <v>203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19" t="s">
        <v>79</v>
      </c>
      <c r="BK128" s="228">
        <f>ROUND(I128*H128,2)</f>
        <v>0</v>
      </c>
      <c r="BL128" s="19" t="s">
        <v>211</v>
      </c>
      <c r="BM128" s="227" t="s">
        <v>2035</v>
      </c>
    </row>
    <row r="129" s="2" customFormat="1">
      <c r="A129" s="40"/>
      <c r="B129" s="41"/>
      <c r="C129" s="42"/>
      <c r="D129" s="229" t="s">
        <v>213</v>
      </c>
      <c r="E129" s="42"/>
      <c r="F129" s="230" t="s">
        <v>284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213</v>
      </c>
      <c r="AU129" s="19" t="s">
        <v>81</v>
      </c>
    </row>
    <row r="130" s="2" customFormat="1" ht="21.75" customHeight="1">
      <c r="A130" s="40"/>
      <c r="B130" s="41"/>
      <c r="C130" s="216" t="s">
        <v>211</v>
      </c>
      <c r="D130" s="216" t="s">
        <v>206</v>
      </c>
      <c r="E130" s="217" t="s">
        <v>286</v>
      </c>
      <c r="F130" s="218" t="s">
        <v>287</v>
      </c>
      <c r="G130" s="219" t="s">
        <v>282</v>
      </c>
      <c r="H130" s="220">
        <v>5.9489999999999998</v>
      </c>
      <c r="I130" s="221"/>
      <c r="J130" s="222">
        <f>ROUND(I130*H130,2)</f>
        <v>0</v>
      </c>
      <c r="K130" s="218" t="s">
        <v>210</v>
      </c>
      <c r="L130" s="46"/>
      <c r="M130" s="223" t="s">
        <v>19</v>
      </c>
      <c r="N130" s="224" t="s">
        <v>43</v>
      </c>
      <c r="O130" s="86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7" t="s">
        <v>211</v>
      </c>
      <c r="AT130" s="227" t="s">
        <v>206</v>
      </c>
      <c r="AU130" s="227" t="s">
        <v>81</v>
      </c>
      <c r="AY130" s="19" t="s">
        <v>203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19" t="s">
        <v>79</v>
      </c>
      <c r="BK130" s="228">
        <f>ROUND(I130*H130,2)</f>
        <v>0</v>
      </c>
      <c r="BL130" s="19" t="s">
        <v>211</v>
      </c>
      <c r="BM130" s="227" t="s">
        <v>2036</v>
      </c>
    </row>
    <row r="131" s="2" customFormat="1">
      <c r="A131" s="40"/>
      <c r="B131" s="41"/>
      <c r="C131" s="42"/>
      <c r="D131" s="229" t="s">
        <v>213</v>
      </c>
      <c r="E131" s="42"/>
      <c r="F131" s="230" t="s">
        <v>289</v>
      </c>
      <c r="G131" s="42"/>
      <c r="H131" s="42"/>
      <c r="I131" s="231"/>
      <c r="J131" s="42"/>
      <c r="K131" s="42"/>
      <c r="L131" s="46"/>
      <c r="M131" s="232"/>
      <c r="N131" s="233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213</v>
      </c>
      <c r="AU131" s="19" t="s">
        <v>81</v>
      </c>
    </row>
    <row r="132" s="2" customFormat="1" ht="24.15" customHeight="1">
      <c r="A132" s="40"/>
      <c r="B132" s="41"/>
      <c r="C132" s="216" t="s">
        <v>285</v>
      </c>
      <c r="D132" s="216" t="s">
        <v>206</v>
      </c>
      <c r="E132" s="217" t="s">
        <v>291</v>
      </c>
      <c r="F132" s="218" t="s">
        <v>292</v>
      </c>
      <c r="G132" s="219" t="s">
        <v>282</v>
      </c>
      <c r="H132" s="220">
        <v>154.67400000000001</v>
      </c>
      <c r="I132" s="221"/>
      <c r="J132" s="222">
        <f>ROUND(I132*H132,2)</f>
        <v>0</v>
      </c>
      <c r="K132" s="218" t="s">
        <v>210</v>
      </c>
      <c r="L132" s="46"/>
      <c r="M132" s="223" t="s">
        <v>19</v>
      </c>
      <c r="N132" s="224" t="s">
        <v>43</v>
      </c>
      <c r="O132" s="86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7" t="s">
        <v>211</v>
      </c>
      <c r="AT132" s="227" t="s">
        <v>206</v>
      </c>
      <c r="AU132" s="227" t="s">
        <v>81</v>
      </c>
      <c r="AY132" s="19" t="s">
        <v>203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19" t="s">
        <v>79</v>
      </c>
      <c r="BK132" s="228">
        <f>ROUND(I132*H132,2)</f>
        <v>0</v>
      </c>
      <c r="BL132" s="19" t="s">
        <v>211</v>
      </c>
      <c r="BM132" s="227" t="s">
        <v>2037</v>
      </c>
    </row>
    <row r="133" s="2" customFormat="1">
      <c r="A133" s="40"/>
      <c r="B133" s="41"/>
      <c r="C133" s="42"/>
      <c r="D133" s="229" t="s">
        <v>213</v>
      </c>
      <c r="E133" s="42"/>
      <c r="F133" s="230" t="s">
        <v>294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213</v>
      </c>
      <c r="AU133" s="19" t="s">
        <v>81</v>
      </c>
    </row>
    <row r="134" s="14" customFormat="1">
      <c r="A134" s="14"/>
      <c r="B134" s="245"/>
      <c r="C134" s="246"/>
      <c r="D134" s="236" t="s">
        <v>215</v>
      </c>
      <c r="E134" s="246"/>
      <c r="F134" s="248" t="s">
        <v>2038</v>
      </c>
      <c r="G134" s="246"/>
      <c r="H134" s="249">
        <v>154.67400000000001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215</v>
      </c>
      <c r="AU134" s="255" t="s">
        <v>81</v>
      </c>
      <c r="AV134" s="14" t="s">
        <v>81</v>
      </c>
      <c r="AW134" s="14" t="s">
        <v>4</v>
      </c>
      <c r="AX134" s="14" t="s">
        <v>79</v>
      </c>
      <c r="AY134" s="255" t="s">
        <v>203</v>
      </c>
    </row>
    <row r="135" s="2" customFormat="1" ht="24.15" customHeight="1">
      <c r="A135" s="40"/>
      <c r="B135" s="41"/>
      <c r="C135" s="216" t="s">
        <v>290</v>
      </c>
      <c r="D135" s="216" t="s">
        <v>206</v>
      </c>
      <c r="E135" s="217" t="s">
        <v>1437</v>
      </c>
      <c r="F135" s="218" t="s">
        <v>1438</v>
      </c>
      <c r="G135" s="219" t="s">
        <v>282</v>
      </c>
      <c r="H135" s="220">
        <v>5.7009999999999996</v>
      </c>
      <c r="I135" s="221"/>
      <c r="J135" s="222">
        <f>ROUND(I135*H135,2)</f>
        <v>0</v>
      </c>
      <c r="K135" s="218" t="s">
        <v>210</v>
      </c>
      <c r="L135" s="46"/>
      <c r="M135" s="223" t="s">
        <v>19</v>
      </c>
      <c r="N135" s="224" t="s">
        <v>43</v>
      </c>
      <c r="O135" s="86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7" t="s">
        <v>211</v>
      </c>
      <c r="AT135" s="227" t="s">
        <v>206</v>
      </c>
      <c r="AU135" s="227" t="s">
        <v>81</v>
      </c>
      <c r="AY135" s="19" t="s">
        <v>203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19" t="s">
        <v>79</v>
      </c>
      <c r="BK135" s="228">
        <f>ROUND(I135*H135,2)</f>
        <v>0</v>
      </c>
      <c r="BL135" s="19" t="s">
        <v>211</v>
      </c>
      <c r="BM135" s="227" t="s">
        <v>2039</v>
      </c>
    </row>
    <row r="136" s="2" customFormat="1">
      <c r="A136" s="40"/>
      <c r="B136" s="41"/>
      <c r="C136" s="42"/>
      <c r="D136" s="229" t="s">
        <v>213</v>
      </c>
      <c r="E136" s="42"/>
      <c r="F136" s="230" t="s">
        <v>1440</v>
      </c>
      <c r="G136" s="42"/>
      <c r="H136" s="42"/>
      <c r="I136" s="231"/>
      <c r="J136" s="42"/>
      <c r="K136" s="42"/>
      <c r="L136" s="46"/>
      <c r="M136" s="232"/>
      <c r="N136" s="23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213</v>
      </c>
      <c r="AU136" s="19" t="s">
        <v>81</v>
      </c>
    </row>
    <row r="137" s="14" customFormat="1">
      <c r="A137" s="14"/>
      <c r="B137" s="245"/>
      <c r="C137" s="246"/>
      <c r="D137" s="236" t="s">
        <v>215</v>
      </c>
      <c r="E137" s="247" t="s">
        <v>19</v>
      </c>
      <c r="F137" s="248" t="s">
        <v>2040</v>
      </c>
      <c r="G137" s="246"/>
      <c r="H137" s="249">
        <v>5.7009999999999996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215</v>
      </c>
      <c r="AU137" s="255" t="s">
        <v>81</v>
      </c>
      <c r="AV137" s="14" t="s">
        <v>81</v>
      </c>
      <c r="AW137" s="14" t="s">
        <v>33</v>
      </c>
      <c r="AX137" s="14" t="s">
        <v>72</v>
      </c>
      <c r="AY137" s="255" t="s">
        <v>203</v>
      </c>
    </row>
    <row r="138" s="15" customFormat="1">
      <c r="A138" s="15"/>
      <c r="B138" s="256"/>
      <c r="C138" s="257"/>
      <c r="D138" s="236" t="s">
        <v>215</v>
      </c>
      <c r="E138" s="258" t="s">
        <v>19</v>
      </c>
      <c r="F138" s="259" t="s">
        <v>246</v>
      </c>
      <c r="G138" s="257"/>
      <c r="H138" s="260">
        <v>5.7009999999999996</v>
      </c>
      <c r="I138" s="261"/>
      <c r="J138" s="257"/>
      <c r="K138" s="257"/>
      <c r="L138" s="262"/>
      <c r="M138" s="263"/>
      <c r="N138" s="264"/>
      <c r="O138" s="264"/>
      <c r="P138" s="264"/>
      <c r="Q138" s="264"/>
      <c r="R138" s="264"/>
      <c r="S138" s="264"/>
      <c r="T138" s="26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6" t="s">
        <v>215</v>
      </c>
      <c r="AU138" s="266" t="s">
        <v>81</v>
      </c>
      <c r="AV138" s="15" t="s">
        <v>211</v>
      </c>
      <c r="AW138" s="15" t="s">
        <v>33</v>
      </c>
      <c r="AX138" s="15" t="s">
        <v>79</v>
      </c>
      <c r="AY138" s="266" t="s">
        <v>203</v>
      </c>
    </row>
    <row r="139" s="2" customFormat="1" ht="24.15" customHeight="1">
      <c r="A139" s="40"/>
      <c r="B139" s="41"/>
      <c r="C139" s="216" t="s">
        <v>296</v>
      </c>
      <c r="D139" s="216" t="s">
        <v>206</v>
      </c>
      <c r="E139" s="217" t="s">
        <v>297</v>
      </c>
      <c r="F139" s="218" t="s">
        <v>298</v>
      </c>
      <c r="G139" s="219" t="s">
        <v>282</v>
      </c>
      <c r="H139" s="220">
        <v>0.073999999999999996</v>
      </c>
      <c r="I139" s="221"/>
      <c r="J139" s="222">
        <f>ROUND(I139*H139,2)</f>
        <v>0</v>
      </c>
      <c r="K139" s="218" t="s">
        <v>210</v>
      </c>
      <c r="L139" s="46"/>
      <c r="M139" s="223" t="s">
        <v>19</v>
      </c>
      <c r="N139" s="224" t="s">
        <v>43</v>
      </c>
      <c r="O139" s="86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7" t="s">
        <v>211</v>
      </c>
      <c r="AT139" s="227" t="s">
        <v>206</v>
      </c>
      <c r="AU139" s="227" t="s">
        <v>81</v>
      </c>
      <c r="AY139" s="19" t="s">
        <v>203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19" t="s">
        <v>79</v>
      </c>
      <c r="BK139" s="228">
        <f>ROUND(I139*H139,2)</f>
        <v>0</v>
      </c>
      <c r="BL139" s="19" t="s">
        <v>211</v>
      </c>
      <c r="BM139" s="227" t="s">
        <v>2041</v>
      </c>
    </row>
    <row r="140" s="2" customFormat="1">
      <c r="A140" s="40"/>
      <c r="B140" s="41"/>
      <c r="C140" s="42"/>
      <c r="D140" s="229" t="s">
        <v>213</v>
      </c>
      <c r="E140" s="42"/>
      <c r="F140" s="230" t="s">
        <v>300</v>
      </c>
      <c r="G140" s="42"/>
      <c r="H140" s="42"/>
      <c r="I140" s="231"/>
      <c r="J140" s="42"/>
      <c r="K140" s="42"/>
      <c r="L140" s="46"/>
      <c r="M140" s="232"/>
      <c r="N140" s="23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213</v>
      </c>
      <c r="AU140" s="19" t="s">
        <v>81</v>
      </c>
    </row>
    <row r="141" s="14" customFormat="1">
      <c r="A141" s="14"/>
      <c r="B141" s="245"/>
      <c r="C141" s="246"/>
      <c r="D141" s="236" t="s">
        <v>215</v>
      </c>
      <c r="E141" s="247" t="s">
        <v>19</v>
      </c>
      <c r="F141" s="248" t="s">
        <v>2042</v>
      </c>
      <c r="G141" s="246"/>
      <c r="H141" s="249">
        <v>0.073999999999999996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215</v>
      </c>
      <c r="AU141" s="255" t="s">
        <v>81</v>
      </c>
      <c r="AV141" s="14" t="s">
        <v>81</v>
      </c>
      <c r="AW141" s="14" t="s">
        <v>33</v>
      </c>
      <c r="AX141" s="14" t="s">
        <v>72</v>
      </c>
      <c r="AY141" s="255" t="s">
        <v>203</v>
      </c>
    </row>
    <row r="142" s="15" customFormat="1">
      <c r="A142" s="15"/>
      <c r="B142" s="256"/>
      <c r="C142" s="257"/>
      <c r="D142" s="236" t="s">
        <v>215</v>
      </c>
      <c r="E142" s="258" t="s">
        <v>19</v>
      </c>
      <c r="F142" s="259" t="s">
        <v>246</v>
      </c>
      <c r="G142" s="257"/>
      <c r="H142" s="260">
        <v>0.073999999999999996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6" t="s">
        <v>215</v>
      </c>
      <c r="AU142" s="266" t="s">
        <v>81</v>
      </c>
      <c r="AV142" s="15" t="s">
        <v>211</v>
      </c>
      <c r="AW142" s="15" t="s">
        <v>33</v>
      </c>
      <c r="AX142" s="15" t="s">
        <v>79</v>
      </c>
      <c r="AY142" s="266" t="s">
        <v>203</v>
      </c>
    </row>
    <row r="143" s="2" customFormat="1" ht="24.15" customHeight="1">
      <c r="A143" s="40"/>
      <c r="B143" s="41"/>
      <c r="C143" s="216" t="s">
        <v>302</v>
      </c>
      <c r="D143" s="216" t="s">
        <v>206</v>
      </c>
      <c r="E143" s="217" t="s">
        <v>1449</v>
      </c>
      <c r="F143" s="218" t="s">
        <v>1450</v>
      </c>
      <c r="G143" s="219" t="s">
        <v>282</v>
      </c>
      <c r="H143" s="220">
        <v>0.17299999999999999</v>
      </c>
      <c r="I143" s="221"/>
      <c r="J143" s="222">
        <f>ROUND(I143*H143,2)</f>
        <v>0</v>
      </c>
      <c r="K143" s="218" t="s">
        <v>210</v>
      </c>
      <c r="L143" s="46"/>
      <c r="M143" s="223" t="s">
        <v>19</v>
      </c>
      <c r="N143" s="224" t="s">
        <v>43</v>
      </c>
      <c r="O143" s="86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211</v>
      </c>
      <c r="AT143" s="227" t="s">
        <v>206</v>
      </c>
      <c r="AU143" s="227" t="s">
        <v>81</v>
      </c>
      <c r="AY143" s="19" t="s">
        <v>203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211</v>
      </c>
      <c r="BM143" s="227" t="s">
        <v>2043</v>
      </c>
    </row>
    <row r="144" s="2" customFormat="1">
      <c r="A144" s="40"/>
      <c r="B144" s="41"/>
      <c r="C144" s="42"/>
      <c r="D144" s="229" t="s">
        <v>213</v>
      </c>
      <c r="E144" s="42"/>
      <c r="F144" s="230" t="s">
        <v>1452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213</v>
      </c>
      <c r="AU144" s="19" t="s">
        <v>81</v>
      </c>
    </row>
    <row r="145" s="14" customFormat="1">
      <c r="A145" s="14"/>
      <c r="B145" s="245"/>
      <c r="C145" s="246"/>
      <c r="D145" s="236" t="s">
        <v>215</v>
      </c>
      <c r="E145" s="247" t="s">
        <v>19</v>
      </c>
      <c r="F145" s="248" t="s">
        <v>2044</v>
      </c>
      <c r="G145" s="246"/>
      <c r="H145" s="249">
        <v>0.17299999999999999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215</v>
      </c>
      <c r="AU145" s="255" t="s">
        <v>81</v>
      </c>
      <c r="AV145" s="14" t="s">
        <v>81</v>
      </c>
      <c r="AW145" s="14" t="s">
        <v>33</v>
      </c>
      <c r="AX145" s="14" t="s">
        <v>72</v>
      </c>
      <c r="AY145" s="255" t="s">
        <v>203</v>
      </c>
    </row>
    <row r="146" s="15" customFormat="1">
      <c r="A146" s="15"/>
      <c r="B146" s="256"/>
      <c r="C146" s="257"/>
      <c r="D146" s="236" t="s">
        <v>215</v>
      </c>
      <c r="E146" s="258" t="s">
        <v>19</v>
      </c>
      <c r="F146" s="259" t="s">
        <v>246</v>
      </c>
      <c r="G146" s="257"/>
      <c r="H146" s="260">
        <v>0.17299999999999999</v>
      </c>
      <c r="I146" s="261"/>
      <c r="J146" s="257"/>
      <c r="K146" s="257"/>
      <c r="L146" s="262"/>
      <c r="M146" s="263"/>
      <c r="N146" s="264"/>
      <c r="O146" s="264"/>
      <c r="P146" s="264"/>
      <c r="Q146" s="264"/>
      <c r="R146" s="264"/>
      <c r="S146" s="264"/>
      <c r="T146" s="26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6" t="s">
        <v>215</v>
      </c>
      <c r="AU146" s="266" t="s">
        <v>81</v>
      </c>
      <c r="AV146" s="15" t="s">
        <v>211</v>
      </c>
      <c r="AW146" s="15" t="s">
        <v>33</v>
      </c>
      <c r="AX146" s="15" t="s">
        <v>79</v>
      </c>
      <c r="AY146" s="266" t="s">
        <v>203</v>
      </c>
    </row>
    <row r="147" s="12" customFormat="1" ht="25.92" customHeight="1">
      <c r="A147" s="12"/>
      <c r="B147" s="200"/>
      <c r="C147" s="201"/>
      <c r="D147" s="202" t="s">
        <v>71</v>
      </c>
      <c r="E147" s="203" t="s">
        <v>314</v>
      </c>
      <c r="F147" s="203" t="s">
        <v>315</v>
      </c>
      <c r="G147" s="201"/>
      <c r="H147" s="201"/>
      <c r="I147" s="204"/>
      <c r="J147" s="205">
        <f>BK147</f>
        <v>0</v>
      </c>
      <c r="K147" s="201"/>
      <c r="L147" s="206"/>
      <c r="M147" s="207"/>
      <c r="N147" s="208"/>
      <c r="O147" s="208"/>
      <c r="P147" s="209">
        <f>P148+P157+P188</f>
        <v>0</v>
      </c>
      <c r="Q147" s="208"/>
      <c r="R147" s="209">
        <f>R148+R157+R188</f>
        <v>0.23827600000000002</v>
      </c>
      <c r="S147" s="208"/>
      <c r="T147" s="210">
        <f>T148+T157+T188</f>
        <v>0.24806555999999999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81</v>
      </c>
      <c r="AT147" s="212" t="s">
        <v>71</v>
      </c>
      <c r="AU147" s="212" t="s">
        <v>72</v>
      </c>
      <c r="AY147" s="211" t="s">
        <v>203</v>
      </c>
      <c r="BK147" s="213">
        <f>BK148+BK157+BK188</f>
        <v>0</v>
      </c>
    </row>
    <row r="148" s="12" customFormat="1" ht="22.8" customHeight="1">
      <c r="A148" s="12"/>
      <c r="B148" s="200"/>
      <c r="C148" s="201"/>
      <c r="D148" s="202" t="s">
        <v>71</v>
      </c>
      <c r="E148" s="214" t="s">
        <v>316</v>
      </c>
      <c r="F148" s="214" t="s">
        <v>317</v>
      </c>
      <c r="G148" s="201"/>
      <c r="H148" s="201"/>
      <c r="I148" s="204"/>
      <c r="J148" s="215">
        <f>BK148</f>
        <v>0</v>
      </c>
      <c r="K148" s="201"/>
      <c r="L148" s="206"/>
      <c r="M148" s="207"/>
      <c r="N148" s="208"/>
      <c r="O148" s="208"/>
      <c r="P148" s="209">
        <f>SUM(P149:P156)</f>
        <v>0</v>
      </c>
      <c r="Q148" s="208"/>
      <c r="R148" s="209">
        <f>SUM(R149:R156)</f>
        <v>0</v>
      </c>
      <c r="S148" s="208"/>
      <c r="T148" s="210">
        <f>SUM(T149:T156)</f>
        <v>0.001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81</v>
      </c>
      <c r="AT148" s="212" t="s">
        <v>71</v>
      </c>
      <c r="AU148" s="212" t="s">
        <v>79</v>
      </c>
      <c r="AY148" s="211" t="s">
        <v>203</v>
      </c>
      <c r="BK148" s="213">
        <f>SUM(BK149:BK156)</f>
        <v>0</v>
      </c>
    </row>
    <row r="149" s="2" customFormat="1" ht="16.5" customHeight="1">
      <c r="A149" s="40"/>
      <c r="B149" s="41"/>
      <c r="C149" s="216" t="s">
        <v>308</v>
      </c>
      <c r="D149" s="216" t="s">
        <v>206</v>
      </c>
      <c r="E149" s="217" t="s">
        <v>2045</v>
      </c>
      <c r="F149" s="218" t="s">
        <v>357</v>
      </c>
      <c r="G149" s="219" t="s">
        <v>358</v>
      </c>
      <c r="H149" s="220">
        <v>1</v>
      </c>
      <c r="I149" s="221"/>
      <c r="J149" s="222">
        <f>ROUND(I149*H149,2)</f>
        <v>0</v>
      </c>
      <c r="K149" s="218" t="s">
        <v>19</v>
      </c>
      <c r="L149" s="46"/>
      <c r="M149" s="223" t="s">
        <v>19</v>
      </c>
      <c r="N149" s="224" t="s">
        <v>43</v>
      </c>
      <c r="O149" s="86"/>
      <c r="P149" s="225">
        <f>O149*H149</f>
        <v>0</v>
      </c>
      <c r="Q149" s="225">
        <v>0</v>
      </c>
      <c r="R149" s="225">
        <f>Q149*H149</f>
        <v>0</v>
      </c>
      <c r="S149" s="225">
        <v>0.001</v>
      </c>
      <c r="T149" s="226">
        <f>S149*H149</f>
        <v>0.001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7" t="s">
        <v>321</v>
      </c>
      <c r="AT149" s="227" t="s">
        <v>206</v>
      </c>
      <c r="AU149" s="227" t="s">
        <v>81</v>
      </c>
      <c r="AY149" s="19" t="s">
        <v>203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19" t="s">
        <v>79</v>
      </c>
      <c r="BK149" s="228">
        <f>ROUND(I149*H149,2)</f>
        <v>0</v>
      </c>
      <c r="BL149" s="19" t="s">
        <v>321</v>
      </c>
      <c r="BM149" s="227" t="s">
        <v>2046</v>
      </c>
    </row>
    <row r="150" s="13" customFormat="1">
      <c r="A150" s="13"/>
      <c r="B150" s="234"/>
      <c r="C150" s="235"/>
      <c r="D150" s="236" t="s">
        <v>215</v>
      </c>
      <c r="E150" s="237" t="s">
        <v>19</v>
      </c>
      <c r="F150" s="238" t="s">
        <v>1977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215</v>
      </c>
      <c r="AU150" s="244" t="s">
        <v>81</v>
      </c>
      <c r="AV150" s="13" t="s">
        <v>79</v>
      </c>
      <c r="AW150" s="13" t="s">
        <v>33</v>
      </c>
      <c r="AX150" s="13" t="s">
        <v>72</v>
      </c>
      <c r="AY150" s="244" t="s">
        <v>203</v>
      </c>
    </row>
    <row r="151" s="13" customFormat="1">
      <c r="A151" s="13"/>
      <c r="B151" s="234"/>
      <c r="C151" s="235"/>
      <c r="D151" s="236" t="s">
        <v>215</v>
      </c>
      <c r="E151" s="237" t="s">
        <v>19</v>
      </c>
      <c r="F151" s="238" t="s">
        <v>2047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215</v>
      </c>
      <c r="AU151" s="244" t="s">
        <v>81</v>
      </c>
      <c r="AV151" s="13" t="s">
        <v>79</v>
      </c>
      <c r="AW151" s="13" t="s">
        <v>33</v>
      </c>
      <c r="AX151" s="13" t="s">
        <v>72</v>
      </c>
      <c r="AY151" s="244" t="s">
        <v>203</v>
      </c>
    </row>
    <row r="152" s="13" customFormat="1">
      <c r="A152" s="13"/>
      <c r="B152" s="234"/>
      <c r="C152" s="235"/>
      <c r="D152" s="236" t="s">
        <v>215</v>
      </c>
      <c r="E152" s="237" t="s">
        <v>19</v>
      </c>
      <c r="F152" s="238" t="s">
        <v>553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215</v>
      </c>
      <c r="AU152" s="244" t="s">
        <v>81</v>
      </c>
      <c r="AV152" s="13" t="s">
        <v>79</v>
      </c>
      <c r="AW152" s="13" t="s">
        <v>33</v>
      </c>
      <c r="AX152" s="13" t="s">
        <v>72</v>
      </c>
      <c r="AY152" s="244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363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2048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4" customFormat="1">
      <c r="A155" s="14"/>
      <c r="B155" s="245"/>
      <c r="C155" s="246"/>
      <c r="D155" s="236" t="s">
        <v>215</v>
      </c>
      <c r="E155" s="247" t="s">
        <v>19</v>
      </c>
      <c r="F155" s="248" t="s">
        <v>79</v>
      </c>
      <c r="G155" s="246"/>
      <c r="H155" s="249">
        <v>1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215</v>
      </c>
      <c r="AU155" s="255" t="s">
        <v>81</v>
      </c>
      <c r="AV155" s="14" t="s">
        <v>81</v>
      </c>
      <c r="AW155" s="14" t="s">
        <v>33</v>
      </c>
      <c r="AX155" s="14" t="s">
        <v>72</v>
      </c>
      <c r="AY155" s="255" t="s">
        <v>203</v>
      </c>
    </row>
    <row r="156" s="15" customFormat="1">
      <c r="A156" s="15"/>
      <c r="B156" s="256"/>
      <c r="C156" s="257"/>
      <c r="D156" s="236" t="s">
        <v>215</v>
      </c>
      <c r="E156" s="258" t="s">
        <v>19</v>
      </c>
      <c r="F156" s="259" t="s">
        <v>246</v>
      </c>
      <c r="G156" s="257"/>
      <c r="H156" s="260">
        <v>1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6" t="s">
        <v>215</v>
      </c>
      <c r="AU156" s="266" t="s">
        <v>81</v>
      </c>
      <c r="AV156" s="15" t="s">
        <v>211</v>
      </c>
      <c r="AW156" s="15" t="s">
        <v>33</v>
      </c>
      <c r="AX156" s="15" t="s">
        <v>79</v>
      </c>
      <c r="AY156" s="266" t="s">
        <v>203</v>
      </c>
    </row>
    <row r="157" s="12" customFormat="1" ht="22.8" customHeight="1">
      <c r="A157" s="12"/>
      <c r="B157" s="200"/>
      <c r="C157" s="201"/>
      <c r="D157" s="202" t="s">
        <v>71</v>
      </c>
      <c r="E157" s="214" t="s">
        <v>619</v>
      </c>
      <c r="F157" s="214" t="s">
        <v>620</v>
      </c>
      <c r="G157" s="201"/>
      <c r="H157" s="201"/>
      <c r="I157" s="204"/>
      <c r="J157" s="215">
        <f>BK157</f>
        <v>0</v>
      </c>
      <c r="K157" s="201"/>
      <c r="L157" s="206"/>
      <c r="M157" s="207"/>
      <c r="N157" s="208"/>
      <c r="O157" s="208"/>
      <c r="P157" s="209">
        <f>SUM(P158:P187)</f>
        <v>0</v>
      </c>
      <c r="Q157" s="208"/>
      <c r="R157" s="209">
        <f>SUM(R158:R187)</f>
        <v>0</v>
      </c>
      <c r="S157" s="208"/>
      <c r="T157" s="210">
        <f>SUM(T158:T187)</f>
        <v>0.17319999999999999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1" t="s">
        <v>81</v>
      </c>
      <c r="AT157" s="212" t="s">
        <v>71</v>
      </c>
      <c r="AU157" s="212" t="s">
        <v>79</v>
      </c>
      <c r="AY157" s="211" t="s">
        <v>203</v>
      </c>
      <c r="BK157" s="213">
        <f>SUM(BK158:BK187)</f>
        <v>0</v>
      </c>
    </row>
    <row r="158" s="2" customFormat="1" ht="16.5" customHeight="1">
      <c r="A158" s="40"/>
      <c r="B158" s="41"/>
      <c r="C158" s="216" t="s">
        <v>318</v>
      </c>
      <c r="D158" s="216" t="s">
        <v>206</v>
      </c>
      <c r="E158" s="217" t="s">
        <v>1463</v>
      </c>
      <c r="F158" s="218" t="s">
        <v>1464</v>
      </c>
      <c r="G158" s="219" t="s">
        <v>209</v>
      </c>
      <c r="H158" s="220">
        <v>69.280000000000001</v>
      </c>
      <c r="I158" s="221"/>
      <c r="J158" s="222">
        <f>ROUND(I158*H158,2)</f>
        <v>0</v>
      </c>
      <c r="K158" s="218" t="s">
        <v>210</v>
      </c>
      <c r="L158" s="46"/>
      <c r="M158" s="223" t="s">
        <v>19</v>
      </c>
      <c r="N158" s="224" t="s">
        <v>43</v>
      </c>
      <c r="O158" s="86"/>
      <c r="P158" s="225">
        <f>O158*H158</f>
        <v>0</v>
      </c>
      <c r="Q158" s="225">
        <v>0</v>
      </c>
      <c r="R158" s="225">
        <f>Q158*H158</f>
        <v>0</v>
      </c>
      <c r="S158" s="225">
        <v>0.0025000000000000001</v>
      </c>
      <c r="T158" s="226">
        <f>S158*H158</f>
        <v>0.17319999999999999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7" t="s">
        <v>321</v>
      </c>
      <c r="AT158" s="227" t="s">
        <v>206</v>
      </c>
      <c r="AU158" s="227" t="s">
        <v>81</v>
      </c>
      <c r="AY158" s="19" t="s">
        <v>203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19" t="s">
        <v>79</v>
      </c>
      <c r="BK158" s="228">
        <f>ROUND(I158*H158,2)</f>
        <v>0</v>
      </c>
      <c r="BL158" s="19" t="s">
        <v>321</v>
      </c>
      <c r="BM158" s="227" t="s">
        <v>2049</v>
      </c>
    </row>
    <row r="159" s="2" customFormat="1">
      <c r="A159" s="40"/>
      <c r="B159" s="41"/>
      <c r="C159" s="42"/>
      <c r="D159" s="229" t="s">
        <v>213</v>
      </c>
      <c r="E159" s="42"/>
      <c r="F159" s="230" t="s">
        <v>1466</v>
      </c>
      <c r="G159" s="42"/>
      <c r="H159" s="42"/>
      <c r="I159" s="231"/>
      <c r="J159" s="42"/>
      <c r="K159" s="42"/>
      <c r="L159" s="46"/>
      <c r="M159" s="232"/>
      <c r="N159" s="23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213</v>
      </c>
      <c r="AU159" s="19" t="s">
        <v>81</v>
      </c>
    </row>
    <row r="160" s="13" customFormat="1">
      <c r="A160" s="13"/>
      <c r="B160" s="234"/>
      <c r="C160" s="235"/>
      <c r="D160" s="236" t="s">
        <v>215</v>
      </c>
      <c r="E160" s="237" t="s">
        <v>19</v>
      </c>
      <c r="F160" s="238" t="s">
        <v>1977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215</v>
      </c>
      <c r="AU160" s="244" t="s">
        <v>81</v>
      </c>
      <c r="AV160" s="13" t="s">
        <v>79</v>
      </c>
      <c r="AW160" s="13" t="s">
        <v>33</v>
      </c>
      <c r="AX160" s="13" t="s">
        <v>72</v>
      </c>
      <c r="AY160" s="244" t="s">
        <v>203</v>
      </c>
    </row>
    <row r="161" s="13" customFormat="1">
      <c r="A161" s="13"/>
      <c r="B161" s="234"/>
      <c r="C161" s="235"/>
      <c r="D161" s="236" t="s">
        <v>215</v>
      </c>
      <c r="E161" s="237" t="s">
        <v>19</v>
      </c>
      <c r="F161" s="238" t="s">
        <v>2050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215</v>
      </c>
      <c r="AU161" s="244" t="s">
        <v>81</v>
      </c>
      <c r="AV161" s="13" t="s">
        <v>79</v>
      </c>
      <c r="AW161" s="13" t="s">
        <v>33</v>
      </c>
      <c r="AX161" s="13" t="s">
        <v>72</v>
      </c>
      <c r="AY161" s="244" t="s">
        <v>203</v>
      </c>
    </row>
    <row r="162" s="13" customFormat="1">
      <c r="A162" s="13"/>
      <c r="B162" s="234"/>
      <c r="C162" s="235"/>
      <c r="D162" s="236" t="s">
        <v>215</v>
      </c>
      <c r="E162" s="237" t="s">
        <v>19</v>
      </c>
      <c r="F162" s="238" t="s">
        <v>553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215</v>
      </c>
      <c r="AU162" s="244" t="s">
        <v>81</v>
      </c>
      <c r="AV162" s="13" t="s">
        <v>79</v>
      </c>
      <c r="AW162" s="13" t="s">
        <v>33</v>
      </c>
      <c r="AX162" s="13" t="s">
        <v>72</v>
      </c>
      <c r="AY162" s="244" t="s">
        <v>203</v>
      </c>
    </row>
    <row r="163" s="13" customFormat="1">
      <c r="A163" s="13"/>
      <c r="B163" s="234"/>
      <c r="C163" s="235"/>
      <c r="D163" s="236" t="s">
        <v>215</v>
      </c>
      <c r="E163" s="237" t="s">
        <v>19</v>
      </c>
      <c r="F163" s="238" t="s">
        <v>1467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215</v>
      </c>
      <c r="AU163" s="244" t="s">
        <v>81</v>
      </c>
      <c r="AV163" s="13" t="s">
        <v>79</v>
      </c>
      <c r="AW163" s="13" t="s">
        <v>33</v>
      </c>
      <c r="AX163" s="13" t="s">
        <v>72</v>
      </c>
      <c r="AY163" s="244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2011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4" customFormat="1">
      <c r="A165" s="14"/>
      <c r="B165" s="245"/>
      <c r="C165" s="246"/>
      <c r="D165" s="236" t="s">
        <v>215</v>
      </c>
      <c r="E165" s="247" t="s">
        <v>19</v>
      </c>
      <c r="F165" s="248" t="s">
        <v>2031</v>
      </c>
      <c r="G165" s="246"/>
      <c r="H165" s="249">
        <v>63.340000000000003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215</v>
      </c>
      <c r="AU165" s="255" t="s">
        <v>81</v>
      </c>
      <c r="AV165" s="14" t="s">
        <v>81</v>
      </c>
      <c r="AW165" s="14" t="s">
        <v>33</v>
      </c>
      <c r="AX165" s="14" t="s">
        <v>72</v>
      </c>
      <c r="AY165" s="255" t="s">
        <v>203</v>
      </c>
    </row>
    <row r="166" s="13" customFormat="1">
      <c r="A166" s="13"/>
      <c r="B166" s="234"/>
      <c r="C166" s="235"/>
      <c r="D166" s="236" t="s">
        <v>215</v>
      </c>
      <c r="E166" s="237" t="s">
        <v>19</v>
      </c>
      <c r="F166" s="238" t="s">
        <v>1977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215</v>
      </c>
      <c r="AU166" s="244" t="s">
        <v>81</v>
      </c>
      <c r="AV166" s="13" t="s">
        <v>79</v>
      </c>
      <c r="AW166" s="13" t="s">
        <v>33</v>
      </c>
      <c r="AX166" s="13" t="s">
        <v>72</v>
      </c>
      <c r="AY166" s="244" t="s">
        <v>203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2051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3" customFormat="1">
      <c r="A168" s="13"/>
      <c r="B168" s="234"/>
      <c r="C168" s="235"/>
      <c r="D168" s="236" t="s">
        <v>215</v>
      </c>
      <c r="E168" s="237" t="s">
        <v>19</v>
      </c>
      <c r="F168" s="238" t="s">
        <v>1503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215</v>
      </c>
      <c r="AU168" s="244" t="s">
        <v>81</v>
      </c>
      <c r="AV168" s="13" t="s">
        <v>79</v>
      </c>
      <c r="AW168" s="13" t="s">
        <v>33</v>
      </c>
      <c r="AX168" s="13" t="s">
        <v>72</v>
      </c>
      <c r="AY168" s="244" t="s">
        <v>203</v>
      </c>
    </row>
    <row r="169" s="13" customFormat="1">
      <c r="A169" s="13"/>
      <c r="B169" s="234"/>
      <c r="C169" s="235"/>
      <c r="D169" s="236" t="s">
        <v>215</v>
      </c>
      <c r="E169" s="237" t="s">
        <v>19</v>
      </c>
      <c r="F169" s="238" t="s">
        <v>1467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215</v>
      </c>
      <c r="AU169" s="244" t="s">
        <v>81</v>
      </c>
      <c r="AV169" s="13" t="s">
        <v>79</v>
      </c>
      <c r="AW169" s="13" t="s">
        <v>33</v>
      </c>
      <c r="AX169" s="13" t="s">
        <v>72</v>
      </c>
      <c r="AY169" s="244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2011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4" customFormat="1">
      <c r="A171" s="14"/>
      <c r="B171" s="245"/>
      <c r="C171" s="246"/>
      <c r="D171" s="236" t="s">
        <v>215</v>
      </c>
      <c r="E171" s="247" t="s">
        <v>19</v>
      </c>
      <c r="F171" s="248" t="s">
        <v>2032</v>
      </c>
      <c r="G171" s="246"/>
      <c r="H171" s="249">
        <v>5.9400000000000004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215</v>
      </c>
      <c r="AU171" s="255" t="s">
        <v>81</v>
      </c>
      <c r="AV171" s="14" t="s">
        <v>81</v>
      </c>
      <c r="AW171" s="14" t="s">
        <v>33</v>
      </c>
      <c r="AX171" s="14" t="s">
        <v>72</v>
      </c>
      <c r="AY171" s="255" t="s">
        <v>203</v>
      </c>
    </row>
    <row r="172" s="15" customFormat="1">
      <c r="A172" s="15"/>
      <c r="B172" s="256"/>
      <c r="C172" s="257"/>
      <c r="D172" s="236" t="s">
        <v>215</v>
      </c>
      <c r="E172" s="258" t="s">
        <v>19</v>
      </c>
      <c r="F172" s="259" t="s">
        <v>246</v>
      </c>
      <c r="G172" s="257"/>
      <c r="H172" s="260">
        <v>69.280000000000001</v>
      </c>
      <c r="I172" s="261"/>
      <c r="J172" s="257"/>
      <c r="K172" s="257"/>
      <c r="L172" s="262"/>
      <c r="M172" s="263"/>
      <c r="N172" s="264"/>
      <c r="O172" s="264"/>
      <c r="P172" s="264"/>
      <c r="Q172" s="264"/>
      <c r="R172" s="264"/>
      <c r="S172" s="264"/>
      <c r="T172" s="26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6" t="s">
        <v>215</v>
      </c>
      <c r="AU172" s="266" t="s">
        <v>81</v>
      </c>
      <c r="AV172" s="15" t="s">
        <v>211</v>
      </c>
      <c r="AW172" s="15" t="s">
        <v>33</v>
      </c>
      <c r="AX172" s="15" t="s">
        <v>79</v>
      </c>
      <c r="AY172" s="266" t="s">
        <v>203</v>
      </c>
    </row>
    <row r="173" s="2" customFormat="1" ht="16.5" customHeight="1">
      <c r="A173" s="40"/>
      <c r="B173" s="41"/>
      <c r="C173" s="216" t="s">
        <v>331</v>
      </c>
      <c r="D173" s="216" t="s">
        <v>206</v>
      </c>
      <c r="E173" s="217" t="s">
        <v>621</v>
      </c>
      <c r="F173" s="218" t="s">
        <v>622</v>
      </c>
      <c r="G173" s="219" t="s">
        <v>209</v>
      </c>
      <c r="H173" s="220">
        <v>100.57899999999999</v>
      </c>
      <c r="I173" s="221"/>
      <c r="J173" s="222">
        <f>ROUND(I173*H173,2)</f>
        <v>0</v>
      </c>
      <c r="K173" s="218" t="s">
        <v>210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321</v>
      </c>
      <c r="AT173" s="227" t="s">
        <v>206</v>
      </c>
      <c r="AU173" s="227" t="s">
        <v>81</v>
      </c>
      <c r="AY173" s="19" t="s">
        <v>203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321</v>
      </c>
      <c r="BM173" s="227" t="s">
        <v>2052</v>
      </c>
    </row>
    <row r="174" s="2" customFormat="1">
      <c r="A174" s="40"/>
      <c r="B174" s="41"/>
      <c r="C174" s="42"/>
      <c r="D174" s="229" t="s">
        <v>213</v>
      </c>
      <c r="E174" s="42"/>
      <c r="F174" s="230" t="s">
        <v>624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213</v>
      </c>
      <c r="AU174" s="19" t="s">
        <v>81</v>
      </c>
    </row>
    <row r="175" s="13" customFormat="1">
      <c r="A175" s="13"/>
      <c r="B175" s="234"/>
      <c r="C175" s="235"/>
      <c r="D175" s="236" t="s">
        <v>215</v>
      </c>
      <c r="E175" s="237" t="s">
        <v>19</v>
      </c>
      <c r="F175" s="238" t="s">
        <v>1977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215</v>
      </c>
      <c r="AU175" s="244" t="s">
        <v>81</v>
      </c>
      <c r="AV175" s="13" t="s">
        <v>79</v>
      </c>
      <c r="AW175" s="13" t="s">
        <v>33</v>
      </c>
      <c r="AX175" s="13" t="s">
        <v>72</v>
      </c>
      <c r="AY175" s="244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2053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3" customFormat="1">
      <c r="A177" s="13"/>
      <c r="B177" s="234"/>
      <c r="C177" s="235"/>
      <c r="D177" s="236" t="s">
        <v>215</v>
      </c>
      <c r="E177" s="237" t="s">
        <v>19</v>
      </c>
      <c r="F177" s="238" t="s">
        <v>1503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215</v>
      </c>
      <c r="AU177" s="244" t="s">
        <v>81</v>
      </c>
      <c r="AV177" s="13" t="s">
        <v>79</v>
      </c>
      <c r="AW177" s="13" t="s">
        <v>33</v>
      </c>
      <c r="AX177" s="13" t="s">
        <v>72</v>
      </c>
      <c r="AY177" s="244" t="s">
        <v>203</v>
      </c>
    </row>
    <row r="178" s="13" customFormat="1">
      <c r="A178" s="13"/>
      <c r="B178" s="234"/>
      <c r="C178" s="235"/>
      <c r="D178" s="236" t="s">
        <v>215</v>
      </c>
      <c r="E178" s="237" t="s">
        <v>19</v>
      </c>
      <c r="F178" s="238" t="s">
        <v>2013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215</v>
      </c>
      <c r="AU178" s="244" t="s">
        <v>81</v>
      </c>
      <c r="AV178" s="13" t="s">
        <v>79</v>
      </c>
      <c r="AW178" s="13" t="s">
        <v>33</v>
      </c>
      <c r="AX178" s="13" t="s">
        <v>72</v>
      </c>
      <c r="AY178" s="244" t="s">
        <v>203</v>
      </c>
    </row>
    <row r="179" s="13" customFormat="1">
      <c r="A179" s="13"/>
      <c r="B179" s="234"/>
      <c r="C179" s="235"/>
      <c r="D179" s="236" t="s">
        <v>215</v>
      </c>
      <c r="E179" s="237" t="s">
        <v>19</v>
      </c>
      <c r="F179" s="238" t="s">
        <v>2014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215</v>
      </c>
      <c r="AU179" s="244" t="s">
        <v>81</v>
      </c>
      <c r="AV179" s="13" t="s">
        <v>79</v>
      </c>
      <c r="AW179" s="13" t="s">
        <v>33</v>
      </c>
      <c r="AX179" s="13" t="s">
        <v>72</v>
      </c>
      <c r="AY179" s="244" t="s">
        <v>203</v>
      </c>
    </row>
    <row r="180" s="14" customFormat="1">
      <c r="A180" s="14"/>
      <c r="B180" s="245"/>
      <c r="C180" s="246"/>
      <c r="D180" s="236" t="s">
        <v>215</v>
      </c>
      <c r="E180" s="247" t="s">
        <v>19</v>
      </c>
      <c r="F180" s="248" t="s">
        <v>2054</v>
      </c>
      <c r="G180" s="246"/>
      <c r="H180" s="249">
        <v>13.651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215</v>
      </c>
      <c r="AU180" s="255" t="s">
        <v>81</v>
      </c>
      <c r="AV180" s="14" t="s">
        <v>81</v>
      </c>
      <c r="AW180" s="14" t="s">
        <v>33</v>
      </c>
      <c r="AX180" s="14" t="s">
        <v>72</v>
      </c>
      <c r="AY180" s="255" t="s">
        <v>203</v>
      </c>
    </row>
    <row r="181" s="13" customFormat="1">
      <c r="A181" s="13"/>
      <c r="B181" s="234"/>
      <c r="C181" s="235"/>
      <c r="D181" s="236" t="s">
        <v>215</v>
      </c>
      <c r="E181" s="237" t="s">
        <v>19</v>
      </c>
      <c r="F181" s="238" t="s">
        <v>1977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215</v>
      </c>
      <c r="AU181" s="244" t="s">
        <v>81</v>
      </c>
      <c r="AV181" s="13" t="s">
        <v>79</v>
      </c>
      <c r="AW181" s="13" t="s">
        <v>33</v>
      </c>
      <c r="AX181" s="13" t="s">
        <v>72</v>
      </c>
      <c r="AY181" s="244" t="s">
        <v>203</v>
      </c>
    </row>
    <row r="182" s="13" customFormat="1">
      <c r="A182" s="13"/>
      <c r="B182" s="234"/>
      <c r="C182" s="235"/>
      <c r="D182" s="236" t="s">
        <v>215</v>
      </c>
      <c r="E182" s="237" t="s">
        <v>19</v>
      </c>
      <c r="F182" s="238" t="s">
        <v>2055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215</v>
      </c>
      <c r="AU182" s="244" t="s">
        <v>81</v>
      </c>
      <c r="AV182" s="13" t="s">
        <v>79</v>
      </c>
      <c r="AW182" s="13" t="s">
        <v>33</v>
      </c>
      <c r="AX182" s="13" t="s">
        <v>72</v>
      </c>
      <c r="AY182" s="244" t="s">
        <v>203</v>
      </c>
    </row>
    <row r="183" s="13" customFormat="1">
      <c r="A183" s="13"/>
      <c r="B183" s="234"/>
      <c r="C183" s="235"/>
      <c r="D183" s="236" t="s">
        <v>215</v>
      </c>
      <c r="E183" s="237" t="s">
        <v>19</v>
      </c>
      <c r="F183" s="238" t="s">
        <v>553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215</v>
      </c>
      <c r="AU183" s="244" t="s">
        <v>81</v>
      </c>
      <c r="AV183" s="13" t="s">
        <v>79</v>
      </c>
      <c r="AW183" s="13" t="s">
        <v>33</v>
      </c>
      <c r="AX183" s="13" t="s">
        <v>72</v>
      </c>
      <c r="AY183" s="244" t="s">
        <v>203</v>
      </c>
    </row>
    <row r="184" s="13" customFormat="1">
      <c r="A184" s="13"/>
      <c r="B184" s="234"/>
      <c r="C184" s="235"/>
      <c r="D184" s="236" t="s">
        <v>215</v>
      </c>
      <c r="E184" s="237" t="s">
        <v>19</v>
      </c>
      <c r="F184" s="238" t="s">
        <v>2013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215</v>
      </c>
      <c r="AU184" s="244" t="s">
        <v>81</v>
      </c>
      <c r="AV184" s="13" t="s">
        <v>79</v>
      </c>
      <c r="AW184" s="13" t="s">
        <v>33</v>
      </c>
      <c r="AX184" s="13" t="s">
        <v>72</v>
      </c>
      <c r="AY184" s="244" t="s">
        <v>203</v>
      </c>
    </row>
    <row r="185" s="13" customFormat="1">
      <c r="A185" s="13"/>
      <c r="B185" s="234"/>
      <c r="C185" s="235"/>
      <c r="D185" s="236" t="s">
        <v>215</v>
      </c>
      <c r="E185" s="237" t="s">
        <v>19</v>
      </c>
      <c r="F185" s="238" t="s">
        <v>2014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215</v>
      </c>
      <c r="AU185" s="244" t="s">
        <v>81</v>
      </c>
      <c r="AV185" s="13" t="s">
        <v>79</v>
      </c>
      <c r="AW185" s="13" t="s">
        <v>33</v>
      </c>
      <c r="AX185" s="13" t="s">
        <v>72</v>
      </c>
      <c r="AY185" s="244" t="s">
        <v>203</v>
      </c>
    </row>
    <row r="186" s="14" customFormat="1">
      <c r="A186" s="14"/>
      <c r="B186" s="245"/>
      <c r="C186" s="246"/>
      <c r="D186" s="236" t="s">
        <v>215</v>
      </c>
      <c r="E186" s="247" t="s">
        <v>19</v>
      </c>
      <c r="F186" s="248" t="s">
        <v>2056</v>
      </c>
      <c r="G186" s="246"/>
      <c r="H186" s="249">
        <v>86.927999999999997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215</v>
      </c>
      <c r="AU186" s="255" t="s">
        <v>81</v>
      </c>
      <c r="AV186" s="14" t="s">
        <v>81</v>
      </c>
      <c r="AW186" s="14" t="s">
        <v>33</v>
      </c>
      <c r="AX186" s="14" t="s">
        <v>72</v>
      </c>
      <c r="AY186" s="255" t="s">
        <v>203</v>
      </c>
    </row>
    <row r="187" s="15" customFormat="1">
      <c r="A187" s="15"/>
      <c r="B187" s="256"/>
      <c r="C187" s="257"/>
      <c r="D187" s="236" t="s">
        <v>215</v>
      </c>
      <c r="E187" s="258" t="s">
        <v>19</v>
      </c>
      <c r="F187" s="259" t="s">
        <v>246</v>
      </c>
      <c r="G187" s="257"/>
      <c r="H187" s="260">
        <v>100.57899999999999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215</v>
      </c>
      <c r="AU187" s="266" t="s">
        <v>81</v>
      </c>
      <c r="AV187" s="15" t="s">
        <v>211</v>
      </c>
      <c r="AW187" s="15" t="s">
        <v>33</v>
      </c>
      <c r="AX187" s="15" t="s">
        <v>79</v>
      </c>
      <c r="AY187" s="266" t="s">
        <v>203</v>
      </c>
    </row>
    <row r="188" s="12" customFormat="1" ht="22.8" customHeight="1">
      <c r="A188" s="12"/>
      <c r="B188" s="200"/>
      <c r="C188" s="201"/>
      <c r="D188" s="202" t="s">
        <v>71</v>
      </c>
      <c r="E188" s="214" t="s">
        <v>392</v>
      </c>
      <c r="F188" s="214" t="s">
        <v>393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f>SUM(P189:P242)</f>
        <v>0</v>
      </c>
      <c r="Q188" s="208"/>
      <c r="R188" s="209">
        <f>SUM(R189:R242)</f>
        <v>0.23827600000000002</v>
      </c>
      <c r="S188" s="208"/>
      <c r="T188" s="210">
        <f>SUM(T189:T242)</f>
        <v>0.073865559999999997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81</v>
      </c>
      <c r="AT188" s="212" t="s">
        <v>71</v>
      </c>
      <c r="AU188" s="212" t="s">
        <v>79</v>
      </c>
      <c r="AY188" s="211" t="s">
        <v>203</v>
      </c>
      <c r="BK188" s="213">
        <f>SUM(BK189:BK242)</f>
        <v>0</v>
      </c>
    </row>
    <row r="189" s="2" customFormat="1" ht="16.5" customHeight="1">
      <c r="A189" s="40"/>
      <c r="B189" s="41"/>
      <c r="C189" s="216" t="s">
        <v>8</v>
      </c>
      <c r="D189" s="216" t="s">
        <v>206</v>
      </c>
      <c r="E189" s="217" t="s">
        <v>395</v>
      </c>
      <c r="F189" s="218" t="s">
        <v>396</v>
      </c>
      <c r="G189" s="219" t="s">
        <v>209</v>
      </c>
      <c r="H189" s="220">
        <v>238.27600000000001</v>
      </c>
      <c r="I189" s="221"/>
      <c r="J189" s="222">
        <f>ROUND(I189*H189,2)</f>
        <v>0</v>
      </c>
      <c r="K189" s="218" t="s">
        <v>210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0.001</v>
      </c>
      <c r="R189" s="225">
        <f>Q189*H189</f>
        <v>0.23827600000000002</v>
      </c>
      <c r="S189" s="225">
        <v>0.00031</v>
      </c>
      <c r="T189" s="226">
        <f>S189*H189</f>
        <v>0.073865559999999997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321</v>
      </c>
      <c r="AT189" s="227" t="s">
        <v>206</v>
      </c>
      <c r="AU189" s="227" t="s">
        <v>81</v>
      </c>
      <c r="AY189" s="19" t="s">
        <v>203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321</v>
      </c>
      <c r="BM189" s="227" t="s">
        <v>2057</v>
      </c>
    </row>
    <row r="190" s="2" customFormat="1">
      <c r="A190" s="40"/>
      <c r="B190" s="41"/>
      <c r="C190" s="42"/>
      <c r="D190" s="229" t="s">
        <v>213</v>
      </c>
      <c r="E190" s="42"/>
      <c r="F190" s="230" t="s">
        <v>398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213</v>
      </c>
      <c r="AU190" s="19" t="s">
        <v>81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1977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3" customFormat="1">
      <c r="A192" s="13"/>
      <c r="B192" s="234"/>
      <c r="C192" s="235"/>
      <c r="D192" s="236" t="s">
        <v>215</v>
      </c>
      <c r="E192" s="237" t="s">
        <v>19</v>
      </c>
      <c r="F192" s="238" t="s">
        <v>2058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215</v>
      </c>
      <c r="AU192" s="244" t="s">
        <v>81</v>
      </c>
      <c r="AV192" s="13" t="s">
        <v>79</v>
      </c>
      <c r="AW192" s="13" t="s">
        <v>33</v>
      </c>
      <c r="AX192" s="13" t="s">
        <v>72</v>
      </c>
      <c r="AY192" s="244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553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400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401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4" customFormat="1">
      <c r="A196" s="14"/>
      <c r="B196" s="245"/>
      <c r="C196" s="246"/>
      <c r="D196" s="236" t="s">
        <v>215</v>
      </c>
      <c r="E196" s="247" t="s">
        <v>19</v>
      </c>
      <c r="F196" s="248" t="s">
        <v>2031</v>
      </c>
      <c r="G196" s="246"/>
      <c r="H196" s="249">
        <v>63.340000000000003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215</v>
      </c>
      <c r="AU196" s="255" t="s">
        <v>81</v>
      </c>
      <c r="AV196" s="14" t="s">
        <v>81</v>
      </c>
      <c r="AW196" s="14" t="s">
        <v>33</v>
      </c>
      <c r="AX196" s="14" t="s">
        <v>72</v>
      </c>
      <c r="AY196" s="255" t="s">
        <v>203</v>
      </c>
    </row>
    <row r="197" s="13" customFormat="1">
      <c r="A197" s="13"/>
      <c r="B197" s="234"/>
      <c r="C197" s="235"/>
      <c r="D197" s="236" t="s">
        <v>215</v>
      </c>
      <c r="E197" s="237" t="s">
        <v>19</v>
      </c>
      <c r="F197" s="238" t="s">
        <v>1977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215</v>
      </c>
      <c r="AU197" s="244" t="s">
        <v>81</v>
      </c>
      <c r="AV197" s="13" t="s">
        <v>79</v>
      </c>
      <c r="AW197" s="13" t="s">
        <v>33</v>
      </c>
      <c r="AX197" s="13" t="s">
        <v>72</v>
      </c>
      <c r="AY197" s="244" t="s">
        <v>203</v>
      </c>
    </row>
    <row r="198" s="13" customFormat="1">
      <c r="A198" s="13"/>
      <c r="B198" s="234"/>
      <c r="C198" s="235"/>
      <c r="D198" s="236" t="s">
        <v>215</v>
      </c>
      <c r="E198" s="237" t="s">
        <v>19</v>
      </c>
      <c r="F198" s="238" t="s">
        <v>611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215</v>
      </c>
      <c r="AU198" s="244" t="s">
        <v>81</v>
      </c>
      <c r="AV198" s="13" t="s">
        <v>79</v>
      </c>
      <c r="AW198" s="13" t="s">
        <v>33</v>
      </c>
      <c r="AX198" s="13" t="s">
        <v>72</v>
      </c>
      <c r="AY198" s="244" t="s">
        <v>203</v>
      </c>
    </row>
    <row r="199" s="13" customFormat="1">
      <c r="A199" s="13"/>
      <c r="B199" s="234"/>
      <c r="C199" s="235"/>
      <c r="D199" s="236" t="s">
        <v>215</v>
      </c>
      <c r="E199" s="237" t="s">
        <v>19</v>
      </c>
      <c r="F199" s="238" t="s">
        <v>553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215</v>
      </c>
      <c r="AU199" s="244" t="s">
        <v>81</v>
      </c>
      <c r="AV199" s="13" t="s">
        <v>79</v>
      </c>
      <c r="AW199" s="13" t="s">
        <v>33</v>
      </c>
      <c r="AX199" s="13" t="s">
        <v>72</v>
      </c>
      <c r="AY199" s="244" t="s">
        <v>203</v>
      </c>
    </row>
    <row r="200" s="13" customFormat="1">
      <c r="A200" s="13"/>
      <c r="B200" s="234"/>
      <c r="C200" s="235"/>
      <c r="D200" s="236" t="s">
        <v>215</v>
      </c>
      <c r="E200" s="237" t="s">
        <v>19</v>
      </c>
      <c r="F200" s="238" t="s">
        <v>400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215</v>
      </c>
      <c r="AU200" s="244" t="s">
        <v>81</v>
      </c>
      <c r="AV200" s="13" t="s">
        <v>79</v>
      </c>
      <c r="AW200" s="13" t="s">
        <v>33</v>
      </c>
      <c r="AX200" s="13" t="s">
        <v>72</v>
      </c>
      <c r="AY200" s="244" t="s">
        <v>203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403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4" customFormat="1">
      <c r="A202" s="14"/>
      <c r="B202" s="245"/>
      <c r="C202" s="246"/>
      <c r="D202" s="236" t="s">
        <v>215</v>
      </c>
      <c r="E202" s="247" t="s">
        <v>19</v>
      </c>
      <c r="F202" s="248" t="s">
        <v>2059</v>
      </c>
      <c r="G202" s="246"/>
      <c r="H202" s="249">
        <v>150.619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215</v>
      </c>
      <c r="AU202" s="255" t="s">
        <v>81</v>
      </c>
      <c r="AV202" s="14" t="s">
        <v>81</v>
      </c>
      <c r="AW202" s="14" t="s">
        <v>33</v>
      </c>
      <c r="AX202" s="14" t="s">
        <v>72</v>
      </c>
      <c r="AY202" s="255" t="s">
        <v>203</v>
      </c>
    </row>
    <row r="203" s="13" customFormat="1">
      <c r="A203" s="13"/>
      <c r="B203" s="234"/>
      <c r="C203" s="235"/>
      <c r="D203" s="236" t="s">
        <v>215</v>
      </c>
      <c r="E203" s="237" t="s">
        <v>19</v>
      </c>
      <c r="F203" s="238" t="s">
        <v>1977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215</v>
      </c>
      <c r="AU203" s="244" t="s">
        <v>81</v>
      </c>
      <c r="AV203" s="13" t="s">
        <v>79</v>
      </c>
      <c r="AW203" s="13" t="s">
        <v>33</v>
      </c>
      <c r="AX203" s="13" t="s">
        <v>72</v>
      </c>
      <c r="AY203" s="244" t="s">
        <v>203</v>
      </c>
    </row>
    <row r="204" s="13" customFormat="1">
      <c r="A204" s="13"/>
      <c r="B204" s="234"/>
      <c r="C204" s="235"/>
      <c r="D204" s="236" t="s">
        <v>215</v>
      </c>
      <c r="E204" s="237" t="s">
        <v>19</v>
      </c>
      <c r="F204" s="238" t="s">
        <v>612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215</v>
      </c>
      <c r="AU204" s="244" t="s">
        <v>81</v>
      </c>
      <c r="AV204" s="13" t="s">
        <v>79</v>
      </c>
      <c r="AW204" s="13" t="s">
        <v>33</v>
      </c>
      <c r="AX204" s="13" t="s">
        <v>72</v>
      </c>
      <c r="AY204" s="244" t="s">
        <v>203</v>
      </c>
    </row>
    <row r="205" s="13" customFormat="1">
      <c r="A205" s="13"/>
      <c r="B205" s="234"/>
      <c r="C205" s="235"/>
      <c r="D205" s="236" t="s">
        <v>215</v>
      </c>
      <c r="E205" s="237" t="s">
        <v>19</v>
      </c>
      <c r="F205" s="238" t="s">
        <v>1503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215</v>
      </c>
      <c r="AU205" s="244" t="s">
        <v>81</v>
      </c>
      <c r="AV205" s="13" t="s">
        <v>79</v>
      </c>
      <c r="AW205" s="13" t="s">
        <v>33</v>
      </c>
      <c r="AX205" s="13" t="s">
        <v>72</v>
      </c>
      <c r="AY205" s="244" t="s">
        <v>203</v>
      </c>
    </row>
    <row r="206" s="13" customFormat="1">
      <c r="A206" s="13"/>
      <c r="B206" s="234"/>
      <c r="C206" s="235"/>
      <c r="D206" s="236" t="s">
        <v>215</v>
      </c>
      <c r="E206" s="237" t="s">
        <v>19</v>
      </c>
      <c r="F206" s="238" t="s">
        <v>400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215</v>
      </c>
      <c r="AU206" s="244" t="s">
        <v>81</v>
      </c>
      <c r="AV206" s="13" t="s">
        <v>79</v>
      </c>
      <c r="AW206" s="13" t="s">
        <v>33</v>
      </c>
      <c r="AX206" s="13" t="s">
        <v>72</v>
      </c>
      <c r="AY206" s="244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401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4" customFormat="1">
      <c r="A208" s="14"/>
      <c r="B208" s="245"/>
      <c r="C208" s="246"/>
      <c r="D208" s="236" t="s">
        <v>215</v>
      </c>
      <c r="E208" s="247" t="s">
        <v>19</v>
      </c>
      <c r="F208" s="248" t="s">
        <v>2032</v>
      </c>
      <c r="G208" s="246"/>
      <c r="H208" s="249">
        <v>5.9400000000000004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215</v>
      </c>
      <c r="AU208" s="255" t="s">
        <v>81</v>
      </c>
      <c r="AV208" s="14" t="s">
        <v>81</v>
      </c>
      <c r="AW208" s="14" t="s">
        <v>33</v>
      </c>
      <c r="AX208" s="14" t="s">
        <v>72</v>
      </c>
      <c r="AY208" s="255" t="s">
        <v>203</v>
      </c>
    </row>
    <row r="209" s="13" customFormat="1">
      <c r="A209" s="13"/>
      <c r="B209" s="234"/>
      <c r="C209" s="235"/>
      <c r="D209" s="236" t="s">
        <v>215</v>
      </c>
      <c r="E209" s="237" t="s">
        <v>19</v>
      </c>
      <c r="F209" s="238" t="s">
        <v>1977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215</v>
      </c>
      <c r="AU209" s="244" t="s">
        <v>81</v>
      </c>
      <c r="AV209" s="13" t="s">
        <v>79</v>
      </c>
      <c r="AW209" s="13" t="s">
        <v>33</v>
      </c>
      <c r="AX209" s="13" t="s">
        <v>72</v>
      </c>
      <c r="AY209" s="244" t="s">
        <v>203</v>
      </c>
    </row>
    <row r="210" s="13" customFormat="1">
      <c r="A210" s="13"/>
      <c r="B210" s="234"/>
      <c r="C210" s="235"/>
      <c r="D210" s="236" t="s">
        <v>215</v>
      </c>
      <c r="E210" s="237" t="s">
        <v>19</v>
      </c>
      <c r="F210" s="238" t="s">
        <v>563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215</v>
      </c>
      <c r="AU210" s="244" t="s">
        <v>81</v>
      </c>
      <c r="AV210" s="13" t="s">
        <v>79</v>
      </c>
      <c r="AW210" s="13" t="s">
        <v>33</v>
      </c>
      <c r="AX210" s="13" t="s">
        <v>72</v>
      </c>
      <c r="AY210" s="244" t="s">
        <v>203</v>
      </c>
    </row>
    <row r="211" s="13" customFormat="1">
      <c r="A211" s="13"/>
      <c r="B211" s="234"/>
      <c r="C211" s="235"/>
      <c r="D211" s="236" t="s">
        <v>215</v>
      </c>
      <c r="E211" s="237" t="s">
        <v>19</v>
      </c>
      <c r="F211" s="238" t="s">
        <v>1503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215</v>
      </c>
      <c r="AU211" s="244" t="s">
        <v>81</v>
      </c>
      <c r="AV211" s="13" t="s">
        <v>79</v>
      </c>
      <c r="AW211" s="13" t="s">
        <v>33</v>
      </c>
      <c r="AX211" s="13" t="s">
        <v>72</v>
      </c>
      <c r="AY211" s="244" t="s">
        <v>203</v>
      </c>
    </row>
    <row r="212" s="13" customFormat="1">
      <c r="A212" s="13"/>
      <c r="B212" s="234"/>
      <c r="C212" s="235"/>
      <c r="D212" s="236" t="s">
        <v>215</v>
      </c>
      <c r="E212" s="237" t="s">
        <v>19</v>
      </c>
      <c r="F212" s="238" t="s">
        <v>400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215</v>
      </c>
      <c r="AU212" s="244" t="s">
        <v>81</v>
      </c>
      <c r="AV212" s="13" t="s">
        <v>79</v>
      </c>
      <c r="AW212" s="13" t="s">
        <v>33</v>
      </c>
      <c r="AX212" s="13" t="s">
        <v>72</v>
      </c>
      <c r="AY212" s="244" t="s">
        <v>203</v>
      </c>
    </row>
    <row r="213" s="13" customFormat="1">
      <c r="A213" s="13"/>
      <c r="B213" s="234"/>
      <c r="C213" s="235"/>
      <c r="D213" s="236" t="s">
        <v>215</v>
      </c>
      <c r="E213" s="237" t="s">
        <v>19</v>
      </c>
      <c r="F213" s="238" t="s">
        <v>403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215</v>
      </c>
      <c r="AU213" s="244" t="s">
        <v>81</v>
      </c>
      <c r="AV213" s="13" t="s">
        <v>79</v>
      </c>
      <c r="AW213" s="13" t="s">
        <v>33</v>
      </c>
      <c r="AX213" s="13" t="s">
        <v>72</v>
      </c>
      <c r="AY213" s="244" t="s">
        <v>203</v>
      </c>
    </row>
    <row r="214" s="14" customFormat="1">
      <c r="A214" s="14"/>
      <c r="B214" s="245"/>
      <c r="C214" s="246"/>
      <c r="D214" s="236" t="s">
        <v>215</v>
      </c>
      <c r="E214" s="247" t="s">
        <v>19</v>
      </c>
      <c r="F214" s="248" t="s">
        <v>2060</v>
      </c>
      <c r="G214" s="246"/>
      <c r="H214" s="249">
        <v>18.376999999999999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215</v>
      </c>
      <c r="AU214" s="255" t="s">
        <v>81</v>
      </c>
      <c r="AV214" s="14" t="s">
        <v>81</v>
      </c>
      <c r="AW214" s="14" t="s">
        <v>33</v>
      </c>
      <c r="AX214" s="14" t="s">
        <v>72</v>
      </c>
      <c r="AY214" s="255" t="s">
        <v>203</v>
      </c>
    </row>
    <row r="215" s="15" customFormat="1">
      <c r="A215" s="15"/>
      <c r="B215" s="256"/>
      <c r="C215" s="257"/>
      <c r="D215" s="236" t="s">
        <v>215</v>
      </c>
      <c r="E215" s="258" t="s">
        <v>19</v>
      </c>
      <c r="F215" s="259" t="s">
        <v>246</v>
      </c>
      <c r="G215" s="257"/>
      <c r="H215" s="260">
        <v>238.27600000000001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215</v>
      </c>
      <c r="AU215" s="266" t="s">
        <v>81</v>
      </c>
      <c r="AV215" s="15" t="s">
        <v>211</v>
      </c>
      <c r="AW215" s="15" t="s">
        <v>33</v>
      </c>
      <c r="AX215" s="15" t="s">
        <v>79</v>
      </c>
      <c r="AY215" s="266" t="s">
        <v>203</v>
      </c>
    </row>
    <row r="216" s="2" customFormat="1" ht="16.5" customHeight="1">
      <c r="A216" s="40"/>
      <c r="B216" s="41"/>
      <c r="C216" s="216" t="s">
        <v>348</v>
      </c>
      <c r="D216" s="216" t="s">
        <v>206</v>
      </c>
      <c r="E216" s="217" t="s">
        <v>431</v>
      </c>
      <c r="F216" s="218" t="s">
        <v>432</v>
      </c>
      <c r="G216" s="219" t="s">
        <v>209</v>
      </c>
      <c r="H216" s="220">
        <v>238.27600000000001</v>
      </c>
      <c r="I216" s="221"/>
      <c r="J216" s="222">
        <f>ROUND(I216*H216,2)</f>
        <v>0</v>
      </c>
      <c r="K216" s="218" t="s">
        <v>210</v>
      </c>
      <c r="L216" s="46"/>
      <c r="M216" s="223" t="s">
        <v>19</v>
      </c>
      <c r="N216" s="224" t="s">
        <v>43</v>
      </c>
      <c r="O216" s="86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7" t="s">
        <v>321</v>
      </c>
      <c r="AT216" s="227" t="s">
        <v>206</v>
      </c>
      <c r="AU216" s="227" t="s">
        <v>81</v>
      </c>
      <c r="AY216" s="19" t="s">
        <v>203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19" t="s">
        <v>79</v>
      </c>
      <c r="BK216" s="228">
        <f>ROUND(I216*H216,2)</f>
        <v>0</v>
      </c>
      <c r="BL216" s="19" t="s">
        <v>321</v>
      </c>
      <c r="BM216" s="227" t="s">
        <v>2061</v>
      </c>
    </row>
    <row r="217" s="2" customFormat="1">
      <c r="A217" s="40"/>
      <c r="B217" s="41"/>
      <c r="C217" s="42"/>
      <c r="D217" s="229" t="s">
        <v>213</v>
      </c>
      <c r="E217" s="42"/>
      <c r="F217" s="230" t="s">
        <v>434</v>
      </c>
      <c r="G217" s="42"/>
      <c r="H217" s="42"/>
      <c r="I217" s="231"/>
      <c r="J217" s="42"/>
      <c r="K217" s="42"/>
      <c r="L217" s="46"/>
      <c r="M217" s="232"/>
      <c r="N217" s="23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213</v>
      </c>
      <c r="AU217" s="19" t="s">
        <v>81</v>
      </c>
    </row>
    <row r="218" s="13" customFormat="1">
      <c r="A218" s="13"/>
      <c r="B218" s="234"/>
      <c r="C218" s="235"/>
      <c r="D218" s="236" t="s">
        <v>215</v>
      </c>
      <c r="E218" s="237" t="s">
        <v>19</v>
      </c>
      <c r="F218" s="238" t="s">
        <v>1977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215</v>
      </c>
      <c r="AU218" s="244" t="s">
        <v>81</v>
      </c>
      <c r="AV218" s="13" t="s">
        <v>79</v>
      </c>
      <c r="AW218" s="13" t="s">
        <v>33</v>
      </c>
      <c r="AX218" s="13" t="s">
        <v>72</v>
      </c>
      <c r="AY218" s="244" t="s">
        <v>203</v>
      </c>
    </row>
    <row r="219" s="13" customFormat="1">
      <c r="A219" s="13"/>
      <c r="B219" s="234"/>
      <c r="C219" s="235"/>
      <c r="D219" s="236" t="s">
        <v>215</v>
      </c>
      <c r="E219" s="237" t="s">
        <v>19</v>
      </c>
      <c r="F219" s="238" t="s">
        <v>2058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215</v>
      </c>
      <c r="AU219" s="244" t="s">
        <v>81</v>
      </c>
      <c r="AV219" s="13" t="s">
        <v>79</v>
      </c>
      <c r="AW219" s="13" t="s">
        <v>33</v>
      </c>
      <c r="AX219" s="13" t="s">
        <v>72</v>
      </c>
      <c r="AY219" s="244" t="s">
        <v>203</v>
      </c>
    </row>
    <row r="220" s="13" customFormat="1">
      <c r="A220" s="13"/>
      <c r="B220" s="234"/>
      <c r="C220" s="235"/>
      <c r="D220" s="236" t="s">
        <v>215</v>
      </c>
      <c r="E220" s="237" t="s">
        <v>19</v>
      </c>
      <c r="F220" s="238" t="s">
        <v>553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215</v>
      </c>
      <c r="AU220" s="244" t="s">
        <v>81</v>
      </c>
      <c r="AV220" s="13" t="s">
        <v>79</v>
      </c>
      <c r="AW220" s="13" t="s">
        <v>33</v>
      </c>
      <c r="AX220" s="13" t="s">
        <v>72</v>
      </c>
      <c r="AY220" s="244" t="s">
        <v>203</v>
      </c>
    </row>
    <row r="221" s="13" customFormat="1">
      <c r="A221" s="13"/>
      <c r="B221" s="234"/>
      <c r="C221" s="235"/>
      <c r="D221" s="236" t="s">
        <v>215</v>
      </c>
      <c r="E221" s="237" t="s">
        <v>19</v>
      </c>
      <c r="F221" s="238" t="s">
        <v>400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215</v>
      </c>
      <c r="AU221" s="244" t="s">
        <v>81</v>
      </c>
      <c r="AV221" s="13" t="s">
        <v>79</v>
      </c>
      <c r="AW221" s="13" t="s">
        <v>33</v>
      </c>
      <c r="AX221" s="13" t="s">
        <v>72</v>
      </c>
      <c r="AY221" s="244" t="s">
        <v>203</v>
      </c>
    </row>
    <row r="222" s="13" customFormat="1">
      <c r="A222" s="13"/>
      <c r="B222" s="234"/>
      <c r="C222" s="235"/>
      <c r="D222" s="236" t="s">
        <v>215</v>
      </c>
      <c r="E222" s="237" t="s">
        <v>19</v>
      </c>
      <c r="F222" s="238" t="s">
        <v>401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215</v>
      </c>
      <c r="AU222" s="244" t="s">
        <v>81</v>
      </c>
      <c r="AV222" s="13" t="s">
        <v>79</v>
      </c>
      <c r="AW222" s="13" t="s">
        <v>33</v>
      </c>
      <c r="AX222" s="13" t="s">
        <v>72</v>
      </c>
      <c r="AY222" s="244" t="s">
        <v>203</v>
      </c>
    </row>
    <row r="223" s="14" customFormat="1">
      <c r="A223" s="14"/>
      <c r="B223" s="245"/>
      <c r="C223" s="246"/>
      <c r="D223" s="236" t="s">
        <v>215</v>
      </c>
      <c r="E223" s="247" t="s">
        <v>19</v>
      </c>
      <c r="F223" s="248" t="s">
        <v>2031</v>
      </c>
      <c r="G223" s="246"/>
      <c r="H223" s="249">
        <v>63.340000000000003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215</v>
      </c>
      <c r="AU223" s="255" t="s">
        <v>81</v>
      </c>
      <c r="AV223" s="14" t="s">
        <v>81</v>
      </c>
      <c r="AW223" s="14" t="s">
        <v>33</v>
      </c>
      <c r="AX223" s="14" t="s">
        <v>72</v>
      </c>
      <c r="AY223" s="255" t="s">
        <v>203</v>
      </c>
    </row>
    <row r="224" s="13" customFormat="1">
      <c r="A224" s="13"/>
      <c r="B224" s="234"/>
      <c r="C224" s="235"/>
      <c r="D224" s="236" t="s">
        <v>215</v>
      </c>
      <c r="E224" s="237" t="s">
        <v>19</v>
      </c>
      <c r="F224" s="238" t="s">
        <v>1977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215</v>
      </c>
      <c r="AU224" s="244" t="s">
        <v>81</v>
      </c>
      <c r="AV224" s="13" t="s">
        <v>79</v>
      </c>
      <c r="AW224" s="13" t="s">
        <v>33</v>
      </c>
      <c r="AX224" s="13" t="s">
        <v>72</v>
      </c>
      <c r="AY224" s="244" t="s">
        <v>203</v>
      </c>
    </row>
    <row r="225" s="13" customFormat="1">
      <c r="A225" s="13"/>
      <c r="B225" s="234"/>
      <c r="C225" s="235"/>
      <c r="D225" s="236" t="s">
        <v>215</v>
      </c>
      <c r="E225" s="237" t="s">
        <v>19</v>
      </c>
      <c r="F225" s="238" t="s">
        <v>611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215</v>
      </c>
      <c r="AU225" s="244" t="s">
        <v>81</v>
      </c>
      <c r="AV225" s="13" t="s">
        <v>79</v>
      </c>
      <c r="AW225" s="13" t="s">
        <v>33</v>
      </c>
      <c r="AX225" s="13" t="s">
        <v>72</v>
      </c>
      <c r="AY225" s="244" t="s">
        <v>203</v>
      </c>
    </row>
    <row r="226" s="13" customFormat="1">
      <c r="A226" s="13"/>
      <c r="B226" s="234"/>
      <c r="C226" s="235"/>
      <c r="D226" s="236" t="s">
        <v>215</v>
      </c>
      <c r="E226" s="237" t="s">
        <v>19</v>
      </c>
      <c r="F226" s="238" t="s">
        <v>553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215</v>
      </c>
      <c r="AU226" s="244" t="s">
        <v>81</v>
      </c>
      <c r="AV226" s="13" t="s">
        <v>79</v>
      </c>
      <c r="AW226" s="13" t="s">
        <v>33</v>
      </c>
      <c r="AX226" s="13" t="s">
        <v>72</v>
      </c>
      <c r="AY226" s="244" t="s">
        <v>203</v>
      </c>
    </row>
    <row r="227" s="13" customFormat="1">
      <c r="A227" s="13"/>
      <c r="B227" s="234"/>
      <c r="C227" s="235"/>
      <c r="D227" s="236" t="s">
        <v>215</v>
      </c>
      <c r="E227" s="237" t="s">
        <v>19</v>
      </c>
      <c r="F227" s="238" t="s">
        <v>400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215</v>
      </c>
      <c r="AU227" s="244" t="s">
        <v>81</v>
      </c>
      <c r="AV227" s="13" t="s">
        <v>79</v>
      </c>
      <c r="AW227" s="13" t="s">
        <v>33</v>
      </c>
      <c r="AX227" s="13" t="s">
        <v>72</v>
      </c>
      <c r="AY227" s="244" t="s">
        <v>203</v>
      </c>
    </row>
    <row r="228" s="13" customFormat="1">
      <c r="A228" s="13"/>
      <c r="B228" s="234"/>
      <c r="C228" s="235"/>
      <c r="D228" s="236" t="s">
        <v>215</v>
      </c>
      <c r="E228" s="237" t="s">
        <v>19</v>
      </c>
      <c r="F228" s="238" t="s">
        <v>403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215</v>
      </c>
      <c r="AU228" s="244" t="s">
        <v>81</v>
      </c>
      <c r="AV228" s="13" t="s">
        <v>79</v>
      </c>
      <c r="AW228" s="13" t="s">
        <v>33</v>
      </c>
      <c r="AX228" s="13" t="s">
        <v>72</v>
      </c>
      <c r="AY228" s="244" t="s">
        <v>203</v>
      </c>
    </row>
    <row r="229" s="14" customFormat="1">
      <c r="A229" s="14"/>
      <c r="B229" s="245"/>
      <c r="C229" s="246"/>
      <c r="D229" s="236" t="s">
        <v>215</v>
      </c>
      <c r="E229" s="247" t="s">
        <v>19</v>
      </c>
      <c r="F229" s="248" t="s">
        <v>2059</v>
      </c>
      <c r="G229" s="246"/>
      <c r="H229" s="249">
        <v>150.619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215</v>
      </c>
      <c r="AU229" s="255" t="s">
        <v>81</v>
      </c>
      <c r="AV229" s="14" t="s">
        <v>81</v>
      </c>
      <c r="AW229" s="14" t="s">
        <v>33</v>
      </c>
      <c r="AX229" s="14" t="s">
        <v>72</v>
      </c>
      <c r="AY229" s="255" t="s">
        <v>203</v>
      </c>
    </row>
    <row r="230" s="13" customFormat="1">
      <c r="A230" s="13"/>
      <c r="B230" s="234"/>
      <c r="C230" s="235"/>
      <c r="D230" s="236" t="s">
        <v>215</v>
      </c>
      <c r="E230" s="237" t="s">
        <v>19</v>
      </c>
      <c r="F230" s="238" t="s">
        <v>1977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215</v>
      </c>
      <c r="AU230" s="244" t="s">
        <v>81</v>
      </c>
      <c r="AV230" s="13" t="s">
        <v>79</v>
      </c>
      <c r="AW230" s="13" t="s">
        <v>33</v>
      </c>
      <c r="AX230" s="13" t="s">
        <v>72</v>
      </c>
      <c r="AY230" s="244" t="s">
        <v>203</v>
      </c>
    </row>
    <row r="231" s="13" customFormat="1">
      <c r="A231" s="13"/>
      <c r="B231" s="234"/>
      <c r="C231" s="235"/>
      <c r="D231" s="236" t="s">
        <v>215</v>
      </c>
      <c r="E231" s="237" t="s">
        <v>19</v>
      </c>
      <c r="F231" s="238" t="s">
        <v>612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215</v>
      </c>
      <c r="AU231" s="244" t="s">
        <v>81</v>
      </c>
      <c r="AV231" s="13" t="s">
        <v>79</v>
      </c>
      <c r="AW231" s="13" t="s">
        <v>33</v>
      </c>
      <c r="AX231" s="13" t="s">
        <v>72</v>
      </c>
      <c r="AY231" s="244" t="s">
        <v>203</v>
      </c>
    </row>
    <row r="232" s="13" customFormat="1">
      <c r="A232" s="13"/>
      <c r="B232" s="234"/>
      <c r="C232" s="235"/>
      <c r="D232" s="236" t="s">
        <v>215</v>
      </c>
      <c r="E232" s="237" t="s">
        <v>19</v>
      </c>
      <c r="F232" s="238" t="s">
        <v>1503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215</v>
      </c>
      <c r="AU232" s="244" t="s">
        <v>81</v>
      </c>
      <c r="AV232" s="13" t="s">
        <v>79</v>
      </c>
      <c r="AW232" s="13" t="s">
        <v>33</v>
      </c>
      <c r="AX232" s="13" t="s">
        <v>72</v>
      </c>
      <c r="AY232" s="244" t="s">
        <v>203</v>
      </c>
    </row>
    <row r="233" s="13" customFormat="1">
      <c r="A233" s="13"/>
      <c r="B233" s="234"/>
      <c r="C233" s="235"/>
      <c r="D233" s="236" t="s">
        <v>215</v>
      </c>
      <c r="E233" s="237" t="s">
        <v>19</v>
      </c>
      <c r="F233" s="238" t="s">
        <v>400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215</v>
      </c>
      <c r="AU233" s="244" t="s">
        <v>81</v>
      </c>
      <c r="AV233" s="13" t="s">
        <v>79</v>
      </c>
      <c r="AW233" s="13" t="s">
        <v>33</v>
      </c>
      <c r="AX233" s="13" t="s">
        <v>72</v>
      </c>
      <c r="AY233" s="244" t="s">
        <v>203</v>
      </c>
    </row>
    <row r="234" s="13" customFormat="1">
      <c r="A234" s="13"/>
      <c r="B234" s="234"/>
      <c r="C234" s="235"/>
      <c r="D234" s="236" t="s">
        <v>215</v>
      </c>
      <c r="E234" s="237" t="s">
        <v>19</v>
      </c>
      <c r="F234" s="238" t="s">
        <v>401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215</v>
      </c>
      <c r="AU234" s="244" t="s">
        <v>81</v>
      </c>
      <c r="AV234" s="13" t="s">
        <v>79</v>
      </c>
      <c r="AW234" s="13" t="s">
        <v>33</v>
      </c>
      <c r="AX234" s="13" t="s">
        <v>72</v>
      </c>
      <c r="AY234" s="244" t="s">
        <v>203</v>
      </c>
    </row>
    <row r="235" s="14" customFormat="1">
      <c r="A235" s="14"/>
      <c r="B235" s="245"/>
      <c r="C235" s="246"/>
      <c r="D235" s="236" t="s">
        <v>215</v>
      </c>
      <c r="E235" s="247" t="s">
        <v>19</v>
      </c>
      <c r="F235" s="248" t="s">
        <v>2032</v>
      </c>
      <c r="G235" s="246"/>
      <c r="H235" s="249">
        <v>5.9400000000000004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215</v>
      </c>
      <c r="AU235" s="255" t="s">
        <v>81</v>
      </c>
      <c r="AV235" s="14" t="s">
        <v>81</v>
      </c>
      <c r="AW235" s="14" t="s">
        <v>33</v>
      </c>
      <c r="AX235" s="14" t="s">
        <v>72</v>
      </c>
      <c r="AY235" s="255" t="s">
        <v>203</v>
      </c>
    </row>
    <row r="236" s="13" customFormat="1">
      <c r="A236" s="13"/>
      <c r="B236" s="234"/>
      <c r="C236" s="235"/>
      <c r="D236" s="236" t="s">
        <v>215</v>
      </c>
      <c r="E236" s="237" t="s">
        <v>19</v>
      </c>
      <c r="F236" s="238" t="s">
        <v>1977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215</v>
      </c>
      <c r="AU236" s="244" t="s">
        <v>81</v>
      </c>
      <c r="AV236" s="13" t="s">
        <v>79</v>
      </c>
      <c r="AW236" s="13" t="s">
        <v>33</v>
      </c>
      <c r="AX236" s="13" t="s">
        <v>72</v>
      </c>
      <c r="AY236" s="244" t="s">
        <v>203</v>
      </c>
    </row>
    <row r="237" s="13" customFormat="1">
      <c r="A237" s="13"/>
      <c r="B237" s="234"/>
      <c r="C237" s="235"/>
      <c r="D237" s="236" t="s">
        <v>215</v>
      </c>
      <c r="E237" s="237" t="s">
        <v>19</v>
      </c>
      <c r="F237" s="238" t="s">
        <v>563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215</v>
      </c>
      <c r="AU237" s="244" t="s">
        <v>81</v>
      </c>
      <c r="AV237" s="13" t="s">
        <v>79</v>
      </c>
      <c r="AW237" s="13" t="s">
        <v>33</v>
      </c>
      <c r="AX237" s="13" t="s">
        <v>72</v>
      </c>
      <c r="AY237" s="244" t="s">
        <v>203</v>
      </c>
    </row>
    <row r="238" s="13" customFormat="1">
      <c r="A238" s="13"/>
      <c r="B238" s="234"/>
      <c r="C238" s="235"/>
      <c r="D238" s="236" t="s">
        <v>215</v>
      </c>
      <c r="E238" s="237" t="s">
        <v>19</v>
      </c>
      <c r="F238" s="238" t="s">
        <v>1503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215</v>
      </c>
      <c r="AU238" s="244" t="s">
        <v>81</v>
      </c>
      <c r="AV238" s="13" t="s">
        <v>79</v>
      </c>
      <c r="AW238" s="13" t="s">
        <v>33</v>
      </c>
      <c r="AX238" s="13" t="s">
        <v>72</v>
      </c>
      <c r="AY238" s="244" t="s">
        <v>203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400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3" customFormat="1">
      <c r="A240" s="13"/>
      <c r="B240" s="234"/>
      <c r="C240" s="235"/>
      <c r="D240" s="236" t="s">
        <v>215</v>
      </c>
      <c r="E240" s="237" t="s">
        <v>19</v>
      </c>
      <c r="F240" s="238" t="s">
        <v>403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215</v>
      </c>
      <c r="AU240" s="244" t="s">
        <v>81</v>
      </c>
      <c r="AV240" s="13" t="s">
        <v>79</v>
      </c>
      <c r="AW240" s="13" t="s">
        <v>33</v>
      </c>
      <c r="AX240" s="13" t="s">
        <v>72</v>
      </c>
      <c r="AY240" s="244" t="s">
        <v>203</v>
      </c>
    </row>
    <row r="241" s="14" customFormat="1">
      <c r="A241" s="14"/>
      <c r="B241" s="245"/>
      <c r="C241" s="246"/>
      <c r="D241" s="236" t="s">
        <v>215</v>
      </c>
      <c r="E241" s="247" t="s">
        <v>19</v>
      </c>
      <c r="F241" s="248" t="s">
        <v>2060</v>
      </c>
      <c r="G241" s="246"/>
      <c r="H241" s="249">
        <v>18.376999999999999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215</v>
      </c>
      <c r="AU241" s="255" t="s">
        <v>81</v>
      </c>
      <c r="AV241" s="14" t="s">
        <v>81</v>
      </c>
      <c r="AW241" s="14" t="s">
        <v>33</v>
      </c>
      <c r="AX241" s="14" t="s">
        <v>72</v>
      </c>
      <c r="AY241" s="255" t="s">
        <v>203</v>
      </c>
    </row>
    <row r="242" s="15" customFormat="1">
      <c r="A242" s="15"/>
      <c r="B242" s="256"/>
      <c r="C242" s="257"/>
      <c r="D242" s="236" t="s">
        <v>215</v>
      </c>
      <c r="E242" s="258" t="s">
        <v>19</v>
      </c>
      <c r="F242" s="259" t="s">
        <v>246</v>
      </c>
      <c r="G242" s="257"/>
      <c r="H242" s="260">
        <v>238.27600000000001</v>
      </c>
      <c r="I242" s="261"/>
      <c r="J242" s="257"/>
      <c r="K242" s="257"/>
      <c r="L242" s="262"/>
      <c r="M242" s="267"/>
      <c r="N242" s="268"/>
      <c r="O242" s="268"/>
      <c r="P242" s="268"/>
      <c r="Q242" s="268"/>
      <c r="R242" s="268"/>
      <c r="S242" s="268"/>
      <c r="T242" s="269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6" t="s">
        <v>215</v>
      </c>
      <c r="AU242" s="266" t="s">
        <v>81</v>
      </c>
      <c r="AV242" s="15" t="s">
        <v>211</v>
      </c>
      <c r="AW242" s="15" t="s">
        <v>33</v>
      </c>
      <c r="AX242" s="15" t="s">
        <v>79</v>
      </c>
      <c r="AY242" s="266" t="s">
        <v>203</v>
      </c>
    </row>
    <row r="243" s="2" customFormat="1" ht="6.96" customHeight="1">
      <c r="A243" s="40"/>
      <c r="B243" s="61"/>
      <c r="C243" s="62"/>
      <c r="D243" s="62"/>
      <c r="E243" s="62"/>
      <c r="F243" s="62"/>
      <c r="G243" s="62"/>
      <c r="H243" s="62"/>
      <c r="I243" s="62"/>
      <c r="J243" s="62"/>
      <c r="K243" s="62"/>
      <c r="L243" s="46"/>
      <c r="M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</sheetData>
  <sheetProtection sheet="1" autoFilter="0" formatColumns="0" formatRows="0" objects="1" scenarios="1" spinCount="100000" saltValue="ll6zeIaFqW9rbd10O7qaAhyYeBQiUYafFq+AOsX9ktPI4HHnKd4WgsfIqYH5FibnXjP8Sfosdt5+ietIKruoTQ==" hashValue="mio4SXhizRhHoqzqh+hnpVF5y5qk8MQxu98kW9K7bvRvcDTHEhBzccrqmn0AxzDs9GrsqGiw6A06IVA9LTW53g==" algorithmName="SHA-512" password="CC35"/>
  <autoFilter ref="C98:K24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hyperlinks>
    <hyperlink ref="F103" r:id="rId1" display="https://podminky.urs.cz/item/CS_URS_2025_01/949101111"/>
    <hyperlink ref="F119" r:id="rId2" display="https://podminky.urs.cz/item/CS_URS_2025_01/965045113"/>
    <hyperlink ref="F129" r:id="rId3" display="https://podminky.urs.cz/item/CS_URS_2025_01/997013211"/>
    <hyperlink ref="F131" r:id="rId4" display="https://podminky.urs.cz/item/CS_URS_2025_01/997013501"/>
    <hyperlink ref="F133" r:id="rId5" display="https://podminky.urs.cz/item/CS_URS_2025_01/997013509"/>
    <hyperlink ref="F136" r:id="rId6" display="https://podminky.urs.cz/item/CS_URS_2025_01/997013601"/>
    <hyperlink ref="F140" r:id="rId7" display="https://podminky.urs.cz/item/CS_URS_2025_01/997013603"/>
    <hyperlink ref="F144" r:id="rId8" display="https://podminky.urs.cz/item/CS_URS_2025_01/997013813"/>
    <hyperlink ref="F159" r:id="rId9" display="https://podminky.urs.cz/item/CS_URS_2025_01/776201811"/>
    <hyperlink ref="F174" r:id="rId10" display="https://podminky.urs.cz/item/CS_URS_2025_01/776501811"/>
    <hyperlink ref="F190" r:id="rId11" display="https://podminky.urs.cz/item/CS_URS_2025_01/784121001"/>
    <hyperlink ref="F217" r:id="rId12" display="https://podminky.urs.cz/item/CS_URS_2025_01/784121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3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1973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2062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2063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ROUND(J102,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ROUND((SUM(BE102:BE1140)),  2)</f>
        <v>0</v>
      </c>
      <c r="G37" s="40"/>
      <c r="H37" s="40"/>
      <c r="I37" s="160">
        <v>0.20999999999999999</v>
      </c>
      <c r="J37" s="159">
        <f>ROUND(((SUM(BE102:BE1140))*I37),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ROUND((SUM(BF102:BF1140)),  2)</f>
        <v>0</v>
      </c>
      <c r="G38" s="40"/>
      <c r="H38" s="40"/>
      <c r="I38" s="160">
        <v>0.12</v>
      </c>
      <c r="J38" s="159">
        <f>ROUND(((SUM(BF102:BF1140))*I38),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ROUND((SUM(BG102:BG1140)),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ROUND((SUM(BH102:BH1140)),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ROUND((SUM(BI102:BI1140)),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1973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2062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2025-074-3-02-01 - Budova 40- nové kce- 1.NP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J102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J103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663</v>
      </c>
      <c r="E69" s="186"/>
      <c r="F69" s="186"/>
      <c r="G69" s="186"/>
      <c r="H69" s="186"/>
      <c r="I69" s="186"/>
      <c r="J69" s="187">
        <f>J104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664</v>
      </c>
      <c r="E70" s="186"/>
      <c r="F70" s="186"/>
      <c r="G70" s="186"/>
      <c r="H70" s="186"/>
      <c r="I70" s="186"/>
      <c r="J70" s="187">
        <f>J219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665</v>
      </c>
      <c r="E71" s="186"/>
      <c r="F71" s="186"/>
      <c r="G71" s="186"/>
      <c r="H71" s="186"/>
      <c r="I71" s="186"/>
      <c r="J71" s="187">
        <f>J249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666</v>
      </c>
      <c r="E72" s="186"/>
      <c r="F72" s="186"/>
      <c r="G72" s="186"/>
      <c r="H72" s="186"/>
      <c r="I72" s="186"/>
      <c r="J72" s="187">
        <f>J283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185</v>
      </c>
      <c r="E73" s="181"/>
      <c r="F73" s="181"/>
      <c r="G73" s="181"/>
      <c r="H73" s="181"/>
      <c r="I73" s="181"/>
      <c r="J73" s="182">
        <f>J286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6"/>
      <c r="D74" s="185" t="s">
        <v>667</v>
      </c>
      <c r="E74" s="186"/>
      <c r="F74" s="186"/>
      <c r="G74" s="186"/>
      <c r="H74" s="186"/>
      <c r="I74" s="186"/>
      <c r="J74" s="187">
        <f>J287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668</v>
      </c>
      <c r="E75" s="186"/>
      <c r="F75" s="186"/>
      <c r="G75" s="186"/>
      <c r="H75" s="186"/>
      <c r="I75" s="186"/>
      <c r="J75" s="187">
        <f>J360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669</v>
      </c>
      <c r="E76" s="186"/>
      <c r="F76" s="186"/>
      <c r="G76" s="186"/>
      <c r="H76" s="186"/>
      <c r="I76" s="186"/>
      <c r="J76" s="187">
        <f>J380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6"/>
      <c r="D77" s="185" t="s">
        <v>1572</v>
      </c>
      <c r="E77" s="186"/>
      <c r="F77" s="186"/>
      <c r="G77" s="186"/>
      <c r="H77" s="186"/>
      <c r="I77" s="186"/>
      <c r="J77" s="187">
        <f>J548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6"/>
      <c r="D78" s="185" t="s">
        <v>670</v>
      </c>
      <c r="E78" s="186"/>
      <c r="F78" s="186"/>
      <c r="G78" s="186"/>
      <c r="H78" s="186"/>
      <c r="I78" s="186"/>
      <c r="J78" s="187">
        <f>J816</f>
        <v>0</v>
      </c>
      <c r="K78" s="126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2" customFormat="1" ht="21.84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61"/>
      <c r="C80" s="62"/>
      <c r="D80" s="62"/>
      <c r="E80" s="62"/>
      <c r="F80" s="62"/>
      <c r="G80" s="62"/>
      <c r="H80" s="62"/>
      <c r="I80" s="62"/>
      <c r="J80" s="62"/>
      <c r="K80" s="6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4" s="2" customFormat="1" ht="6.96" customHeight="1">
      <c r="A84" s="40"/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24.96" customHeight="1">
      <c r="A85" s="40"/>
      <c r="B85" s="41"/>
      <c r="C85" s="25" t="s">
        <v>188</v>
      </c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16</v>
      </c>
      <c r="D87" s="42"/>
      <c r="E87" s="42"/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172" t="str">
        <f>E7</f>
        <v>Domov seniorů Vojkov</v>
      </c>
      <c r="F88" s="34"/>
      <c r="G88" s="34"/>
      <c r="H88" s="34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" customFormat="1" ht="12" customHeight="1">
      <c r="B89" s="23"/>
      <c r="C89" s="34" t="s">
        <v>170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1" customFormat="1" ht="16.5" customHeight="1">
      <c r="B90" s="23"/>
      <c r="C90" s="24"/>
      <c r="D90" s="24"/>
      <c r="E90" s="172" t="s">
        <v>1973</v>
      </c>
      <c r="F90" s="24"/>
      <c r="G90" s="24"/>
      <c r="H90" s="24"/>
      <c r="I90" s="24"/>
      <c r="J90" s="24"/>
      <c r="K90" s="24"/>
      <c r="L90" s="22"/>
    </row>
    <row r="91" s="1" customFormat="1" ht="12" customHeight="1">
      <c r="B91" s="23"/>
      <c r="C91" s="34" t="s">
        <v>172</v>
      </c>
      <c r="D91" s="24"/>
      <c r="E91" s="24"/>
      <c r="F91" s="24"/>
      <c r="G91" s="24"/>
      <c r="H91" s="24"/>
      <c r="I91" s="24"/>
      <c r="J91" s="24"/>
      <c r="K91" s="24"/>
      <c r="L91" s="22"/>
    </row>
    <row r="92" s="2" customFormat="1" ht="16.5" customHeight="1">
      <c r="A92" s="40"/>
      <c r="B92" s="41"/>
      <c r="C92" s="42"/>
      <c r="D92" s="42"/>
      <c r="E92" s="173" t="s">
        <v>2062</v>
      </c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174</v>
      </c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6.5" customHeight="1">
      <c r="A94" s="40"/>
      <c r="B94" s="41"/>
      <c r="C94" s="42"/>
      <c r="D94" s="42"/>
      <c r="E94" s="71" t="str">
        <f>E13</f>
        <v>2025-074-3-02-01 - Budova 40- nové kce- 1.NP</v>
      </c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2" customHeight="1">
      <c r="A96" s="40"/>
      <c r="B96" s="41"/>
      <c r="C96" s="34" t="s">
        <v>21</v>
      </c>
      <c r="D96" s="42"/>
      <c r="E96" s="42"/>
      <c r="F96" s="29" t="str">
        <f>F16</f>
        <v>Vojkov 1, Vrchotovy Janovice</v>
      </c>
      <c r="G96" s="42"/>
      <c r="H96" s="42"/>
      <c r="I96" s="34" t="s">
        <v>23</v>
      </c>
      <c r="J96" s="74" t="str">
        <f>IF(J16="","",J16)</f>
        <v>12. 5. 2025</v>
      </c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6.96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40.05" customHeight="1">
      <c r="A98" s="40"/>
      <c r="B98" s="41"/>
      <c r="C98" s="34" t="s">
        <v>25</v>
      </c>
      <c r="D98" s="42"/>
      <c r="E98" s="42"/>
      <c r="F98" s="29" t="str">
        <f>E19</f>
        <v>Domov seniorů Vojkov 1, Vrchotovy Janovice</v>
      </c>
      <c r="G98" s="42"/>
      <c r="H98" s="42"/>
      <c r="I98" s="34" t="s">
        <v>31</v>
      </c>
      <c r="J98" s="38" t="str">
        <f>E25</f>
        <v>ČOS exim,s.r.o. Alešova 26, České Budějovice</v>
      </c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5.15" customHeight="1">
      <c r="A99" s="40"/>
      <c r="B99" s="41"/>
      <c r="C99" s="34" t="s">
        <v>29</v>
      </c>
      <c r="D99" s="42"/>
      <c r="E99" s="42"/>
      <c r="F99" s="29" t="str">
        <f>IF(E22="","",E22)</f>
        <v>Vyplň údaj</v>
      </c>
      <c r="G99" s="42"/>
      <c r="H99" s="42"/>
      <c r="I99" s="34" t="s">
        <v>34</v>
      </c>
      <c r="J99" s="38" t="str">
        <f>E28</f>
        <v>Ing. Dana Mlejnková</v>
      </c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0.32" customHeight="1">
      <c r="A100" s="40"/>
      <c r="B100" s="41"/>
      <c r="C100" s="42"/>
      <c r="D100" s="42"/>
      <c r="E100" s="42"/>
      <c r="F100" s="42"/>
      <c r="G100" s="42"/>
      <c r="H100" s="42"/>
      <c r="I100" s="42"/>
      <c r="J100" s="42"/>
      <c r="K100" s="42"/>
      <c r="L100" s="148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11" customFormat="1" ht="29.28" customHeight="1">
      <c r="A101" s="189"/>
      <c r="B101" s="190"/>
      <c r="C101" s="191" t="s">
        <v>189</v>
      </c>
      <c r="D101" s="192" t="s">
        <v>57</v>
      </c>
      <c r="E101" s="192" t="s">
        <v>53</v>
      </c>
      <c r="F101" s="192" t="s">
        <v>54</v>
      </c>
      <c r="G101" s="192" t="s">
        <v>190</v>
      </c>
      <c r="H101" s="192" t="s">
        <v>191</v>
      </c>
      <c r="I101" s="192" t="s">
        <v>192</v>
      </c>
      <c r="J101" s="192" t="s">
        <v>179</v>
      </c>
      <c r="K101" s="193" t="s">
        <v>193</v>
      </c>
      <c r="L101" s="194"/>
      <c r="M101" s="94" t="s">
        <v>19</v>
      </c>
      <c r="N101" s="95" t="s">
        <v>42</v>
      </c>
      <c r="O101" s="95" t="s">
        <v>194</v>
      </c>
      <c r="P101" s="95" t="s">
        <v>195</v>
      </c>
      <c r="Q101" s="95" t="s">
        <v>196</v>
      </c>
      <c r="R101" s="95" t="s">
        <v>197</v>
      </c>
      <c r="S101" s="95" t="s">
        <v>198</v>
      </c>
      <c r="T101" s="96" t="s">
        <v>199</v>
      </c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</row>
    <row r="102" s="2" customFormat="1" ht="22.8" customHeight="1">
      <c r="A102" s="40"/>
      <c r="B102" s="41"/>
      <c r="C102" s="101" t="s">
        <v>200</v>
      </c>
      <c r="D102" s="42"/>
      <c r="E102" s="42"/>
      <c r="F102" s="42"/>
      <c r="G102" s="42"/>
      <c r="H102" s="42"/>
      <c r="I102" s="42"/>
      <c r="J102" s="195">
        <f>BK102</f>
        <v>0</v>
      </c>
      <c r="K102" s="42"/>
      <c r="L102" s="46"/>
      <c r="M102" s="97"/>
      <c r="N102" s="196"/>
      <c r="O102" s="98"/>
      <c r="P102" s="197">
        <f>P103+P286</f>
        <v>0</v>
      </c>
      <c r="Q102" s="98"/>
      <c r="R102" s="197">
        <f>R103+R286</f>
        <v>7.5105329602499999</v>
      </c>
      <c r="S102" s="98"/>
      <c r="T102" s="198">
        <f>T103+T286</f>
        <v>0.0028804500000000001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71</v>
      </c>
      <c r="AU102" s="19" t="s">
        <v>180</v>
      </c>
      <c r="BK102" s="199">
        <f>BK103+BK286</f>
        <v>0</v>
      </c>
    </row>
    <row r="103" s="12" customFormat="1" ht="25.92" customHeight="1">
      <c r="A103" s="12"/>
      <c r="B103" s="200"/>
      <c r="C103" s="201"/>
      <c r="D103" s="202" t="s">
        <v>71</v>
      </c>
      <c r="E103" s="203" t="s">
        <v>201</v>
      </c>
      <c r="F103" s="203" t="s">
        <v>202</v>
      </c>
      <c r="G103" s="201"/>
      <c r="H103" s="201"/>
      <c r="I103" s="204"/>
      <c r="J103" s="205">
        <f>BK103</f>
        <v>0</v>
      </c>
      <c r="K103" s="201"/>
      <c r="L103" s="206"/>
      <c r="M103" s="207"/>
      <c r="N103" s="208"/>
      <c r="O103" s="208"/>
      <c r="P103" s="209">
        <f>P104+P219+P249+P283</f>
        <v>0</v>
      </c>
      <c r="Q103" s="208"/>
      <c r="R103" s="209">
        <f>R104+R219+R249+R283</f>
        <v>6.0365536799999999</v>
      </c>
      <c r="S103" s="208"/>
      <c r="T103" s="210">
        <f>T104+T219+T249+T283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1" t="s">
        <v>79</v>
      </c>
      <c r="AT103" s="212" t="s">
        <v>71</v>
      </c>
      <c r="AU103" s="212" t="s">
        <v>72</v>
      </c>
      <c r="AY103" s="211" t="s">
        <v>203</v>
      </c>
      <c r="BK103" s="213">
        <f>BK104+BK219+BK249+BK283</f>
        <v>0</v>
      </c>
    </row>
    <row r="104" s="12" customFormat="1" ht="22.8" customHeight="1">
      <c r="A104" s="12"/>
      <c r="B104" s="200"/>
      <c r="C104" s="201"/>
      <c r="D104" s="202" t="s">
        <v>71</v>
      </c>
      <c r="E104" s="214" t="s">
        <v>671</v>
      </c>
      <c r="F104" s="214" t="s">
        <v>672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SUM(P105:P218)</f>
        <v>0</v>
      </c>
      <c r="Q104" s="208"/>
      <c r="R104" s="209">
        <f>SUM(R105:R218)</f>
        <v>5.1433484800000002</v>
      </c>
      <c r="S104" s="208"/>
      <c r="T104" s="210">
        <f>SUM(T105:T218)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79</v>
      </c>
      <c r="AT104" s="212" t="s">
        <v>71</v>
      </c>
      <c r="AU104" s="212" t="s">
        <v>79</v>
      </c>
      <c r="AY104" s="211" t="s">
        <v>203</v>
      </c>
      <c r="BK104" s="213">
        <f>SUM(BK105:BK218)</f>
        <v>0</v>
      </c>
    </row>
    <row r="105" s="2" customFormat="1" ht="21.75" customHeight="1">
      <c r="A105" s="40"/>
      <c r="B105" s="41"/>
      <c r="C105" s="216" t="s">
        <v>79</v>
      </c>
      <c r="D105" s="216" t="s">
        <v>206</v>
      </c>
      <c r="E105" s="217" t="s">
        <v>673</v>
      </c>
      <c r="F105" s="218" t="s">
        <v>674</v>
      </c>
      <c r="G105" s="219" t="s">
        <v>209</v>
      </c>
      <c r="H105" s="220">
        <v>73.465999999999994</v>
      </c>
      <c r="I105" s="221"/>
      <c r="J105" s="222">
        <f>ROUND(I105*H105,2)</f>
        <v>0</v>
      </c>
      <c r="K105" s="218" t="s">
        <v>210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0.020480000000000002</v>
      </c>
      <c r="R105" s="225">
        <f>Q105*H105</f>
        <v>1.5045836800000001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211</v>
      </c>
      <c r="AT105" s="227" t="s">
        <v>206</v>
      </c>
      <c r="AU105" s="227" t="s">
        <v>81</v>
      </c>
      <c r="AY105" s="19" t="s">
        <v>203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211</v>
      </c>
      <c r="BM105" s="227" t="s">
        <v>2064</v>
      </c>
    </row>
    <row r="106" s="2" customFormat="1">
      <c r="A106" s="40"/>
      <c r="B106" s="41"/>
      <c r="C106" s="42"/>
      <c r="D106" s="229" t="s">
        <v>213</v>
      </c>
      <c r="E106" s="42"/>
      <c r="F106" s="230" t="s">
        <v>676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213</v>
      </c>
      <c r="AU106" s="19" t="s">
        <v>81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1977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3" customFormat="1">
      <c r="A108" s="13"/>
      <c r="B108" s="234"/>
      <c r="C108" s="235"/>
      <c r="D108" s="236" t="s">
        <v>215</v>
      </c>
      <c r="E108" s="237" t="s">
        <v>19</v>
      </c>
      <c r="F108" s="238" t="s">
        <v>1798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215</v>
      </c>
      <c r="AU108" s="244" t="s">
        <v>81</v>
      </c>
      <c r="AV108" s="13" t="s">
        <v>79</v>
      </c>
      <c r="AW108" s="13" t="s">
        <v>33</v>
      </c>
      <c r="AX108" s="13" t="s">
        <v>72</v>
      </c>
      <c r="AY108" s="244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444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3" customFormat="1">
      <c r="A110" s="13"/>
      <c r="B110" s="234"/>
      <c r="C110" s="235"/>
      <c r="D110" s="236" t="s">
        <v>215</v>
      </c>
      <c r="E110" s="237" t="s">
        <v>19</v>
      </c>
      <c r="F110" s="238" t="s">
        <v>678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215</v>
      </c>
      <c r="AU110" s="244" t="s">
        <v>81</v>
      </c>
      <c r="AV110" s="13" t="s">
        <v>79</v>
      </c>
      <c r="AW110" s="13" t="s">
        <v>33</v>
      </c>
      <c r="AX110" s="13" t="s">
        <v>72</v>
      </c>
      <c r="AY110" s="244" t="s">
        <v>203</v>
      </c>
    </row>
    <row r="111" s="13" customFormat="1">
      <c r="A111" s="13"/>
      <c r="B111" s="234"/>
      <c r="C111" s="235"/>
      <c r="D111" s="236" t="s">
        <v>215</v>
      </c>
      <c r="E111" s="237" t="s">
        <v>19</v>
      </c>
      <c r="F111" s="238" t="s">
        <v>679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215</v>
      </c>
      <c r="AU111" s="244" t="s">
        <v>81</v>
      </c>
      <c r="AV111" s="13" t="s">
        <v>79</v>
      </c>
      <c r="AW111" s="13" t="s">
        <v>33</v>
      </c>
      <c r="AX111" s="13" t="s">
        <v>72</v>
      </c>
      <c r="AY111" s="244" t="s">
        <v>203</v>
      </c>
    </row>
    <row r="112" s="14" customFormat="1">
      <c r="A112" s="14"/>
      <c r="B112" s="245"/>
      <c r="C112" s="246"/>
      <c r="D112" s="236" t="s">
        <v>215</v>
      </c>
      <c r="E112" s="247" t="s">
        <v>19</v>
      </c>
      <c r="F112" s="248" t="s">
        <v>2015</v>
      </c>
      <c r="G112" s="246"/>
      <c r="H112" s="249">
        <v>23.192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215</v>
      </c>
      <c r="AU112" s="255" t="s">
        <v>81</v>
      </c>
      <c r="AV112" s="14" t="s">
        <v>81</v>
      </c>
      <c r="AW112" s="14" t="s">
        <v>33</v>
      </c>
      <c r="AX112" s="14" t="s">
        <v>72</v>
      </c>
      <c r="AY112" s="255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1977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3" customFormat="1">
      <c r="A114" s="13"/>
      <c r="B114" s="234"/>
      <c r="C114" s="235"/>
      <c r="D114" s="236" t="s">
        <v>215</v>
      </c>
      <c r="E114" s="237" t="s">
        <v>19</v>
      </c>
      <c r="F114" s="238" t="s">
        <v>1594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215</v>
      </c>
      <c r="AU114" s="244" t="s">
        <v>81</v>
      </c>
      <c r="AV114" s="13" t="s">
        <v>79</v>
      </c>
      <c r="AW114" s="13" t="s">
        <v>33</v>
      </c>
      <c r="AX114" s="13" t="s">
        <v>72</v>
      </c>
      <c r="AY114" s="244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456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3" customFormat="1">
      <c r="A116" s="13"/>
      <c r="B116" s="234"/>
      <c r="C116" s="235"/>
      <c r="D116" s="236" t="s">
        <v>215</v>
      </c>
      <c r="E116" s="237" t="s">
        <v>19</v>
      </c>
      <c r="F116" s="238" t="s">
        <v>678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215</v>
      </c>
      <c r="AU116" s="244" t="s">
        <v>81</v>
      </c>
      <c r="AV116" s="13" t="s">
        <v>79</v>
      </c>
      <c r="AW116" s="13" t="s">
        <v>33</v>
      </c>
      <c r="AX116" s="13" t="s">
        <v>72</v>
      </c>
      <c r="AY116" s="244" t="s">
        <v>203</v>
      </c>
    </row>
    <row r="117" s="13" customFormat="1">
      <c r="A117" s="13"/>
      <c r="B117" s="234"/>
      <c r="C117" s="235"/>
      <c r="D117" s="236" t="s">
        <v>215</v>
      </c>
      <c r="E117" s="237" t="s">
        <v>19</v>
      </c>
      <c r="F117" s="238" t="s">
        <v>679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215</v>
      </c>
      <c r="AU117" s="244" t="s">
        <v>81</v>
      </c>
      <c r="AV117" s="13" t="s">
        <v>79</v>
      </c>
      <c r="AW117" s="13" t="s">
        <v>33</v>
      </c>
      <c r="AX117" s="13" t="s">
        <v>72</v>
      </c>
      <c r="AY117" s="244" t="s">
        <v>203</v>
      </c>
    </row>
    <row r="118" s="14" customFormat="1">
      <c r="A118" s="14"/>
      <c r="B118" s="245"/>
      <c r="C118" s="246"/>
      <c r="D118" s="236" t="s">
        <v>215</v>
      </c>
      <c r="E118" s="247" t="s">
        <v>19</v>
      </c>
      <c r="F118" s="248" t="s">
        <v>2016</v>
      </c>
      <c r="G118" s="246"/>
      <c r="H118" s="249">
        <v>11.622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215</v>
      </c>
      <c r="AU118" s="255" t="s">
        <v>81</v>
      </c>
      <c r="AV118" s="14" t="s">
        <v>81</v>
      </c>
      <c r="AW118" s="14" t="s">
        <v>33</v>
      </c>
      <c r="AX118" s="14" t="s">
        <v>72</v>
      </c>
      <c r="AY118" s="255" t="s">
        <v>203</v>
      </c>
    </row>
    <row r="119" s="13" customFormat="1">
      <c r="A119" s="13"/>
      <c r="B119" s="234"/>
      <c r="C119" s="235"/>
      <c r="D119" s="236" t="s">
        <v>215</v>
      </c>
      <c r="E119" s="237" t="s">
        <v>19</v>
      </c>
      <c r="F119" s="238" t="s">
        <v>1977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215</v>
      </c>
      <c r="AU119" s="244" t="s">
        <v>81</v>
      </c>
      <c r="AV119" s="13" t="s">
        <v>79</v>
      </c>
      <c r="AW119" s="13" t="s">
        <v>33</v>
      </c>
      <c r="AX119" s="13" t="s">
        <v>72</v>
      </c>
      <c r="AY119" s="244" t="s">
        <v>203</v>
      </c>
    </row>
    <row r="120" s="13" customFormat="1">
      <c r="A120" s="13"/>
      <c r="B120" s="234"/>
      <c r="C120" s="235"/>
      <c r="D120" s="236" t="s">
        <v>215</v>
      </c>
      <c r="E120" s="237" t="s">
        <v>19</v>
      </c>
      <c r="F120" s="238" t="s">
        <v>1584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215</v>
      </c>
      <c r="AU120" s="244" t="s">
        <v>81</v>
      </c>
      <c r="AV120" s="13" t="s">
        <v>79</v>
      </c>
      <c r="AW120" s="13" t="s">
        <v>33</v>
      </c>
      <c r="AX120" s="13" t="s">
        <v>72</v>
      </c>
      <c r="AY120" s="244" t="s">
        <v>203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1979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3" customFormat="1">
      <c r="A122" s="13"/>
      <c r="B122" s="234"/>
      <c r="C122" s="235"/>
      <c r="D122" s="236" t="s">
        <v>215</v>
      </c>
      <c r="E122" s="237" t="s">
        <v>19</v>
      </c>
      <c r="F122" s="238" t="s">
        <v>678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215</v>
      </c>
      <c r="AU122" s="244" t="s">
        <v>81</v>
      </c>
      <c r="AV122" s="13" t="s">
        <v>79</v>
      </c>
      <c r="AW122" s="13" t="s">
        <v>33</v>
      </c>
      <c r="AX122" s="13" t="s">
        <v>72</v>
      </c>
      <c r="AY122" s="244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679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4" customFormat="1">
      <c r="A124" s="14"/>
      <c r="B124" s="245"/>
      <c r="C124" s="246"/>
      <c r="D124" s="236" t="s">
        <v>215</v>
      </c>
      <c r="E124" s="247" t="s">
        <v>19</v>
      </c>
      <c r="F124" s="248" t="s">
        <v>2065</v>
      </c>
      <c r="G124" s="246"/>
      <c r="H124" s="249">
        <v>19.058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215</v>
      </c>
      <c r="AU124" s="255" t="s">
        <v>81</v>
      </c>
      <c r="AV124" s="14" t="s">
        <v>81</v>
      </c>
      <c r="AW124" s="14" t="s">
        <v>33</v>
      </c>
      <c r="AX124" s="14" t="s">
        <v>72</v>
      </c>
      <c r="AY124" s="255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1977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3" customFormat="1">
      <c r="A126" s="13"/>
      <c r="B126" s="234"/>
      <c r="C126" s="235"/>
      <c r="D126" s="236" t="s">
        <v>215</v>
      </c>
      <c r="E126" s="237" t="s">
        <v>19</v>
      </c>
      <c r="F126" s="238" t="s">
        <v>1643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215</v>
      </c>
      <c r="AU126" s="244" t="s">
        <v>81</v>
      </c>
      <c r="AV126" s="13" t="s">
        <v>79</v>
      </c>
      <c r="AW126" s="13" t="s">
        <v>33</v>
      </c>
      <c r="AX126" s="13" t="s">
        <v>72</v>
      </c>
      <c r="AY126" s="244" t="s">
        <v>203</v>
      </c>
    </row>
    <row r="127" s="13" customFormat="1">
      <c r="A127" s="13"/>
      <c r="B127" s="234"/>
      <c r="C127" s="235"/>
      <c r="D127" s="236" t="s">
        <v>215</v>
      </c>
      <c r="E127" s="237" t="s">
        <v>19</v>
      </c>
      <c r="F127" s="238" t="s">
        <v>1727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215</v>
      </c>
      <c r="AU127" s="244" t="s">
        <v>81</v>
      </c>
      <c r="AV127" s="13" t="s">
        <v>79</v>
      </c>
      <c r="AW127" s="13" t="s">
        <v>33</v>
      </c>
      <c r="AX127" s="13" t="s">
        <v>72</v>
      </c>
      <c r="AY127" s="244" t="s">
        <v>203</v>
      </c>
    </row>
    <row r="128" s="13" customFormat="1">
      <c r="A128" s="13"/>
      <c r="B128" s="234"/>
      <c r="C128" s="235"/>
      <c r="D128" s="236" t="s">
        <v>215</v>
      </c>
      <c r="E128" s="237" t="s">
        <v>19</v>
      </c>
      <c r="F128" s="238" t="s">
        <v>678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215</v>
      </c>
      <c r="AU128" s="244" t="s">
        <v>81</v>
      </c>
      <c r="AV128" s="13" t="s">
        <v>79</v>
      </c>
      <c r="AW128" s="13" t="s">
        <v>33</v>
      </c>
      <c r="AX128" s="13" t="s">
        <v>72</v>
      </c>
      <c r="AY128" s="244" t="s">
        <v>203</v>
      </c>
    </row>
    <row r="129" s="13" customFormat="1">
      <c r="A129" s="13"/>
      <c r="B129" s="234"/>
      <c r="C129" s="235"/>
      <c r="D129" s="236" t="s">
        <v>215</v>
      </c>
      <c r="E129" s="237" t="s">
        <v>19</v>
      </c>
      <c r="F129" s="238" t="s">
        <v>679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215</v>
      </c>
      <c r="AU129" s="244" t="s">
        <v>81</v>
      </c>
      <c r="AV129" s="13" t="s">
        <v>79</v>
      </c>
      <c r="AW129" s="13" t="s">
        <v>33</v>
      </c>
      <c r="AX129" s="13" t="s">
        <v>72</v>
      </c>
      <c r="AY129" s="244" t="s">
        <v>203</v>
      </c>
    </row>
    <row r="130" s="14" customFormat="1">
      <c r="A130" s="14"/>
      <c r="B130" s="245"/>
      <c r="C130" s="246"/>
      <c r="D130" s="236" t="s">
        <v>215</v>
      </c>
      <c r="E130" s="247" t="s">
        <v>19</v>
      </c>
      <c r="F130" s="248" t="s">
        <v>2018</v>
      </c>
      <c r="G130" s="246"/>
      <c r="H130" s="249">
        <v>8.5749999999999993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215</v>
      </c>
      <c r="AU130" s="255" t="s">
        <v>81</v>
      </c>
      <c r="AV130" s="14" t="s">
        <v>81</v>
      </c>
      <c r="AW130" s="14" t="s">
        <v>33</v>
      </c>
      <c r="AX130" s="14" t="s">
        <v>72</v>
      </c>
      <c r="AY130" s="255" t="s">
        <v>203</v>
      </c>
    </row>
    <row r="131" s="13" customFormat="1">
      <c r="A131" s="13"/>
      <c r="B131" s="234"/>
      <c r="C131" s="235"/>
      <c r="D131" s="236" t="s">
        <v>215</v>
      </c>
      <c r="E131" s="237" t="s">
        <v>19</v>
      </c>
      <c r="F131" s="238" t="s">
        <v>1977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215</v>
      </c>
      <c r="AU131" s="244" t="s">
        <v>81</v>
      </c>
      <c r="AV131" s="13" t="s">
        <v>79</v>
      </c>
      <c r="AW131" s="13" t="s">
        <v>33</v>
      </c>
      <c r="AX131" s="13" t="s">
        <v>72</v>
      </c>
      <c r="AY131" s="244" t="s">
        <v>203</v>
      </c>
    </row>
    <row r="132" s="13" customFormat="1">
      <c r="A132" s="13"/>
      <c r="B132" s="234"/>
      <c r="C132" s="235"/>
      <c r="D132" s="236" t="s">
        <v>215</v>
      </c>
      <c r="E132" s="237" t="s">
        <v>19</v>
      </c>
      <c r="F132" s="238" t="s">
        <v>1803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215</v>
      </c>
      <c r="AU132" s="244" t="s">
        <v>81</v>
      </c>
      <c r="AV132" s="13" t="s">
        <v>79</v>
      </c>
      <c r="AW132" s="13" t="s">
        <v>33</v>
      </c>
      <c r="AX132" s="13" t="s">
        <v>72</v>
      </c>
      <c r="AY132" s="244" t="s">
        <v>203</v>
      </c>
    </row>
    <row r="133" s="13" customFormat="1">
      <c r="A133" s="13"/>
      <c r="B133" s="234"/>
      <c r="C133" s="235"/>
      <c r="D133" s="236" t="s">
        <v>215</v>
      </c>
      <c r="E133" s="237" t="s">
        <v>19</v>
      </c>
      <c r="F133" s="238" t="s">
        <v>1982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215</v>
      </c>
      <c r="AU133" s="244" t="s">
        <v>81</v>
      </c>
      <c r="AV133" s="13" t="s">
        <v>79</v>
      </c>
      <c r="AW133" s="13" t="s">
        <v>33</v>
      </c>
      <c r="AX133" s="13" t="s">
        <v>72</v>
      </c>
      <c r="AY133" s="244" t="s">
        <v>203</v>
      </c>
    </row>
    <row r="134" s="13" customFormat="1">
      <c r="A134" s="13"/>
      <c r="B134" s="234"/>
      <c r="C134" s="235"/>
      <c r="D134" s="236" t="s">
        <v>215</v>
      </c>
      <c r="E134" s="237" t="s">
        <v>19</v>
      </c>
      <c r="F134" s="238" t="s">
        <v>678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215</v>
      </c>
      <c r="AU134" s="244" t="s">
        <v>81</v>
      </c>
      <c r="AV134" s="13" t="s">
        <v>79</v>
      </c>
      <c r="AW134" s="13" t="s">
        <v>33</v>
      </c>
      <c r="AX134" s="13" t="s">
        <v>72</v>
      </c>
      <c r="AY134" s="244" t="s">
        <v>203</v>
      </c>
    </row>
    <row r="135" s="13" customFormat="1">
      <c r="A135" s="13"/>
      <c r="B135" s="234"/>
      <c r="C135" s="235"/>
      <c r="D135" s="236" t="s">
        <v>215</v>
      </c>
      <c r="E135" s="237" t="s">
        <v>19</v>
      </c>
      <c r="F135" s="238" t="s">
        <v>679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215</v>
      </c>
      <c r="AU135" s="244" t="s">
        <v>81</v>
      </c>
      <c r="AV135" s="13" t="s">
        <v>79</v>
      </c>
      <c r="AW135" s="13" t="s">
        <v>33</v>
      </c>
      <c r="AX135" s="13" t="s">
        <v>72</v>
      </c>
      <c r="AY135" s="244" t="s">
        <v>203</v>
      </c>
    </row>
    <row r="136" s="14" customFormat="1">
      <c r="A136" s="14"/>
      <c r="B136" s="245"/>
      <c r="C136" s="246"/>
      <c r="D136" s="236" t="s">
        <v>215</v>
      </c>
      <c r="E136" s="247" t="s">
        <v>19</v>
      </c>
      <c r="F136" s="248" t="s">
        <v>2019</v>
      </c>
      <c r="G136" s="246"/>
      <c r="H136" s="249">
        <v>11.019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215</v>
      </c>
      <c r="AU136" s="255" t="s">
        <v>81</v>
      </c>
      <c r="AV136" s="14" t="s">
        <v>81</v>
      </c>
      <c r="AW136" s="14" t="s">
        <v>33</v>
      </c>
      <c r="AX136" s="14" t="s">
        <v>72</v>
      </c>
      <c r="AY136" s="255" t="s">
        <v>203</v>
      </c>
    </row>
    <row r="137" s="15" customFormat="1">
      <c r="A137" s="15"/>
      <c r="B137" s="256"/>
      <c r="C137" s="257"/>
      <c r="D137" s="236" t="s">
        <v>215</v>
      </c>
      <c r="E137" s="258" t="s">
        <v>19</v>
      </c>
      <c r="F137" s="259" t="s">
        <v>246</v>
      </c>
      <c r="G137" s="257"/>
      <c r="H137" s="260">
        <v>73.466000000000008</v>
      </c>
      <c r="I137" s="261"/>
      <c r="J137" s="257"/>
      <c r="K137" s="257"/>
      <c r="L137" s="262"/>
      <c r="M137" s="263"/>
      <c r="N137" s="264"/>
      <c r="O137" s="264"/>
      <c r="P137" s="264"/>
      <c r="Q137" s="264"/>
      <c r="R137" s="264"/>
      <c r="S137" s="264"/>
      <c r="T137" s="26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6" t="s">
        <v>215</v>
      </c>
      <c r="AU137" s="266" t="s">
        <v>81</v>
      </c>
      <c r="AV137" s="15" t="s">
        <v>211</v>
      </c>
      <c r="AW137" s="15" t="s">
        <v>33</v>
      </c>
      <c r="AX137" s="15" t="s">
        <v>79</v>
      </c>
      <c r="AY137" s="266" t="s">
        <v>203</v>
      </c>
    </row>
    <row r="138" s="2" customFormat="1" ht="24.15" customHeight="1">
      <c r="A138" s="40"/>
      <c r="B138" s="41"/>
      <c r="C138" s="216" t="s">
        <v>81</v>
      </c>
      <c r="D138" s="216" t="s">
        <v>206</v>
      </c>
      <c r="E138" s="217" t="s">
        <v>688</v>
      </c>
      <c r="F138" s="218" t="s">
        <v>689</v>
      </c>
      <c r="G138" s="219" t="s">
        <v>209</v>
      </c>
      <c r="H138" s="220">
        <v>55.630000000000003</v>
      </c>
      <c r="I138" s="221"/>
      <c r="J138" s="222">
        <f>ROUND(I138*H138,2)</f>
        <v>0</v>
      </c>
      <c r="K138" s="218" t="s">
        <v>210</v>
      </c>
      <c r="L138" s="46"/>
      <c r="M138" s="223" t="s">
        <v>19</v>
      </c>
      <c r="N138" s="224" t="s">
        <v>43</v>
      </c>
      <c r="O138" s="86"/>
      <c r="P138" s="225">
        <f>O138*H138</f>
        <v>0</v>
      </c>
      <c r="Q138" s="225">
        <v>0.017600000000000001</v>
      </c>
      <c r="R138" s="225">
        <f>Q138*H138</f>
        <v>0.97908800000000007</v>
      </c>
      <c r="S138" s="225">
        <v>0</v>
      </c>
      <c r="T138" s="22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7" t="s">
        <v>211</v>
      </c>
      <c r="AT138" s="227" t="s">
        <v>206</v>
      </c>
      <c r="AU138" s="227" t="s">
        <v>81</v>
      </c>
      <c r="AY138" s="19" t="s">
        <v>203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19" t="s">
        <v>79</v>
      </c>
      <c r="BK138" s="228">
        <f>ROUND(I138*H138,2)</f>
        <v>0</v>
      </c>
      <c r="BL138" s="19" t="s">
        <v>211</v>
      </c>
      <c r="BM138" s="227" t="s">
        <v>2066</v>
      </c>
    </row>
    <row r="139" s="2" customFormat="1">
      <c r="A139" s="40"/>
      <c r="B139" s="41"/>
      <c r="C139" s="42"/>
      <c r="D139" s="229" t="s">
        <v>213</v>
      </c>
      <c r="E139" s="42"/>
      <c r="F139" s="230" t="s">
        <v>691</v>
      </c>
      <c r="G139" s="42"/>
      <c r="H139" s="42"/>
      <c r="I139" s="231"/>
      <c r="J139" s="42"/>
      <c r="K139" s="42"/>
      <c r="L139" s="46"/>
      <c r="M139" s="232"/>
      <c r="N139" s="23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213</v>
      </c>
      <c r="AU139" s="19" t="s">
        <v>81</v>
      </c>
    </row>
    <row r="140" s="13" customFormat="1">
      <c r="A140" s="13"/>
      <c r="B140" s="234"/>
      <c r="C140" s="235"/>
      <c r="D140" s="236" t="s">
        <v>215</v>
      </c>
      <c r="E140" s="237" t="s">
        <v>19</v>
      </c>
      <c r="F140" s="238" t="s">
        <v>1977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215</v>
      </c>
      <c r="AU140" s="244" t="s">
        <v>81</v>
      </c>
      <c r="AV140" s="13" t="s">
        <v>79</v>
      </c>
      <c r="AW140" s="13" t="s">
        <v>33</v>
      </c>
      <c r="AX140" s="13" t="s">
        <v>72</v>
      </c>
      <c r="AY140" s="244" t="s">
        <v>203</v>
      </c>
    </row>
    <row r="141" s="13" customFormat="1">
      <c r="A141" s="13"/>
      <c r="B141" s="234"/>
      <c r="C141" s="235"/>
      <c r="D141" s="236" t="s">
        <v>215</v>
      </c>
      <c r="E141" s="237" t="s">
        <v>19</v>
      </c>
      <c r="F141" s="238" t="s">
        <v>1623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215</v>
      </c>
      <c r="AU141" s="244" t="s">
        <v>81</v>
      </c>
      <c r="AV141" s="13" t="s">
        <v>79</v>
      </c>
      <c r="AW141" s="13" t="s">
        <v>33</v>
      </c>
      <c r="AX141" s="13" t="s">
        <v>72</v>
      </c>
      <c r="AY141" s="244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444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693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3" customFormat="1">
      <c r="A144" s="13"/>
      <c r="B144" s="234"/>
      <c r="C144" s="235"/>
      <c r="D144" s="236" t="s">
        <v>215</v>
      </c>
      <c r="E144" s="237" t="s">
        <v>19</v>
      </c>
      <c r="F144" s="238" t="s">
        <v>694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215</v>
      </c>
      <c r="AU144" s="244" t="s">
        <v>81</v>
      </c>
      <c r="AV144" s="13" t="s">
        <v>79</v>
      </c>
      <c r="AW144" s="13" t="s">
        <v>33</v>
      </c>
      <c r="AX144" s="13" t="s">
        <v>72</v>
      </c>
      <c r="AY144" s="244" t="s">
        <v>203</v>
      </c>
    </row>
    <row r="145" s="14" customFormat="1">
      <c r="A145" s="14"/>
      <c r="B145" s="245"/>
      <c r="C145" s="246"/>
      <c r="D145" s="236" t="s">
        <v>215</v>
      </c>
      <c r="E145" s="247" t="s">
        <v>19</v>
      </c>
      <c r="F145" s="248" t="s">
        <v>321</v>
      </c>
      <c r="G145" s="246"/>
      <c r="H145" s="249">
        <v>16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215</v>
      </c>
      <c r="AU145" s="255" t="s">
        <v>81</v>
      </c>
      <c r="AV145" s="14" t="s">
        <v>81</v>
      </c>
      <c r="AW145" s="14" t="s">
        <v>33</v>
      </c>
      <c r="AX145" s="14" t="s">
        <v>72</v>
      </c>
      <c r="AY145" s="255" t="s">
        <v>203</v>
      </c>
    </row>
    <row r="146" s="13" customFormat="1">
      <c r="A146" s="13"/>
      <c r="B146" s="234"/>
      <c r="C146" s="235"/>
      <c r="D146" s="236" t="s">
        <v>215</v>
      </c>
      <c r="E146" s="237" t="s">
        <v>19</v>
      </c>
      <c r="F146" s="238" t="s">
        <v>1977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215</v>
      </c>
      <c r="AU146" s="244" t="s">
        <v>81</v>
      </c>
      <c r="AV146" s="13" t="s">
        <v>79</v>
      </c>
      <c r="AW146" s="13" t="s">
        <v>33</v>
      </c>
      <c r="AX146" s="13" t="s">
        <v>72</v>
      </c>
      <c r="AY146" s="244" t="s">
        <v>203</v>
      </c>
    </row>
    <row r="147" s="13" customFormat="1">
      <c r="A147" s="13"/>
      <c r="B147" s="234"/>
      <c r="C147" s="235"/>
      <c r="D147" s="236" t="s">
        <v>215</v>
      </c>
      <c r="E147" s="237" t="s">
        <v>19</v>
      </c>
      <c r="F147" s="238" t="s">
        <v>1582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215</v>
      </c>
      <c r="AU147" s="244" t="s">
        <v>81</v>
      </c>
      <c r="AV147" s="13" t="s">
        <v>79</v>
      </c>
      <c r="AW147" s="13" t="s">
        <v>33</v>
      </c>
      <c r="AX147" s="13" t="s">
        <v>72</v>
      </c>
      <c r="AY147" s="244" t="s">
        <v>203</v>
      </c>
    </row>
    <row r="148" s="13" customFormat="1">
      <c r="A148" s="13"/>
      <c r="B148" s="234"/>
      <c r="C148" s="235"/>
      <c r="D148" s="236" t="s">
        <v>215</v>
      </c>
      <c r="E148" s="237" t="s">
        <v>19</v>
      </c>
      <c r="F148" s="238" t="s">
        <v>456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215</v>
      </c>
      <c r="AU148" s="244" t="s">
        <v>81</v>
      </c>
      <c r="AV148" s="13" t="s">
        <v>79</v>
      </c>
      <c r="AW148" s="13" t="s">
        <v>33</v>
      </c>
      <c r="AX148" s="13" t="s">
        <v>72</v>
      </c>
      <c r="AY148" s="244" t="s">
        <v>203</v>
      </c>
    </row>
    <row r="149" s="13" customFormat="1">
      <c r="A149" s="13"/>
      <c r="B149" s="234"/>
      <c r="C149" s="235"/>
      <c r="D149" s="236" t="s">
        <v>215</v>
      </c>
      <c r="E149" s="237" t="s">
        <v>19</v>
      </c>
      <c r="F149" s="238" t="s">
        <v>693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215</v>
      </c>
      <c r="AU149" s="244" t="s">
        <v>81</v>
      </c>
      <c r="AV149" s="13" t="s">
        <v>79</v>
      </c>
      <c r="AW149" s="13" t="s">
        <v>33</v>
      </c>
      <c r="AX149" s="13" t="s">
        <v>72</v>
      </c>
      <c r="AY149" s="244" t="s">
        <v>203</v>
      </c>
    </row>
    <row r="150" s="13" customFormat="1">
      <c r="A150" s="13"/>
      <c r="B150" s="234"/>
      <c r="C150" s="235"/>
      <c r="D150" s="236" t="s">
        <v>215</v>
      </c>
      <c r="E150" s="237" t="s">
        <v>19</v>
      </c>
      <c r="F150" s="238" t="s">
        <v>694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215</v>
      </c>
      <c r="AU150" s="244" t="s">
        <v>81</v>
      </c>
      <c r="AV150" s="13" t="s">
        <v>79</v>
      </c>
      <c r="AW150" s="13" t="s">
        <v>33</v>
      </c>
      <c r="AX150" s="13" t="s">
        <v>72</v>
      </c>
      <c r="AY150" s="244" t="s">
        <v>203</v>
      </c>
    </row>
    <row r="151" s="14" customFormat="1">
      <c r="A151" s="14"/>
      <c r="B151" s="245"/>
      <c r="C151" s="246"/>
      <c r="D151" s="236" t="s">
        <v>215</v>
      </c>
      <c r="E151" s="247" t="s">
        <v>19</v>
      </c>
      <c r="F151" s="248" t="s">
        <v>1978</v>
      </c>
      <c r="G151" s="246"/>
      <c r="H151" s="249">
        <v>11.560000000000001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215</v>
      </c>
      <c r="AU151" s="255" t="s">
        <v>81</v>
      </c>
      <c r="AV151" s="14" t="s">
        <v>81</v>
      </c>
      <c r="AW151" s="14" t="s">
        <v>33</v>
      </c>
      <c r="AX151" s="14" t="s">
        <v>72</v>
      </c>
      <c r="AY151" s="255" t="s">
        <v>203</v>
      </c>
    </row>
    <row r="152" s="13" customFormat="1">
      <c r="A152" s="13"/>
      <c r="B152" s="234"/>
      <c r="C152" s="235"/>
      <c r="D152" s="236" t="s">
        <v>215</v>
      </c>
      <c r="E152" s="237" t="s">
        <v>19</v>
      </c>
      <c r="F152" s="238" t="s">
        <v>1977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215</v>
      </c>
      <c r="AU152" s="244" t="s">
        <v>81</v>
      </c>
      <c r="AV152" s="13" t="s">
        <v>79</v>
      </c>
      <c r="AW152" s="13" t="s">
        <v>33</v>
      </c>
      <c r="AX152" s="13" t="s">
        <v>72</v>
      </c>
      <c r="AY152" s="244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1714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1979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693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3" customFormat="1">
      <c r="A156" s="13"/>
      <c r="B156" s="234"/>
      <c r="C156" s="235"/>
      <c r="D156" s="236" t="s">
        <v>215</v>
      </c>
      <c r="E156" s="237" t="s">
        <v>19</v>
      </c>
      <c r="F156" s="238" t="s">
        <v>694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215</v>
      </c>
      <c r="AU156" s="244" t="s">
        <v>81</v>
      </c>
      <c r="AV156" s="13" t="s">
        <v>79</v>
      </c>
      <c r="AW156" s="13" t="s">
        <v>33</v>
      </c>
      <c r="AX156" s="13" t="s">
        <v>72</v>
      </c>
      <c r="AY156" s="244" t="s">
        <v>203</v>
      </c>
    </row>
    <row r="157" s="14" customFormat="1">
      <c r="A157" s="14"/>
      <c r="B157" s="245"/>
      <c r="C157" s="246"/>
      <c r="D157" s="236" t="s">
        <v>215</v>
      </c>
      <c r="E157" s="247" t="s">
        <v>19</v>
      </c>
      <c r="F157" s="248" t="s">
        <v>1980</v>
      </c>
      <c r="G157" s="246"/>
      <c r="H157" s="249">
        <v>15.869999999999999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215</v>
      </c>
      <c r="AU157" s="255" t="s">
        <v>81</v>
      </c>
      <c r="AV157" s="14" t="s">
        <v>81</v>
      </c>
      <c r="AW157" s="14" t="s">
        <v>33</v>
      </c>
      <c r="AX157" s="14" t="s">
        <v>72</v>
      </c>
      <c r="AY157" s="255" t="s">
        <v>203</v>
      </c>
    </row>
    <row r="158" s="13" customFormat="1">
      <c r="A158" s="13"/>
      <c r="B158" s="234"/>
      <c r="C158" s="235"/>
      <c r="D158" s="236" t="s">
        <v>215</v>
      </c>
      <c r="E158" s="237" t="s">
        <v>19</v>
      </c>
      <c r="F158" s="238" t="s">
        <v>1977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215</v>
      </c>
      <c r="AU158" s="244" t="s">
        <v>81</v>
      </c>
      <c r="AV158" s="13" t="s">
        <v>79</v>
      </c>
      <c r="AW158" s="13" t="s">
        <v>33</v>
      </c>
      <c r="AX158" s="13" t="s">
        <v>72</v>
      </c>
      <c r="AY158" s="244" t="s">
        <v>203</v>
      </c>
    </row>
    <row r="159" s="13" customFormat="1">
      <c r="A159" s="13"/>
      <c r="B159" s="234"/>
      <c r="C159" s="235"/>
      <c r="D159" s="236" t="s">
        <v>215</v>
      </c>
      <c r="E159" s="237" t="s">
        <v>19</v>
      </c>
      <c r="F159" s="238" t="s">
        <v>1802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215</v>
      </c>
      <c r="AU159" s="244" t="s">
        <v>81</v>
      </c>
      <c r="AV159" s="13" t="s">
        <v>79</v>
      </c>
      <c r="AW159" s="13" t="s">
        <v>33</v>
      </c>
      <c r="AX159" s="13" t="s">
        <v>72</v>
      </c>
      <c r="AY159" s="244" t="s">
        <v>203</v>
      </c>
    </row>
    <row r="160" s="13" customFormat="1">
      <c r="A160" s="13"/>
      <c r="B160" s="234"/>
      <c r="C160" s="235"/>
      <c r="D160" s="236" t="s">
        <v>215</v>
      </c>
      <c r="E160" s="237" t="s">
        <v>19</v>
      </c>
      <c r="F160" s="238" t="s">
        <v>1727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215</v>
      </c>
      <c r="AU160" s="244" t="s">
        <v>81</v>
      </c>
      <c r="AV160" s="13" t="s">
        <v>79</v>
      </c>
      <c r="AW160" s="13" t="s">
        <v>33</v>
      </c>
      <c r="AX160" s="13" t="s">
        <v>72</v>
      </c>
      <c r="AY160" s="244" t="s">
        <v>203</v>
      </c>
    </row>
    <row r="161" s="13" customFormat="1">
      <c r="A161" s="13"/>
      <c r="B161" s="234"/>
      <c r="C161" s="235"/>
      <c r="D161" s="236" t="s">
        <v>215</v>
      </c>
      <c r="E161" s="237" t="s">
        <v>19</v>
      </c>
      <c r="F161" s="238" t="s">
        <v>693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215</v>
      </c>
      <c r="AU161" s="244" t="s">
        <v>81</v>
      </c>
      <c r="AV161" s="13" t="s">
        <v>79</v>
      </c>
      <c r="AW161" s="13" t="s">
        <v>33</v>
      </c>
      <c r="AX161" s="13" t="s">
        <v>72</v>
      </c>
      <c r="AY161" s="244" t="s">
        <v>203</v>
      </c>
    </row>
    <row r="162" s="13" customFormat="1">
      <c r="A162" s="13"/>
      <c r="B162" s="234"/>
      <c r="C162" s="235"/>
      <c r="D162" s="236" t="s">
        <v>215</v>
      </c>
      <c r="E162" s="237" t="s">
        <v>19</v>
      </c>
      <c r="F162" s="238" t="s">
        <v>694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215</v>
      </c>
      <c r="AU162" s="244" t="s">
        <v>81</v>
      </c>
      <c r="AV162" s="13" t="s">
        <v>79</v>
      </c>
      <c r="AW162" s="13" t="s">
        <v>33</v>
      </c>
      <c r="AX162" s="13" t="s">
        <v>72</v>
      </c>
      <c r="AY162" s="244" t="s">
        <v>203</v>
      </c>
    </row>
    <row r="163" s="14" customFormat="1">
      <c r="A163" s="14"/>
      <c r="B163" s="245"/>
      <c r="C163" s="246"/>
      <c r="D163" s="236" t="s">
        <v>215</v>
      </c>
      <c r="E163" s="247" t="s">
        <v>19</v>
      </c>
      <c r="F163" s="248" t="s">
        <v>1981</v>
      </c>
      <c r="G163" s="246"/>
      <c r="H163" s="249">
        <v>4.8099999999999996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215</v>
      </c>
      <c r="AU163" s="255" t="s">
        <v>81</v>
      </c>
      <c r="AV163" s="14" t="s">
        <v>81</v>
      </c>
      <c r="AW163" s="14" t="s">
        <v>33</v>
      </c>
      <c r="AX163" s="14" t="s">
        <v>72</v>
      </c>
      <c r="AY163" s="255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1977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3" customFormat="1">
      <c r="A165" s="13"/>
      <c r="B165" s="234"/>
      <c r="C165" s="235"/>
      <c r="D165" s="236" t="s">
        <v>215</v>
      </c>
      <c r="E165" s="237" t="s">
        <v>19</v>
      </c>
      <c r="F165" s="238" t="s">
        <v>1630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215</v>
      </c>
      <c r="AU165" s="244" t="s">
        <v>81</v>
      </c>
      <c r="AV165" s="13" t="s">
        <v>79</v>
      </c>
      <c r="AW165" s="13" t="s">
        <v>33</v>
      </c>
      <c r="AX165" s="13" t="s">
        <v>72</v>
      </c>
      <c r="AY165" s="244" t="s">
        <v>203</v>
      </c>
    </row>
    <row r="166" s="13" customFormat="1">
      <c r="A166" s="13"/>
      <c r="B166" s="234"/>
      <c r="C166" s="235"/>
      <c r="D166" s="236" t="s">
        <v>215</v>
      </c>
      <c r="E166" s="237" t="s">
        <v>19</v>
      </c>
      <c r="F166" s="238" t="s">
        <v>1982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215</v>
      </c>
      <c r="AU166" s="244" t="s">
        <v>81</v>
      </c>
      <c r="AV166" s="13" t="s">
        <v>79</v>
      </c>
      <c r="AW166" s="13" t="s">
        <v>33</v>
      </c>
      <c r="AX166" s="13" t="s">
        <v>72</v>
      </c>
      <c r="AY166" s="244" t="s">
        <v>203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693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3" customFormat="1">
      <c r="A168" s="13"/>
      <c r="B168" s="234"/>
      <c r="C168" s="235"/>
      <c r="D168" s="236" t="s">
        <v>215</v>
      </c>
      <c r="E168" s="237" t="s">
        <v>19</v>
      </c>
      <c r="F168" s="238" t="s">
        <v>694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215</v>
      </c>
      <c r="AU168" s="244" t="s">
        <v>81</v>
      </c>
      <c r="AV168" s="13" t="s">
        <v>79</v>
      </c>
      <c r="AW168" s="13" t="s">
        <v>33</v>
      </c>
      <c r="AX168" s="13" t="s">
        <v>72</v>
      </c>
      <c r="AY168" s="244" t="s">
        <v>203</v>
      </c>
    </row>
    <row r="169" s="14" customFormat="1">
      <c r="A169" s="14"/>
      <c r="B169" s="245"/>
      <c r="C169" s="246"/>
      <c r="D169" s="236" t="s">
        <v>215</v>
      </c>
      <c r="E169" s="247" t="s">
        <v>19</v>
      </c>
      <c r="F169" s="248" t="s">
        <v>1983</v>
      </c>
      <c r="G169" s="246"/>
      <c r="H169" s="249">
        <v>7.3899999999999997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215</v>
      </c>
      <c r="AU169" s="255" t="s">
        <v>81</v>
      </c>
      <c r="AV169" s="14" t="s">
        <v>81</v>
      </c>
      <c r="AW169" s="14" t="s">
        <v>33</v>
      </c>
      <c r="AX169" s="14" t="s">
        <v>72</v>
      </c>
      <c r="AY169" s="255" t="s">
        <v>203</v>
      </c>
    </row>
    <row r="170" s="15" customFormat="1">
      <c r="A170" s="15"/>
      <c r="B170" s="256"/>
      <c r="C170" s="257"/>
      <c r="D170" s="236" t="s">
        <v>215</v>
      </c>
      <c r="E170" s="258" t="s">
        <v>19</v>
      </c>
      <c r="F170" s="259" t="s">
        <v>246</v>
      </c>
      <c r="G170" s="257"/>
      <c r="H170" s="260">
        <v>55.630000000000003</v>
      </c>
      <c r="I170" s="261"/>
      <c r="J170" s="257"/>
      <c r="K170" s="257"/>
      <c r="L170" s="262"/>
      <c r="M170" s="263"/>
      <c r="N170" s="264"/>
      <c r="O170" s="264"/>
      <c r="P170" s="264"/>
      <c r="Q170" s="264"/>
      <c r="R170" s="264"/>
      <c r="S170" s="264"/>
      <c r="T170" s="26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6" t="s">
        <v>215</v>
      </c>
      <c r="AU170" s="266" t="s">
        <v>81</v>
      </c>
      <c r="AV170" s="15" t="s">
        <v>211</v>
      </c>
      <c r="AW170" s="15" t="s">
        <v>33</v>
      </c>
      <c r="AX170" s="15" t="s">
        <v>79</v>
      </c>
      <c r="AY170" s="266" t="s">
        <v>203</v>
      </c>
    </row>
    <row r="171" s="2" customFormat="1" ht="24.15" customHeight="1">
      <c r="A171" s="40"/>
      <c r="B171" s="41"/>
      <c r="C171" s="216" t="s">
        <v>89</v>
      </c>
      <c r="D171" s="216" t="s">
        <v>206</v>
      </c>
      <c r="E171" s="217" t="s">
        <v>702</v>
      </c>
      <c r="F171" s="218" t="s">
        <v>703</v>
      </c>
      <c r="G171" s="219" t="s">
        <v>209</v>
      </c>
      <c r="H171" s="220">
        <v>150.29300000000001</v>
      </c>
      <c r="I171" s="221"/>
      <c r="J171" s="222">
        <f>ROUND(I171*H171,2)</f>
        <v>0</v>
      </c>
      <c r="K171" s="218" t="s">
        <v>210</v>
      </c>
      <c r="L171" s="46"/>
      <c r="M171" s="223" t="s">
        <v>19</v>
      </c>
      <c r="N171" s="224" t="s">
        <v>43</v>
      </c>
      <c r="O171" s="86"/>
      <c r="P171" s="225">
        <f>O171*H171</f>
        <v>0</v>
      </c>
      <c r="Q171" s="225">
        <v>0.017600000000000001</v>
      </c>
      <c r="R171" s="225">
        <f>Q171*H171</f>
        <v>2.6451568000000001</v>
      </c>
      <c r="S171" s="225">
        <v>0</v>
      </c>
      <c r="T171" s="22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7" t="s">
        <v>211</v>
      </c>
      <c r="AT171" s="227" t="s">
        <v>206</v>
      </c>
      <c r="AU171" s="227" t="s">
        <v>81</v>
      </c>
      <c r="AY171" s="19" t="s">
        <v>203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19" t="s">
        <v>79</v>
      </c>
      <c r="BK171" s="228">
        <f>ROUND(I171*H171,2)</f>
        <v>0</v>
      </c>
      <c r="BL171" s="19" t="s">
        <v>211</v>
      </c>
      <c r="BM171" s="227" t="s">
        <v>2067</v>
      </c>
    </row>
    <row r="172" s="2" customFormat="1">
      <c r="A172" s="40"/>
      <c r="B172" s="41"/>
      <c r="C172" s="42"/>
      <c r="D172" s="229" t="s">
        <v>213</v>
      </c>
      <c r="E172" s="42"/>
      <c r="F172" s="230" t="s">
        <v>705</v>
      </c>
      <c r="G172" s="42"/>
      <c r="H172" s="42"/>
      <c r="I172" s="231"/>
      <c r="J172" s="42"/>
      <c r="K172" s="42"/>
      <c r="L172" s="46"/>
      <c r="M172" s="232"/>
      <c r="N172" s="23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213</v>
      </c>
      <c r="AU172" s="19" t="s">
        <v>81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1977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3" customFormat="1">
      <c r="A174" s="13"/>
      <c r="B174" s="234"/>
      <c r="C174" s="235"/>
      <c r="D174" s="236" t="s">
        <v>215</v>
      </c>
      <c r="E174" s="237" t="s">
        <v>19</v>
      </c>
      <c r="F174" s="238" t="s">
        <v>1827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215</v>
      </c>
      <c r="AU174" s="244" t="s">
        <v>81</v>
      </c>
      <c r="AV174" s="13" t="s">
        <v>79</v>
      </c>
      <c r="AW174" s="13" t="s">
        <v>33</v>
      </c>
      <c r="AX174" s="13" t="s">
        <v>72</v>
      </c>
      <c r="AY174" s="244" t="s">
        <v>203</v>
      </c>
    </row>
    <row r="175" s="13" customFormat="1">
      <c r="A175" s="13"/>
      <c r="B175" s="234"/>
      <c r="C175" s="235"/>
      <c r="D175" s="236" t="s">
        <v>215</v>
      </c>
      <c r="E175" s="237" t="s">
        <v>19</v>
      </c>
      <c r="F175" s="238" t="s">
        <v>444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215</v>
      </c>
      <c r="AU175" s="244" t="s">
        <v>81</v>
      </c>
      <c r="AV175" s="13" t="s">
        <v>79</v>
      </c>
      <c r="AW175" s="13" t="s">
        <v>33</v>
      </c>
      <c r="AX175" s="13" t="s">
        <v>72</v>
      </c>
      <c r="AY175" s="244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707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3" customFormat="1">
      <c r="A177" s="13"/>
      <c r="B177" s="234"/>
      <c r="C177" s="235"/>
      <c r="D177" s="236" t="s">
        <v>215</v>
      </c>
      <c r="E177" s="237" t="s">
        <v>19</v>
      </c>
      <c r="F177" s="238" t="s">
        <v>708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215</v>
      </c>
      <c r="AU177" s="244" t="s">
        <v>81</v>
      </c>
      <c r="AV177" s="13" t="s">
        <v>79</v>
      </c>
      <c r="AW177" s="13" t="s">
        <v>33</v>
      </c>
      <c r="AX177" s="13" t="s">
        <v>72</v>
      </c>
      <c r="AY177" s="244" t="s">
        <v>203</v>
      </c>
    </row>
    <row r="178" s="14" customFormat="1">
      <c r="A178" s="14"/>
      <c r="B178" s="245"/>
      <c r="C178" s="246"/>
      <c r="D178" s="236" t="s">
        <v>215</v>
      </c>
      <c r="E178" s="247" t="s">
        <v>19</v>
      </c>
      <c r="F178" s="248" t="s">
        <v>2021</v>
      </c>
      <c r="G178" s="246"/>
      <c r="H178" s="249">
        <v>49.484999999999999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215</v>
      </c>
      <c r="AU178" s="255" t="s">
        <v>81</v>
      </c>
      <c r="AV178" s="14" t="s">
        <v>81</v>
      </c>
      <c r="AW178" s="14" t="s">
        <v>33</v>
      </c>
      <c r="AX178" s="14" t="s">
        <v>72</v>
      </c>
      <c r="AY178" s="255" t="s">
        <v>203</v>
      </c>
    </row>
    <row r="179" s="13" customFormat="1">
      <c r="A179" s="13"/>
      <c r="B179" s="234"/>
      <c r="C179" s="235"/>
      <c r="D179" s="236" t="s">
        <v>215</v>
      </c>
      <c r="E179" s="237" t="s">
        <v>19</v>
      </c>
      <c r="F179" s="238" t="s">
        <v>1977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215</v>
      </c>
      <c r="AU179" s="244" t="s">
        <v>81</v>
      </c>
      <c r="AV179" s="13" t="s">
        <v>79</v>
      </c>
      <c r="AW179" s="13" t="s">
        <v>33</v>
      </c>
      <c r="AX179" s="13" t="s">
        <v>72</v>
      </c>
      <c r="AY179" s="244" t="s">
        <v>203</v>
      </c>
    </row>
    <row r="180" s="13" customFormat="1">
      <c r="A180" s="13"/>
      <c r="B180" s="234"/>
      <c r="C180" s="235"/>
      <c r="D180" s="236" t="s">
        <v>215</v>
      </c>
      <c r="E180" s="237" t="s">
        <v>19</v>
      </c>
      <c r="F180" s="238" t="s">
        <v>1662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215</v>
      </c>
      <c r="AU180" s="244" t="s">
        <v>81</v>
      </c>
      <c r="AV180" s="13" t="s">
        <v>79</v>
      </c>
      <c r="AW180" s="13" t="s">
        <v>33</v>
      </c>
      <c r="AX180" s="13" t="s">
        <v>72</v>
      </c>
      <c r="AY180" s="244" t="s">
        <v>203</v>
      </c>
    </row>
    <row r="181" s="13" customFormat="1">
      <c r="A181" s="13"/>
      <c r="B181" s="234"/>
      <c r="C181" s="235"/>
      <c r="D181" s="236" t="s">
        <v>215</v>
      </c>
      <c r="E181" s="237" t="s">
        <v>19</v>
      </c>
      <c r="F181" s="238" t="s">
        <v>456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215</v>
      </c>
      <c r="AU181" s="244" t="s">
        <v>81</v>
      </c>
      <c r="AV181" s="13" t="s">
        <v>79</v>
      </c>
      <c r="AW181" s="13" t="s">
        <v>33</v>
      </c>
      <c r="AX181" s="13" t="s">
        <v>72</v>
      </c>
      <c r="AY181" s="244" t="s">
        <v>203</v>
      </c>
    </row>
    <row r="182" s="13" customFormat="1">
      <c r="A182" s="13"/>
      <c r="B182" s="234"/>
      <c r="C182" s="235"/>
      <c r="D182" s="236" t="s">
        <v>215</v>
      </c>
      <c r="E182" s="237" t="s">
        <v>19</v>
      </c>
      <c r="F182" s="238" t="s">
        <v>707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215</v>
      </c>
      <c r="AU182" s="244" t="s">
        <v>81</v>
      </c>
      <c r="AV182" s="13" t="s">
        <v>79</v>
      </c>
      <c r="AW182" s="13" t="s">
        <v>33</v>
      </c>
      <c r="AX182" s="13" t="s">
        <v>72</v>
      </c>
      <c r="AY182" s="244" t="s">
        <v>203</v>
      </c>
    </row>
    <row r="183" s="13" customFormat="1">
      <c r="A183" s="13"/>
      <c r="B183" s="234"/>
      <c r="C183" s="235"/>
      <c r="D183" s="236" t="s">
        <v>215</v>
      </c>
      <c r="E183" s="237" t="s">
        <v>19</v>
      </c>
      <c r="F183" s="238" t="s">
        <v>708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215</v>
      </c>
      <c r="AU183" s="244" t="s">
        <v>81</v>
      </c>
      <c r="AV183" s="13" t="s">
        <v>79</v>
      </c>
      <c r="AW183" s="13" t="s">
        <v>33</v>
      </c>
      <c r="AX183" s="13" t="s">
        <v>72</v>
      </c>
      <c r="AY183" s="244" t="s">
        <v>203</v>
      </c>
    </row>
    <row r="184" s="14" customFormat="1">
      <c r="A184" s="14"/>
      <c r="B184" s="245"/>
      <c r="C184" s="246"/>
      <c r="D184" s="236" t="s">
        <v>215</v>
      </c>
      <c r="E184" s="247" t="s">
        <v>19</v>
      </c>
      <c r="F184" s="248" t="s">
        <v>2068</v>
      </c>
      <c r="G184" s="246"/>
      <c r="H184" s="249">
        <v>24.896999999999998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215</v>
      </c>
      <c r="AU184" s="255" t="s">
        <v>81</v>
      </c>
      <c r="AV184" s="14" t="s">
        <v>81</v>
      </c>
      <c r="AW184" s="14" t="s">
        <v>33</v>
      </c>
      <c r="AX184" s="14" t="s">
        <v>72</v>
      </c>
      <c r="AY184" s="255" t="s">
        <v>203</v>
      </c>
    </row>
    <row r="185" s="13" customFormat="1">
      <c r="A185" s="13"/>
      <c r="B185" s="234"/>
      <c r="C185" s="235"/>
      <c r="D185" s="236" t="s">
        <v>215</v>
      </c>
      <c r="E185" s="237" t="s">
        <v>19</v>
      </c>
      <c r="F185" s="238" t="s">
        <v>1977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215</v>
      </c>
      <c r="AU185" s="244" t="s">
        <v>81</v>
      </c>
      <c r="AV185" s="13" t="s">
        <v>79</v>
      </c>
      <c r="AW185" s="13" t="s">
        <v>33</v>
      </c>
      <c r="AX185" s="13" t="s">
        <v>72</v>
      </c>
      <c r="AY185" s="244" t="s">
        <v>203</v>
      </c>
    </row>
    <row r="186" s="13" customFormat="1">
      <c r="A186" s="13"/>
      <c r="B186" s="234"/>
      <c r="C186" s="235"/>
      <c r="D186" s="236" t="s">
        <v>215</v>
      </c>
      <c r="E186" s="237" t="s">
        <v>19</v>
      </c>
      <c r="F186" s="238" t="s">
        <v>1641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215</v>
      </c>
      <c r="AU186" s="244" t="s">
        <v>81</v>
      </c>
      <c r="AV186" s="13" t="s">
        <v>79</v>
      </c>
      <c r="AW186" s="13" t="s">
        <v>33</v>
      </c>
      <c r="AX186" s="13" t="s">
        <v>72</v>
      </c>
      <c r="AY186" s="244" t="s">
        <v>203</v>
      </c>
    </row>
    <row r="187" s="13" customFormat="1">
      <c r="A187" s="13"/>
      <c r="B187" s="234"/>
      <c r="C187" s="235"/>
      <c r="D187" s="236" t="s">
        <v>215</v>
      </c>
      <c r="E187" s="237" t="s">
        <v>19</v>
      </c>
      <c r="F187" s="238" t="s">
        <v>1979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215</v>
      </c>
      <c r="AU187" s="244" t="s">
        <v>81</v>
      </c>
      <c r="AV187" s="13" t="s">
        <v>79</v>
      </c>
      <c r="AW187" s="13" t="s">
        <v>33</v>
      </c>
      <c r="AX187" s="13" t="s">
        <v>72</v>
      </c>
      <c r="AY187" s="244" t="s">
        <v>203</v>
      </c>
    </row>
    <row r="188" s="13" customFormat="1">
      <c r="A188" s="13"/>
      <c r="B188" s="234"/>
      <c r="C188" s="235"/>
      <c r="D188" s="236" t="s">
        <v>215</v>
      </c>
      <c r="E188" s="237" t="s">
        <v>19</v>
      </c>
      <c r="F188" s="238" t="s">
        <v>707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215</v>
      </c>
      <c r="AU188" s="244" t="s">
        <v>81</v>
      </c>
      <c r="AV188" s="13" t="s">
        <v>79</v>
      </c>
      <c r="AW188" s="13" t="s">
        <v>33</v>
      </c>
      <c r="AX188" s="13" t="s">
        <v>72</v>
      </c>
      <c r="AY188" s="244" t="s">
        <v>203</v>
      </c>
    </row>
    <row r="189" s="13" customFormat="1">
      <c r="A189" s="13"/>
      <c r="B189" s="234"/>
      <c r="C189" s="235"/>
      <c r="D189" s="236" t="s">
        <v>215</v>
      </c>
      <c r="E189" s="237" t="s">
        <v>19</v>
      </c>
      <c r="F189" s="238" t="s">
        <v>708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215</v>
      </c>
      <c r="AU189" s="244" t="s">
        <v>81</v>
      </c>
      <c r="AV189" s="13" t="s">
        <v>79</v>
      </c>
      <c r="AW189" s="13" t="s">
        <v>33</v>
      </c>
      <c r="AX189" s="13" t="s">
        <v>72</v>
      </c>
      <c r="AY189" s="244" t="s">
        <v>203</v>
      </c>
    </row>
    <row r="190" s="14" customFormat="1">
      <c r="A190" s="14"/>
      <c r="B190" s="245"/>
      <c r="C190" s="246"/>
      <c r="D190" s="236" t="s">
        <v>215</v>
      </c>
      <c r="E190" s="247" t="s">
        <v>19</v>
      </c>
      <c r="F190" s="248" t="s">
        <v>2069</v>
      </c>
      <c r="G190" s="246"/>
      <c r="H190" s="249">
        <v>35.241999999999997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215</v>
      </c>
      <c r="AU190" s="255" t="s">
        <v>81</v>
      </c>
      <c r="AV190" s="14" t="s">
        <v>81</v>
      </c>
      <c r="AW190" s="14" t="s">
        <v>33</v>
      </c>
      <c r="AX190" s="14" t="s">
        <v>72</v>
      </c>
      <c r="AY190" s="255" t="s">
        <v>203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1977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3" customFormat="1">
      <c r="A192" s="13"/>
      <c r="B192" s="234"/>
      <c r="C192" s="235"/>
      <c r="D192" s="236" t="s">
        <v>215</v>
      </c>
      <c r="E192" s="237" t="s">
        <v>19</v>
      </c>
      <c r="F192" s="238" t="s">
        <v>1615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215</v>
      </c>
      <c r="AU192" s="244" t="s">
        <v>81</v>
      </c>
      <c r="AV192" s="13" t="s">
        <v>79</v>
      </c>
      <c r="AW192" s="13" t="s">
        <v>33</v>
      </c>
      <c r="AX192" s="13" t="s">
        <v>72</v>
      </c>
      <c r="AY192" s="244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1727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707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708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4" customFormat="1">
      <c r="A196" s="14"/>
      <c r="B196" s="245"/>
      <c r="C196" s="246"/>
      <c r="D196" s="236" t="s">
        <v>215</v>
      </c>
      <c r="E196" s="247" t="s">
        <v>19</v>
      </c>
      <c r="F196" s="248" t="s">
        <v>2024</v>
      </c>
      <c r="G196" s="246"/>
      <c r="H196" s="249">
        <v>19.678000000000001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215</v>
      </c>
      <c r="AU196" s="255" t="s">
        <v>81</v>
      </c>
      <c r="AV196" s="14" t="s">
        <v>81</v>
      </c>
      <c r="AW196" s="14" t="s">
        <v>33</v>
      </c>
      <c r="AX196" s="14" t="s">
        <v>72</v>
      </c>
      <c r="AY196" s="255" t="s">
        <v>203</v>
      </c>
    </row>
    <row r="197" s="13" customFormat="1">
      <c r="A197" s="13"/>
      <c r="B197" s="234"/>
      <c r="C197" s="235"/>
      <c r="D197" s="236" t="s">
        <v>215</v>
      </c>
      <c r="E197" s="237" t="s">
        <v>19</v>
      </c>
      <c r="F197" s="238" t="s">
        <v>1977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215</v>
      </c>
      <c r="AU197" s="244" t="s">
        <v>81</v>
      </c>
      <c r="AV197" s="13" t="s">
        <v>79</v>
      </c>
      <c r="AW197" s="13" t="s">
        <v>33</v>
      </c>
      <c r="AX197" s="13" t="s">
        <v>72</v>
      </c>
      <c r="AY197" s="244" t="s">
        <v>203</v>
      </c>
    </row>
    <row r="198" s="13" customFormat="1">
      <c r="A198" s="13"/>
      <c r="B198" s="234"/>
      <c r="C198" s="235"/>
      <c r="D198" s="236" t="s">
        <v>215</v>
      </c>
      <c r="E198" s="237" t="s">
        <v>19</v>
      </c>
      <c r="F198" s="238" t="s">
        <v>1837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215</v>
      </c>
      <c r="AU198" s="244" t="s">
        <v>81</v>
      </c>
      <c r="AV198" s="13" t="s">
        <v>79</v>
      </c>
      <c r="AW198" s="13" t="s">
        <v>33</v>
      </c>
      <c r="AX198" s="13" t="s">
        <v>72</v>
      </c>
      <c r="AY198" s="244" t="s">
        <v>203</v>
      </c>
    </row>
    <row r="199" s="13" customFormat="1">
      <c r="A199" s="13"/>
      <c r="B199" s="234"/>
      <c r="C199" s="235"/>
      <c r="D199" s="236" t="s">
        <v>215</v>
      </c>
      <c r="E199" s="237" t="s">
        <v>19</v>
      </c>
      <c r="F199" s="238" t="s">
        <v>1982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215</v>
      </c>
      <c r="AU199" s="244" t="s">
        <v>81</v>
      </c>
      <c r="AV199" s="13" t="s">
        <v>79</v>
      </c>
      <c r="AW199" s="13" t="s">
        <v>33</v>
      </c>
      <c r="AX199" s="13" t="s">
        <v>72</v>
      </c>
      <c r="AY199" s="244" t="s">
        <v>203</v>
      </c>
    </row>
    <row r="200" s="13" customFormat="1">
      <c r="A200" s="13"/>
      <c r="B200" s="234"/>
      <c r="C200" s="235"/>
      <c r="D200" s="236" t="s">
        <v>215</v>
      </c>
      <c r="E200" s="237" t="s">
        <v>19</v>
      </c>
      <c r="F200" s="238" t="s">
        <v>707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215</v>
      </c>
      <c r="AU200" s="244" t="s">
        <v>81</v>
      </c>
      <c r="AV200" s="13" t="s">
        <v>79</v>
      </c>
      <c r="AW200" s="13" t="s">
        <v>33</v>
      </c>
      <c r="AX200" s="13" t="s">
        <v>72</v>
      </c>
      <c r="AY200" s="244" t="s">
        <v>203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708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4" customFormat="1">
      <c r="A202" s="14"/>
      <c r="B202" s="245"/>
      <c r="C202" s="246"/>
      <c r="D202" s="236" t="s">
        <v>215</v>
      </c>
      <c r="E202" s="247" t="s">
        <v>19</v>
      </c>
      <c r="F202" s="248" t="s">
        <v>2070</v>
      </c>
      <c r="G202" s="246"/>
      <c r="H202" s="249">
        <v>20.991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215</v>
      </c>
      <c r="AU202" s="255" t="s">
        <v>81</v>
      </c>
      <c r="AV202" s="14" t="s">
        <v>81</v>
      </c>
      <c r="AW202" s="14" t="s">
        <v>33</v>
      </c>
      <c r="AX202" s="14" t="s">
        <v>72</v>
      </c>
      <c r="AY202" s="255" t="s">
        <v>203</v>
      </c>
    </row>
    <row r="203" s="15" customFormat="1">
      <c r="A203" s="15"/>
      <c r="B203" s="256"/>
      <c r="C203" s="257"/>
      <c r="D203" s="236" t="s">
        <v>215</v>
      </c>
      <c r="E203" s="258" t="s">
        <v>19</v>
      </c>
      <c r="F203" s="259" t="s">
        <v>246</v>
      </c>
      <c r="G203" s="257"/>
      <c r="H203" s="260">
        <v>150.29300000000001</v>
      </c>
      <c r="I203" s="261"/>
      <c r="J203" s="257"/>
      <c r="K203" s="257"/>
      <c r="L203" s="262"/>
      <c r="M203" s="263"/>
      <c r="N203" s="264"/>
      <c r="O203" s="264"/>
      <c r="P203" s="264"/>
      <c r="Q203" s="264"/>
      <c r="R203" s="264"/>
      <c r="S203" s="264"/>
      <c r="T203" s="26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6" t="s">
        <v>215</v>
      </c>
      <c r="AU203" s="266" t="s">
        <v>81</v>
      </c>
      <c r="AV203" s="15" t="s">
        <v>211</v>
      </c>
      <c r="AW203" s="15" t="s">
        <v>33</v>
      </c>
      <c r="AX203" s="15" t="s">
        <v>79</v>
      </c>
      <c r="AY203" s="266" t="s">
        <v>203</v>
      </c>
    </row>
    <row r="204" s="2" customFormat="1" ht="16.5" customHeight="1">
      <c r="A204" s="40"/>
      <c r="B204" s="41"/>
      <c r="C204" s="216" t="s">
        <v>211</v>
      </c>
      <c r="D204" s="216" t="s">
        <v>206</v>
      </c>
      <c r="E204" s="217" t="s">
        <v>725</v>
      </c>
      <c r="F204" s="218" t="s">
        <v>726</v>
      </c>
      <c r="G204" s="219" t="s">
        <v>727</v>
      </c>
      <c r="H204" s="220">
        <v>9.6799999999999997</v>
      </c>
      <c r="I204" s="221"/>
      <c r="J204" s="222">
        <f>ROUND(I204*H204,2)</f>
        <v>0</v>
      </c>
      <c r="K204" s="218" t="s">
        <v>210</v>
      </c>
      <c r="L204" s="46"/>
      <c r="M204" s="223" t="s">
        <v>19</v>
      </c>
      <c r="N204" s="224" t="s">
        <v>43</v>
      </c>
      <c r="O204" s="86"/>
      <c r="P204" s="225">
        <f>O204*H204</f>
        <v>0</v>
      </c>
      <c r="Q204" s="225">
        <v>0.0015</v>
      </c>
      <c r="R204" s="225">
        <f>Q204*H204</f>
        <v>0.01452</v>
      </c>
      <c r="S204" s="225">
        <v>0</v>
      </c>
      <c r="T204" s="22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7" t="s">
        <v>211</v>
      </c>
      <c r="AT204" s="227" t="s">
        <v>206</v>
      </c>
      <c r="AU204" s="227" t="s">
        <v>81</v>
      </c>
      <c r="AY204" s="19" t="s">
        <v>203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19" t="s">
        <v>79</v>
      </c>
      <c r="BK204" s="228">
        <f>ROUND(I204*H204,2)</f>
        <v>0</v>
      </c>
      <c r="BL204" s="19" t="s">
        <v>211</v>
      </c>
      <c r="BM204" s="227" t="s">
        <v>2071</v>
      </c>
    </row>
    <row r="205" s="2" customFormat="1">
      <c r="A205" s="40"/>
      <c r="B205" s="41"/>
      <c r="C205" s="42"/>
      <c r="D205" s="229" t="s">
        <v>213</v>
      </c>
      <c r="E205" s="42"/>
      <c r="F205" s="230" t="s">
        <v>729</v>
      </c>
      <c r="G205" s="42"/>
      <c r="H205" s="42"/>
      <c r="I205" s="231"/>
      <c r="J205" s="42"/>
      <c r="K205" s="42"/>
      <c r="L205" s="46"/>
      <c r="M205" s="232"/>
      <c r="N205" s="23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213</v>
      </c>
      <c r="AU205" s="19" t="s">
        <v>81</v>
      </c>
    </row>
    <row r="206" s="13" customFormat="1">
      <c r="A206" s="13"/>
      <c r="B206" s="234"/>
      <c r="C206" s="235"/>
      <c r="D206" s="236" t="s">
        <v>215</v>
      </c>
      <c r="E206" s="237" t="s">
        <v>19</v>
      </c>
      <c r="F206" s="238" t="s">
        <v>1977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215</v>
      </c>
      <c r="AU206" s="244" t="s">
        <v>81</v>
      </c>
      <c r="AV206" s="13" t="s">
        <v>79</v>
      </c>
      <c r="AW206" s="13" t="s">
        <v>33</v>
      </c>
      <c r="AX206" s="13" t="s">
        <v>72</v>
      </c>
      <c r="AY206" s="244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1811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3" customFormat="1">
      <c r="A208" s="13"/>
      <c r="B208" s="234"/>
      <c r="C208" s="235"/>
      <c r="D208" s="236" t="s">
        <v>215</v>
      </c>
      <c r="E208" s="237" t="s">
        <v>19</v>
      </c>
      <c r="F208" s="238" t="s">
        <v>456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215</v>
      </c>
      <c r="AU208" s="244" t="s">
        <v>81</v>
      </c>
      <c r="AV208" s="13" t="s">
        <v>79</v>
      </c>
      <c r="AW208" s="13" t="s">
        <v>33</v>
      </c>
      <c r="AX208" s="13" t="s">
        <v>72</v>
      </c>
      <c r="AY208" s="244" t="s">
        <v>203</v>
      </c>
    </row>
    <row r="209" s="13" customFormat="1">
      <c r="A209" s="13"/>
      <c r="B209" s="234"/>
      <c r="C209" s="235"/>
      <c r="D209" s="236" t="s">
        <v>215</v>
      </c>
      <c r="E209" s="237" t="s">
        <v>19</v>
      </c>
      <c r="F209" s="238" t="s">
        <v>731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215</v>
      </c>
      <c r="AU209" s="244" t="s">
        <v>81</v>
      </c>
      <c r="AV209" s="13" t="s">
        <v>79</v>
      </c>
      <c r="AW209" s="13" t="s">
        <v>33</v>
      </c>
      <c r="AX209" s="13" t="s">
        <v>72</v>
      </c>
      <c r="AY209" s="244" t="s">
        <v>203</v>
      </c>
    </row>
    <row r="210" s="13" customFormat="1">
      <c r="A210" s="13"/>
      <c r="B210" s="234"/>
      <c r="C210" s="235"/>
      <c r="D210" s="236" t="s">
        <v>215</v>
      </c>
      <c r="E210" s="237" t="s">
        <v>19</v>
      </c>
      <c r="F210" s="238" t="s">
        <v>1072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215</v>
      </c>
      <c r="AU210" s="244" t="s">
        <v>81</v>
      </c>
      <c r="AV210" s="13" t="s">
        <v>79</v>
      </c>
      <c r="AW210" s="13" t="s">
        <v>33</v>
      </c>
      <c r="AX210" s="13" t="s">
        <v>72</v>
      </c>
      <c r="AY210" s="244" t="s">
        <v>203</v>
      </c>
    </row>
    <row r="211" s="14" customFormat="1">
      <c r="A211" s="14"/>
      <c r="B211" s="245"/>
      <c r="C211" s="246"/>
      <c r="D211" s="236" t="s">
        <v>215</v>
      </c>
      <c r="E211" s="247" t="s">
        <v>19</v>
      </c>
      <c r="F211" s="248" t="s">
        <v>733</v>
      </c>
      <c r="G211" s="246"/>
      <c r="H211" s="249">
        <v>4.8399999999999999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215</v>
      </c>
      <c r="AU211" s="255" t="s">
        <v>81</v>
      </c>
      <c r="AV211" s="14" t="s">
        <v>81</v>
      </c>
      <c r="AW211" s="14" t="s">
        <v>33</v>
      </c>
      <c r="AX211" s="14" t="s">
        <v>72</v>
      </c>
      <c r="AY211" s="255" t="s">
        <v>203</v>
      </c>
    </row>
    <row r="212" s="13" customFormat="1">
      <c r="A212" s="13"/>
      <c r="B212" s="234"/>
      <c r="C212" s="235"/>
      <c r="D212" s="236" t="s">
        <v>215</v>
      </c>
      <c r="E212" s="237" t="s">
        <v>19</v>
      </c>
      <c r="F212" s="238" t="s">
        <v>1977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215</v>
      </c>
      <c r="AU212" s="244" t="s">
        <v>81</v>
      </c>
      <c r="AV212" s="13" t="s">
        <v>79</v>
      </c>
      <c r="AW212" s="13" t="s">
        <v>33</v>
      </c>
      <c r="AX212" s="13" t="s">
        <v>72</v>
      </c>
      <c r="AY212" s="244" t="s">
        <v>203</v>
      </c>
    </row>
    <row r="213" s="13" customFormat="1">
      <c r="A213" s="13"/>
      <c r="B213" s="234"/>
      <c r="C213" s="235"/>
      <c r="D213" s="236" t="s">
        <v>215</v>
      </c>
      <c r="E213" s="237" t="s">
        <v>19</v>
      </c>
      <c r="F213" s="238" t="s">
        <v>1834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215</v>
      </c>
      <c r="AU213" s="244" t="s">
        <v>81</v>
      </c>
      <c r="AV213" s="13" t="s">
        <v>79</v>
      </c>
      <c r="AW213" s="13" t="s">
        <v>33</v>
      </c>
      <c r="AX213" s="13" t="s">
        <v>72</v>
      </c>
      <c r="AY213" s="244" t="s">
        <v>203</v>
      </c>
    </row>
    <row r="214" s="13" customFormat="1">
      <c r="A214" s="13"/>
      <c r="B214" s="234"/>
      <c r="C214" s="235"/>
      <c r="D214" s="236" t="s">
        <v>215</v>
      </c>
      <c r="E214" s="237" t="s">
        <v>19</v>
      </c>
      <c r="F214" s="238" t="s">
        <v>1727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215</v>
      </c>
      <c r="AU214" s="244" t="s">
        <v>81</v>
      </c>
      <c r="AV214" s="13" t="s">
        <v>79</v>
      </c>
      <c r="AW214" s="13" t="s">
        <v>33</v>
      </c>
      <c r="AX214" s="13" t="s">
        <v>72</v>
      </c>
      <c r="AY214" s="244" t="s">
        <v>203</v>
      </c>
    </row>
    <row r="215" s="13" customFormat="1">
      <c r="A215" s="13"/>
      <c r="B215" s="234"/>
      <c r="C215" s="235"/>
      <c r="D215" s="236" t="s">
        <v>215</v>
      </c>
      <c r="E215" s="237" t="s">
        <v>19</v>
      </c>
      <c r="F215" s="238" t="s">
        <v>731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215</v>
      </c>
      <c r="AU215" s="244" t="s">
        <v>81</v>
      </c>
      <c r="AV215" s="13" t="s">
        <v>79</v>
      </c>
      <c r="AW215" s="13" t="s">
        <v>33</v>
      </c>
      <c r="AX215" s="13" t="s">
        <v>72</v>
      </c>
      <c r="AY215" s="244" t="s">
        <v>203</v>
      </c>
    </row>
    <row r="216" s="13" customFormat="1">
      <c r="A216" s="13"/>
      <c r="B216" s="234"/>
      <c r="C216" s="235"/>
      <c r="D216" s="236" t="s">
        <v>215</v>
      </c>
      <c r="E216" s="237" t="s">
        <v>19</v>
      </c>
      <c r="F216" s="238" t="s">
        <v>1070</v>
      </c>
      <c r="G216" s="235"/>
      <c r="H216" s="237" t="s">
        <v>19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215</v>
      </c>
      <c r="AU216" s="244" t="s">
        <v>81</v>
      </c>
      <c r="AV216" s="13" t="s">
        <v>79</v>
      </c>
      <c r="AW216" s="13" t="s">
        <v>33</v>
      </c>
      <c r="AX216" s="13" t="s">
        <v>72</v>
      </c>
      <c r="AY216" s="244" t="s">
        <v>203</v>
      </c>
    </row>
    <row r="217" s="14" customFormat="1">
      <c r="A217" s="14"/>
      <c r="B217" s="245"/>
      <c r="C217" s="246"/>
      <c r="D217" s="236" t="s">
        <v>215</v>
      </c>
      <c r="E217" s="247" t="s">
        <v>19</v>
      </c>
      <c r="F217" s="248" t="s">
        <v>733</v>
      </c>
      <c r="G217" s="246"/>
      <c r="H217" s="249">
        <v>4.8399999999999999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215</v>
      </c>
      <c r="AU217" s="255" t="s">
        <v>81</v>
      </c>
      <c r="AV217" s="14" t="s">
        <v>81</v>
      </c>
      <c r="AW217" s="14" t="s">
        <v>33</v>
      </c>
      <c r="AX217" s="14" t="s">
        <v>72</v>
      </c>
      <c r="AY217" s="255" t="s">
        <v>203</v>
      </c>
    </row>
    <row r="218" s="15" customFormat="1">
      <c r="A218" s="15"/>
      <c r="B218" s="256"/>
      <c r="C218" s="257"/>
      <c r="D218" s="236" t="s">
        <v>215</v>
      </c>
      <c r="E218" s="258" t="s">
        <v>19</v>
      </c>
      <c r="F218" s="259" t="s">
        <v>246</v>
      </c>
      <c r="G218" s="257"/>
      <c r="H218" s="260">
        <v>9.6799999999999997</v>
      </c>
      <c r="I218" s="261"/>
      <c r="J218" s="257"/>
      <c r="K218" s="257"/>
      <c r="L218" s="262"/>
      <c r="M218" s="263"/>
      <c r="N218" s="264"/>
      <c r="O218" s="264"/>
      <c r="P218" s="264"/>
      <c r="Q218" s="264"/>
      <c r="R218" s="264"/>
      <c r="S218" s="264"/>
      <c r="T218" s="26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6" t="s">
        <v>215</v>
      </c>
      <c r="AU218" s="266" t="s">
        <v>81</v>
      </c>
      <c r="AV218" s="15" t="s">
        <v>211</v>
      </c>
      <c r="AW218" s="15" t="s">
        <v>33</v>
      </c>
      <c r="AX218" s="15" t="s">
        <v>79</v>
      </c>
      <c r="AY218" s="266" t="s">
        <v>203</v>
      </c>
    </row>
    <row r="219" s="12" customFormat="1" ht="22.8" customHeight="1">
      <c r="A219" s="12"/>
      <c r="B219" s="200"/>
      <c r="C219" s="201"/>
      <c r="D219" s="202" t="s">
        <v>71</v>
      </c>
      <c r="E219" s="214" t="s">
        <v>752</v>
      </c>
      <c r="F219" s="214" t="s">
        <v>753</v>
      </c>
      <c r="G219" s="201"/>
      <c r="H219" s="201"/>
      <c r="I219" s="204"/>
      <c r="J219" s="215">
        <f>BK219</f>
        <v>0</v>
      </c>
      <c r="K219" s="201"/>
      <c r="L219" s="206"/>
      <c r="M219" s="207"/>
      <c r="N219" s="208"/>
      <c r="O219" s="208"/>
      <c r="P219" s="209">
        <f>SUM(P220:P248)</f>
        <v>0</v>
      </c>
      <c r="Q219" s="208"/>
      <c r="R219" s="209">
        <f>SUM(R220:R248)</f>
        <v>0.89097999999999999</v>
      </c>
      <c r="S219" s="208"/>
      <c r="T219" s="210">
        <f>SUM(T220:T248)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1" t="s">
        <v>79</v>
      </c>
      <c r="AT219" s="212" t="s">
        <v>71</v>
      </c>
      <c r="AU219" s="212" t="s">
        <v>79</v>
      </c>
      <c r="AY219" s="211" t="s">
        <v>203</v>
      </c>
      <c r="BK219" s="213">
        <f>SUM(BK220:BK248)</f>
        <v>0</v>
      </c>
    </row>
    <row r="220" s="2" customFormat="1" ht="24.15" customHeight="1">
      <c r="A220" s="40"/>
      <c r="B220" s="41"/>
      <c r="C220" s="216" t="s">
        <v>285</v>
      </c>
      <c r="D220" s="216" t="s">
        <v>206</v>
      </c>
      <c r="E220" s="217" t="s">
        <v>754</v>
      </c>
      <c r="F220" s="218" t="s">
        <v>755</v>
      </c>
      <c r="G220" s="219" t="s">
        <v>358</v>
      </c>
      <c r="H220" s="220">
        <v>2</v>
      </c>
      <c r="I220" s="221"/>
      <c r="J220" s="222">
        <f>ROUND(I220*H220,2)</f>
        <v>0</v>
      </c>
      <c r="K220" s="218" t="s">
        <v>210</v>
      </c>
      <c r="L220" s="46"/>
      <c r="M220" s="223" t="s">
        <v>19</v>
      </c>
      <c r="N220" s="224" t="s">
        <v>43</v>
      </c>
      <c r="O220" s="86"/>
      <c r="P220" s="225">
        <f>O220*H220</f>
        <v>0</v>
      </c>
      <c r="Q220" s="225">
        <v>0.42153000000000002</v>
      </c>
      <c r="R220" s="225">
        <f>Q220*H220</f>
        <v>0.84306000000000003</v>
      </c>
      <c r="S220" s="225">
        <v>0</v>
      </c>
      <c r="T220" s="226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7" t="s">
        <v>211</v>
      </c>
      <c r="AT220" s="227" t="s">
        <v>206</v>
      </c>
      <c r="AU220" s="227" t="s">
        <v>81</v>
      </c>
      <c r="AY220" s="19" t="s">
        <v>203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19" t="s">
        <v>79</v>
      </c>
      <c r="BK220" s="228">
        <f>ROUND(I220*H220,2)</f>
        <v>0</v>
      </c>
      <c r="BL220" s="19" t="s">
        <v>211</v>
      </c>
      <c r="BM220" s="227" t="s">
        <v>2072</v>
      </c>
    </row>
    <row r="221" s="2" customFormat="1">
      <c r="A221" s="40"/>
      <c r="B221" s="41"/>
      <c r="C221" s="42"/>
      <c r="D221" s="229" t="s">
        <v>213</v>
      </c>
      <c r="E221" s="42"/>
      <c r="F221" s="230" t="s">
        <v>757</v>
      </c>
      <c r="G221" s="42"/>
      <c r="H221" s="42"/>
      <c r="I221" s="231"/>
      <c r="J221" s="42"/>
      <c r="K221" s="42"/>
      <c r="L221" s="46"/>
      <c r="M221" s="232"/>
      <c r="N221" s="233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213</v>
      </c>
      <c r="AU221" s="19" t="s">
        <v>81</v>
      </c>
    </row>
    <row r="222" s="13" customFormat="1">
      <c r="A222" s="13"/>
      <c r="B222" s="234"/>
      <c r="C222" s="235"/>
      <c r="D222" s="236" t="s">
        <v>215</v>
      </c>
      <c r="E222" s="237" t="s">
        <v>19</v>
      </c>
      <c r="F222" s="238" t="s">
        <v>1977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215</v>
      </c>
      <c r="AU222" s="244" t="s">
        <v>81</v>
      </c>
      <c r="AV222" s="13" t="s">
        <v>79</v>
      </c>
      <c r="AW222" s="13" t="s">
        <v>33</v>
      </c>
      <c r="AX222" s="13" t="s">
        <v>72</v>
      </c>
      <c r="AY222" s="244" t="s">
        <v>203</v>
      </c>
    </row>
    <row r="223" s="13" customFormat="1">
      <c r="A223" s="13"/>
      <c r="B223" s="234"/>
      <c r="C223" s="235"/>
      <c r="D223" s="236" t="s">
        <v>215</v>
      </c>
      <c r="E223" s="237" t="s">
        <v>19</v>
      </c>
      <c r="F223" s="238" t="s">
        <v>1710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215</v>
      </c>
      <c r="AU223" s="244" t="s">
        <v>81</v>
      </c>
      <c r="AV223" s="13" t="s">
        <v>79</v>
      </c>
      <c r="AW223" s="13" t="s">
        <v>33</v>
      </c>
      <c r="AX223" s="13" t="s">
        <v>72</v>
      </c>
      <c r="AY223" s="244" t="s">
        <v>203</v>
      </c>
    </row>
    <row r="224" s="13" customFormat="1">
      <c r="A224" s="13"/>
      <c r="B224" s="234"/>
      <c r="C224" s="235"/>
      <c r="D224" s="236" t="s">
        <v>215</v>
      </c>
      <c r="E224" s="237" t="s">
        <v>19</v>
      </c>
      <c r="F224" s="238" t="s">
        <v>456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215</v>
      </c>
      <c r="AU224" s="244" t="s">
        <v>81</v>
      </c>
      <c r="AV224" s="13" t="s">
        <v>79</v>
      </c>
      <c r="AW224" s="13" t="s">
        <v>33</v>
      </c>
      <c r="AX224" s="13" t="s">
        <v>72</v>
      </c>
      <c r="AY224" s="244" t="s">
        <v>203</v>
      </c>
    </row>
    <row r="225" s="13" customFormat="1">
      <c r="A225" s="13"/>
      <c r="B225" s="234"/>
      <c r="C225" s="235"/>
      <c r="D225" s="236" t="s">
        <v>215</v>
      </c>
      <c r="E225" s="237" t="s">
        <v>19</v>
      </c>
      <c r="F225" s="238" t="s">
        <v>254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215</v>
      </c>
      <c r="AU225" s="244" t="s">
        <v>81</v>
      </c>
      <c r="AV225" s="13" t="s">
        <v>79</v>
      </c>
      <c r="AW225" s="13" t="s">
        <v>33</v>
      </c>
      <c r="AX225" s="13" t="s">
        <v>72</v>
      </c>
      <c r="AY225" s="244" t="s">
        <v>203</v>
      </c>
    </row>
    <row r="226" s="13" customFormat="1">
      <c r="A226" s="13"/>
      <c r="B226" s="234"/>
      <c r="C226" s="235"/>
      <c r="D226" s="236" t="s">
        <v>215</v>
      </c>
      <c r="E226" s="237" t="s">
        <v>19</v>
      </c>
      <c r="F226" s="238" t="s">
        <v>2073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215</v>
      </c>
      <c r="AU226" s="244" t="s">
        <v>81</v>
      </c>
      <c r="AV226" s="13" t="s">
        <v>79</v>
      </c>
      <c r="AW226" s="13" t="s">
        <v>33</v>
      </c>
      <c r="AX226" s="13" t="s">
        <v>72</v>
      </c>
      <c r="AY226" s="244" t="s">
        <v>203</v>
      </c>
    </row>
    <row r="227" s="14" customFormat="1">
      <c r="A227" s="14"/>
      <c r="B227" s="245"/>
      <c r="C227" s="246"/>
      <c r="D227" s="236" t="s">
        <v>215</v>
      </c>
      <c r="E227" s="247" t="s">
        <v>19</v>
      </c>
      <c r="F227" s="248" t="s">
        <v>79</v>
      </c>
      <c r="G227" s="246"/>
      <c r="H227" s="249">
        <v>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215</v>
      </c>
      <c r="AU227" s="255" t="s">
        <v>81</v>
      </c>
      <c r="AV227" s="14" t="s">
        <v>81</v>
      </c>
      <c r="AW227" s="14" t="s">
        <v>33</v>
      </c>
      <c r="AX227" s="14" t="s">
        <v>72</v>
      </c>
      <c r="AY227" s="255" t="s">
        <v>203</v>
      </c>
    </row>
    <row r="228" s="13" customFormat="1">
      <c r="A228" s="13"/>
      <c r="B228" s="234"/>
      <c r="C228" s="235"/>
      <c r="D228" s="236" t="s">
        <v>215</v>
      </c>
      <c r="E228" s="237" t="s">
        <v>19</v>
      </c>
      <c r="F228" s="238" t="s">
        <v>1977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215</v>
      </c>
      <c r="AU228" s="244" t="s">
        <v>81</v>
      </c>
      <c r="AV228" s="13" t="s">
        <v>79</v>
      </c>
      <c r="AW228" s="13" t="s">
        <v>33</v>
      </c>
      <c r="AX228" s="13" t="s">
        <v>72</v>
      </c>
      <c r="AY228" s="244" t="s">
        <v>203</v>
      </c>
    </row>
    <row r="229" s="13" customFormat="1">
      <c r="A229" s="13"/>
      <c r="B229" s="234"/>
      <c r="C229" s="235"/>
      <c r="D229" s="236" t="s">
        <v>215</v>
      </c>
      <c r="E229" s="237" t="s">
        <v>19</v>
      </c>
      <c r="F229" s="238" t="s">
        <v>1627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215</v>
      </c>
      <c r="AU229" s="244" t="s">
        <v>81</v>
      </c>
      <c r="AV229" s="13" t="s">
        <v>79</v>
      </c>
      <c r="AW229" s="13" t="s">
        <v>33</v>
      </c>
      <c r="AX229" s="13" t="s">
        <v>72</v>
      </c>
      <c r="AY229" s="244" t="s">
        <v>203</v>
      </c>
    </row>
    <row r="230" s="13" customFormat="1">
      <c r="A230" s="13"/>
      <c r="B230" s="234"/>
      <c r="C230" s="235"/>
      <c r="D230" s="236" t="s">
        <v>215</v>
      </c>
      <c r="E230" s="237" t="s">
        <v>19</v>
      </c>
      <c r="F230" s="238" t="s">
        <v>1727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215</v>
      </c>
      <c r="AU230" s="244" t="s">
        <v>81</v>
      </c>
      <c r="AV230" s="13" t="s">
        <v>79</v>
      </c>
      <c r="AW230" s="13" t="s">
        <v>33</v>
      </c>
      <c r="AX230" s="13" t="s">
        <v>72</v>
      </c>
      <c r="AY230" s="244" t="s">
        <v>203</v>
      </c>
    </row>
    <row r="231" s="13" customFormat="1">
      <c r="A231" s="13"/>
      <c r="B231" s="234"/>
      <c r="C231" s="235"/>
      <c r="D231" s="236" t="s">
        <v>215</v>
      </c>
      <c r="E231" s="237" t="s">
        <v>19</v>
      </c>
      <c r="F231" s="238" t="s">
        <v>254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215</v>
      </c>
      <c r="AU231" s="244" t="s">
        <v>81</v>
      </c>
      <c r="AV231" s="13" t="s">
        <v>79</v>
      </c>
      <c r="AW231" s="13" t="s">
        <v>33</v>
      </c>
      <c r="AX231" s="13" t="s">
        <v>72</v>
      </c>
      <c r="AY231" s="244" t="s">
        <v>203</v>
      </c>
    </row>
    <row r="232" s="13" customFormat="1">
      <c r="A232" s="13"/>
      <c r="B232" s="234"/>
      <c r="C232" s="235"/>
      <c r="D232" s="236" t="s">
        <v>215</v>
      </c>
      <c r="E232" s="237" t="s">
        <v>19</v>
      </c>
      <c r="F232" s="238" t="s">
        <v>2074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215</v>
      </c>
      <c r="AU232" s="244" t="s">
        <v>81</v>
      </c>
      <c r="AV232" s="13" t="s">
        <v>79</v>
      </c>
      <c r="AW232" s="13" t="s">
        <v>33</v>
      </c>
      <c r="AX232" s="13" t="s">
        <v>72</v>
      </c>
      <c r="AY232" s="244" t="s">
        <v>203</v>
      </c>
    </row>
    <row r="233" s="14" customFormat="1">
      <c r="A233" s="14"/>
      <c r="B233" s="245"/>
      <c r="C233" s="246"/>
      <c r="D233" s="236" t="s">
        <v>215</v>
      </c>
      <c r="E233" s="247" t="s">
        <v>19</v>
      </c>
      <c r="F233" s="248" t="s">
        <v>79</v>
      </c>
      <c r="G233" s="246"/>
      <c r="H233" s="249">
        <v>1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215</v>
      </c>
      <c r="AU233" s="255" t="s">
        <v>81</v>
      </c>
      <c r="AV233" s="14" t="s">
        <v>81</v>
      </c>
      <c r="AW233" s="14" t="s">
        <v>33</v>
      </c>
      <c r="AX233" s="14" t="s">
        <v>72</v>
      </c>
      <c r="AY233" s="255" t="s">
        <v>203</v>
      </c>
    </row>
    <row r="234" s="15" customFormat="1">
      <c r="A234" s="15"/>
      <c r="B234" s="256"/>
      <c r="C234" s="257"/>
      <c r="D234" s="236" t="s">
        <v>215</v>
      </c>
      <c r="E234" s="258" t="s">
        <v>19</v>
      </c>
      <c r="F234" s="259" t="s">
        <v>246</v>
      </c>
      <c r="G234" s="257"/>
      <c r="H234" s="260">
        <v>2</v>
      </c>
      <c r="I234" s="261"/>
      <c r="J234" s="257"/>
      <c r="K234" s="257"/>
      <c r="L234" s="262"/>
      <c r="M234" s="263"/>
      <c r="N234" s="264"/>
      <c r="O234" s="264"/>
      <c r="P234" s="264"/>
      <c r="Q234" s="264"/>
      <c r="R234" s="264"/>
      <c r="S234" s="264"/>
      <c r="T234" s="26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6" t="s">
        <v>215</v>
      </c>
      <c r="AU234" s="266" t="s">
        <v>81</v>
      </c>
      <c r="AV234" s="15" t="s">
        <v>211</v>
      </c>
      <c r="AW234" s="15" t="s">
        <v>33</v>
      </c>
      <c r="AX234" s="15" t="s">
        <v>79</v>
      </c>
      <c r="AY234" s="266" t="s">
        <v>203</v>
      </c>
    </row>
    <row r="235" s="2" customFormat="1" ht="21.75" customHeight="1">
      <c r="A235" s="40"/>
      <c r="B235" s="41"/>
      <c r="C235" s="270" t="s">
        <v>290</v>
      </c>
      <c r="D235" s="270" t="s">
        <v>771</v>
      </c>
      <c r="E235" s="271" t="s">
        <v>1264</v>
      </c>
      <c r="F235" s="272" t="s">
        <v>1265</v>
      </c>
      <c r="G235" s="273" t="s">
        <v>358</v>
      </c>
      <c r="H235" s="274">
        <v>2</v>
      </c>
      <c r="I235" s="275"/>
      <c r="J235" s="276">
        <f>ROUND(I235*H235,2)</f>
        <v>0</v>
      </c>
      <c r="K235" s="272" t="s">
        <v>210</v>
      </c>
      <c r="L235" s="277"/>
      <c r="M235" s="278" t="s">
        <v>19</v>
      </c>
      <c r="N235" s="279" t="s">
        <v>43</v>
      </c>
      <c r="O235" s="86"/>
      <c r="P235" s="225">
        <f>O235*H235</f>
        <v>0</v>
      </c>
      <c r="Q235" s="225">
        <v>0.023959999999999999</v>
      </c>
      <c r="R235" s="225">
        <f>Q235*H235</f>
        <v>0.047919999999999997</v>
      </c>
      <c r="S235" s="225">
        <v>0</v>
      </c>
      <c r="T235" s="226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7" t="s">
        <v>302</v>
      </c>
      <c r="AT235" s="227" t="s">
        <v>771</v>
      </c>
      <c r="AU235" s="227" t="s">
        <v>81</v>
      </c>
      <c r="AY235" s="19" t="s">
        <v>203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19" t="s">
        <v>79</v>
      </c>
      <c r="BK235" s="228">
        <f>ROUND(I235*H235,2)</f>
        <v>0</v>
      </c>
      <c r="BL235" s="19" t="s">
        <v>211</v>
      </c>
      <c r="BM235" s="227" t="s">
        <v>2075</v>
      </c>
    </row>
    <row r="236" s="13" customFormat="1">
      <c r="A236" s="13"/>
      <c r="B236" s="234"/>
      <c r="C236" s="235"/>
      <c r="D236" s="236" t="s">
        <v>215</v>
      </c>
      <c r="E236" s="237" t="s">
        <v>19</v>
      </c>
      <c r="F236" s="238" t="s">
        <v>1977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215</v>
      </c>
      <c r="AU236" s="244" t="s">
        <v>81</v>
      </c>
      <c r="AV236" s="13" t="s">
        <v>79</v>
      </c>
      <c r="AW236" s="13" t="s">
        <v>33</v>
      </c>
      <c r="AX236" s="13" t="s">
        <v>72</v>
      </c>
      <c r="AY236" s="244" t="s">
        <v>203</v>
      </c>
    </row>
    <row r="237" s="13" customFormat="1">
      <c r="A237" s="13"/>
      <c r="B237" s="234"/>
      <c r="C237" s="235"/>
      <c r="D237" s="236" t="s">
        <v>215</v>
      </c>
      <c r="E237" s="237" t="s">
        <v>19</v>
      </c>
      <c r="F237" s="238" t="s">
        <v>1710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215</v>
      </c>
      <c r="AU237" s="244" t="s">
        <v>81</v>
      </c>
      <c r="AV237" s="13" t="s">
        <v>79</v>
      </c>
      <c r="AW237" s="13" t="s">
        <v>33</v>
      </c>
      <c r="AX237" s="13" t="s">
        <v>72</v>
      </c>
      <c r="AY237" s="244" t="s">
        <v>203</v>
      </c>
    </row>
    <row r="238" s="13" customFormat="1">
      <c r="A238" s="13"/>
      <c r="B238" s="234"/>
      <c r="C238" s="235"/>
      <c r="D238" s="236" t="s">
        <v>215</v>
      </c>
      <c r="E238" s="237" t="s">
        <v>19</v>
      </c>
      <c r="F238" s="238" t="s">
        <v>456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215</v>
      </c>
      <c r="AU238" s="244" t="s">
        <v>81</v>
      </c>
      <c r="AV238" s="13" t="s">
        <v>79</v>
      </c>
      <c r="AW238" s="13" t="s">
        <v>33</v>
      </c>
      <c r="AX238" s="13" t="s">
        <v>72</v>
      </c>
      <c r="AY238" s="244" t="s">
        <v>203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254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3" customFormat="1">
      <c r="A240" s="13"/>
      <c r="B240" s="234"/>
      <c r="C240" s="235"/>
      <c r="D240" s="236" t="s">
        <v>215</v>
      </c>
      <c r="E240" s="237" t="s">
        <v>19</v>
      </c>
      <c r="F240" s="238" t="s">
        <v>2073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215</v>
      </c>
      <c r="AU240" s="244" t="s">
        <v>81</v>
      </c>
      <c r="AV240" s="13" t="s">
        <v>79</v>
      </c>
      <c r="AW240" s="13" t="s">
        <v>33</v>
      </c>
      <c r="AX240" s="13" t="s">
        <v>72</v>
      </c>
      <c r="AY240" s="244" t="s">
        <v>203</v>
      </c>
    </row>
    <row r="241" s="14" customFormat="1">
      <c r="A241" s="14"/>
      <c r="B241" s="245"/>
      <c r="C241" s="246"/>
      <c r="D241" s="236" t="s">
        <v>215</v>
      </c>
      <c r="E241" s="247" t="s">
        <v>19</v>
      </c>
      <c r="F241" s="248" t="s">
        <v>79</v>
      </c>
      <c r="G241" s="246"/>
      <c r="H241" s="249">
        <v>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215</v>
      </c>
      <c r="AU241" s="255" t="s">
        <v>81</v>
      </c>
      <c r="AV241" s="14" t="s">
        <v>81</v>
      </c>
      <c r="AW241" s="14" t="s">
        <v>33</v>
      </c>
      <c r="AX241" s="14" t="s">
        <v>72</v>
      </c>
      <c r="AY241" s="255" t="s">
        <v>203</v>
      </c>
    </row>
    <row r="242" s="13" customFormat="1">
      <c r="A242" s="13"/>
      <c r="B242" s="234"/>
      <c r="C242" s="235"/>
      <c r="D242" s="236" t="s">
        <v>215</v>
      </c>
      <c r="E242" s="237" t="s">
        <v>19</v>
      </c>
      <c r="F242" s="238" t="s">
        <v>1977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215</v>
      </c>
      <c r="AU242" s="244" t="s">
        <v>81</v>
      </c>
      <c r="AV242" s="13" t="s">
        <v>79</v>
      </c>
      <c r="AW242" s="13" t="s">
        <v>33</v>
      </c>
      <c r="AX242" s="13" t="s">
        <v>72</v>
      </c>
      <c r="AY242" s="244" t="s">
        <v>203</v>
      </c>
    </row>
    <row r="243" s="13" customFormat="1">
      <c r="A243" s="13"/>
      <c r="B243" s="234"/>
      <c r="C243" s="235"/>
      <c r="D243" s="236" t="s">
        <v>215</v>
      </c>
      <c r="E243" s="237" t="s">
        <v>19</v>
      </c>
      <c r="F243" s="238" t="s">
        <v>1627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215</v>
      </c>
      <c r="AU243" s="244" t="s">
        <v>81</v>
      </c>
      <c r="AV243" s="13" t="s">
        <v>79</v>
      </c>
      <c r="AW243" s="13" t="s">
        <v>33</v>
      </c>
      <c r="AX243" s="13" t="s">
        <v>72</v>
      </c>
      <c r="AY243" s="244" t="s">
        <v>203</v>
      </c>
    </row>
    <row r="244" s="13" customFormat="1">
      <c r="A244" s="13"/>
      <c r="B244" s="234"/>
      <c r="C244" s="235"/>
      <c r="D244" s="236" t="s">
        <v>215</v>
      </c>
      <c r="E244" s="237" t="s">
        <v>19</v>
      </c>
      <c r="F244" s="238" t="s">
        <v>1727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215</v>
      </c>
      <c r="AU244" s="244" t="s">
        <v>81</v>
      </c>
      <c r="AV244" s="13" t="s">
        <v>79</v>
      </c>
      <c r="AW244" s="13" t="s">
        <v>33</v>
      </c>
      <c r="AX244" s="13" t="s">
        <v>72</v>
      </c>
      <c r="AY244" s="244" t="s">
        <v>203</v>
      </c>
    </row>
    <row r="245" s="13" customFormat="1">
      <c r="A245" s="13"/>
      <c r="B245" s="234"/>
      <c r="C245" s="235"/>
      <c r="D245" s="236" t="s">
        <v>215</v>
      </c>
      <c r="E245" s="237" t="s">
        <v>19</v>
      </c>
      <c r="F245" s="238" t="s">
        <v>254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215</v>
      </c>
      <c r="AU245" s="244" t="s">
        <v>81</v>
      </c>
      <c r="AV245" s="13" t="s">
        <v>79</v>
      </c>
      <c r="AW245" s="13" t="s">
        <v>33</v>
      </c>
      <c r="AX245" s="13" t="s">
        <v>72</v>
      </c>
      <c r="AY245" s="244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2074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4" customFormat="1">
      <c r="A247" s="14"/>
      <c r="B247" s="245"/>
      <c r="C247" s="246"/>
      <c r="D247" s="236" t="s">
        <v>215</v>
      </c>
      <c r="E247" s="247" t="s">
        <v>19</v>
      </c>
      <c r="F247" s="248" t="s">
        <v>79</v>
      </c>
      <c r="G247" s="246"/>
      <c r="H247" s="249">
        <v>1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215</v>
      </c>
      <c r="AU247" s="255" t="s">
        <v>81</v>
      </c>
      <c r="AV247" s="14" t="s">
        <v>81</v>
      </c>
      <c r="AW247" s="14" t="s">
        <v>33</v>
      </c>
      <c r="AX247" s="14" t="s">
        <v>72</v>
      </c>
      <c r="AY247" s="255" t="s">
        <v>203</v>
      </c>
    </row>
    <row r="248" s="15" customFormat="1">
      <c r="A248" s="15"/>
      <c r="B248" s="256"/>
      <c r="C248" s="257"/>
      <c r="D248" s="236" t="s">
        <v>215</v>
      </c>
      <c r="E248" s="258" t="s">
        <v>19</v>
      </c>
      <c r="F248" s="259" t="s">
        <v>246</v>
      </c>
      <c r="G248" s="257"/>
      <c r="H248" s="260">
        <v>2</v>
      </c>
      <c r="I248" s="261"/>
      <c r="J248" s="257"/>
      <c r="K248" s="257"/>
      <c r="L248" s="262"/>
      <c r="M248" s="263"/>
      <c r="N248" s="264"/>
      <c r="O248" s="264"/>
      <c r="P248" s="264"/>
      <c r="Q248" s="264"/>
      <c r="R248" s="264"/>
      <c r="S248" s="264"/>
      <c r="T248" s="26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6" t="s">
        <v>215</v>
      </c>
      <c r="AU248" s="266" t="s">
        <v>81</v>
      </c>
      <c r="AV248" s="15" t="s">
        <v>211</v>
      </c>
      <c r="AW248" s="15" t="s">
        <v>33</v>
      </c>
      <c r="AX248" s="15" t="s">
        <v>79</v>
      </c>
      <c r="AY248" s="266" t="s">
        <v>203</v>
      </c>
    </row>
    <row r="249" s="12" customFormat="1" ht="22.8" customHeight="1">
      <c r="A249" s="12"/>
      <c r="B249" s="200"/>
      <c r="C249" s="201"/>
      <c r="D249" s="202" t="s">
        <v>71</v>
      </c>
      <c r="E249" s="214" t="s">
        <v>787</v>
      </c>
      <c r="F249" s="214" t="s">
        <v>788</v>
      </c>
      <c r="G249" s="201"/>
      <c r="H249" s="201"/>
      <c r="I249" s="204"/>
      <c r="J249" s="215">
        <f>BK249</f>
        <v>0</v>
      </c>
      <c r="K249" s="201"/>
      <c r="L249" s="206"/>
      <c r="M249" s="207"/>
      <c r="N249" s="208"/>
      <c r="O249" s="208"/>
      <c r="P249" s="209">
        <f>SUM(P250:P282)</f>
        <v>0</v>
      </c>
      <c r="Q249" s="208"/>
      <c r="R249" s="209">
        <f>SUM(R250:R282)</f>
        <v>0.0022252000000000001</v>
      </c>
      <c r="S249" s="208"/>
      <c r="T249" s="210">
        <f>SUM(T250:T282)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1" t="s">
        <v>79</v>
      </c>
      <c r="AT249" s="212" t="s">
        <v>71</v>
      </c>
      <c r="AU249" s="212" t="s">
        <v>79</v>
      </c>
      <c r="AY249" s="211" t="s">
        <v>203</v>
      </c>
      <c r="BK249" s="213">
        <f>SUM(BK250:BK282)</f>
        <v>0</v>
      </c>
    </row>
    <row r="250" s="2" customFormat="1" ht="24.15" customHeight="1">
      <c r="A250" s="40"/>
      <c r="B250" s="41"/>
      <c r="C250" s="216" t="s">
        <v>296</v>
      </c>
      <c r="D250" s="216" t="s">
        <v>206</v>
      </c>
      <c r="E250" s="217" t="s">
        <v>789</v>
      </c>
      <c r="F250" s="218" t="s">
        <v>790</v>
      </c>
      <c r="G250" s="219" t="s">
        <v>209</v>
      </c>
      <c r="H250" s="220">
        <v>55.630000000000003</v>
      </c>
      <c r="I250" s="221"/>
      <c r="J250" s="222">
        <f>ROUND(I250*H250,2)</f>
        <v>0</v>
      </c>
      <c r="K250" s="218" t="s">
        <v>210</v>
      </c>
      <c r="L250" s="46"/>
      <c r="M250" s="223" t="s">
        <v>19</v>
      </c>
      <c r="N250" s="224" t="s">
        <v>43</v>
      </c>
      <c r="O250" s="86"/>
      <c r="P250" s="225">
        <f>O250*H250</f>
        <v>0</v>
      </c>
      <c r="Q250" s="225">
        <v>4.0000000000000003E-05</v>
      </c>
      <c r="R250" s="225">
        <f>Q250*H250</f>
        <v>0.0022252000000000001</v>
      </c>
      <c r="S250" s="225">
        <v>0</v>
      </c>
      <c r="T250" s="226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7" t="s">
        <v>211</v>
      </c>
      <c r="AT250" s="227" t="s">
        <v>206</v>
      </c>
      <c r="AU250" s="227" t="s">
        <v>81</v>
      </c>
      <c r="AY250" s="19" t="s">
        <v>203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19" t="s">
        <v>79</v>
      </c>
      <c r="BK250" s="228">
        <f>ROUND(I250*H250,2)</f>
        <v>0</v>
      </c>
      <c r="BL250" s="19" t="s">
        <v>211</v>
      </c>
      <c r="BM250" s="227" t="s">
        <v>2076</v>
      </c>
    </row>
    <row r="251" s="2" customFormat="1">
      <c r="A251" s="40"/>
      <c r="B251" s="41"/>
      <c r="C251" s="42"/>
      <c r="D251" s="229" t="s">
        <v>213</v>
      </c>
      <c r="E251" s="42"/>
      <c r="F251" s="230" t="s">
        <v>792</v>
      </c>
      <c r="G251" s="42"/>
      <c r="H251" s="42"/>
      <c r="I251" s="231"/>
      <c r="J251" s="42"/>
      <c r="K251" s="42"/>
      <c r="L251" s="46"/>
      <c r="M251" s="232"/>
      <c r="N251" s="233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213</v>
      </c>
      <c r="AU251" s="19" t="s">
        <v>81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1977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3" customFormat="1">
      <c r="A253" s="13"/>
      <c r="B253" s="234"/>
      <c r="C253" s="235"/>
      <c r="D253" s="236" t="s">
        <v>215</v>
      </c>
      <c r="E253" s="237" t="s">
        <v>19</v>
      </c>
      <c r="F253" s="238" t="s">
        <v>1660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215</v>
      </c>
      <c r="AU253" s="244" t="s">
        <v>81</v>
      </c>
      <c r="AV253" s="13" t="s">
        <v>79</v>
      </c>
      <c r="AW253" s="13" t="s">
        <v>33</v>
      </c>
      <c r="AX253" s="13" t="s">
        <v>72</v>
      </c>
      <c r="AY253" s="244" t="s">
        <v>203</v>
      </c>
    </row>
    <row r="254" s="13" customFormat="1">
      <c r="A254" s="13"/>
      <c r="B254" s="234"/>
      <c r="C254" s="235"/>
      <c r="D254" s="236" t="s">
        <v>215</v>
      </c>
      <c r="E254" s="237" t="s">
        <v>19</v>
      </c>
      <c r="F254" s="238" t="s">
        <v>444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215</v>
      </c>
      <c r="AU254" s="244" t="s">
        <v>81</v>
      </c>
      <c r="AV254" s="13" t="s">
        <v>79</v>
      </c>
      <c r="AW254" s="13" t="s">
        <v>33</v>
      </c>
      <c r="AX254" s="13" t="s">
        <v>72</v>
      </c>
      <c r="AY254" s="244" t="s">
        <v>203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794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3" customFormat="1">
      <c r="A256" s="13"/>
      <c r="B256" s="234"/>
      <c r="C256" s="235"/>
      <c r="D256" s="236" t="s">
        <v>215</v>
      </c>
      <c r="E256" s="237" t="s">
        <v>19</v>
      </c>
      <c r="F256" s="238" t="s">
        <v>795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215</v>
      </c>
      <c r="AU256" s="244" t="s">
        <v>81</v>
      </c>
      <c r="AV256" s="13" t="s">
        <v>79</v>
      </c>
      <c r="AW256" s="13" t="s">
        <v>33</v>
      </c>
      <c r="AX256" s="13" t="s">
        <v>72</v>
      </c>
      <c r="AY256" s="244" t="s">
        <v>203</v>
      </c>
    </row>
    <row r="257" s="14" customFormat="1">
      <c r="A257" s="14"/>
      <c r="B257" s="245"/>
      <c r="C257" s="246"/>
      <c r="D257" s="236" t="s">
        <v>215</v>
      </c>
      <c r="E257" s="247" t="s">
        <v>19</v>
      </c>
      <c r="F257" s="248" t="s">
        <v>321</v>
      </c>
      <c r="G257" s="246"/>
      <c r="H257" s="249">
        <v>16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215</v>
      </c>
      <c r="AU257" s="255" t="s">
        <v>81</v>
      </c>
      <c r="AV257" s="14" t="s">
        <v>81</v>
      </c>
      <c r="AW257" s="14" t="s">
        <v>33</v>
      </c>
      <c r="AX257" s="14" t="s">
        <v>72</v>
      </c>
      <c r="AY257" s="255" t="s">
        <v>203</v>
      </c>
    </row>
    <row r="258" s="13" customFormat="1">
      <c r="A258" s="13"/>
      <c r="B258" s="234"/>
      <c r="C258" s="235"/>
      <c r="D258" s="236" t="s">
        <v>215</v>
      </c>
      <c r="E258" s="237" t="s">
        <v>19</v>
      </c>
      <c r="F258" s="238" t="s">
        <v>1977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215</v>
      </c>
      <c r="AU258" s="244" t="s">
        <v>81</v>
      </c>
      <c r="AV258" s="13" t="s">
        <v>79</v>
      </c>
      <c r="AW258" s="13" t="s">
        <v>33</v>
      </c>
      <c r="AX258" s="13" t="s">
        <v>72</v>
      </c>
      <c r="AY258" s="244" t="s">
        <v>203</v>
      </c>
    </row>
    <row r="259" s="13" customFormat="1">
      <c r="A259" s="13"/>
      <c r="B259" s="234"/>
      <c r="C259" s="235"/>
      <c r="D259" s="236" t="s">
        <v>215</v>
      </c>
      <c r="E259" s="237" t="s">
        <v>19</v>
      </c>
      <c r="F259" s="238" t="s">
        <v>1812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215</v>
      </c>
      <c r="AU259" s="244" t="s">
        <v>81</v>
      </c>
      <c r="AV259" s="13" t="s">
        <v>79</v>
      </c>
      <c r="AW259" s="13" t="s">
        <v>33</v>
      </c>
      <c r="AX259" s="13" t="s">
        <v>72</v>
      </c>
      <c r="AY259" s="244" t="s">
        <v>203</v>
      </c>
    </row>
    <row r="260" s="13" customFormat="1">
      <c r="A260" s="13"/>
      <c r="B260" s="234"/>
      <c r="C260" s="235"/>
      <c r="D260" s="236" t="s">
        <v>215</v>
      </c>
      <c r="E260" s="237" t="s">
        <v>19</v>
      </c>
      <c r="F260" s="238" t="s">
        <v>456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215</v>
      </c>
      <c r="AU260" s="244" t="s">
        <v>81</v>
      </c>
      <c r="AV260" s="13" t="s">
        <v>79</v>
      </c>
      <c r="AW260" s="13" t="s">
        <v>33</v>
      </c>
      <c r="AX260" s="13" t="s">
        <v>72</v>
      </c>
      <c r="AY260" s="244" t="s">
        <v>203</v>
      </c>
    </row>
    <row r="261" s="13" customFormat="1">
      <c r="A261" s="13"/>
      <c r="B261" s="234"/>
      <c r="C261" s="235"/>
      <c r="D261" s="236" t="s">
        <v>215</v>
      </c>
      <c r="E261" s="237" t="s">
        <v>19</v>
      </c>
      <c r="F261" s="238" t="s">
        <v>794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215</v>
      </c>
      <c r="AU261" s="244" t="s">
        <v>81</v>
      </c>
      <c r="AV261" s="13" t="s">
        <v>79</v>
      </c>
      <c r="AW261" s="13" t="s">
        <v>33</v>
      </c>
      <c r="AX261" s="13" t="s">
        <v>72</v>
      </c>
      <c r="AY261" s="244" t="s">
        <v>203</v>
      </c>
    </row>
    <row r="262" s="13" customFormat="1">
      <c r="A262" s="13"/>
      <c r="B262" s="234"/>
      <c r="C262" s="235"/>
      <c r="D262" s="236" t="s">
        <v>215</v>
      </c>
      <c r="E262" s="237" t="s">
        <v>19</v>
      </c>
      <c r="F262" s="238" t="s">
        <v>795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215</v>
      </c>
      <c r="AU262" s="244" t="s">
        <v>81</v>
      </c>
      <c r="AV262" s="13" t="s">
        <v>79</v>
      </c>
      <c r="AW262" s="13" t="s">
        <v>33</v>
      </c>
      <c r="AX262" s="13" t="s">
        <v>72</v>
      </c>
      <c r="AY262" s="244" t="s">
        <v>203</v>
      </c>
    </row>
    <row r="263" s="14" customFormat="1">
      <c r="A263" s="14"/>
      <c r="B263" s="245"/>
      <c r="C263" s="246"/>
      <c r="D263" s="236" t="s">
        <v>215</v>
      </c>
      <c r="E263" s="247" t="s">
        <v>19</v>
      </c>
      <c r="F263" s="248" t="s">
        <v>1978</v>
      </c>
      <c r="G263" s="246"/>
      <c r="H263" s="249">
        <v>11.560000000000001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215</v>
      </c>
      <c r="AU263" s="255" t="s">
        <v>81</v>
      </c>
      <c r="AV263" s="14" t="s">
        <v>81</v>
      </c>
      <c r="AW263" s="14" t="s">
        <v>33</v>
      </c>
      <c r="AX263" s="14" t="s">
        <v>72</v>
      </c>
      <c r="AY263" s="255" t="s">
        <v>203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1977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3" customFormat="1">
      <c r="A265" s="13"/>
      <c r="B265" s="234"/>
      <c r="C265" s="235"/>
      <c r="D265" s="236" t="s">
        <v>215</v>
      </c>
      <c r="E265" s="237" t="s">
        <v>19</v>
      </c>
      <c r="F265" s="238" t="s">
        <v>1614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215</v>
      </c>
      <c r="AU265" s="244" t="s">
        <v>81</v>
      </c>
      <c r="AV265" s="13" t="s">
        <v>79</v>
      </c>
      <c r="AW265" s="13" t="s">
        <v>33</v>
      </c>
      <c r="AX265" s="13" t="s">
        <v>72</v>
      </c>
      <c r="AY265" s="244" t="s">
        <v>203</v>
      </c>
    </row>
    <row r="266" s="13" customFormat="1">
      <c r="A266" s="13"/>
      <c r="B266" s="234"/>
      <c r="C266" s="235"/>
      <c r="D266" s="236" t="s">
        <v>215</v>
      </c>
      <c r="E266" s="237" t="s">
        <v>19</v>
      </c>
      <c r="F266" s="238" t="s">
        <v>1979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215</v>
      </c>
      <c r="AU266" s="244" t="s">
        <v>81</v>
      </c>
      <c r="AV266" s="13" t="s">
        <v>79</v>
      </c>
      <c r="AW266" s="13" t="s">
        <v>33</v>
      </c>
      <c r="AX266" s="13" t="s">
        <v>72</v>
      </c>
      <c r="AY266" s="244" t="s">
        <v>203</v>
      </c>
    </row>
    <row r="267" s="13" customFormat="1">
      <c r="A267" s="13"/>
      <c r="B267" s="234"/>
      <c r="C267" s="235"/>
      <c r="D267" s="236" t="s">
        <v>215</v>
      </c>
      <c r="E267" s="237" t="s">
        <v>19</v>
      </c>
      <c r="F267" s="238" t="s">
        <v>794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215</v>
      </c>
      <c r="AU267" s="244" t="s">
        <v>81</v>
      </c>
      <c r="AV267" s="13" t="s">
        <v>79</v>
      </c>
      <c r="AW267" s="13" t="s">
        <v>33</v>
      </c>
      <c r="AX267" s="13" t="s">
        <v>72</v>
      </c>
      <c r="AY267" s="244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795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4" customFormat="1">
      <c r="A269" s="14"/>
      <c r="B269" s="245"/>
      <c r="C269" s="246"/>
      <c r="D269" s="236" t="s">
        <v>215</v>
      </c>
      <c r="E269" s="247" t="s">
        <v>19</v>
      </c>
      <c r="F269" s="248" t="s">
        <v>1980</v>
      </c>
      <c r="G269" s="246"/>
      <c r="H269" s="249">
        <v>15.869999999999999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215</v>
      </c>
      <c r="AU269" s="255" t="s">
        <v>81</v>
      </c>
      <c r="AV269" s="14" t="s">
        <v>81</v>
      </c>
      <c r="AW269" s="14" t="s">
        <v>33</v>
      </c>
      <c r="AX269" s="14" t="s">
        <v>72</v>
      </c>
      <c r="AY269" s="255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1977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3" customFormat="1">
      <c r="A271" s="13"/>
      <c r="B271" s="234"/>
      <c r="C271" s="235"/>
      <c r="D271" s="236" t="s">
        <v>215</v>
      </c>
      <c r="E271" s="237" t="s">
        <v>19</v>
      </c>
      <c r="F271" s="238" t="s">
        <v>1836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215</v>
      </c>
      <c r="AU271" s="244" t="s">
        <v>81</v>
      </c>
      <c r="AV271" s="13" t="s">
        <v>79</v>
      </c>
      <c r="AW271" s="13" t="s">
        <v>33</v>
      </c>
      <c r="AX271" s="13" t="s">
        <v>72</v>
      </c>
      <c r="AY271" s="244" t="s">
        <v>203</v>
      </c>
    </row>
    <row r="272" s="13" customFormat="1">
      <c r="A272" s="13"/>
      <c r="B272" s="234"/>
      <c r="C272" s="235"/>
      <c r="D272" s="236" t="s">
        <v>215</v>
      </c>
      <c r="E272" s="237" t="s">
        <v>19</v>
      </c>
      <c r="F272" s="238" t="s">
        <v>1727</v>
      </c>
      <c r="G272" s="235"/>
      <c r="H272" s="237" t="s">
        <v>19</v>
      </c>
      <c r="I272" s="239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215</v>
      </c>
      <c r="AU272" s="244" t="s">
        <v>81</v>
      </c>
      <c r="AV272" s="13" t="s">
        <v>79</v>
      </c>
      <c r="AW272" s="13" t="s">
        <v>33</v>
      </c>
      <c r="AX272" s="13" t="s">
        <v>72</v>
      </c>
      <c r="AY272" s="244" t="s">
        <v>203</v>
      </c>
    </row>
    <row r="273" s="13" customFormat="1">
      <c r="A273" s="13"/>
      <c r="B273" s="234"/>
      <c r="C273" s="235"/>
      <c r="D273" s="236" t="s">
        <v>215</v>
      </c>
      <c r="E273" s="237" t="s">
        <v>19</v>
      </c>
      <c r="F273" s="238" t="s">
        <v>794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215</v>
      </c>
      <c r="AU273" s="244" t="s">
        <v>81</v>
      </c>
      <c r="AV273" s="13" t="s">
        <v>79</v>
      </c>
      <c r="AW273" s="13" t="s">
        <v>33</v>
      </c>
      <c r="AX273" s="13" t="s">
        <v>72</v>
      </c>
      <c r="AY273" s="244" t="s">
        <v>203</v>
      </c>
    </row>
    <row r="274" s="13" customFormat="1">
      <c r="A274" s="13"/>
      <c r="B274" s="234"/>
      <c r="C274" s="235"/>
      <c r="D274" s="236" t="s">
        <v>215</v>
      </c>
      <c r="E274" s="237" t="s">
        <v>19</v>
      </c>
      <c r="F274" s="238" t="s">
        <v>795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215</v>
      </c>
      <c r="AU274" s="244" t="s">
        <v>81</v>
      </c>
      <c r="AV274" s="13" t="s">
        <v>79</v>
      </c>
      <c r="AW274" s="13" t="s">
        <v>33</v>
      </c>
      <c r="AX274" s="13" t="s">
        <v>72</v>
      </c>
      <c r="AY274" s="244" t="s">
        <v>203</v>
      </c>
    </row>
    <row r="275" s="14" customFormat="1">
      <c r="A275" s="14"/>
      <c r="B275" s="245"/>
      <c r="C275" s="246"/>
      <c r="D275" s="236" t="s">
        <v>215</v>
      </c>
      <c r="E275" s="247" t="s">
        <v>19</v>
      </c>
      <c r="F275" s="248" t="s">
        <v>1981</v>
      </c>
      <c r="G275" s="246"/>
      <c r="H275" s="249">
        <v>4.8099999999999996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215</v>
      </c>
      <c r="AU275" s="255" t="s">
        <v>81</v>
      </c>
      <c r="AV275" s="14" t="s">
        <v>81</v>
      </c>
      <c r="AW275" s="14" t="s">
        <v>33</v>
      </c>
      <c r="AX275" s="14" t="s">
        <v>72</v>
      </c>
      <c r="AY275" s="255" t="s">
        <v>203</v>
      </c>
    </row>
    <row r="276" s="13" customFormat="1">
      <c r="A276" s="13"/>
      <c r="B276" s="234"/>
      <c r="C276" s="235"/>
      <c r="D276" s="236" t="s">
        <v>215</v>
      </c>
      <c r="E276" s="237" t="s">
        <v>19</v>
      </c>
      <c r="F276" s="238" t="s">
        <v>1977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215</v>
      </c>
      <c r="AU276" s="244" t="s">
        <v>81</v>
      </c>
      <c r="AV276" s="13" t="s">
        <v>79</v>
      </c>
      <c r="AW276" s="13" t="s">
        <v>33</v>
      </c>
      <c r="AX276" s="13" t="s">
        <v>72</v>
      </c>
      <c r="AY276" s="244" t="s">
        <v>203</v>
      </c>
    </row>
    <row r="277" s="13" customFormat="1">
      <c r="A277" s="13"/>
      <c r="B277" s="234"/>
      <c r="C277" s="235"/>
      <c r="D277" s="236" t="s">
        <v>215</v>
      </c>
      <c r="E277" s="237" t="s">
        <v>19</v>
      </c>
      <c r="F277" s="238" t="s">
        <v>1668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215</v>
      </c>
      <c r="AU277" s="244" t="s">
        <v>81</v>
      </c>
      <c r="AV277" s="13" t="s">
        <v>79</v>
      </c>
      <c r="AW277" s="13" t="s">
        <v>33</v>
      </c>
      <c r="AX277" s="13" t="s">
        <v>72</v>
      </c>
      <c r="AY277" s="244" t="s">
        <v>203</v>
      </c>
    </row>
    <row r="278" s="13" customFormat="1">
      <c r="A278" s="13"/>
      <c r="B278" s="234"/>
      <c r="C278" s="235"/>
      <c r="D278" s="236" t="s">
        <v>215</v>
      </c>
      <c r="E278" s="237" t="s">
        <v>19</v>
      </c>
      <c r="F278" s="238" t="s">
        <v>1982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215</v>
      </c>
      <c r="AU278" s="244" t="s">
        <v>81</v>
      </c>
      <c r="AV278" s="13" t="s">
        <v>79</v>
      </c>
      <c r="AW278" s="13" t="s">
        <v>33</v>
      </c>
      <c r="AX278" s="13" t="s">
        <v>72</v>
      </c>
      <c r="AY278" s="244" t="s">
        <v>203</v>
      </c>
    </row>
    <row r="279" s="13" customFormat="1">
      <c r="A279" s="13"/>
      <c r="B279" s="234"/>
      <c r="C279" s="235"/>
      <c r="D279" s="236" t="s">
        <v>215</v>
      </c>
      <c r="E279" s="237" t="s">
        <v>19</v>
      </c>
      <c r="F279" s="238" t="s">
        <v>794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215</v>
      </c>
      <c r="AU279" s="244" t="s">
        <v>81</v>
      </c>
      <c r="AV279" s="13" t="s">
        <v>79</v>
      </c>
      <c r="AW279" s="13" t="s">
        <v>33</v>
      </c>
      <c r="AX279" s="13" t="s">
        <v>72</v>
      </c>
      <c r="AY279" s="244" t="s">
        <v>203</v>
      </c>
    </row>
    <row r="280" s="13" customFormat="1">
      <c r="A280" s="13"/>
      <c r="B280" s="234"/>
      <c r="C280" s="235"/>
      <c r="D280" s="236" t="s">
        <v>215</v>
      </c>
      <c r="E280" s="237" t="s">
        <v>19</v>
      </c>
      <c r="F280" s="238" t="s">
        <v>795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215</v>
      </c>
      <c r="AU280" s="244" t="s">
        <v>81</v>
      </c>
      <c r="AV280" s="13" t="s">
        <v>79</v>
      </c>
      <c r="AW280" s="13" t="s">
        <v>33</v>
      </c>
      <c r="AX280" s="13" t="s">
        <v>72</v>
      </c>
      <c r="AY280" s="244" t="s">
        <v>203</v>
      </c>
    </row>
    <row r="281" s="14" customFormat="1">
      <c r="A281" s="14"/>
      <c r="B281" s="245"/>
      <c r="C281" s="246"/>
      <c r="D281" s="236" t="s">
        <v>215</v>
      </c>
      <c r="E281" s="247" t="s">
        <v>19</v>
      </c>
      <c r="F281" s="248" t="s">
        <v>1983</v>
      </c>
      <c r="G281" s="246"/>
      <c r="H281" s="249">
        <v>7.3899999999999997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215</v>
      </c>
      <c r="AU281" s="255" t="s">
        <v>81</v>
      </c>
      <c r="AV281" s="14" t="s">
        <v>81</v>
      </c>
      <c r="AW281" s="14" t="s">
        <v>33</v>
      </c>
      <c r="AX281" s="14" t="s">
        <v>72</v>
      </c>
      <c r="AY281" s="255" t="s">
        <v>203</v>
      </c>
    </row>
    <row r="282" s="15" customFormat="1">
      <c r="A282" s="15"/>
      <c r="B282" s="256"/>
      <c r="C282" s="257"/>
      <c r="D282" s="236" t="s">
        <v>215</v>
      </c>
      <c r="E282" s="258" t="s">
        <v>19</v>
      </c>
      <c r="F282" s="259" t="s">
        <v>246</v>
      </c>
      <c r="G282" s="257"/>
      <c r="H282" s="260">
        <v>55.630000000000003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6" t="s">
        <v>215</v>
      </c>
      <c r="AU282" s="266" t="s">
        <v>81</v>
      </c>
      <c r="AV282" s="15" t="s">
        <v>211</v>
      </c>
      <c r="AW282" s="15" t="s">
        <v>33</v>
      </c>
      <c r="AX282" s="15" t="s">
        <v>79</v>
      </c>
      <c r="AY282" s="266" t="s">
        <v>203</v>
      </c>
    </row>
    <row r="283" s="12" customFormat="1" ht="22.8" customHeight="1">
      <c r="A283" s="12"/>
      <c r="B283" s="200"/>
      <c r="C283" s="201"/>
      <c r="D283" s="202" t="s">
        <v>71</v>
      </c>
      <c r="E283" s="214" t="s">
        <v>805</v>
      </c>
      <c r="F283" s="214" t="s">
        <v>806</v>
      </c>
      <c r="G283" s="201"/>
      <c r="H283" s="201"/>
      <c r="I283" s="204"/>
      <c r="J283" s="215">
        <f>BK283</f>
        <v>0</v>
      </c>
      <c r="K283" s="201"/>
      <c r="L283" s="206"/>
      <c r="M283" s="207"/>
      <c r="N283" s="208"/>
      <c r="O283" s="208"/>
      <c r="P283" s="209">
        <f>SUM(P284:P285)</f>
        <v>0</v>
      </c>
      <c r="Q283" s="208"/>
      <c r="R283" s="209">
        <f>SUM(R284:R285)</f>
        <v>0</v>
      </c>
      <c r="S283" s="208"/>
      <c r="T283" s="210">
        <f>SUM(T284:T285)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211" t="s">
        <v>79</v>
      </c>
      <c r="AT283" s="212" t="s">
        <v>71</v>
      </c>
      <c r="AU283" s="212" t="s">
        <v>79</v>
      </c>
      <c r="AY283" s="211" t="s">
        <v>203</v>
      </c>
      <c r="BK283" s="213">
        <f>SUM(BK284:BK285)</f>
        <v>0</v>
      </c>
    </row>
    <row r="284" s="2" customFormat="1" ht="33" customHeight="1">
      <c r="A284" s="40"/>
      <c r="B284" s="41"/>
      <c r="C284" s="216" t="s">
        <v>302</v>
      </c>
      <c r="D284" s="216" t="s">
        <v>206</v>
      </c>
      <c r="E284" s="217" t="s">
        <v>807</v>
      </c>
      <c r="F284" s="218" t="s">
        <v>808</v>
      </c>
      <c r="G284" s="219" t="s">
        <v>282</v>
      </c>
      <c r="H284" s="220">
        <v>6.0369999999999999</v>
      </c>
      <c r="I284" s="221"/>
      <c r="J284" s="222">
        <f>ROUND(I284*H284,2)</f>
        <v>0</v>
      </c>
      <c r="K284" s="218" t="s">
        <v>210</v>
      </c>
      <c r="L284" s="46"/>
      <c r="M284" s="223" t="s">
        <v>19</v>
      </c>
      <c r="N284" s="224" t="s">
        <v>43</v>
      </c>
      <c r="O284" s="86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7" t="s">
        <v>211</v>
      </c>
      <c r="AT284" s="227" t="s">
        <v>206</v>
      </c>
      <c r="AU284" s="227" t="s">
        <v>81</v>
      </c>
      <c r="AY284" s="19" t="s">
        <v>203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19" t="s">
        <v>79</v>
      </c>
      <c r="BK284" s="228">
        <f>ROUND(I284*H284,2)</f>
        <v>0</v>
      </c>
      <c r="BL284" s="19" t="s">
        <v>211</v>
      </c>
      <c r="BM284" s="227" t="s">
        <v>2077</v>
      </c>
    </row>
    <row r="285" s="2" customFormat="1">
      <c r="A285" s="40"/>
      <c r="B285" s="41"/>
      <c r="C285" s="42"/>
      <c r="D285" s="229" t="s">
        <v>213</v>
      </c>
      <c r="E285" s="42"/>
      <c r="F285" s="230" t="s">
        <v>810</v>
      </c>
      <c r="G285" s="42"/>
      <c r="H285" s="42"/>
      <c r="I285" s="231"/>
      <c r="J285" s="42"/>
      <c r="K285" s="42"/>
      <c r="L285" s="46"/>
      <c r="M285" s="232"/>
      <c r="N285" s="233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213</v>
      </c>
      <c r="AU285" s="19" t="s">
        <v>81</v>
      </c>
    </row>
    <row r="286" s="12" customFormat="1" ht="25.92" customHeight="1">
      <c r="A286" s="12"/>
      <c r="B286" s="200"/>
      <c r="C286" s="201"/>
      <c r="D286" s="202" t="s">
        <v>71</v>
      </c>
      <c r="E286" s="203" t="s">
        <v>314</v>
      </c>
      <c r="F286" s="203" t="s">
        <v>315</v>
      </c>
      <c r="G286" s="201"/>
      <c r="H286" s="201"/>
      <c r="I286" s="204"/>
      <c r="J286" s="205">
        <f>BK286</f>
        <v>0</v>
      </c>
      <c r="K286" s="201"/>
      <c r="L286" s="206"/>
      <c r="M286" s="207"/>
      <c r="N286" s="208"/>
      <c r="O286" s="208"/>
      <c r="P286" s="209">
        <f>P287+P360+P380+P548+P816</f>
        <v>0</v>
      </c>
      <c r="Q286" s="208"/>
      <c r="R286" s="209">
        <f>R287+R360+R380+R548+R816</f>
        <v>1.47397928025</v>
      </c>
      <c r="S286" s="208"/>
      <c r="T286" s="210">
        <f>T287+T360+T380+T548+T816</f>
        <v>0.0028804500000000001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R286" s="211" t="s">
        <v>81</v>
      </c>
      <c r="AT286" s="212" t="s">
        <v>71</v>
      </c>
      <c r="AU286" s="212" t="s">
        <v>72</v>
      </c>
      <c r="AY286" s="211" t="s">
        <v>203</v>
      </c>
      <c r="BK286" s="213">
        <f>BK287+BK360+BK380+BK548+BK816</f>
        <v>0</v>
      </c>
    </row>
    <row r="287" s="12" customFormat="1" ht="22.8" customHeight="1">
      <c r="A287" s="12"/>
      <c r="B287" s="200"/>
      <c r="C287" s="201"/>
      <c r="D287" s="202" t="s">
        <v>71</v>
      </c>
      <c r="E287" s="214" t="s">
        <v>316</v>
      </c>
      <c r="F287" s="214" t="s">
        <v>811</v>
      </c>
      <c r="G287" s="201"/>
      <c r="H287" s="201"/>
      <c r="I287" s="204"/>
      <c r="J287" s="215">
        <f>BK287</f>
        <v>0</v>
      </c>
      <c r="K287" s="201"/>
      <c r="L287" s="206"/>
      <c r="M287" s="207"/>
      <c r="N287" s="208"/>
      <c r="O287" s="208"/>
      <c r="P287" s="209">
        <f>SUM(P288:P359)</f>
        <v>0</v>
      </c>
      <c r="Q287" s="208"/>
      <c r="R287" s="209">
        <f>SUM(R288:R359)</f>
        <v>0.055199999999999999</v>
      </c>
      <c r="S287" s="208"/>
      <c r="T287" s="210">
        <f>SUM(T288:T359)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1" t="s">
        <v>81</v>
      </c>
      <c r="AT287" s="212" t="s">
        <v>71</v>
      </c>
      <c r="AU287" s="212" t="s">
        <v>79</v>
      </c>
      <c r="AY287" s="211" t="s">
        <v>203</v>
      </c>
      <c r="BK287" s="213">
        <f>SUM(BK288:BK359)</f>
        <v>0</v>
      </c>
    </row>
    <row r="288" s="2" customFormat="1" ht="24.15" customHeight="1">
      <c r="A288" s="40"/>
      <c r="B288" s="41"/>
      <c r="C288" s="216" t="s">
        <v>308</v>
      </c>
      <c r="D288" s="216" t="s">
        <v>206</v>
      </c>
      <c r="E288" s="217" t="s">
        <v>823</v>
      </c>
      <c r="F288" s="218" t="s">
        <v>824</v>
      </c>
      <c r="G288" s="219" t="s">
        <v>358</v>
      </c>
      <c r="H288" s="220">
        <v>2</v>
      </c>
      <c r="I288" s="221"/>
      <c r="J288" s="222">
        <f>ROUND(I288*H288,2)</f>
        <v>0</v>
      </c>
      <c r="K288" s="218" t="s">
        <v>210</v>
      </c>
      <c r="L288" s="46"/>
      <c r="M288" s="223" t="s">
        <v>19</v>
      </c>
      <c r="N288" s="224" t="s">
        <v>43</v>
      </c>
      <c r="O288" s="86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7" t="s">
        <v>321</v>
      </c>
      <c r="AT288" s="227" t="s">
        <v>206</v>
      </c>
      <c r="AU288" s="227" t="s">
        <v>81</v>
      </c>
      <c r="AY288" s="19" t="s">
        <v>203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19" t="s">
        <v>79</v>
      </c>
      <c r="BK288" s="228">
        <f>ROUND(I288*H288,2)</f>
        <v>0</v>
      </c>
      <c r="BL288" s="19" t="s">
        <v>321</v>
      </c>
      <c r="BM288" s="227" t="s">
        <v>2078</v>
      </c>
    </row>
    <row r="289" s="2" customFormat="1">
      <c r="A289" s="40"/>
      <c r="B289" s="41"/>
      <c r="C289" s="42"/>
      <c r="D289" s="229" t="s">
        <v>213</v>
      </c>
      <c r="E289" s="42"/>
      <c r="F289" s="230" t="s">
        <v>826</v>
      </c>
      <c r="G289" s="42"/>
      <c r="H289" s="42"/>
      <c r="I289" s="231"/>
      <c r="J289" s="42"/>
      <c r="K289" s="42"/>
      <c r="L289" s="46"/>
      <c r="M289" s="232"/>
      <c r="N289" s="233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213</v>
      </c>
      <c r="AU289" s="19" t="s">
        <v>81</v>
      </c>
    </row>
    <row r="290" s="13" customFormat="1">
      <c r="A290" s="13"/>
      <c r="B290" s="234"/>
      <c r="C290" s="235"/>
      <c r="D290" s="236" t="s">
        <v>215</v>
      </c>
      <c r="E290" s="237" t="s">
        <v>19</v>
      </c>
      <c r="F290" s="238" t="s">
        <v>1977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215</v>
      </c>
      <c r="AU290" s="244" t="s">
        <v>81</v>
      </c>
      <c r="AV290" s="13" t="s">
        <v>79</v>
      </c>
      <c r="AW290" s="13" t="s">
        <v>33</v>
      </c>
      <c r="AX290" s="13" t="s">
        <v>72</v>
      </c>
      <c r="AY290" s="244" t="s">
        <v>203</v>
      </c>
    </row>
    <row r="291" s="13" customFormat="1">
      <c r="A291" s="13"/>
      <c r="B291" s="234"/>
      <c r="C291" s="235"/>
      <c r="D291" s="236" t="s">
        <v>215</v>
      </c>
      <c r="E291" s="237" t="s">
        <v>19</v>
      </c>
      <c r="F291" s="238" t="s">
        <v>1639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215</v>
      </c>
      <c r="AU291" s="244" t="s">
        <v>81</v>
      </c>
      <c r="AV291" s="13" t="s">
        <v>79</v>
      </c>
      <c r="AW291" s="13" t="s">
        <v>33</v>
      </c>
      <c r="AX291" s="13" t="s">
        <v>72</v>
      </c>
      <c r="AY291" s="244" t="s">
        <v>203</v>
      </c>
    </row>
    <row r="292" s="13" customFormat="1">
      <c r="A292" s="13"/>
      <c r="B292" s="234"/>
      <c r="C292" s="235"/>
      <c r="D292" s="236" t="s">
        <v>215</v>
      </c>
      <c r="E292" s="237" t="s">
        <v>19</v>
      </c>
      <c r="F292" s="238" t="s">
        <v>456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215</v>
      </c>
      <c r="AU292" s="244" t="s">
        <v>81</v>
      </c>
      <c r="AV292" s="13" t="s">
        <v>79</v>
      </c>
      <c r="AW292" s="13" t="s">
        <v>33</v>
      </c>
      <c r="AX292" s="13" t="s">
        <v>72</v>
      </c>
      <c r="AY292" s="244" t="s">
        <v>203</v>
      </c>
    </row>
    <row r="293" s="13" customFormat="1">
      <c r="A293" s="13"/>
      <c r="B293" s="234"/>
      <c r="C293" s="235"/>
      <c r="D293" s="236" t="s">
        <v>215</v>
      </c>
      <c r="E293" s="237" t="s">
        <v>19</v>
      </c>
      <c r="F293" s="238" t="s">
        <v>371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215</v>
      </c>
      <c r="AU293" s="244" t="s">
        <v>81</v>
      </c>
      <c r="AV293" s="13" t="s">
        <v>79</v>
      </c>
      <c r="AW293" s="13" t="s">
        <v>33</v>
      </c>
      <c r="AX293" s="13" t="s">
        <v>72</v>
      </c>
      <c r="AY293" s="244" t="s">
        <v>203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2079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4" customFormat="1">
      <c r="A295" s="14"/>
      <c r="B295" s="245"/>
      <c r="C295" s="246"/>
      <c r="D295" s="236" t="s">
        <v>215</v>
      </c>
      <c r="E295" s="247" t="s">
        <v>19</v>
      </c>
      <c r="F295" s="248" t="s">
        <v>79</v>
      </c>
      <c r="G295" s="246"/>
      <c r="H295" s="249">
        <v>1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215</v>
      </c>
      <c r="AU295" s="255" t="s">
        <v>81</v>
      </c>
      <c r="AV295" s="14" t="s">
        <v>81</v>
      </c>
      <c r="AW295" s="14" t="s">
        <v>33</v>
      </c>
      <c r="AX295" s="14" t="s">
        <v>72</v>
      </c>
      <c r="AY295" s="255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1977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3" customFormat="1">
      <c r="A297" s="13"/>
      <c r="B297" s="234"/>
      <c r="C297" s="235"/>
      <c r="D297" s="236" t="s">
        <v>215</v>
      </c>
      <c r="E297" s="237" t="s">
        <v>19</v>
      </c>
      <c r="F297" s="238" t="s">
        <v>1833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215</v>
      </c>
      <c r="AU297" s="244" t="s">
        <v>81</v>
      </c>
      <c r="AV297" s="13" t="s">
        <v>79</v>
      </c>
      <c r="AW297" s="13" t="s">
        <v>33</v>
      </c>
      <c r="AX297" s="13" t="s">
        <v>72</v>
      </c>
      <c r="AY297" s="244" t="s">
        <v>203</v>
      </c>
    </row>
    <row r="298" s="13" customFormat="1">
      <c r="A298" s="13"/>
      <c r="B298" s="234"/>
      <c r="C298" s="235"/>
      <c r="D298" s="236" t="s">
        <v>215</v>
      </c>
      <c r="E298" s="237" t="s">
        <v>19</v>
      </c>
      <c r="F298" s="238" t="s">
        <v>1727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215</v>
      </c>
      <c r="AU298" s="244" t="s">
        <v>81</v>
      </c>
      <c r="AV298" s="13" t="s">
        <v>79</v>
      </c>
      <c r="AW298" s="13" t="s">
        <v>33</v>
      </c>
      <c r="AX298" s="13" t="s">
        <v>72</v>
      </c>
      <c r="AY298" s="244" t="s">
        <v>203</v>
      </c>
    </row>
    <row r="299" s="13" customFormat="1">
      <c r="A299" s="13"/>
      <c r="B299" s="234"/>
      <c r="C299" s="235"/>
      <c r="D299" s="236" t="s">
        <v>215</v>
      </c>
      <c r="E299" s="237" t="s">
        <v>19</v>
      </c>
      <c r="F299" s="238" t="s">
        <v>371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215</v>
      </c>
      <c r="AU299" s="244" t="s">
        <v>81</v>
      </c>
      <c r="AV299" s="13" t="s">
        <v>79</v>
      </c>
      <c r="AW299" s="13" t="s">
        <v>33</v>
      </c>
      <c r="AX299" s="13" t="s">
        <v>72</v>
      </c>
      <c r="AY299" s="244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2080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4" customFormat="1">
      <c r="A301" s="14"/>
      <c r="B301" s="245"/>
      <c r="C301" s="246"/>
      <c r="D301" s="236" t="s">
        <v>215</v>
      </c>
      <c r="E301" s="247" t="s">
        <v>19</v>
      </c>
      <c r="F301" s="248" t="s">
        <v>79</v>
      </c>
      <c r="G301" s="246"/>
      <c r="H301" s="249">
        <v>1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215</v>
      </c>
      <c r="AU301" s="255" t="s">
        <v>81</v>
      </c>
      <c r="AV301" s="14" t="s">
        <v>81</v>
      </c>
      <c r="AW301" s="14" t="s">
        <v>33</v>
      </c>
      <c r="AX301" s="14" t="s">
        <v>72</v>
      </c>
      <c r="AY301" s="255" t="s">
        <v>203</v>
      </c>
    </row>
    <row r="302" s="15" customFormat="1">
      <c r="A302" s="15"/>
      <c r="B302" s="256"/>
      <c r="C302" s="257"/>
      <c r="D302" s="236" t="s">
        <v>215</v>
      </c>
      <c r="E302" s="258" t="s">
        <v>19</v>
      </c>
      <c r="F302" s="259" t="s">
        <v>246</v>
      </c>
      <c r="G302" s="257"/>
      <c r="H302" s="260">
        <v>2</v>
      </c>
      <c r="I302" s="261"/>
      <c r="J302" s="257"/>
      <c r="K302" s="257"/>
      <c r="L302" s="262"/>
      <c r="M302" s="263"/>
      <c r="N302" s="264"/>
      <c r="O302" s="264"/>
      <c r="P302" s="264"/>
      <c r="Q302" s="264"/>
      <c r="R302" s="264"/>
      <c r="S302" s="264"/>
      <c r="T302" s="26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6" t="s">
        <v>215</v>
      </c>
      <c r="AU302" s="266" t="s">
        <v>81</v>
      </c>
      <c r="AV302" s="15" t="s">
        <v>211</v>
      </c>
      <c r="AW302" s="15" t="s">
        <v>33</v>
      </c>
      <c r="AX302" s="15" t="s">
        <v>79</v>
      </c>
      <c r="AY302" s="266" t="s">
        <v>203</v>
      </c>
    </row>
    <row r="303" s="2" customFormat="1" ht="21.75" customHeight="1">
      <c r="A303" s="40"/>
      <c r="B303" s="41"/>
      <c r="C303" s="270" t="s">
        <v>318</v>
      </c>
      <c r="D303" s="270" t="s">
        <v>771</v>
      </c>
      <c r="E303" s="271" t="s">
        <v>837</v>
      </c>
      <c r="F303" s="272" t="s">
        <v>838</v>
      </c>
      <c r="G303" s="273" t="s">
        <v>358</v>
      </c>
      <c r="H303" s="274">
        <v>2</v>
      </c>
      <c r="I303" s="275"/>
      <c r="J303" s="276">
        <f>ROUND(I303*H303,2)</f>
        <v>0</v>
      </c>
      <c r="K303" s="272" t="s">
        <v>210</v>
      </c>
      <c r="L303" s="277"/>
      <c r="M303" s="278" t="s">
        <v>19</v>
      </c>
      <c r="N303" s="279" t="s">
        <v>43</v>
      </c>
      <c r="O303" s="86"/>
      <c r="P303" s="225">
        <f>O303*H303</f>
        <v>0</v>
      </c>
      <c r="Q303" s="225">
        <v>0.024299999999999999</v>
      </c>
      <c r="R303" s="225">
        <f>Q303*H303</f>
        <v>0.048599999999999997</v>
      </c>
      <c r="S303" s="225">
        <v>0</v>
      </c>
      <c r="T303" s="226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7" t="s">
        <v>821</v>
      </c>
      <c r="AT303" s="227" t="s">
        <v>771</v>
      </c>
      <c r="AU303" s="227" t="s">
        <v>81</v>
      </c>
      <c r="AY303" s="19" t="s">
        <v>203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19" t="s">
        <v>79</v>
      </c>
      <c r="BK303" s="228">
        <f>ROUND(I303*H303,2)</f>
        <v>0</v>
      </c>
      <c r="BL303" s="19" t="s">
        <v>321</v>
      </c>
      <c r="BM303" s="227" t="s">
        <v>2081</v>
      </c>
    </row>
    <row r="304" s="13" customFormat="1">
      <c r="A304" s="13"/>
      <c r="B304" s="234"/>
      <c r="C304" s="235"/>
      <c r="D304" s="236" t="s">
        <v>215</v>
      </c>
      <c r="E304" s="237" t="s">
        <v>19</v>
      </c>
      <c r="F304" s="238" t="s">
        <v>1977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215</v>
      </c>
      <c r="AU304" s="244" t="s">
        <v>81</v>
      </c>
      <c r="AV304" s="13" t="s">
        <v>79</v>
      </c>
      <c r="AW304" s="13" t="s">
        <v>33</v>
      </c>
      <c r="AX304" s="13" t="s">
        <v>72</v>
      </c>
      <c r="AY304" s="244" t="s">
        <v>203</v>
      </c>
    </row>
    <row r="305" s="13" customFormat="1">
      <c r="A305" s="13"/>
      <c r="B305" s="234"/>
      <c r="C305" s="235"/>
      <c r="D305" s="236" t="s">
        <v>215</v>
      </c>
      <c r="E305" s="237" t="s">
        <v>19</v>
      </c>
      <c r="F305" s="238" t="s">
        <v>1639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215</v>
      </c>
      <c r="AU305" s="244" t="s">
        <v>81</v>
      </c>
      <c r="AV305" s="13" t="s">
        <v>79</v>
      </c>
      <c r="AW305" s="13" t="s">
        <v>33</v>
      </c>
      <c r="AX305" s="13" t="s">
        <v>72</v>
      </c>
      <c r="AY305" s="244" t="s">
        <v>203</v>
      </c>
    </row>
    <row r="306" s="13" customFormat="1">
      <c r="A306" s="13"/>
      <c r="B306" s="234"/>
      <c r="C306" s="235"/>
      <c r="D306" s="236" t="s">
        <v>215</v>
      </c>
      <c r="E306" s="237" t="s">
        <v>19</v>
      </c>
      <c r="F306" s="238" t="s">
        <v>456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215</v>
      </c>
      <c r="AU306" s="244" t="s">
        <v>81</v>
      </c>
      <c r="AV306" s="13" t="s">
        <v>79</v>
      </c>
      <c r="AW306" s="13" t="s">
        <v>33</v>
      </c>
      <c r="AX306" s="13" t="s">
        <v>72</v>
      </c>
      <c r="AY306" s="244" t="s">
        <v>203</v>
      </c>
    </row>
    <row r="307" s="13" customFormat="1">
      <c r="A307" s="13"/>
      <c r="B307" s="234"/>
      <c r="C307" s="235"/>
      <c r="D307" s="236" t="s">
        <v>215</v>
      </c>
      <c r="E307" s="237" t="s">
        <v>19</v>
      </c>
      <c r="F307" s="238" t="s">
        <v>371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215</v>
      </c>
      <c r="AU307" s="244" t="s">
        <v>81</v>
      </c>
      <c r="AV307" s="13" t="s">
        <v>79</v>
      </c>
      <c r="AW307" s="13" t="s">
        <v>33</v>
      </c>
      <c r="AX307" s="13" t="s">
        <v>72</v>
      </c>
      <c r="AY307" s="244" t="s">
        <v>203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2079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4" customFormat="1">
      <c r="A309" s="14"/>
      <c r="B309" s="245"/>
      <c r="C309" s="246"/>
      <c r="D309" s="236" t="s">
        <v>215</v>
      </c>
      <c r="E309" s="247" t="s">
        <v>19</v>
      </c>
      <c r="F309" s="248" t="s">
        <v>79</v>
      </c>
      <c r="G309" s="246"/>
      <c r="H309" s="249">
        <v>1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215</v>
      </c>
      <c r="AU309" s="255" t="s">
        <v>81</v>
      </c>
      <c r="AV309" s="14" t="s">
        <v>81</v>
      </c>
      <c r="AW309" s="14" t="s">
        <v>33</v>
      </c>
      <c r="AX309" s="14" t="s">
        <v>72</v>
      </c>
      <c r="AY309" s="255" t="s">
        <v>203</v>
      </c>
    </row>
    <row r="310" s="13" customFormat="1">
      <c r="A310" s="13"/>
      <c r="B310" s="234"/>
      <c r="C310" s="235"/>
      <c r="D310" s="236" t="s">
        <v>215</v>
      </c>
      <c r="E310" s="237" t="s">
        <v>19</v>
      </c>
      <c r="F310" s="238" t="s">
        <v>1977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215</v>
      </c>
      <c r="AU310" s="244" t="s">
        <v>81</v>
      </c>
      <c r="AV310" s="13" t="s">
        <v>79</v>
      </c>
      <c r="AW310" s="13" t="s">
        <v>33</v>
      </c>
      <c r="AX310" s="13" t="s">
        <v>72</v>
      </c>
      <c r="AY310" s="244" t="s">
        <v>203</v>
      </c>
    </row>
    <row r="311" s="13" customFormat="1">
      <c r="A311" s="13"/>
      <c r="B311" s="234"/>
      <c r="C311" s="235"/>
      <c r="D311" s="236" t="s">
        <v>215</v>
      </c>
      <c r="E311" s="237" t="s">
        <v>19</v>
      </c>
      <c r="F311" s="238" t="s">
        <v>1833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215</v>
      </c>
      <c r="AU311" s="244" t="s">
        <v>81</v>
      </c>
      <c r="AV311" s="13" t="s">
        <v>79</v>
      </c>
      <c r="AW311" s="13" t="s">
        <v>33</v>
      </c>
      <c r="AX311" s="13" t="s">
        <v>72</v>
      </c>
      <c r="AY311" s="244" t="s">
        <v>203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1727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3" customFormat="1">
      <c r="A313" s="13"/>
      <c r="B313" s="234"/>
      <c r="C313" s="235"/>
      <c r="D313" s="236" t="s">
        <v>215</v>
      </c>
      <c r="E313" s="237" t="s">
        <v>19</v>
      </c>
      <c r="F313" s="238" t="s">
        <v>371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215</v>
      </c>
      <c r="AU313" s="244" t="s">
        <v>81</v>
      </c>
      <c r="AV313" s="13" t="s">
        <v>79</v>
      </c>
      <c r="AW313" s="13" t="s">
        <v>33</v>
      </c>
      <c r="AX313" s="13" t="s">
        <v>72</v>
      </c>
      <c r="AY313" s="244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2080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4" customFormat="1">
      <c r="A315" s="14"/>
      <c r="B315" s="245"/>
      <c r="C315" s="246"/>
      <c r="D315" s="236" t="s">
        <v>215</v>
      </c>
      <c r="E315" s="247" t="s">
        <v>19</v>
      </c>
      <c r="F315" s="248" t="s">
        <v>79</v>
      </c>
      <c r="G315" s="246"/>
      <c r="H315" s="249">
        <v>1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215</v>
      </c>
      <c r="AU315" s="255" t="s">
        <v>81</v>
      </c>
      <c r="AV315" s="14" t="s">
        <v>81</v>
      </c>
      <c r="AW315" s="14" t="s">
        <v>33</v>
      </c>
      <c r="AX315" s="14" t="s">
        <v>72</v>
      </c>
      <c r="AY315" s="255" t="s">
        <v>203</v>
      </c>
    </row>
    <row r="316" s="15" customFormat="1">
      <c r="A316" s="15"/>
      <c r="B316" s="256"/>
      <c r="C316" s="257"/>
      <c r="D316" s="236" t="s">
        <v>215</v>
      </c>
      <c r="E316" s="258" t="s">
        <v>19</v>
      </c>
      <c r="F316" s="259" t="s">
        <v>246</v>
      </c>
      <c r="G316" s="257"/>
      <c r="H316" s="260">
        <v>2</v>
      </c>
      <c r="I316" s="261"/>
      <c r="J316" s="257"/>
      <c r="K316" s="257"/>
      <c r="L316" s="262"/>
      <c r="M316" s="263"/>
      <c r="N316" s="264"/>
      <c r="O316" s="264"/>
      <c r="P316" s="264"/>
      <c r="Q316" s="264"/>
      <c r="R316" s="264"/>
      <c r="S316" s="264"/>
      <c r="T316" s="26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6" t="s">
        <v>215</v>
      </c>
      <c r="AU316" s="266" t="s">
        <v>81</v>
      </c>
      <c r="AV316" s="15" t="s">
        <v>211</v>
      </c>
      <c r="AW316" s="15" t="s">
        <v>33</v>
      </c>
      <c r="AX316" s="15" t="s">
        <v>79</v>
      </c>
      <c r="AY316" s="266" t="s">
        <v>203</v>
      </c>
    </row>
    <row r="317" s="2" customFormat="1" ht="16.5" customHeight="1">
      <c r="A317" s="40"/>
      <c r="B317" s="41"/>
      <c r="C317" s="216" t="s">
        <v>331</v>
      </c>
      <c r="D317" s="216" t="s">
        <v>206</v>
      </c>
      <c r="E317" s="217" t="s">
        <v>848</v>
      </c>
      <c r="F317" s="218" t="s">
        <v>849</v>
      </c>
      <c r="G317" s="219" t="s">
        <v>358</v>
      </c>
      <c r="H317" s="220">
        <v>3</v>
      </c>
      <c r="I317" s="221"/>
      <c r="J317" s="222">
        <f>ROUND(I317*H317,2)</f>
        <v>0</v>
      </c>
      <c r="K317" s="218" t="s">
        <v>210</v>
      </c>
      <c r="L317" s="46"/>
      <c r="M317" s="223" t="s">
        <v>19</v>
      </c>
      <c r="N317" s="224" t="s">
        <v>43</v>
      </c>
      <c r="O317" s="86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7" t="s">
        <v>321</v>
      </c>
      <c r="AT317" s="227" t="s">
        <v>206</v>
      </c>
      <c r="AU317" s="227" t="s">
        <v>81</v>
      </c>
      <c r="AY317" s="19" t="s">
        <v>203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19" t="s">
        <v>79</v>
      </c>
      <c r="BK317" s="228">
        <f>ROUND(I317*H317,2)</f>
        <v>0</v>
      </c>
      <c r="BL317" s="19" t="s">
        <v>321</v>
      </c>
      <c r="BM317" s="227" t="s">
        <v>2082</v>
      </c>
    </row>
    <row r="318" s="2" customFormat="1">
      <c r="A318" s="40"/>
      <c r="B318" s="41"/>
      <c r="C318" s="42"/>
      <c r="D318" s="229" t="s">
        <v>213</v>
      </c>
      <c r="E318" s="42"/>
      <c r="F318" s="230" t="s">
        <v>851</v>
      </c>
      <c r="G318" s="42"/>
      <c r="H318" s="42"/>
      <c r="I318" s="231"/>
      <c r="J318" s="42"/>
      <c r="K318" s="42"/>
      <c r="L318" s="46"/>
      <c r="M318" s="232"/>
      <c r="N318" s="233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213</v>
      </c>
      <c r="AU318" s="19" t="s">
        <v>81</v>
      </c>
    </row>
    <row r="319" s="13" customFormat="1">
      <c r="A319" s="13"/>
      <c r="B319" s="234"/>
      <c r="C319" s="235"/>
      <c r="D319" s="236" t="s">
        <v>215</v>
      </c>
      <c r="E319" s="237" t="s">
        <v>19</v>
      </c>
      <c r="F319" s="238" t="s">
        <v>1977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215</v>
      </c>
      <c r="AU319" s="244" t="s">
        <v>81</v>
      </c>
      <c r="AV319" s="13" t="s">
        <v>79</v>
      </c>
      <c r="AW319" s="13" t="s">
        <v>33</v>
      </c>
      <c r="AX319" s="13" t="s">
        <v>72</v>
      </c>
      <c r="AY319" s="244" t="s">
        <v>203</v>
      </c>
    </row>
    <row r="320" s="13" customFormat="1">
      <c r="A320" s="13"/>
      <c r="B320" s="234"/>
      <c r="C320" s="235"/>
      <c r="D320" s="236" t="s">
        <v>215</v>
      </c>
      <c r="E320" s="237" t="s">
        <v>19</v>
      </c>
      <c r="F320" s="238" t="s">
        <v>1810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215</v>
      </c>
      <c r="AU320" s="244" t="s">
        <v>81</v>
      </c>
      <c r="AV320" s="13" t="s">
        <v>79</v>
      </c>
      <c r="AW320" s="13" t="s">
        <v>33</v>
      </c>
      <c r="AX320" s="13" t="s">
        <v>72</v>
      </c>
      <c r="AY320" s="244" t="s">
        <v>203</v>
      </c>
    </row>
    <row r="321" s="13" customFormat="1">
      <c r="A321" s="13"/>
      <c r="B321" s="234"/>
      <c r="C321" s="235"/>
      <c r="D321" s="236" t="s">
        <v>215</v>
      </c>
      <c r="E321" s="237" t="s">
        <v>19</v>
      </c>
      <c r="F321" s="238" t="s">
        <v>444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215</v>
      </c>
      <c r="AU321" s="244" t="s">
        <v>81</v>
      </c>
      <c r="AV321" s="13" t="s">
        <v>79</v>
      </c>
      <c r="AW321" s="13" t="s">
        <v>33</v>
      </c>
      <c r="AX321" s="13" t="s">
        <v>72</v>
      </c>
      <c r="AY321" s="244" t="s">
        <v>203</v>
      </c>
    </row>
    <row r="322" s="13" customFormat="1">
      <c r="A322" s="13"/>
      <c r="B322" s="234"/>
      <c r="C322" s="235"/>
      <c r="D322" s="236" t="s">
        <v>215</v>
      </c>
      <c r="E322" s="237" t="s">
        <v>19</v>
      </c>
      <c r="F322" s="238" t="s">
        <v>363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215</v>
      </c>
      <c r="AU322" s="244" t="s">
        <v>81</v>
      </c>
      <c r="AV322" s="13" t="s">
        <v>79</v>
      </c>
      <c r="AW322" s="13" t="s">
        <v>33</v>
      </c>
      <c r="AX322" s="13" t="s">
        <v>72</v>
      </c>
      <c r="AY322" s="244" t="s">
        <v>203</v>
      </c>
    </row>
    <row r="323" s="13" customFormat="1">
      <c r="A323" s="13"/>
      <c r="B323" s="234"/>
      <c r="C323" s="235"/>
      <c r="D323" s="236" t="s">
        <v>215</v>
      </c>
      <c r="E323" s="237" t="s">
        <v>19</v>
      </c>
      <c r="F323" s="238" t="s">
        <v>853</v>
      </c>
      <c r="G323" s="235"/>
      <c r="H323" s="237" t="s">
        <v>19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215</v>
      </c>
      <c r="AU323" s="244" t="s">
        <v>81</v>
      </c>
      <c r="AV323" s="13" t="s">
        <v>79</v>
      </c>
      <c r="AW323" s="13" t="s">
        <v>33</v>
      </c>
      <c r="AX323" s="13" t="s">
        <v>72</v>
      </c>
      <c r="AY323" s="244" t="s">
        <v>203</v>
      </c>
    </row>
    <row r="324" s="14" customFormat="1">
      <c r="A324" s="14"/>
      <c r="B324" s="245"/>
      <c r="C324" s="246"/>
      <c r="D324" s="236" t="s">
        <v>215</v>
      </c>
      <c r="E324" s="247" t="s">
        <v>19</v>
      </c>
      <c r="F324" s="248" t="s">
        <v>79</v>
      </c>
      <c r="G324" s="246"/>
      <c r="H324" s="249">
        <v>1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215</v>
      </c>
      <c r="AU324" s="255" t="s">
        <v>81</v>
      </c>
      <c r="AV324" s="14" t="s">
        <v>81</v>
      </c>
      <c r="AW324" s="14" t="s">
        <v>33</v>
      </c>
      <c r="AX324" s="14" t="s">
        <v>72</v>
      </c>
      <c r="AY324" s="255" t="s">
        <v>203</v>
      </c>
    </row>
    <row r="325" s="13" customFormat="1">
      <c r="A325" s="13"/>
      <c r="B325" s="234"/>
      <c r="C325" s="235"/>
      <c r="D325" s="236" t="s">
        <v>215</v>
      </c>
      <c r="E325" s="237" t="s">
        <v>19</v>
      </c>
      <c r="F325" s="238" t="s">
        <v>1977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215</v>
      </c>
      <c r="AU325" s="244" t="s">
        <v>81</v>
      </c>
      <c r="AV325" s="13" t="s">
        <v>79</v>
      </c>
      <c r="AW325" s="13" t="s">
        <v>33</v>
      </c>
      <c r="AX325" s="13" t="s">
        <v>72</v>
      </c>
      <c r="AY325" s="244" t="s">
        <v>203</v>
      </c>
    </row>
    <row r="326" s="13" customFormat="1">
      <c r="A326" s="13"/>
      <c r="B326" s="234"/>
      <c r="C326" s="235"/>
      <c r="D326" s="236" t="s">
        <v>215</v>
      </c>
      <c r="E326" s="237" t="s">
        <v>19</v>
      </c>
      <c r="F326" s="238" t="s">
        <v>1800</v>
      </c>
      <c r="G326" s="235"/>
      <c r="H326" s="237" t="s">
        <v>19</v>
      </c>
      <c r="I326" s="239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215</v>
      </c>
      <c r="AU326" s="244" t="s">
        <v>81</v>
      </c>
      <c r="AV326" s="13" t="s">
        <v>79</v>
      </c>
      <c r="AW326" s="13" t="s">
        <v>33</v>
      </c>
      <c r="AX326" s="13" t="s">
        <v>72</v>
      </c>
      <c r="AY326" s="244" t="s">
        <v>203</v>
      </c>
    </row>
    <row r="327" s="13" customFormat="1">
      <c r="A327" s="13"/>
      <c r="B327" s="234"/>
      <c r="C327" s="235"/>
      <c r="D327" s="236" t="s">
        <v>215</v>
      </c>
      <c r="E327" s="237" t="s">
        <v>19</v>
      </c>
      <c r="F327" s="238" t="s">
        <v>1979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215</v>
      </c>
      <c r="AU327" s="244" t="s">
        <v>81</v>
      </c>
      <c r="AV327" s="13" t="s">
        <v>79</v>
      </c>
      <c r="AW327" s="13" t="s">
        <v>33</v>
      </c>
      <c r="AX327" s="13" t="s">
        <v>72</v>
      </c>
      <c r="AY327" s="244" t="s">
        <v>203</v>
      </c>
    </row>
    <row r="328" s="13" customFormat="1">
      <c r="A328" s="13"/>
      <c r="B328" s="234"/>
      <c r="C328" s="235"/>
      <c r="D328" s="236" t="s">
        <v>215</v>
      </c>
      <c r="E328" s="237" t="s">
        <v>19</v>
      </c>
      <c r="F328" s="238" t="s">
        <v>363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215</v>
      </c>
      <c r="AU328" s="244" t="s">
        <v>81</v>
      </c>
      <c r="AV328" s="13" t="s">
        <v>79</v>
      </c>
      <c r="AW328" s="13" t="s">
        <v>33</v>
      </c>
      <c r="AX328" s="13" t="s">
        <v>72</v>
      </c>
      <c r="AY328" s="244" t="s">
        <v>203</v>
      </c>
    </row>
    <row r="329" s="13" customFormat="1">
      <c r="A329" s="13"/>
      <c r="B329" s="234"/>
      <c r="C329" s="235"/>
      <c r="D329" s="236" t="s">
        <v>215</v>
      </c>
      <c r="E329" s="237" t="s">
        <v>19</v>
      </c>
      <c r="F329" s="238" t="s">
        <v>853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215</v>
      </c>
      <c r="AU329" s="244" t="s">
        <v>81</v>
      </c>
      <c r="AV329" s="13" t="s">
        <v>79</v>
      </c>
      <c r="AW329" s="13" t="s">
        <v>33</v>
      </c>
      <c r="AX329" s="13" t="s">
        <v>72</v>
      </c>
      <c r="AY329" s="244" t="s">
        <v>203</v>
      </c>
    </row>
    <row r="330" s="14" customFormat="1">
      <c r="A330" s="14"/>
      <c r="B330" s="245"/>
      <c r="C330" s="246"/>
      <c r="D330" s="236" t="s">
        <v>215</v>
      </c>
      <c r="E330" s="247" t="s">
        <v>19</v>
      </c>
      <c r="F330" s="248" t="s">
        <v>79</v>
      </c>
      <c r="G330" s="246"/>
      <c r="H330" s="249">
        <v>1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215</v>
      </c>
      <c r="AU330" s="255" t="s">
        <v>81</v>
      </c>
      <c r="AV330" s="14" t="s">
        <v>81</v>
      </c>
      <c r="AW330" s="14" t="s">
        <v>33</v>
      </c>
      <c r="AX330" s="14" t="s">
        <v>72</v>
      </c>
      <c r="AY330" s="255" t="s">
        <v>203</v>
      </c>
    </row>
    <row r="331" s="13" customFormat="1">
      <c r="A331" s="13"/>
      <c r="B331" s="234"/>
      <c r="C331" s="235"/>
      <c r="D331" s="236" t="s">
        <v>215</v>
      </c>
      <c r="E331" s="237" t="s">
        <v>19</v>
      </c>
      <c r="F331" s="238" t="s">
        <v>1977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215</v>
      </c>
      <c r="AU331" s="244" t="s">
        <v>81</v>
      </c>
      <c r="AV331" s="13" t="s">
        <v>79</v>
      </c>
      <c r="AW331" s="13" t="s">
        <v>33</v>
      </c>
      <c r="AX331" s="13" t="s">
        <v>72</v>
      </c>
      <c r="AY331" s="244" t="s">
        <v>203</v>
      </c>
    </row>
    <row r="332" s="13" customFormat="1">
      <c r="A332" s="13"/>
      <c r="B332" s="234"/>
      <c r="C332" s="235"/>
      <c r="D332" s="236" t="s">
        <v>215</v>
      </c>
      <c r="E332" s="237" t="s">
        <v>19</v>
      </c>
      <c r="F332" s="238" t="s">
        <v>1718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215</v>
      </c>
      <c r="AU332" s="244" t="s">
        <v>81</v>
      </c>
      <c r="AV332" s="13" t="s">
        <v>79</v>
      </c>
      <c r="AW332" s="13" t="s">
        <v>33</v>
      </c>
      <c r="AX332" s="13" t="s">
        <v>72</v>
      </c>
      <c r="AY332" s="244" t="s">
        <v>203</v>
      </c>
    </row>
    <row r="333" s="13" customFormat="1">
      <c r="A333" s="13"/>
      <c r="B333" s="234"/>
      <c r="C333" s="235"/>
      <c r="D333" s="236" t="s">
        <v>215</v>
      </c>
      <c r="E333" s="237" t="s">
        <v>19</v>
      </c>
      <c r="F333" s="238" t="s">
        <v>1367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215</v>
      </c>
      <c r="AU333" s="244" t="s">
        <v>81</v>
      </c>
      <c r="AV333" s="13" t="s">
        <v>79</v>
      </c>
      <c r="AW333" s="13" t="s">
        <v>33</v>
      </c>
      <c r="AX333" s="13" t="s">
        <v>72</v>
      </c>
      <c r="AY333" s="244" t="s">
        <v>203</v>
      </c>
    </row>
    <row r="334" s="13" customFormat="1">
      <c r="A334" s="13"/>
      <c r="B334" s="234"/>
      <c r="C334" s="235"/>
      <c r="D334" s="236" t="s">
        <v>215</v>
      </c>
      <c r="E334" s="237" t="s">
        <v>19</v>
      </c>
      <c r="F334" s="238" t="s">
        <v>363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215</v>
      </c>
      <c r="AU334" s="244" t="s">
        <v>81</v>
      </c>
      <c r="AV334" s="13" t="s">
        <v>79</v>
      </c>
      <c r="AW334" s="13" t="s">
        <v>33</v>
      </c>
      <c r="AX334" s="13" t="s">
        <v>72</v>
      </c>
      <c r="AY334" s="244" t="s">
        <v>203</v>
      </c>
    </row>
    <row r="335" s="13" customFormat="1">
      <c r="A335" s="13"/>
      <c r="B335" s="234"/>
      <c r="C335" s="235"/>
      <c r="D335" s="236" t="s">
        <v>215</v>
      </c>
      <c r="E335" s="237" t="s">
        <v>19</v>
      </c>
      <c r="F335" s="238" t="s">
        <v>853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215</v>
      </c>
      <c r="AU335" s="244" t="s">
        <v>81</v>
      </c>
      <c r="AV335" s="13" t="s">
        <v>79</v>
      </c>
      <c r="AW335" s="13" t="s">
        <v>33</v>
      </c>
      <c r="AX335" s="13" t="s">
        <v>72</v>
      </c>
      <c r="AY335" s="244" t="s">
        <v>203</v>
      </c>
    </row>
    <row r="336" s="14" customFormat="1">
      <c r="A336" s="14"/>
      <c r="B336" s="245"/>
      <c r="C336" s="246"/>
      <c r="D336" s="236" t="s">
        <v>215</v>
      </c>
      <c r="E336" s="247" t="s">
        <v>19</v>
      </c>
      <c r="F336" s="248" t="s">
        <v>79</v>
      </c>
      <c r="G336" s="246"/>
      <c r="H336" s="249">
        <v>1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215</v>
      </c>
      <c r="AU336" s="255" t="s">
        <v>81</v>
      </c>
      <c r="AV336" s="14" t="s">
        <v>81</v>
      </c>
      <c r="AW336" s="14" t="s">
        <v>33</v>
      </c>
      <c r="AX336" s="14" t="s">
        <v>72</v>
      </c>
      <c r="AY336" s="255" t="s">
        <v>203</v>
      </c>
    </row>
    <row r="337" s="15" customFormat="1">
      <c r="A337" s="15"/>
      <c r="B337" s="256"/>
      <c r="C337" s="257"/>
      <c r="D337" s="236" t="s">
        <v>215</v>
      </c>
      <c r="E337" s="258" t="s">
        <v>19</v>
      </c>
      <c r="F337" s="259" t="s">
        <v>246</v>
      </c>
      <c r="G337" s="257"/>
      <c r="H337" s="260">
        <v>3</v>
      </c>
      <c r="I337" s="261"/>
      <c r="J337" s="257"/>
      <c r="K337" s="257"/>
      <c r="L337" s="262"/>
      <c r="M337" s="263"/>
      <c r="N337" s="264"/>
      <c r="O337" s="264"/>
      <c r="P337" s="264"/>
      <c r="Q337" s="264"/>
      <c r="R337" s="264"/>
      <c r="S337" s="264"/>
      <c r="T337" s="26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66" t="s">
        <v>215</v>
      </c>
      <c r="AU337" s="266" t="s">
        <v>81</v>
      </c>
      <c r="AV337" s="15" t="s">
        <v>211</v>
      </c>
      <c r="AW337" s="15" t="s">
        <v>33</v>
      </c>
      <c r="AX337" s="15" t="s">
        <v>79</v>
      </c>
      <c r="AY337" s="266" t="s">
        <v>203</v>
      </c>
    </row>
    <row r="338" s="2" customFormat="1" ht="16.5" customHeight="1">
      <c r="A338" s="40"/>
      <c r="B338" s="41"/>
      <c r="C338" s="270" t="s">
        <v>8</v>
      </c>
      <c r="D338" s="270" t="s">
        <v>771</v>
      </c>
      <c r="E338" s="271" t="s">
        <v>861</v>
      </c>
      <c r="F338" s="272" t="s">
        <v>862</v>
      </c>
      <c r="G338" s="273" t="s">
        <v>358</v>
      </c>
      <c r="H338" s="274">
        <v>3</v>
      </c>
      <c r="I338" s="275"/>
      <c r="J338" s="276">
        <f>ROUND(I338*H338,2)</f>
        <v>0</v>
      </c>
      <c r="K338" s="272" t="s">
        <v>210</v>
      </c>
      <c r="L338" s="277"/>
      <c r="M338" s="278" t="s">
        <v>19</v>
      </c>
      <c r="N338" s="279" t="s">
        <v>43</v>
      </c>
      <c r="O338" s="86"/>
      <c r="P338" s="225">
        <f>O338*H338</f>
        <v>0</v>
      </c>
      <c r="Q338" s="225">
        <v>0.0022000000000000001</v>
      </c>
      <c r="R338" s="225">
        <f>Q338*H338</f>
        <v>0.0066</v>
      </c>
      <c r="S338" s="225">
        <v>0</v>
      </c>
      <c r="T338" s="226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7" t="s">
        <v>821</v>
      </c>
      <c r="AT338" s="227" t="s">
        <v>771</v>
      </c>
      <c r="AU338" s="227" t="s">
        <v>81</v>
      </c>
      <c r="AY338" s="19" t="s">
        <v>203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19" t="s">
        <v>79</v>
      </c>
      <c r="BK338" s="228">
        <f>ROUND(I338*H338,2)</f>
        <v>0</v>
      </c>
      <c r="BL338" s="19" t="s">
        <v>321</v>
      </c>
      <c r="BM338" s="227" t="s">
        <v>2083</v>
      </c>
    </row>
    <row r="339" s="13" customFormat="1">
      <c r="A339" s="13"/>
      <c r="B339" s="234"/>
      <c r="C339" s="235"/>
      <c r="D339" s="236" t="s">
        <v>215</v>
      </c>
      <c r="E339" s="237" t="s">
        <v>19</v>
      </c>
      <c r="F339" s="238" t="s">
        <v>1977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215</v>
      </c>
      <c r="AU339" s="244" t="s">
        <v>81</v>
      </c>
      <c r="AV339" s="13" t="s">
        <v>79</v>
      </c>
      <c r="AW339" s="13" t="s">
        <v>33</v>
      </c>
      <c r="AX339" s="13" t="s">
        <v>72</v>
      </c>
      <c r="AY339" s="244" t="s">
        <v>203</v>
      </c>
    </row>
    <row r="340" s="13" customFormat="1">
      <c r="A340" s="13"/>
      <c r="B340" s="234"/>
      <c r="C340" s="235"/>
      <c r="D340" s="236" t="s">
        <v>215</v>
      </c>
      <c r="E340" s="237" t="s">
        <v>19</v>
      </c>
      <c r="F340" s="238" t="s">
        <v>1810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215</v>
      </c>
      <c r="AU340" s="244" t="s">
        <v>81</v>
      </c>
      <c r="AV340" s="13" t="s">
        <v>79</v>
      </c>
      <c r="AW340" s="13" t="s">
        <v>33</v>
      </c>
      <c r="AX340" s="13" t="s">
        <v>72</v>
      </c>
      <c r="AY340" s="244" t="s">
        <v>203</v>
      </c>
    </row>
    <row r="341" s="13" customFormat="1">
      <c r="A341" s="13"/>
      <c r="B341" s="234"/>
      <c r="C341" s="235"/>
      <c r="D341" s="236" t="s">
        <v>215</v>
      </c>
      <c r="E341" s="237" t="s">
        <v>19</v>
      </c>
      <c r="F341" s="238" t="s">
        <v>444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215</v>
      </c>
      <c r="AU341" s="244" t="s">
        <v>81</v>
      </c>
      <c r="AV341" s="13" t="s">
        <v>79</v>
      </c>
      <c r="AW341" s="13" t="s">
        <v>33</v>
      </c>
      <c r="AX341" s="13" t="s">
        <v>72</v>
      </c>
      <c r="AY341" s="244" t="s">
        <v>203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363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3" customFormat="1">
      <c r="A343" s="13"/>
      <c r="B343" s="234"/>
      <c r="C343" s="235"/>
      <c r="D343" s="236" t="s">
        <v>215</v>
      </c>
      <c r="E343" s="237" t="s">
        <v>19</v>
      </c>
      <c r="F343" s="238" t="s">
        <v>853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215</v>
      </c>
      <c r="AU343" s="244" t="s">
        <v>81</v>
      </c>
      <c r="AV343" s="13" t="s">
        <v>79</v>
      </c>
      <c r="AW343" s="13" t="s">
        <v>33</v>
      </c>
      <c r="AX343" s="13" t="s">
        <v>72</v>
      </c>
      <c r="AY343" s="244" t="s">
        <v>203</v>
      </c>
    </row>
    <row r="344" s="14" customFormat="1">
      <c r="A344" s="14"/>
      <c r="B344" s="245"/>
      <c r="C344" s="246"/>
      <c r="D344" s="236" t="s">
        <v>215</v>
      </c>
      <c r="E344" s="247" t="s">
        <v>19</v>
      </c>
      <c r="F344" s="248" t="s">
        <v>79</v>
      </c>
      <c r="G344" s="246"/>
      <c r="H344" s="249">
        <v>1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215</v>
      </c>
      <c r="AU344" s="255" t="s">
        <v>81</v>
      </c>
      <c r="AV344" s="14" t="s">
        <v>81</v>
      </c>
      <c r="AW344" s="14" t="s">
        <v>33</v>
      </c>
      <c r="AX344" s="14" t="s">
        <v>72</v>
      </c>
      <c r="AY344" s="255" t="s">
        <v>203</v>
      </c>
    </row>
    <row r="345" s="13" customFormat="1">
      <c r="A345" s="13"/>
      <c r="B345" s="234"/>
      <c r="C345" s="235"/>
      <c r="D345" s="236" t="s">
        <v>215</v>
      </c>
      <c r="E345" s="237" t="s">
        <v>19</v>
      </c>
      <c r="F345" s="238" t="s">
        <v>1977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215</v>
      </c>
      <c r="AU345" s="244" t="s">
        <v>81</v>
      </c>
      <c r="AV345" s="13" t="s">
        <v>79</v>
      </c>
      <c r="AW345" s="13" t="s">
        <v>33</v>
      </c>
      <c r="AX345" s="13" t="s">
        <v>72</v>
      </c>
      <c r="AY345" s="244" t="s">
        <v>203</v>
      </c>
    </row>
    <row r="346" s="13" customFormat="1">
      <c r="A346" s="13"/>
      <c r="B346" s="234"/>
      <c r="C346" s="235"/>
      <c r="D346" s="236" t="s">
        <v>215</v>
      </c>
      <c r="E346" s="237" t="s">
        <v>19</v>
      </c>
      <c r="F346" s="238" t="s">
        <v>1800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215</v>
      </c>
      <c r="AU346" s="244" t="s">
        <v>81</v>
      </c>
      <c r="AV346" s="13" t="s">
        <v>79</v>
      </c>
      <c r="AW346" s="13" t="s">
        <v>33</v>
      </c>
      <c r="AX346" s="13" t="s">
        <v>72</v>
      </c>
      <c r="AY346" s="244" t="s">
        <v>203</v>
      </c>
    </row>
    <row r="347" s="13" customFormat="1">
      <c r="A347" s="13"/>
      <c r="B347" s="234"/>
      <c r="C347" s="235"/>
      <c r="D347" s="236" t="s">
        <v>215</v>
      </c>
      <c r="E347" s="237" t="s">
        <v>19</v>
      </c>
      <c r="F347" s="238" t="s">
        <v>1979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215</v>
      </c>
      <c r="AU347" s="244" t="s">
        <v>81</v>
      </c>
      <c r="AV347" s="13" t="s">
        <v>79</v>
      </c>
      <c r="AW347" s="13" t="s">
        <v>33</v>
      </c>
      <c r="AX347" s="13" t="s">
        <v>72</v>
      </c>
      <c r="AY347" s="244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363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3" customFormat="1">
      <c r="A349" s="13"/>
      <c r="B349" s="234"/>
      <c r="C349" s="235"/>
      <c r="D349" s="236" t="s">
        <v>215</v>
      </c>
      <c r="E349" s="237" t="s">
        <v>19</v>
      </c>
      <c r="F349" s="238" t="s">
        <v>853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215</v>
      </c>
      <c r="AU349" s="244" t="s">
        <v>81</v>
      </c>
      <c r="AV349" s="13" t="s">
        <v>79</v>
      </c>
      <c r="AW349" s="13" t="s">
        <v>33</v>
      </c>
      <c r="AX349" s="13" t="s">
        <v>72</v>
      </c>
      <c r="AY349" s="244" t="s">
        <v>203</v>
      </c>
    </row>
    <row r="350" s="14" customFormat="1">
      <c r="A350" s="14"/>
      <c r="B350" s="245"/>
      <c r="C350" s="246"/>
      <c r="D350" s="236" t="s">
        <v>215</v>
      </c>
      <c r="E350" s="247" t="s">
        <v>19</v>
      </c>
      <c r="F350" s="248" t="s">
        <v>79</v>
      </c>
      <c r="G350" s="246"/>
      <c r="H350" s="249">
        <v>1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215</v>
      </c>
      <c r="AU350" s="255" t="s">
        <v>81</v>
      </c>
      <c r="AV350" s="14" t="s">
        <v>81</v>
      </c>
      <c r="AW350" s="14" t="s">
        <v>33</v>
      </c>
      <c r="AX350" s="14" t="s">
        <v>72</v>
      </c>
      <c r="AY350" s="255" t="s">
        <v>203</v>
      </c>
    </row>
    <row r="351" s="13" customFormat="1">
      <c r="A351" s="13"/>
      <c r="B351" s="234"/>
      <c r="C351" s="235"/>
      <c r="D351" s="236" t="s">
        <v>215</v>
      </c>
      <c r="E351" s="237" t="s">
        <v>19</v>
      </c>
      <c r="F351" s="238" t="s">
        <v>1977</v>
      </c>
      <c r="G351" s="235"/>
      <c r="H351" s="237" t="s">
        <v>19</v>
      </c>
      <c r="I351" s="239"/>
      <c r="J351" s="235"/>
      <c r="K351" s="235"/>
      <c r="L351" s="240"/>
      <c r="M351" s="241"/>
      <c r="N351" s="242"/>
      <c r="O351" s="242"/>
      <c r="P351" s="242"/>
      <c r="Q351" s="242"/>
      <c r="R351" s="242"/>
      <c r="S351" s="242"/>
      <c r="T351" s="24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4" t="s">
        <v>215</v>
      </c>
      <c r="AU351" s="244" t="s">
        <v>81</v>
      </c>
      <c r="AV351" s="13" t="s">
        <v>79</v>
      </c>
      <c r="AW351" s="13" t="s">
        <v>33</v>
      </c>
      <c r="AX351" s="13" t="s">
        <v>72</v>
      </c>
      <c r="AY351" s="244" t="s">
        <v>203</v>
      </c>
    </row>
    <row r="352" s="13" customFormat="1">
      <c r="A352" s="13"/>
      <c r="B352" s="234"/>
      <c r="C352" s="235"/>
      <c r="D352" s="236" t="s">
        <v>215</v>
      </c>
      <c r="E352" s="237" t="s">
        <v>19</v>
      </c>
      <c r="F352" s="238" t="s">
        <v>1718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215</v>
      </c>
      <c r="AU352" s="244" t="s">
        <v>81</v>
      </c>
      <c r="AV352" s="13" t="s">
        <v>79</v>
      </c>
      <c r="AW352" s="13" t="s">
        <v>33</v>
      </c>
      <c r="AX352" s="13" t="s">
        <v>72</v>
      </c>
      <c r="AY352" s="244" t="s">
        <v>203</v>
      </c>
    </row>
    <row r="353" s="13" customFormat="1">
      <c r="A353" s="13"/>
      <c r="B353" s="234"/>
      <c r="C353" s="235"/>
      <c r="D353" s="236" t="s">
        <v>215</v>
      </c>
      <c r="E353" s="237" t="s">
        <v>19</v>
      </c>
      <c r="F353" s="238" t="s">
        <v>1367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215</v>
      </c>
      <c r="AU353" s="244" t="s">
        <v>81</v>
      </c>
      <c r="AV353" s="13" t="s">
        <v>79</v>
      </c>
      <c r="AW353" s="13" t="s">
        <v>33</v>
      </c>
      <c r="AX353" s="13" t="s">
        <v>72</v>
      </c>
      <c r="AY353" s="244" t="s">
        <v>203</v>
      </c>
    </row>
    <row r="354" s="13" customFormat="1">
      <c r="A354" s="13"/>
      <c r="B354" s="234"/>
      <c r="C354" s="235"/>
      <c r="D354" s="236" t="s">
        <v>215</v>
      </c>
      <c r="E354" s="237" t="s">
        <v>19</v>
      </c>
      <c r="F354" s="238" t="s">
        <v>363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215</v>
      </c>
      <c r="AU354" s="244" t="s">
        <v>81</v>
      </c>
      <c r="AV354" s="13" t="s">
        <v>79</v>
      </c>
      <c r="AW354" s="13" t="s">
        <v>33</v>
      </c>
      <c r="AX354" s="13" t="s">
        <v>72</v>
      </c>
      <c r="AY354" s="244" t="s">
        <v>203</v>
      </c>
    </row>
    <row r="355" s="13" customFormat="1">
      <c r="A355" s="13"/>
      <c r="B355" s="234"/>
      <c r="C355" s="235"/>
      <c r="D355" s="236" t="s">
        <v>215</v>
      </c>
      <c r="E355" s="237" t="s">
        <v>19</v>
      </c>
      <c r="F355" s="238" t="s">
        <v>853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215</v>
      </c>
      <c r="AU355" s="244" t="s">
        <v>81</v>
      </c>
      <c r="AV355" s="13" t="s">
        <v>79</v>
      </c>
      <c r="AW355" s="13" t="s">
        <v>33</v>
      </c>
      <c r="AX355" s="13" t="s">
        <v>72</v>
      </c>
      <c r="AY355" s="244" t="s">
        <v>203</v>
      </c>
    </row>
    <row r="356" s="14" customFormat="1">
      <c r="A356" s="14"/>
      <c r="B356" s="245"/>
      <c r="C356" s="246"/>
      <c r="D356" s="236" t="s">
        <v>215</v>
      </c>
      <c r="E356" s="247" t="s">
        <v>19</v>
      </c>
      <c r="F356" s="248" t="s">
        <v>79</v>
      </c>
      <c r="G356" s="246"/>
      <c r="H356" s="249">
        <v>1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215</v>
      </c>
      <c r="AU356" s="255" t="s">
        <v>81</v>
      </c>
      <c r="AV356" s="14" t="s">
        <v>81</v>
      </c>
      <c r="AW356" s="14" t="s">
        <v>33</v>
      </c>
      <c r="AX356" s="14" t="s">
        <v>72</v>
      </c>
      <c r="AY356" s="255" t="s">
        <v>203</v>
      </c>
    </row>
    <row r="357" s="15" customFormat="1">
      <c r="A357" s="15"/>
      <c r="B357" s="256"/>
      <c r="C357" s="257"/>
      <c r="D357" s="236" t="s">
        <v>215</v>
      </c>
      <c r="E357" s="258" t="s">
        <v>19</v>
      </c>
      <c r="F357" s="259" t="s">
        <v>246</v>
      </c>
      <c r="G357" s="257"/>
      <c r="H357" s="260">
        <v>3</v>
      </c>
      <c r="I357" s="261"/>
      <c r="J357" s="257"/>
      <c r="K357" s="257"/>
      <c r="L357" s="262"/>
      <c r="M357" s="263"/>
      <c r="N357" s="264"/>
      <c r="O357" s="264"/>
      <c r="P357" s="264"/>
      <c r="Q357" s="264"/>
      <c r="R357" s="264"/>
      <c r="S357" s="264"/>
      <c r="T357" s="26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66" t="s">
        <v>215</v>
      </c>
      <c r="AU357" s="266" t="s">
        <v>81</v>
      </c>
      <c r="AV357" s="15" t="s">
        <v>211</v>
      </c>
      <c r="AW357" s="15" t="s">
        <v>33</v>
      </c>
      <c r="AX357" s="15" t="s">
        <v>79</v>
      </c>
      <c r="AY357" s="266" t="s">
        <v>203</v>
      </c>
    </row>
    <row r="358" s="2" customFormat="1" ht="24.15" customHeight="1">
      <c r="A358" s="40"/>
      <c r="B358" s="41"/>
      <c r="C358" s="216" t="s">
        <v>348</v>
      </c>
      <c r="D358" s="216" t="s">
        <v>206</v>
      </c>
      <c r="E358" s="217" t="s">
        <v>865</v>
      </c>
      <c r="F358" s="218" t="s">
        <v>866</v>
      </c>
      <c r="G358" s="219" t="s">
        <v>282</v>
      </c>
      <c r="H358" s="220">
        <v>0.055</v>
      </c>
      <c r="I358" s="221"/>
      <c r="J358" s="222">
        <f>ROUND(I358*H358,2)</f>
        <v>0</v>
      </c>
      <c r="K358" s="218" t="s">
        <v>210</v>
      </c>
      <c r="L358" s="46"/>
      <c r="M358" s="223" t="s">
        <v>19</v>
      </c>
      <c r="N358" s="224" t="s">
        <v>43</v>
      </c>
      <c r="O358" s="86"/>
      <c r="P358" s="225">
        <f>O358*H358</f>
        <v>0</v>
      </c>
      <c r="Q358" s="225">
        <v>0</v>
      </c>
      <c r="R358" s="225">
        <f>Q358*H358</f>
        <v>0</v>
      </c>
      <c r="S358" s="225">
        <v>0</v>
      </c>
      <c r="T358" s="226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7" t="s">
        <v>321</v>
      </c>
      <c r="AT358" s="227" t="s">
        <v>206</v>
      </c>
      <c r="AU358" s="227" t="s">
        <v>81</v>
      </c>
      <c r="AY358" s="19" t="s">
        <v>203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19" t="s">
        <v>79</v>
      </c>
      <c r="BK358" s="228">
        <f>ROUND(I358*H358,2)</f>
        <v>0</v>
      </c>
      <c r="BL358" s="19" t="s">
        <v>321</v>
      </c>
      <c r="BM358" s="227" t="s">
        <v>2084</v>
      </c>
    </row>
    <row r="359" s="2" customFormat="1">
      <c r="A359" s="40"/>
      <c r="B359" s="41"/>
      <c r="C359" s="42"/>
      <c r="D359" s="229" t="s">
        <v>213</v>
      </c>
      <c r="E359" s="42"/>
      <c r="F359" s="230" t="s">
        <v>868</v>
      </c>
      <c r="G359" s="42"/>
      <c r="H359" s="42"/>
      <c r="I359" s="231"/>
      <c r="J359" s="42"/>
      <c r="K359" s="42"/>
      <c r="L359" s="46"/>
      <c r="M359" s="232"/>
      <c r="N359" s="233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213</v>
      </c>
      <c r="AU359" s="19" t="s">
        <v>81</v>
      </c>
    </row>
    <row r="360" s="12" customFormat="1" ht="22.8" customHeight="1">
      <c r="A360" s="12"/>
      <c r="B360" s="200"/>
      <c r="C360" s="201"/>
      <c r="D360" s="202" t="s">
        <v>71</v>
      </c>
      <c r="E360" s="214" t="s">
        <v>869</v>
      </c>
      <c r="F360" s="214" t="s">
        <v>870</v>
      </c>
      <c r="G360" s="201"/>
      <c r="H360" s="201"/>
      <c r="I360" s="204"/>
      <c r="J360" s="215">
        <f>BK360</f>
        <v>0</v>
      </c>
      <c r="K360" s="201"/>
      <c r="L360" s="206"/>
      <c r="M360" s="207"/>
      <c r="N360" s="208"/>
      <c r="O360" s="208"/>
      <c r="P360" s="209">
        <f>SUM(P361:P379)</f>
        <v>0</v>
      </c>
      <c r="Q360" s="208"/>
      <c r="R360" s="209">
        <f>SUM(R361:R379)</f>
        <v>0.0053299999999999997</v>
      </c>
      <c r="S360" s="208"/>
      <c r="T360" s="210">
        <f>SUM(T361:T379)</f>
        <v>0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211" t="s">
        <v>81</v>
      </c>
      <c r="AT360" s="212" t="s">
        <v>71</v>
      </c>
      <c r="AU360" s="212" t="s">
        <v>79</v>
      </c>
      <c r="AY360" s="211" t="s">
        <v>203</v>
      </c>
      <c r="BK360" s="213">
        <f>SUM(BK361:BK379)</f>
        <v>0</v>
      </c>
    </row>
    <row r="361" s="2" customFormat="1" ht="16.5" customHeight="1">
      <c r="A361" s="40"/>
      <c r="B361" s="41"/>
      <c r="C361" s="216" t="s">
        <v>355</v>
      </c>
      <c r="D361" s="216" t="s">
        <v>206</v>
      </c>
      <c r="E361" s="217" t="s">
        <v>893</v>
      </c>
      <c r="F361" s="218" t="s">
        <v>894</v>
      </c>
      <c r="G361" s="219" t="s">
        <v>358</v>
      </c>
      <c r="H361" s="220">
        <v>1</v>
      </c>
      <c r="I361" s="221"/>
      <c r="J361" s="222">
        <f>ROUND(I361*H361,2)</f>
        <v>0</v>
      </c>
      <c r="K361" s="218" t="s">
        <v>210</v>
      </c>
      <c r="L361" s="46"/>
      <c r="M361" s="223" t="s">
        <v>19</v>
      </c>
      <c r="N361" s="224" t="s">
        <v>43</v>
      </c>
      <c r="O361" s="86"/>
      <c r="P361" s="225">
        <f>O361*H361</f>
        <v>0</v>
      </c>
      <c r="Q361" s="225">
        <v>0.00033</v>
      </c>
      <c r="R361" s="225">
        <f>Q361*H361</f>
        <v>0.00033</v>
      </c>
      <c r="S361" s="225">
        <v>0</v>
      </c>
      <c r="T361" s="226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7" t="s">
        <v>321</v>
      </c>
      <c r="AT361" s="227" t="s">
        <v>206</v>
      </c>
      <c r="AU361" s="227" t="s">
        <v>81</v>
      </c>
      <c r="AY361" s="19" t="s">
        <v>203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19" t="s">
        <v>79</v>
      </c>
      <c r="BK361" s="228">
        <f>ROUND(I361*H361,2)</f>
        <v>0</v>
      </c>
      <c r="BL361" s="19" t="s">
        <v>321</v>
      </c>
      <c r="BM361" s="227" t="s">
        <v>2085</v>
      </c>
    </row>
    <row r="362" s="2" customFormat="1">
      <c r="A362" s="40"/>
      <c r="B362" s="41"/>
      <c r="C362" s="42"/>
      <c r="D362" s="229" t="s">
        <v>213</v>
      </c>
      <c r="E362" s="42"/>
      <c r="F362" s="230" t="s">
        <v>896</v>
      </c>
      <c r="G362" s="42"/>
      <c r="H362" s="42"/>
      <c r="I362" s="231"/>
      <c r="J362" s="42"/>
      <c r="K362" s="42"/>
      <c r="L362" s="46"/>
      <c r="M362" s="232"/>
      <c r="N362" s="233"/>
      <c r="O362" s="86"/>
      <c r="P362" s="86"/>
      <c r="Q362" s="86"/>
      <c r="R362" s="86"/>
      <c r="S362" s="86"/>
      <c r="T362" s="87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213</v>
      </c>
      <c r="AU362" s="19" t="s">
        <v>81</v>
      </c>
    </row>
    <row r="363" s="13" customFormat="1">
      <c r="A363" s="13"/>
      <c r="B363" s="234"/>
      <c r="C363" s="235"/>
      <c r="D363" s="236" t="s">
        <v>215</v>
      </c>
      <c r="E363" s="237" t="s">
        <v>19</v>
      </c>
      <c r="F363" s="238" t="s">
        <v>1977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215</v>
      </c>
      <c r="AU363" s="244" t="s">
        <v>81</v>
      </c>
      <c r="AV363" s="13" t="s">
        <v>79</v>
      </c>
      <c r="AW363" s="13" t="s">
        <v>33</v>
      </c>
      <c r="AX363" s="13" t="s">
        <v>72</v>
      </c>
      <c r="AY363" s="244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1613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3" customFormat="1">
      <c r="A365" s="13"/>
      <c r="B365" s="234"/>
      <c r="C365" s="235"/>
      <c r="D365" s="236" t="s">
        <v>215</v>
      </c>
      <c r="E365" s="237" t="s">
        <v>19</v>
      </c>
      <c r="F365" s="238" t="s">
        <v>1979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215</v>
      </c>
      <c r="AU365" s="244" t="s">
        <v>81</v>
      </c>
      <c r="AV365" s="13" t="s">
        <v>79</v>
      </c>
      <c r="AW365" s="13" t="s">
        <v>33</v>
      </c>
      <c r="AX365" s="13" t="s">
        <v>72</v>
      </c>
      <c r="AY365" s="244" t="s">
        <v>203</v>
      </c>
    </row>
    <row r="366" s="13" customFormat="1">
      <c r="A366" s="13"/>
      <c r="B366" s="234"/>
      <c r="C366" s="235"/>
      <c r="D366" s="236" t="s">
        <v>215</v>
      </c>
      <c r="E366" s="237" t="s">
        <v>19</v>
      </c>
      <c r="F366" s="238" t="s">
        <v>2086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215</v>
      </c>
      <c r="AU366" s="244" t="s">
        <v>81</v>
      </c>
      <c r="AV366" s="13" t="s">
        <v>79</v>
      </c>
      <c r="AW366" s="13" t="s">
        <v>33</v>
      </c>
      <c r="AX366" s="13" t="s">
        <v>72</v>
      </c>
      <c r="AY366" s="244" t="s">
        <v>203</v>
      </c>
    </row>
    <row r="367" s="13" customFormat="1">
      <c r="A367" s="13"/>
      <c r="B367" s="234"/>
      <c r="C367" s="235"/>
      <c r="D367" s="236" t="s">
        <v>215</v>
      </c>
      <c r="E367" s="237" t="s">
        <v>19</v>
      </c>
      <c r="F367" s="238" t="s">
        <v>2087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215</v>
      </c>
      <c r="AU367" s="244" t="s">
        <v>81</v>
      </c>
      <c r="AV367" s="13" t="s">
        <v>79</v>
      </c>
      <c r="AW367" s="13" t="s">
        <v>33</v>
      </c>
      <c r="AX367" s="13" t="s">
        <v>72</v>
      </c>
      <c r="AY367" s="244" t="s">
        <v>203</v>
      </c>
    </row>
    <row r="368" s="14" customFormat="1">
      <c r="A368" s="14"/>
      <c r="B368" s="245"/>
      <c r="C368" s="246"/>
      <c r="D368" s="236" t="s">
        <v>215</v>
      </c>
      <c r="E368" s="247" t="s">
        <v>19</v>
      </c>
      <c r="F368" s="248" t="s">
        <v>79</v>
      </c>
      <c r="G368" s="246"/>
      <c r="H368" s="249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215</v>
      </c>
      <c r="AU368" s="255" t="s">
        <v>81</v>
      </c>
      <c r="AV368" s="14" t="s">
        <v>81</v>
      </c>
      <c r="AW368" s="14" t="s">
        <v>33</v>
      </c>
      <c r="AX368" s="14" t="s">
        <v>72</v>
      </c>
      <c r="AY368" s="255" t="s">
        <v>203</v>
      </c>
    </row>
    <row r="369" s="15" customFormat="1">
      <c r="A369" s="15"/>
      <c r="B369" s="256"/>
      <c r="C369" s="257"/>
      <c r="D369" s="236" t="s">
        <v>215</v>
      </c>
      <c r="E369" s="258" t="s">
        <v>19</v>
      </c>
      <c r="F369" s="259" t="s">
        <v>246</v>
      </c>
      <c r="G369" s="257"/>
      <c r="H369" s="260">
        <v>1</v>
      </c>
      <c r="I369" s="261"/>
      <c r="J369" s="257"/>
      <c r="K369" s="257"/>
      <c r="L369" s="262"/>
      <c r="M369" s="263"/>
      <c r="N369" s="264"/>
      <c r="O369" s="264"/>
      <c r="P369" s="264"/>
      <c r="Q369" s="264"/>
      <c r="R369" s="264"/>
      <c r="S369" s="264"/>
      <c r="T369" s="26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6" t="s">
        <v>215</v>
      </c>
      <c r="AU369" s="266" t="s">
        <v>81</v>
      </c>
      <c r="AV369" s="15" t="s">
        <v>211</v>
      </c>
      <c r="AW369" s="15" t="s">
        <v>33</v>
      </c>
      <c r="AX369" s="15" t="s">
        <v>79</v>
      </c>
      <c r="AY369" s="266" t="s">
        <v>203</v>
      </c>
    </row>
    <row r="370" s="2" customFormat="1" ht="16.5" customHeight="1">
      <c r="A370" s="40"/>
      <c r="B370" s="41"/>
      <c r="C370" s="270" t="s">
        <v>365</v>
      </c>
      <c r="D370" s="270" t="s">
        <v>771</v>
      </c>
      <c r="E370" s="271" t="s">
        <v>1134</v>
      </c>
      <c r="F370" s="272" t="s">
        <v>1135</v>
      </c>
      <c r="G370" s="273" t="s">
        <v>505</v>
      </c>
      <c r="H370" s="274">
        <v>1</v>
      </c>
      <c r="I370" s="275"/>
      <c r="J370" s="276">
        <f>ROUND(I370*H370,2)</f>
        <v>0</v>
      </c>
      <c r="K370" s="272" t="s">
        <v>19</v>
      </c>
      <c r="L370" s="277"/>
      <c r="M370" s="278" t="s">
        <v>19</v>
      </c>
      <c r="N370" s="279" t="s">
        <v>43</v>
      </c>
      <c r="O370" s="86"/>
      <c r="P370" s="225">
        <f>O370*H370</f>
        <v>0</v>
      </c>
      <c r="Q370" s="225">
        <v>0.0050000000000000001</v>
      </c>
      <c r="R370" s="225">
        <f>Q370*H370</f>
        <v>0.0050000000000000001</v>
      </c>
      <c r="S370" s="225">
        <v>0</v>
      </c>
      <c r="T370" s="226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7" t="s">
        <v>821</v>
      </c>
      <c r="AT370" s="227" t="s">
        <v>771</v>
      </c>
      <c r="AU370" s="227" t="s">
        <v>81</v>
      </c>
      <c r="AY370" s="19" t="s">
        <v>203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19" t="s">
        <v>79</v>
      </c>
      <c r="BK370" s="228">
        <f>ROUND(I370*H370,2)</f>
        <v>0</v>
      </c>
      <c r="BL370" s="19" t="s">
        <v>321</v>
      </c>
      <c r="BM370" s="227" t="s">
        <v>2088</v>
      </c>
    </row>
    <row r="371" s="13" customFormat="1">
      <c r="A371" s="13"/>
      <c r="B371" s="234"/>
      <c r="C371" s="235"/>
      <c r="D371" s="236" t="s">
        <v>215</v>
      </c>
      <c r="E371" s="237" t="s">
        <v>19</v>
      </c>
      <c r="F371" s="238" t="s">
        <v>1977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215</v>
      </c>
      <c r="AU371" s="244" t="s">
        <v>81</v>
      </c>
      <c r="AV371" s="13" t="s">
        <v>79</v>
      </c>
      <c r="AW371" s="13" t="s">
        <v>33</v>
      </c>
      <c r="AX371" s="13" t="s">
        <v>72</v>
      </c>
      <c r="AY371" s="244" t="s">
        <v>203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1613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3" customFormat="1">
      <c r="A373" s="13"/>
      <c r="B373" s="234"/>
      <c r="C373" s="235"/>
      <c r="D373" s="236" t="s">
        <v>215</v>
      </c>
      <c r="E373" s="237" t="s">
        <v>19</v>
      </c>
      <c r="F373" s="238" t="s">
        <v>1979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215</v>
      </c>
      <c r="AU373" s="244" t="s">
        <v>81</v>
      </c>
      <c r="AV373" s="13" t="s">
        <v>79</v>
      </c>
      <c r="AW373" s="13" t="s">
        <v>33</v>
      </c>
      <c r="AX373" s="13" t="s">
        <v>72</v>
      </c>
      <c r="AY373" s="244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2086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3" customFormat="1">
      <c r="A375" s="13"/>
      <c r="B375" s="234"/>
      <c r="C375" s="235"/>
      <c r="D375" s="236" t="s">
        <v>215</v>
      </c>
      <c r="E375" s="237" t="s">
        <v>19</v>
      </c>
      <c r="F375" s="238" t="s">
        <v>2087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215</v>
      </c>
      <c r="AU375" s="244" t="s">
        <v>81</v>
      </c>
      <c r="AV375" s="13" t="s">
        <v>79</v>
      </c>
      <c r="AW375" s="13" t="s">
        <v>33</v>
      </c>
      <c r="AX375" s="13" t="s">
        <v>72</v>
      </c>
      <c r="AY375" s="244" t="s">
        <v>203</v>
      </c>
    </row>
    <row r="376" s="14" customFormat="1">
      <c r="A376" s="14"/>
      <c r="B376" s="245"/>
      <c r="C376" s="246"/>
      <c r="D376" s="236" t="s">
        <v>215</v>
      </c>
      <c r="E376" s="247" t="s">
        <v>19</v>
      </c>
      <c r="F376" s="248" t="s">
        <v>79</v>
      </c>
      <c r="G376" s="246"/>
      <c r="H376" s="249">
        <v>1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215</v>
      </c>
      <c r="AU376" s="255" t="s">
        <v>81</v>
      </c>
      <c r="AV376" s="14" t="s">
        <v>81</v>
      </c>
      <c r="AW376" s="14" t="s">
        <v>33</v>
      </c>
      <c r="AX376" s="14" t="s">
        <v>72</v>
      </c>
      <c r="AY376" s="255" t="s">
        <v>203</v>
      </c>
    </row>
    <row r="377" s="15" customFormat="1">
      <c r="A377" s="15"/>
      <c r="B377" s="256"/>
      <c r="C377" s="257"/>
      <c r="D377" s="236" t="s">
        <v>215</v>
      </c>
      <c r="E377" s="258" t="s">
        <v>19</v>
      </c>
      <c r="F377" s="259" t="s">
        <v>246</v>
      </c>
      <c r="G377" s="257"/>
      <c r="H377" s="260">
        <v>1</v>
      </c>
      <c r="I377" s="261"/>
      <c r="J377" s="257"/>
      <c r="K377" s="257"/>
      <c r="L377" s="262"/>
      <c r="M377" s="263"/>
      <c r="N377" s="264"/>
      <c r="O377" s="264"/>
      <c r="P377" s="264"/>
      <c r="Q377" s="264"/>
      <c r="R377" s="264"/>
      <c r="S377" s="264"/>
      <c r="T377" s="26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6" t="s">
        <v>215</v>
      </c>
      <c r="AU377" s="266" t="s">
        <v>81</v>
      </c>
      <c r="AV377" s="15" t="s">
        <v>211</v>
      </c>
      <c r="AW377" s="15" t="s">
        <v>33</v>
      </c>
      <c r="AX377" s="15" t="s">
        <v>79</v>
      </c>
      <c r="AY377" s="266" t="s">
        <v>203</v>
      </c>
    </row>
    <row r="378" s="2" customFormat="1" ht="24.15" customHeight="1">
      <c r="A378" s="40"/>
      <c r="B378" s="41"/>
      <c r="C378" s="216" t="s">
        <v>321</v>
      </c>
      <c r="D378" s="216" t="s">
        <v>206</v>
      </c>
      <c r="E378" s="217" t="s">
        <v>904</v>
      </c>
      <c r="F378" s="218" t="s">
        <v>905</v>
      </c>
      <c r="G378" s="219" t="s">
        <v>282</v>
      </c>
      <c r="H378" s="220">
        <v>0.0050000000000000001</v>
      </c>
      <c r="I378" s="221"/>
      <c r="J378" s="222">
        <f>ROUND(I378*H378,2)</f>
        <v>0</v>
      </c>
      <c r="K378" s="218" t="s">
        <v>210</v>
      </c>
      <c r="L378" s="46"/>
      <c r="M378" s="223" t="s">
        <v>19</v>
      </c>
      <c r="N378" s="224" t="s">
        <v>43</v>
      </c>
      <c r="O378" s="86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27" t="s">
        <v>321</v>
      </c>
      <c r="AT378" s="227" t="s">
        <v>206</v>
      </c>
      <c r="AU378" s="227" t="s">
        <v>81</v>
      </c>
      <c r="AY378" s="19" t="s">
        <v>203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19" t="s">
        <v>79</v>
      </c>
      <c r="BK378" s="228">
        <f>ROUND(I378*H378,2)</f>
        <v>0</v>
      </c>
      <c r="BL378" s="19" t="s">
        <v>321</v>
      </c>
      <c r="BM378" s="227" t="s">
        <v>2089</v>
      </c>
    </row>
    <row r="379" s="2" customFormat="1">
      <c r="A379" s="40"/>
      <c r="B379" s="41"/>
      <c r="C379" s="42"/>
      <c r="D379" s="229" t="s">
        <v>213</v>
      </c>
      <c r="E379" s="42"/>
      <c r="F379" s="230" t="s">
        <v>907</v>
      </c>
      <c r="G379" s="42"/>
      <c r="H379" s="42"/>
      <c r="I379" s="231"/>
      <c r="J379" s="42"/>
      <c r="K379" s="42"/>
      <c r="L379" s="46"/>
      <c r="M379" s="232"/>
      <c r="N379" s="233"/>
      <c r="O379" s="86"/>
      <c r="P379" s="86"/>
      <c r="Q379" s="86"/>
      <c r="R379" s="86"/>
      <c r="S379" s="86"/>
      <c r="T379" s="87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213</v>
      </c>
      <c r="AU379" s="19" t="s">
        <v>81</v>
      </c>
    </row>
    <row r="380" s="12" customFormat="1" ht="22.8" customHeight="1">
      <c r="A380" s="12"/>
      <c r="B380" s="200"/>
      <c r="C380" s="201"/>
      <c r="D380" s="202" t="s">
        <v>71</v>
      </c>
      <c r="E380" s="214" t="s">
        <v>619</v>
      </c>
      <c r="F380" s="214" t="s">
        <v>908</v>
      </c>
      <c r="G380" s="201"/>
      <c r="H380" s="201"/>
      <c r="I380" s="204"/>
      <c r="J380" s="215">
        <f>BK380</f>
        <v>0</v>
      </c>
      <c r="K380" s="201"/>
      <c r="L380" s="206"/>
      <c r="M380" s="207"/>
      <c r="N380" s="208"/>
      <c r="O380" s="208"/>
      <c r="P380" s="209">
        <f>SUM(P381:P547)</f>
        <v>0</v>
      </c>
      <c r="Q380" s="208"/>
      <c r="R380" s="209">
        <f>SUM(R381:R547)</f>
        <v>0.26117272999999996</v>
      </c>
      <c r="S380" s="208"/>
      <c r="T380" s="210">
        <f>SUM(T381:T547)</f>
        <v>0</v>
      </c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R380" s="211" t="s">
        <v>81</v>
      </c>
      <c r="AT380" s="212" t="s">
        <v>71</v>
      </c>
      <c r="AU380" s="212" t="s">
        <v>79</v>
      </c>
      <c r="AY380" s="211" t="s">
        <v>203</v>
      </c>
      <c r="BK380" s="213">
        <f>SUM(BK381:BK547)</f>
        <v>0</v>
      </c>
    </row>
    <row r="381" s="2" customFormat="1" ht="16.5" customHeight="1">
      <c r="A381" s="40"/>
      <c r="B381" s="41"/>
      <c r="C381" s="216" t="s">
        <v>394</v>
      </c>
      <c r="D381" s="216" t="s">
        <v>206</v>
      </c>
      <c r="E381" s="217" t="s">
        <v>910</v>
      </c>
      <c r="F381" s="218" t="s">
        <v>911</v>
      </c>
      <c r="G381" s="219" t="s">
        <v>209</v>
      </c>
      <c r="H381" s="220">
        <v>73.465999999999994</v>
      </c>
      <c r="I381" s="221"/>
      <c r="J381" s="222">
        <f>ROUND(I381*H381,2)</f>
        <v>0</v>
      </c>
      <c r="K381" s="218" t="s">
        <v>210</v>
      </c>
      <c r="L381" s="46"/>
      <c r="M381" s="223" t="s">
        <v>19</v>
      </c>
      <c r="N381" s="224" t="s">
        <v>43</v>
      </c>
      <c r="O381" s="86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27" t="s">
        <v>321</v>
      </c>
      <c r="AT381" s="227" t="s">
        <v>206</v>
      </c>
      <c r="AU381" s="227" t="s">
        <v>81</v>
      </c>
      <c r="AY381" s="19" t="s">
        <v>203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19" t="s">
        <v>79</v>
      </c>
      <c r="BK381" s="228">
        <f>ROUND(I381*H381,2)</f>
        <v>0</v>
      </c>
      <c r="BL381" s="19" t="s">
        <v>321</v>
      </c>
      <c r="BM381" s="227" t="s">
        <v>2090</v>
      </c>
    </row>
    <row r="382" s="2" customFormat="1">
      <c r="A382" s="40"/>
      <c r="B382" s="41"/>
      <c r="C382" s="42"/>
      <c r="D382" s="229" t="s">
        <v>213</v>
      </c>
      <c r="E382" s="42"/>
      <c r="F382" s="230" t="s">
        <v>913</v>
      </c>
      <c r="G382" s="42"/>
      <c r="H382" s="42"/>
      <c r="I382" s="231"/>
      <c r="J382" s="42"/>
      <c r="K382" s="42"/>
      <c r="L382" s="46"/>
      <c r="M382" s="232"/>
      <c r="N382" s="233"/>
      <c r="O382" s="86"/>
      <c r="P382" s="86"/>
      <c r="Q382" s="86"/>
      <c r="R382" s="86"/>
      <c r="S382" s="86"/>
      <c r="T382" s="87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213</v>
      </c>
      <c r="AU382" s="19" t="s">
        <v>81</v>
      </c>
    </row>
    <row r="383" s="13" customFormat="1">
      <c r="A383" s="13"/>
      <c r="B383" s="234"/>
      <c r="C383" s="235"/>
      <c r="D383" s="236" t="s">
        <v>215</v>
      </c>
      <c r="E383" s="237" t="s">
        <v>19</v>
      </c>
      <c r="F383" s="238" t="s">
        <v>1977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215</v>
      </c>
      <c r="AU383" s="244" t="s">
        <v>81</v>
      </c>
      <c r="AV383" s="13" t="s">
        <v>79</v>
      </c>
      <c r="AW383" s="13" t="s">
        <v>33</v>
      </c>
      <c r="AX383" s="13" t="s">
        <v>72</v>
      </c>
      <c r="AY383" s="244" t="s">
        <v>203</v>
      </c>
    </row>
    <row r="384" s="13" customFormat="1">
      <c r="A384" s="13"/>
      <c r="B384" s="234"/>
      <c r="C384" s="235"/>
      <c r="D384" s="236" t="s">
        <v>215</v>
      </c>
      <c r="E384" s="237" t="s">
        <v>19</v>
      </c>
      <c r="F384" s="238" t="s">
        <v>1611</v>
      </c>
      <c r="G384" s="235"/>
      <c r="H384" s="237" t="s">
        <v>19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215</v>
      </c>
      <c r="AU384" s="244" t="s">
        <v>81</v>
      </c>
      <c r="AV384" s="13" t="s">
        <v>79</v>
      </c>
      <c r="AW384" s="13" t="s">
        <v>33</v>
      </c>
      <c r="AX384" s="13" t="s">
        <v>72</v>
      </c>
      <c r="AY384" s="244" t="s">
        <v>203</v>
      </c>
    </row>
    <row r="385" s="13" customFormat="1">
      <c r="A385" s="13"/>
      <c r="B385" s="234"/>
      <c r="C385" s="235"/>
      <c r="D385" s="236" t="s">
        <v>215</v>
      </c>
      <c r="E385" s="237" t="s">
        <v>19</v>
      </c>
      <c r="F385" s="238" t="s">
        <v>444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215</v>
      </c>
      <c r="AU385" s="244" t="s">
        <v>81</v>
      </c>
      <c r="AV385" s="13" t="s">
        <v>79</v>
      </c>
      <c r="AW385" s="13" t="s">
        <v>33</v>
      </c>
      <c r="AX385" s="13" t="s">
        <v>72</v>
      </c>
      <c r="AY385" s="244" t="s">
        <v>203</v>
      </c>
    </row>
    <row r="386" s="13" customFormat="1">
      <c r="A386" s="13"/>
      <c r="B386" s="234"/>
      <c r="C386" s="235"/>
      <c r="D386" s="236" t="s">
        <v>215</v>
      </c>
      <c r="E386" s="237" t="s">
        <v>19</v>
      </c>
      <c r="F386" s="238" t="s">
        <v>915</v>
      </c>
      <c r="G386" s="235"/>
      <c r="H386" s="237" t="s">
        <v>19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215</v>
      </c>
      <c r="AU386" s="244" t="s">
        <v>81</v>
      </c>
      <c r="AV386" s="13" t="s">
        <v>79</v>
      </c>
      <c r="AW386" s="13" t="s">
        <v>33</v>
      </c>
      <c r="AX386" s="13" t="s">
        <v>72</v>
      </c>
      <c r="AY386" s="244" t="s">
        <v>203</v>
      </c>
    </row>
    <row r="387" s="13" customFormat="1">
      <c r="A387" s="13"/>
      <c r="B387" s="234"/>
      <c r="C387" s="235"/>
      <c r="D387" s="236" t="s">
        <v>215</v>
      </c>
      <c r="E387" s="237" t="s">
        <v>19</v>
      </c>
      <c r="F387" s="238" t="s">
        <v>1140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215</v>
      </c>
      <c r="AU387" s="244" t="s">
        <v>81</v>
      </c>
      <c r="AV387" s="13" t="s">
        <v>79</v>
      </c>
      <c r="AW387" s="13" t="s">
        <v>33</v>
      </c>
      <c r="AX387" s="13" t="s">
        <v>72</v>
      </c>
      <c r="AY387" s="244" t="s">
        <v>203</v>
      </c>
    </row>
    <row r="388" s="14" customFormat="1">
      <c r="A388" s="14"/>
      <c r="B388" s="245"/>
      <c r="C388" s="246"/>
      <c r="D388" s="236" t="s">
        <v>215</v>
      </c>
      <c r="E388" s="247" t="s">
        <v>19</v>
      </c>
      <c r="F388" s="248" t="s">
        <v>2015</v>
      </c>
      <c r="G388" s="246"/>
      <c r="H388" s="249">
        <v>23.192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215</v>
      </c>
      <c r="AU388" s="255" t="s">
        <v>81</v>
      </c>
      <c r="AV388" s="14" t="s">
        <v>81</v>
      </c>
      <c r="AW388" s="14" t="s">
        <v>33</v>
      </c>
      <c r="AX388" s="14" t="s">
        <v>72</v>
      </c>
      <c r="AY388" s="255" t="s">
        <v>203</v>
      </c>
    </row>
    <row r="389" s="13" customFormat="1">
      <c r="A389" s="13"/>
      <c r="B389" s="234"/>
      <c r="C389" s="235"/>
      <c r="D389" s="236" t="s">
        <v>215</v>
      </c>
      <c r="E389" s="237" t="s">
        <v>19</v>
      </c>
      <c r="F389" s="238" t="s">
        <v>1977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215</v>
      </c>
      <c r="AU389" s="244" t="s">
        <v>81</v>
      </c>
      <c r="AV389" s="13" t="s">
        <v>79</v>
      </c>
      <c r="AW389" s="13" t="s">
        <v>33</v>
      </c>
      <c r="AX389" s="13" t="s">
        <v>72</v>
      </c>
      <c r="AY389" s="244" t="s">
        <v>203</v>
      </c>
    </row>
    <row r="390" s="13" customFormat="1">
      <c r="A390" s="13"/>
      <c r="B390" s="234"/>
      <c r="C390" s="235"/>
      <c r="D390" s="236" t="s">
        <v>215</v>
      </c>
      <c r="E390" s="237" t="s">
        <v>19</v>
      </c>
      <c r="F390" s="238" t="s">
        <v>1607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215</v>
      </c>
      <c r="AU390" s="244" t="s">
        <v>81</v>
      </c>
      <c r="AV390" s="13" t="s">
        <v>79</v>
      </c>
      <c r="AW390" s="13" t="s">
        <v>33</v>
      </c>
      <c r="AX390" s="13" t="s">
        <v>72</v>
      </c>
      <c r="AY390" s="244" t="s">
        <v>203</v>
      </c>
    </row>
    <row r="391" s="13" customFormat="1">
      <c r="A391" s="13"/>
      <c r="B391" s="234"/>
      <c r="C391" s="235"/>
      <c r="D391" s="236" t="s">
        <v>215</v>
      </c>
      <c r="E391" s="237" t="s">
        <v>19</v>
      </c>
      <c r="F391" s="238" t="s">
        <v>456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215</v>
      </c>
      <c r="AU391" s="244" t="s">
        <v>81</v>
      </c>
      <c r="AV391" s="13" t="s">
        <v>79</v>
      </c>
      <c r="AW391" s="13" t="s">
        <v>33</v>
      </c>
      <c r="AX391" s="13" t="s">
        <v>72</v>
      </c>
      <c r="AY391" s="244" t="s">
        <v>203</v>
      </c>
    </row>
    <row r="392" s="13" customFormat="1">
      <c r="A392" s="13"/>
      <c r="B392" s="234"/>
      <c r="C392" s="235"/>
      <c r="D392" s="236" t="s">
        <v>215</v>
      </c>
      <c r="E392" s="237" t="s">
        <v>19</v>
      </c>
      <c r="F392" s="238" t="s">
        <v>915</v>
      </c>
      <c r="G392" s="235"/>
      <c r="H392" s="237" t="s">
        <v>19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215</v>
      </c>
      <c r="AU392" s="244" t="s">
        <v>81</v>
      </c>
      <c r="AV392" s="13" t="s">
        <v>79</v>
      </c>
      <c r="AW392" s="13" t="s">
        <v>33</v>
      </c>
      <c r="AX392" s="13" t="s">
        <v>72</v>
      </c>
      <c r="AY392" s="244" t="s">
        <v>203</v>
      </c>
    </row>
    <row r="393" s="13" customFormat="1">
      <c r="A393" s="13"/>
      <c r="B393" s="234"/>
      <c r="C393" s="235"/>
      <c r="D393" s="236" t="s">
        <v>215</v>
      </c>
      <c r="E393" s="237" t="s">
        <v>19</v>
      </c>
      <c r="F393" s="238" t="s">
        <v>1140</v>
      </c>
      <c r="G393" s="235"/>
      <c r="H393" s="237" t="s">
        <v>19</v>
      </c>
      <c r="I393" s="239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215</v>
      </c>
      <c r="AU393" s="244" t="s">
        <v>81</v>
      </c>
      <c r="AV393" s="13" t="s">
        <v>79</v>
      </c>
      <c r="AW393" s="13" t="s">
        <v>33</v>
      </c>
      <c r="AX393" s="13" t="s">
        <v>72</v>
      </c>
      <c r="AY393" s="244" t="s">
        <v>203</v>
      </c>
    </row>
    <row r="394" s="14" customFormat="1">
      <c r="A394" s="14"/>
      <c r="B394" s="245"/>
      <c r="C394" s="246"/>
      <c r="D394" s="236" t="s">
        <v>215</v>
      </c>
      <c r="E394" s="247" t="s">
        <v>19</v>
      </c>
      <c r="F394" s="248" t="s">
        <v>2016</v>
      </c>
      <c r="G394" s="246"/>
      <c r="H394" s="249">
        <v>11.622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215</v>
      </c>
      <c r="AU394" s="255" t="s">
        <v>81</v>
      </c>
      <c r="AV394" s="14" t="s">
        <v>81</v>
      </c>
      <c r="AW394" s="14" t="s">
        <v>33</v>
      </c>
      <c r="AX394" s="14" t="s">
        <v>72</v>
      </c>
      <c r="AY394" s="255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1977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1664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1979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3" customFormat="1">
      <c r="A398" s="13"/>
      <c r="B398" s="234"/>
      <c r="C398" s="235"/>
      <c r="D398" s="236" t="s">
        <v>215</v>
      </c>
      <c r="E398" s="237" t="s">
        <v>19</v>
      </c>
      <c r="F398" s="238" t="s">
        <v>915</v>
      </c>
      <c r="G398" s="235"/>
      <c r="H398" s="237" t="s">
        <v>19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215</v>
      </c>
      <c r="AU398" s="244" t="s">
        <v>81</v>
      </c>
      <c r="AV398" s="13" t="s">
        <v>79</v>
      </c>
      <c r="AW398" s="13" t="s">
        <v>33</v>
      </c>
      <c r="AX398" s="13" t="s">
        <v>72</v>
      </c>
      <c r="AY398" s="244" t="s">
        <v>203</v>
      </c>
    </row>
    <row r="399" s="13" customFormat="1">
      <c r="A399" s="13"/>
      <c r="B399" s="234"/>
      <c r="C399" s="235"/>
      <c r="D399" s="236" t="s">
        <v>215</v>
      </c>
      <c r="E399" s="237" t="s">
        <v>19</v>
      </c>
      <c r="F399" s="238" t="s">
        <v>1140</v>
      </c>
      <c r="G399" s="235"/>
      <c r="H399" s="237" t="s">
        <v>19</v>
      </c>
      <c r="I399" s="239"/>
      <c r="J399" s="235"/>
      <c r="K399" s="235"/>
      <c r="L399" s="240"/>
      <c r="M399" s="241"/>
      <c r="N399" s="242"/>
      <c r="O399" s="242"/>
      <c r="P399" s="242"/>
      <c r="Q399" s="242"/>
      <c r="R399" s="242"/>
      <c r="S399" s="242"/>
      <c r="T399" s="24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4" t="s">
        <v>215</v>
      </c>
      <c r="AU399" s="244" t="s">
        <v>81</v>
      </c>
      <c r="AV399" s="13" t="s">
        <v>79</v>
      </c>
      <c r="AW399" s="13" t="s">
        <v>33</v>
      </c>
      <c r="AX399" s="13" t="s">
        <v>72</v>
      </c>
      <c r="AY399" s="244" t="s">
        <v>203</v>
      </c>
    </row>
    <row r="400" s="14" customFormat="1">
      <c r="A400" s="14"/>
      <c r="B400" s="245"/>
      <c r="C400" s="246"/>
      <c r="D400" s="236" t="s">
        <v>215</v>
      </c>
      <c r="E400" s="247" t="s">
        <v>19</v>
      </c>
      <c r="F400" s="248" t="s">
        <v>2065</v>
      </c>
      <c r="G400" s="246"/>
      <c r="H400" s="249">
        <v>19.058</v>
      </c>
      <c r="I400" s="250"/>
      <c r="J400" s="246"/>
      <c r="K400" s="246"/>
      <c r="L400" s="251"/>
      <c r="M400" s="252"/>
      <c r="N400" s="253"/>
      <c r="O400" s="253"/>
      <c r="P400" s="253"/>
      <c r="Q400" s="253"/>
      <c r="R400" s="253"/>
      <c r="S400" s="253"/>
      <c r="T400" s="25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5" t="s">
        <v>215</v>
      </c>
      <c r="AU400" s="255" t="s">
        <v>81</v>
      </c>
      <c r="AV400" s="14" t="s">
        <v>81</v>
      </c>
      <c r="AW400" s="14" t="s">
        <v>33</v>
      </c>
      <c r="AX400" s="14" t="s">
        <v>72</v>
      </c>
      <c r="AY400" s="255" t="s">
        <v>203</v>
      </c>
    </row>
    <row r="401" s="13" customFormat="1">
      <c r="A401" s="13"/>
      <c r="B401" s="234"/>
      <c r="C401" s="235"/>
      <c r="D401" s="236" t="s">
        <v>215</v>
      </c>
      <c r="E401" s="237" t="s">
        <v>19</v>
      </c>
      <c r="F401" s="238" t="s">
        <v>1977</v>
      </c>
      <c r="G401" s="235"/>
      <c r="H401" s="237" t="s">
        <v>19</v>
      </c>
      <c r="I401" s="239"/>
      <c r="J401" s="235"/>
      <c r="K401" s="235"/>
      <c r="L401" s="240"/>
      <c r="M401" s="241"/>
      <c r="N401" s="242"/>
      <c r="O401" s="242"/>
      <c r="P401" s="242"/>
      <c r="Q401" s="242"/>
      <c r="R401" s="242"/>
      <c r="S401" s="242"/>
      <c r="T401" s="24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4" t="s">
        <v>215</v>
      </c>
      <c r="AU401" s="244" t="s">
        <v>81</v>
      </c>
      <c r="AV401" s="13" t="s">
        <v>79</v>
      </c>
      <c r="AW401" s="13" t="s">
        <v>33</v>
      </c>
      <c r="AX401" s="13" t="s">
        <v>72</v>
      </c>
      <c r="AY401" s="244" t="s">
        <v>203</v>
      </c>
    </row>
    <row r="402" s="13" customFormat="1">
      <c r="A402" s="13"/>
      <c r="B402" s="234"/>
      <c r="C402" s="235"/>
      <c r="D402" s="236" t="s">
        <v>215</v>
      </c>
      <c r="E402" s="237" t="s">
        <v>19</v>
      </c>
      <c r="F402" s="238" t="s">
        <v>1814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215</v>
      </c>
      <c r="AU402" s="244" t="s">
        <v>81</v>
      </c>
      <c r="AV402" s="13" t="s">
        <v>79</v>
      </c>
      <c r="AW402" s="13" t="s">
        <v>33</v>
      </c>
      <c r="AX402" s="13" t="s">
        <v>72</v>
      </c>
      <c r="AY402" s="244" t="s">
        <v>203</v>
      </c>
    </row>
    <row r="403" s="13" customFormat="1">
      <c r="A403" s="13"/>
      <c r="B403" s="234"/>
      <c r="C403" s="235"/>
      <c r="D403" s="236" t="s">
        <v>215</v>
      </c>
      <c r="E403" s="237" t="s">
        <v>19</v>
      </c>
      <c r="F403" s="238" t="s">
        <v>1727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215</v>
      </c>
      <c r="AU403" s="244" t="s">
        <v>81</v>
      </c>
      <c r="AV403" s="13" t="s">
        <v>79</v>
      </c>
      <c r="AW403" s="13" t="s">
        <v>33</v>
      </c>
      <c r="AX403" s="13" t="s">
        <v>72</v>
      </c>
      <c r="AY403" s="244" t="s">
        <v>203</v>
      </c>
    </row>
    <row r="404" s="13" customFormat="1">
      <c r="A404" s="13"/>
      <c r="B404" s="234"/>
      <c r="C404" s="235"/>
      <c r="D404" s="236" t="s">
        <v>215</v>
      </c>
      <c r="E404" s="237" t="s">
        <v>19</v>
      </c>
      <c r="F404" s="238" t="s">
        <v>915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215</v>
      </c>
      <c r="AU404" s="244" t="s">
        <v>81</v>
      </c>
      <c r="AV404" s="13" t="s">
        <v>79</v>
      </c>
      <c r="AW404" s="13" t="s">
        <v>33</v>
      </c>
      <c r="AX404" s="13" t="s">
        <v>72</v>
      </c>
      <c r="AY404" s="244" t="s">
        <v>203</v>
      </c>
    </row>
    <row r="405" s="13" customFormat="1">
      <c r="A405" s="13"/>
      <c r="B405" s="234"/>
      <c r="C405" s="235"/>
      <c r="D405" s="236" t="s">
        <v>215</v>
      </c>
      <c r="E405" s="237" t="s">
        <v>19</v>
      </c>
      <c r="F405" s="238" t="s">
        <v>1140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215</v>
      </c>
      <c r="AU405" s="244" t="s">
        <v>81</v>
      </c>
      <c r="AV405" s="13" t="s">
        <v>79</v>
      </c>
      <c r="AW405" s="13" t="s">
        <v>33</v>
      </c>
      <c r="AX405" s="13" t="s">
        <v>72</v>
      </c>
      <c r="AY405" s="244" t="s">
        <v>203</v>
      </c>
    </row>
    <row r="406" s="14" customFormat="1">
      <c r="A406" s="14"/>
      <c r="B406" s="245"/>
      <c r="C406" s="246"/>
      <c r="D406" s="236" t="s">
        <v>215</v>
      </c>
      <c r="E406" s="247" t="s">
        <v>19</v>
      </c>
      <c r="F406" s="248" t="s">
        <v>2018</v>
      </c>
      <c r="G406" s="246"/>
      <c r="H406" s="249">
        <v>8.5749999999999993</v>
      </c>
      <c r="I406" s="250"/>
      <c r="J406" s="246"/>
      <c r="K406" s="246"/>
      <c r="L406" s="251"/>
      <c r="M406" s="252"/>
      <c r="N406" s="253"/>
      <c r="O406" s="253"/>
      <c r="P406" s="253"/>
      <c r="Q406" s="253"/>
      <c r="R406" s="253"/>
      <c r="S406" s="253"/>
      <c r="T406" s="25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5" t="s">
        <v>215</v>
      </c>
      <c r="AU406" s="255" t="s">
        <v>81</v>
      </c>
      <c r="AV406" s="14" t="s">
        <v>81</v>
      </c>
      <c r="AW406" s="14" t="s">
        <v>33</v>
      </c>
      <c r="AX406" s="14" t="s">
        <v>72</v>
      </c>
      <c r="AY406" s="255" t="s">
        <v>203</v>
      </c>
    </row>
    <row r="407" s="13" customFormat="1">
      <c r="A407" s="13"/>
      <c r="B407" s="234"/>
      <c r="C407" s="235"/>
      <c r="D407" s="236" t="s">
        <v>215</v>
      </c>
      <c r="E407" s="237" t="s">
        <v>19</v>
      </c>
      <c r="F407" s="238" t="s">
        <v>1977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215</v>
      </c>
      <c r="AU407" s="244" t="s">
        <v>81</v>
      </c>
      <c r="AV407" s="13" t="s">
        <v>79</v>
      </c>
      <c r="AW407" s="13" t="s">
        <v>33</v>
      </c>
      <c r="AX407" s="13" t="s">
        <v>72</v>
      </c>
      <c r="AY407" s="244" t="s">
        <v>203</v>
      </c>
    </row>
    <row r="408" s="13" customFormat="1">
      <c r="A408" s="13"/>
      <c r="B408" s="234"/>
      <c r="C408" s="235"/>
      <c r="D408" s="236" t="s">
        <v>215</v>
      </c>
      <c r="E408" s="237" t="s">
        <v>19</v>
      </c>
      <c r="F408" s="238" t="s">
        <v>1616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215</v>
      </c>
      <c r="AU408" s="244" t="s">
        <v>81</v>
      </c>
      <c r="AV408" s="13" t="s">
        <v>79</v>
      </c>
      <c r="AW408" s="13" t="s">
        <v>33</v>
      </c>
      <c r="AX408" s="13" t="s">
        <v>72</v>
      </c>
      <c r="AY408" s="244" t="s">
        <v>203</v>
      </c>
    </row>
    <row r="409" s="13" customFormat="1">
      <c r="A409" s="13"/>
      <c r="B409" s="234"/>
      <c r="C409" s="235"/>
      <c r="D409" s="236" t="s">
        <v>215</v>
      </c>
      <c r="E409" s="237" t="s">
        <v>19</v>
      </c>
      <c r="F409" s="238" t="s">
        <v>1982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215</v>
      </c>
      <c r="AU409" s="244" t="s">
        <v>81</v>
      </c>
      <c r="AV409" s="13" t="s">
        <v>79</v>
      </c>
      <c r="AW409" s="13" t="s">
        <v>33</v>
      </c>
      <c r="AX409" s="13" t="s">
        <v>72</v>
      </c>
      <c r="AY409" s="244" t="s">
        <v>203</v>
      </c>
    </row>
    <row r="410" s="13" customFormat="1">
      <c r="A410" s="13"/>
      <c r="B410" s="234"/>
      <c r="C410" s="235"/>
      <c r="D410" s="236" t="s">
        <v>215</v>
      </c>
      <c r="E410" s="237" t="s">
        <v>19</v>
      </c>
      <c r="F410" s="238" t="s">
        <v>915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215</v>
      </c>
      <c r="AU410" s="244" t="s">
        <v>81</v>
      </c>
      <c r="AV410" s="13" t="s">
        <v>79</v>
      </c>
      <c r="AW410" s="13" t="s">
        <v>33</v>
      </c>
      <c r="AX410" s="13" t="s">
        <v>72</v>
      </c>
      <c r="AY410" s="244" t="s">
        <v>203</v>
      </c>
    </row>
    <row r="411" s="13" customFormat="1">
      <c r="A411" s="13"/>
      <c r="B411" s="234"/>
      <c r="C411" s="235"/>
      <c r="D411" s="236" t="s">
        <v>215</v>
      </c>
      <c r="E411" s="237" t="s">
        <v>19</v>
      </c>
      <c r="F411" s="238" t="s">
        <v>1140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215</v>
      </c>
      <c r="AU411" s="244" t="s">
        <v>81</v>
      </c>
      <c r="AV411" s="13" t="s">
        <v>79</v>
      </c>
      <c r="AW411" s="13" t="s">
        <v>33</v>
      </c>
      <c r="AX411" s="13" t="s">
        <v>72</v>
      </c>
      <c r="AY411" s="244" t="s">
        <v>203</v>
      </c>
    </row>
    <row r="412" s="14" customFormat="1">
      <c r="A412" s="14"/>
      <c r="B412" s="245"/>
      <c r="C412" s="246"/>
      <c r="D412" s="236" t="s">
        <v>215</v>
      </c>
      <c r="E412" s="247" t="s">
        <v>19</v>
      </c>
      <c r="F412" s="248" t="s">
        <v>2019</v>
      </c>
      <c r="G412" s="246"/>
      <c r="H412" s="249">
        <v>11.019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215</v>
      </c>
      <c r="AU412" s="255" t="s">
        <v>81</v>
      </c>
      <c r="AV412" s="14" t="s">
        <v>81</v>
      </c>
      <c r="AW412" s="14" t="s">
        <v>33</v>
      </c>
      <c r="AX412" s="14" t="s">
        <v>72</v>
      </c>
      <c r="AY412" s="255" t="s">
        <v>203</v>
      </c>
    </row>
    <row r="413" s="15" customFormat="1">
      <c r="A413" s="15"/>
      <c r="B413" s="256"/>
      <c r="C413" s="257"/>
      <c r="D413" s="236" t="s">
        <v>215</v>
      </c>
      <c r="E413" s="258" t="s">
        <v>19</v>
      </c>
      <c r="F413" s="259" t="s">
        <v>246</v>
      </c>
      <c r="G413" s="257"/>
      <c r="H413" s="260">
        <v>73.466000000000008</v>
      </c>
      <c r="I413" s="261"/>
      <c r="J413" s="257"/>
      <c r="K413" s="257"/>
      <c r="L413" s="262"/>
      <c r="M413" s="263"/>
      <c r="N413" s="264"/>
      <c r="O413" s="264"/>
      <c r="P413" s="264"/>
      <c r="Q413" s="264"/>
      <c r="R413" s="264"/>
      <c r="S413" s="264"/>
      <c r="T413" s="26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66" t="s">
        <v>215</v>
      </c>
      <c r="AU413" s="266" t="s">
        <v>81</v>
      </c>
      <c r="AV413" s="15" t="s">
        <v>211</v>
      </c>
      <c r="AW413" s="15" t="s">
        <v>33</v>
      </c>
      <c r="AX413" s="15" t="s">
        <v>79</v>
      </c>
      <c r="AY413" s="266" t="s">
        <v>203</v>
      </c>
    </row>
    <row r="414" s="2" customFormat="1" ht="16.5" customHeight="1">
      <c r="A414" s="40"/>
      <c r="B414" s="41"/>
      <c r="C414" s="216" t="s">
        <v>430</v>
      </c>
      <c r="D414" s="216" t="s">
        <v>206</v>
      </c>
      <c r="E414" s="217" t="s">
        <v>919</v>
      </c>
      <c r="F414" s="218" t="s">
        <v>920</v>
      </c>
      <c r="G414" s="219" t="s">
        <v>209</v>
      </c>
      <c r="H414" s="220">
        <v>73.465999999999994</v>
      </c>
      <c r="I414" s="221"/>
      <c r="J414" s="222">
        <f>ROUND(I414*H414,2)</f>
        <v>0</v>
      </c>
      <c r="K414" s="218" t="s">
        <v>210</v>
      </c>
      <c r="L414" s="46"/>
      <c r="M414" s="223" t="s">
        <v>19</v>
      </c>
      <c r="N414" s="224" t="s">
        <v>43</v>
      </c>
      <c r="O414" s="86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27" t="s">
        <v>321</v>
      </c>
      <c r="AT414" s="227" t="s">
        <v>206</v>
      </c>
      <c r="AU414" s="227" t="s">
        <v>81</v>
      </c>
      <c r="AY414" s="19" t="s">
        <v>203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19" t="s">
        <v>79</v>
      </c>
      <c r="BK414" s="228">
        <f>ROUND(I414*H414,2)</f>
        <v>0</v>
      </c>
      <c r="BL414" s="19" t="s">
        <v>321</v>
      </c>
      <c r="BM414" s="227" t="s">
        <v>2091</v>
      </c>
    </row>
    <row r="415" s="2" customFormat="1">
      <c r="A415" s="40"/>
      <c r="B415" s="41"/>
      <c r="C415" s="42"/>
      <c r="D415" s="229" t="s">
        <v>213</v>
      </c>
      <c r="E415" s="42"/>
      <c r="F415" s="230" t="s">
        <v>922</v>
      </c>
      <c r="G415" s="42"/>
      <c r="H415" s="42"/>
      <c r="I415" s="231"/>
      <c r="J415" s="42"/>
      <c r="K415" s="42"/>
      <c r="L415" s="46"/>
      <c r="M415" s="232"/>
      <c r="N415" s="233"/>
      <c r="O415" s="86"/>
      <c r="P415" s="86"/>
      <c r="Q415" s="86"/>
      <c r="R415" s="86"/>
      <c r="S415" s="86"/>
      <c r="T415" s="87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T415" s="19" t="s">
        <v>213</v>
      </c>
      <c r="AU415" s="19" t="s">
        <v>81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1977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1611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444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3" customFormat="1">
      <c r="A419" s="13"/>
      <c r="B419" s="234"/>
      <c r="C419" s="235"/>
      <c r="D419" s="236" t="s">
        <v>215</v>
      </c>
      <c r="E419" s="237" t="s">
        <v>19</v>
      </c>
      <c r="F419" s="238" t="s">
        <v>915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215</v>
      </c>
      <c r="AU419" s="244" t="s">
        <v>81</v>
      </c>
      <c r="AV419" s="13" t="s">
        <v>79</v>
      </c>
      <c r="AW419" s="13" t="s">
        <v>33</v>
      </c>
      <c r="AX419" s="13" t="s">
        <v>72</v>
      </c>
      <c r="AY419" s="244" t="s">
        <v>203</v>
      </c>
    </row>
    <row r="420" s="13" customFormat="1">
      <c r="A420" s="13"/>
      <c r="B420" s="234"/>
      <c r="C420" s="235"/>
      <c r="D420" s="236" t="s">
        <v>215</v>
      </c>
      <c r="E420" s="237" t="s">
        <v>19</v>
      </c>
      <c r="F420" s="238" t="s">
        <v>1140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215</v>
      </c>
      <c r="AU420" s="244" t="s">
        <v>81</v>
      </c>
      <c r="AV420" s="13" t="s">
        <v>79</v>
      </c>
      <c r="AW420" s="13" t="s">
        <v>33</v>
      </c>
      <c r="AX420" s="13" t="s">
        <v>72</v>
      </c>
      <c r="AY420" s="244" t="s">
        <v>203</v>
      </c>
    </row>
    <row r="421" s="14" customFormat="1">
      <c r="A421" s="14"/>
      <c r="B421" s="245"/>
      <c r="C421" s="246"/>
      <c r="D421" s="236" t="s">
        <v>215</v>
      </c>
      <c r="E421" s="247" t="s">
        <v>19</v>
      </c>
      <c r="F421" s="248" t="s">
        <v>2015</v>
      </c>
      <c r="G421" s="246"/>
      <c r="H421" s="249">
        <v>23.192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215</v>
      </c>
      <c r="AU421" s="255" t="s">
        <v>81</v>
      </c>
      <c r="AV421" s="14" t="s">
        <v>81</v>
      </c>
      <c r="AW421" s="14" t="s">
        <v>33</v>
      </c>
      <c r="AX421" s="14" t="s">
        <v>72</v>
      </c>
      <c r="AY421" s="255" t="s">
        <v>203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1977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3" customFormat="1">
      <c r="A423" s="13"/>
      <c r="B423" s="234"/>
      <c r="C423" s="235"/>
      <c r="D423" s="236" t="s">
        <v>215</v>
      </c>
      <c r="E423" s="237" t="s">
        <v>19</v>
      </c>
      <c r="F423" s="238" t="s">
        <v>1607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215</v>
      </c>
      <c r="AU423" s="244" t="s">
        <v>81</v>
      </c>
      <c r="AV423" s="13" t="s">
        <v>79</v>
      </c>
      <c r="AW423" s="13" t="s">
        <v>33</v>
      </c>
      <c r="AX423" s="13" t="s">
        <v>72</v>
      </c>
      <c r="AY423" s="244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456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3" customFormat="1">
      <c r="A425" s="13"/>
      <c r="B425" s="234"/>
      <c r="C425" s="235"/>
      <c r="D425" s="236" t="s">
        <v>215</v>
      </c>
      <c r="E425" s="237" t="s">
        <v>19</v>
      </c>
      <c r="F425" s="238" t="s">
        <v>915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215</v>
      </c>
      <c r="AU425" s="244" t="s">
        <v>81</v>
      </c>
      <c r="AV425" s="13" t="s">
        <v>79</v>
      </c>
      <c r="AW425" s="13" t="s">
        <v>33</v>
      </c>
      <c r="AX425" s="13" t="s">
        <v>72</v>
      </c>
      <c r="AY425" s="244" t="s">
        <v>203</v>
      </c>
    </row>
    <row r="426" s="13" customFormat="1">
      <c r="A426" s="13"/>
      <c r="B426" s="234"/>
      <c r="C426" s="235"/>
      <c r="D426" s="236" t="s">
        <v>215</v>
      </c>
      <c r="E426" s="237" t="s">
        <v>19</v>
      </c>
      <c r="F426" s="238" t="s">
        <v>1140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215</v>
      </c>
      <c r="AU426" s="244" t="s">
        <v>81</v>
      </c>
      <c r="AV426" s="13" t="s">
        <v>79</v>
      </c>
      <c r="AW426" s="13" t="s">
        <v>33</v>
      </c>
      <c r="AX426" s="13" t="s">
        <v>72</v>
      </c>
      <c r="AY426" s="244" t="s">
        <v>203</v>
      </c>
    </row>
    <row r="427" s="14" customFormat="1">
      <c r="A427" s="14"/>
      <c r="B427" s="245"/>
      <c r="C427" s="246"/>
      <c r="D427" s="236" t="s">
        <v>215</v>
      </c>
      <c r="E427" s="247" t="s">
        <v>19</v>
      </c>
      <c r="F427" s="248" t="s">
        <v>2016</v>
      </c>
      <c r="G427" s="246"/>
      <c r="H427" s="249">
        <v>11.622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215</v>
      </c>
      <c r="AU427" s="255" t="s">
        <v>81</v>
      </c>
      <c r="AV427" s="14" t="s">
        <v>81</v>
      </c>
      <c r="AW427" s="14" t="s">
        <v>33</v>
      </c>
      <c r="AX427" s="14" t="s">
        <v>72</v>
      </c>
      <c r="AY427" s="255" t="s">
        <v>203</v>
      </c>
    </row>
    <row r="428" s="13" customFormat="1">
      <c r="A428" s="13"/>
      <c r="B428" s="234"/>
      <c r="C428" s="235"/>
      <c r="D428" s="236" t="s">
        <v>215</v>
      </c>
      <c r="E428" s="237" t="s">
        <v>19</v>
      </c>
      <c r="F428" s="238" t="s">
        <v>1977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215</v>
      </c>
      <c r="AU428" s="244" t="s">
        <v>81</v>
      </c>
      <c r="AV428" s="13" t="s">
        <v>79</v>
      </c>
      <c r="AW428" s="13" t="s">
        <v>33</v>
      </c>
      <c r="AX428" s="13" t="s">
        <v>72</v>
      </c>
      <c r="AY428" s="244" t="s">
        <v>203</v>
      </c>
    </row>
    <row r="429" s="13" customFormat="1">
      <c r="A429" s="13"/>
      <c r="B429" s="234"/>
      <c r="C429" s="235"/>
      <c r="D429" s="236" t="s">
        <v>215</v>
      </c>
      <c r="E429" s="237" t="s">
        <v>19</v>
      </c>
      <c r="F429" s="238" t="s">
        <v>1664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215</v>
      </c>
      <c r="AU429" s="244" t="s">
        <v>81</v>
      </c>
      <c r="AV429" s="13" t="s">
        <v>79</v>
      </c>
      <c r="AW429" s="13" t="s">
        <v>33</v>
      </c>
      <c r="AX429" s="13" t="s">
        <v>72</v>
      </c>
      <c r="AY429" s="244" t="s">
        <v>203</v>
      </c>
    </row>
    <row r="430" s="13" customFormat="1">
      <c r="A430" s="13"/>
      <c r="B430" s="234"/>
      <c r="C430" s="235"/>
      <c r="D430" s="236" t="s">
        <v>215</v>
      </c>
      <c r="E430" s="237" t="s">
        <v>19</v>
      </c>
      <c r="F430" s="238" t="s">
        <v>1979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215</v>
      </c>
      <c r="AU430" s="244" t="s">
        <v>81</v>
      </c>
      <c r="AV430" s="13" t="s">
        <v>79</v>
      </c>
      <c r="AW430" s="13" t="s">
        <v>33</v>
      </c>
      <c r="AX430" s="13" t="s">
        <v>72</v>
      </c>
      <c r="AY430" s="244" t="s">
        <v>203</v>
      </c>
    </row>
    <row r="431" s="13" customFormat="1">
      <c r="A431" s="13"/>
      <c r="B431" s="234"/>
      <c r="C431" s="235"/>
      <c r="D431" s="236" t="s">
        <v>215</v>
      </c>
      <c r="E431" s="237" t="s">
        <v>19</v>
      </c>
      <c r="F431" s="238" t="s">
        <v>915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215</v>
      </c>
      <c r="AU431" s="244" t="s">
        <v>81</v>
      </c>
      <c r="AV431" s="13" t="s">
        <v>79</v>
      </c>
      <c r="AW431" s="13" t="s">
        <v>33</v>
      </c>
      <c r="AX431" s="13" t="s">
        <v>72</v>
      </c>
      <c r="AY431" s="244" t="s">
        <v>203</v>
      </c>
    </row>
    <row r="432" s="13" customFormat="1">
      <c r="A432" s="13"/>
      <c r="B432" s="234"/>
      <c r="C432" s="235"/>
      <c r="D432" s="236" t="s">
        <v>215</v>
      </c>
      <c r="E432" s="237" t="s">
        <v>19</v>
      </c>
      <c r="F432" s="238" t="s">
        <v>1140</v>
      </c>
      <c r="G432" s="235"/>
      <c r="H432" s="237" t="s">
        <v>19</v>
      </c>
      <c r="I432" s="239"/>
      <c r="J432" s="235"/>
      <c r="K432" s="235"/>
      <c r="L432" s="240"/>
      <c r="M432" s="241"/>
      <c r="N432" s="242"/>
      <c r="O432" s="242"/>
      <c r="P432" s="242"/>
      <c r="Q432" s="242"/>
      <c r="R432" s="242"/>
      <c r="S432" s="242"/>
      <c r="T432" s="24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4" t="s">
        <v>215</v>
      </c>
      <c r="AU432" s="244" t="s">
        <v>81</v>
      </c>
      <c r="AV432" s="13" t="s">
        <v>79</v>
      </c>
      <c r="AW432" s="13" t="s">
        <v>33</v>
      </c>
      <c r="AX432" s="13" t="s">
        <v>72</v>
      </c>
      <c r="AY432" s="244" t="s">
        <v>203</v>
      </c>
    </row>
    <row r="433" s="14" customFormat="1">
      <c r="A433" s="14"/>
      <c r="B433" s="245"/>
      <c r="C433" s="246"/>
      <c r="D433" s="236" t="s">
        <v>215</v>
      </c>
      <c r="E433" s="247" t="s">
        <v>19</v>
      </c>
      <c r="F433" s="248" t="s">
        <v>2065</v>
      </c>
      <c r="G433" s="246"/>
      <c r="H433" s="249">
        <v>19.058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215</v>
      </c>
      <c r="AU433" s="255" t="s">
        <v>81</v>
      </c>
      <c r="AV433" s="14" t="s">
        <v>81</v>
      </c>
      <c r="AW433" s="14" t="s">
        <v>33</v>
      </c>
      <c r="AX433" s="14" t="s">
        <v>72</v>
      </c>
      <c r="AY433" s="255" t="s">
        <v>203</v>
      </c>
    </row>
    <row r="434" s="13" customFormat="1">
      <c r="A434" s="13"/>
      <c r="B434" s="234"/>
      <c r="C434" s="235"/>
      <c r="D434" s="236" t="s">
        <v>215</v>
      </c>
      <c r="E434" s="237" t="s">
        <v>19</v>
      </c>
      <c r="F434" s="238" t="s">
        <v>1977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215</v>
      </c>
      <c r="AU434" s="244" t="s">
        <v>81</v>
      </c>
      <c r="AV434" s="13" t="s">
        <v>79</v>
      </c>
      <c r="AW434" s="13" t="s">
        <v>33</v>
      </c>
      <c r="AX434" s="13" t="s">
        <v>72</v>
      </c>
      <c r="AY434" s="244" t="s">
        <v>203</v>
      </c>
    </row>
    <row r="435" s="13" customFormat="1">
      <c r="A435" s="13"/>
      <c r="B435" s="234"/>
      <c r="C435" s="235"/>
      <c r="D435" s="236" t="s">
        <v>215</v>
      </c>
      <c r="E435" s="237" t="s">
        <v>19</v>
      </c>
      <c r="F435" s="238" t="s">
        <v>1814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215</v>
      </c>
      <c r="AU435" s="244" t="s">
        <v>81</v>
      </c>
      <c r="AV435" s="13" t="s">
        <v>79</v>
      </c>
      <c r="AW435" s="13" t="s">
        <v>33</v>
      </c>
      <c r="AX435" s="13" t="s">
        <v>72</v>
      </c>
      <c r="AY435" s="244" t="s">
        <v>203</v>
      </c>
    </row>
    <row r="436" s="13" customFormat="1">
      <c r="A436" s="13"/>
      <c r="B436" s="234"/>
      <c r="C436" s="235"/>
      <c r="D436" s="236" t="s">
        <v>215</v>
      </c>
      <c r="E436" s="237" t="s">
        <v>19</v>
      </c>
      <c r="F436" s="238" t="s">
        <v>1727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215</v>
      </c>
      <c r="AU436" s="244" t="s">
        <v>81</v>
      </c>
      <c r="AV436" s="13" t="s">
        <v>79</v>
      </c>
      <c r="AW436" s="13" t="s">
        <v>33</v>
      </c>
      <c r="AX436" s="13" t="s">
        <v>72</v>
      </c>
      <c r="AY436" s="244" t="s">
        <v>203</v>
      </c>
    </row>
    <row r="437" s="13" customFormat="1">
      <c r="A437" s="13"/>
      <c r="B437" s="234"/>
      <c r="C437" s="235"/>
      <c r="D437" s="236" t="s">
        <v>215</v>
      </c>
      <c r="E437" s="237" t="s">
        <v>19</v>
      </c>
      <c r="F437" s="238" t="s">
        <v>915</v>
      </c>
      <c r="G437" s="235"/>
      <c r="H437" s="237" t="s">
        <v>19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215</v>
      </c>
      <c r="AU437" s="244" t="s">
        <v>81</v>
      </c>
      <c r="AV437" s="13" t="s">
        <v>79</v>
      </c>
      <c r="AW437" s="13" t="s">
        <v>33</v>
      </c>
      <c r="AX437" s="13" t="s">
        <v>72</v>
      </c>
      <c r="AY437" s="244" t="s">
        <v>203</v>
      </c>
    </row>
    <row r="438" s="13" customFormat="1">
      <c r="A438" s="13"/>
      <c r="B438" s="234"/>
      <c r="C438" s="235"/>
      <c r="D438" s="236" t="s">
        <v>215</v>
      </c>
      <c r="E438" s="237" t="s">
        <v>19</v>
      </c>
      <c r="F438" s="238" t="s">
        <v>1140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215</v>
      </c>
      <c r="AU438" s="244" t="s">
        <v>81</v>
      </c>
      <c r="AV438" s="13" t="s">
        <v>79</v>
      </c>
      <c r="AW438" s="13" t="s">
        <v>33</v>
      </c>
      <c r="AX438" s="13" t="s">
        <v>72</v>
      </c>
      <c r="AY438" s="244" t="s">
        <v>203</v>
      </c>
    </row>
    <row r="439" s="14" customFormat="1">
      <c r="A439" s="14"/>
      <c r="B439" s="245"/>
      <c r="C439" s="246"/>
      <c r="D439" s="236" t="s">
        <v>215</v>
      </c>
      <c r="E439" s="247" t="s">
        <v>19</v>
      </c>
      <c r="F439" s="248" t="s">
        <v>2018</v>
      </c>
      <c r="G439" s="246"/>
      <c r="H439" s="249">
        <v>8.5749999999999993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5" t="s">
        <v>215</v>
      </c>
      <c r="AU439" s="255" t="s">
        <v>81</v>
      </c>
      <c r="AV439" s="14" t="s">
        <v>81</v>
      </c>
      <c r="AW439" s="14" t="s">
        <v>33</v>
      </c>
      <c r="AX439" s="14" t="s">
        <v>72</v>
      </c>
      <c r="AY439" s="255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1977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3" customFormat="1">
      <c r="A441" s="13"/>
      <c r="B441" s="234"/>
      <c r="C441" s="235"/>
      <c r="D441" s="236" t="s">
        <v>215</v>
      </c>
      <c r="E441" s="237" t="s">
        <v>19</v>
      </c>
      <c r="F441" s="238" t="s">
        <v>1616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215</v>
      </c>
      <c r="AU441" s="244" t="s">
        <v>81</v>
      </c>
      <c r="AV441" s="13" t="s">
        <v>79</v>
      </c>
      <c r="AW441" s="13" t="s">
        <v>33</v>
      </c>
      <c r="AX441" s="13" t="s">
        <v>72</v>
      </c>
      <c r="AY441" s="244" t="s">
        <v>203</v>
      </c>
    </row>
    <row r="442" s="13" customFormat="1">
      <c r="A442" s="13"/>
      <c r="B442" s="234"/>
      <c r="C442" s="235"/>
      <c r="D442" s="236" t="s">
        <v>215</v>
      </c>
      <c r="E442" s="237" t="s">
        <v>19</v>
      </c>
      <c r="F442" s="238" t="s">
        <v>1982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215</v>
      </c>
      <c r="AU442" s="244" t="s">
        <v>81</v>
      </c>
      <c r="AV442" s="13" t="s">
        <v>79</v>
      </c>
      <c r="AW442" s="13" t="s">
        <v>33</v>
      </c>
      <c r="AX442" s="13" t="s">
        <v>72</v>
      </c>
      <c r="AY442" s="244" t="s">
        <v>203</v>
      </c>
    </row>
    <row r="443" s="13" customFormat="1">
      <c r="A443" s="13"/>
      <c r="B443" s="234"/>
      <c r="C443" s="235"/>
      <c r="D443" s="236" t="s">
        <v>215</v>
      </c>
      <c r="E443" s="237" t="s">
        <v>19</v>
      </c>
      <c r="F443" s="238" t="s">
        <v>915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215</v>
      </c>
      <c r="AU443" s="244" t="s">
        <v>81</v>
      </c>
      <c r="AV443" s="13" t="s">
        <v>79</v>
      </c>
      <c r="AW443" s="13" t="s">
        <v>33</v>
      </c>
      <c r="AX443" s="13" t="s">
        <v>72</v>
      </c>
      <c r="AY443" s="244" t="s">
        <v>203</v>
      </c>
    </row>
    <row r="444" s="13" customFormat="1">
      <c r="A444" s="13"/>
      <c r="B444" s="234"/>
      <c r="C444" s="235"/>
      <c r="D444" s="236" t="s">
        <v>215</v>
      </c>
      <c r="E444" s="237" t="s">
        <v>19</v>
      </c>
      <c r="F444" s="238" t="s">
        <v>1140</v>
      </c>
      <c r="G444" s="235"/>
      <c r="H444" s="237" t="s">
        <v>19</v>
      </c>
      <c r="I444" s="239"/>
      <c r="J444" s="235"/>
      <c r="K444" s="235"/>
      <c r="L444" s="240"/>
      <c r="M444" s="241"/>
      <c r="N444" s="242"/>
      <c r="O444" s="242"/>
      <c r="P444" s="242"/>
      <c r="Q444" s="242"/>
      <c r="R444" s="242"/>
      <c r="S444" s="242"/>
      <c r="T444" s="24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4" t="s">
        <v>215</v>
      </c>
      <c r="AU444" s="244" t="s">
        <v>81</v>
      </c>
      <c r="AV444" s="13" t="s">
        <v>79</v>
      </c>
      <c r="AW444" s="13" t="s">
        <v>33</v>
      </c>
      <c r="AX444" s="13" t="s">
        <v>72</v>
      </c>
      <c r="AY444" s="244" t="s">
        <v>203</v>
      </c>
    </row>
    <row r="445" s="14" customFormat="1">
      <c r="A445" s="14"/>
      <c r="B445" s="245"/>
      <c r="C445" s="246"/>
      <c r="D445" s="236" t="s">
        <v>215</v>
      </c>
      <c r="E445" s="247" t="s">
        <v>19</v>
      </c>
      <c r="F445" s="248" t="s">
        <v>2019</v>
      </c>
      <c r="G445" s="246"/>
      <c r="H445" s="249">
        <v>11.019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215</v>
      </c>
      <c r="AU445" s="255" t="s">
        <v>81</v>
      </c>
      <c r="AV445" s="14" t="s">
        <v>81</v>
      </c>
      <c r="AW445" s="14" t="s">
        <v>33</v>
      </c>
      <c r="AX445" s="14" t="s">
        <v>72</v>
      </c>
      <c r="AY445" s="255" t="s">
        <v>203</v>
      </c>
    </row>
    <row r="446" s="15" customFormat="1">
      <c r="A446" s="15"/>
      <c r="B446" s="256"/>
      <c r="C446" s="257"/>
      <c r="D446" s="236" t="s">
        <v>215</v>
      </c>
      <c r="E446" s="258" t="s">
        <v>19</v>
      </c>
      <c r="F446" s="259" t="s">
        <v>246</v>
      </c>
      <c r="G446" s="257"/>
      <c r="H446" s="260">
        <v>73.466000000000008</v>
      </c>
      <c r="I446" s="261"/>
      <c r="J446" s="257"/>
      <c r="K446" s="257"/>
      <c r="L446" s="262"/>
      <c r="M446" s="263"/>
      <c r="N446" s="264"/>
      <c r="O446" s="264"/>
      <c r="P446" s="264"/>
      <c r="Q446" s="264"/>
      <c r="R446" s="264"/>
      <c r="S446" s="264"/>
      <c r="T446" s="26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66" t="s">
        <v>215</v>
      </c>
      <c r="AU446" s="266" t="s">
        <v>81</v>
      </c>
      <c r="AV446" s="15" t="s">
        <v>211</v>
      </c>
      <c r="AW446" s="15" t="s">
        <v>33</v>
      </c>
      <c r="AX446" s="15" t="s">
        <v>79</v>
      </c>
      <c r="AY446" s="266" t="s">
        <v>203</v>
      </c>
    </row>
    <row r="447" s="2" customFormat="1" ht="16.5" customHeight="1">
      <c r="A447" s="40"/>
      <c r="B447" s="41"/>
      <c r="C447" s="216" t="s">
        <v>843</v>
      </c>
      <c r="D447" s="216" t="s">
        <v>206</v>
      </c>
      <c r="E447" s="217" t="s">
        <v>924</v>
      </c>
      <c r="F447" s="218" t="s">
        <v>925</v>
      </c>
      <c r="G447" s="219" t="s">
        <v>209</v>
      </c>
      <c r="H447" s="220">
        <v>73.465999999999994</v>
      </c>
      <c r="I447" s="221"/>
      <c r="J447" s="222">
        <f>ROUND(I447*H447,2)</f>
        <v>0</v>
      </c>
      <c r="K447" s="218" t="s">
        <v>210</v>
      </c>
      <c r="L447" s="46"/>
      <c r="M447" s="223" t="s">
        <v>19</v>
      </c>
      <c r="N447" s="224" t="s">
        <v>43</v>
      </c>
      <c r="O447" s="86"/>
      <c r="P447" s="225">
        <f>O447*H447</f>
        <v>0</v>
      </c>
      <c r="Q447" s="225">
        <v>3.0000000000000001E-05</v>
      </c>
      <c r="R447" s="225">
        <f>Q447*H447</f>
        <v>0.0022039799999999999</v>
      </c>
      <c r="S447" s="225">
        <v>0</v>
      </c>
      <c r="T447" s="226">
        <f>S447*H447</f>
        <v>0</v>
      </c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27" t="s">
        <v>321</v>
      </c>
      <c r="AT447" s="227" t="s">
        <v>206</v>
      </c>
      <c r="AU447" s="227" t="s">
        <v>81</v>
      </c>
      <c r="AY447" s="19" t="s">
        <v>203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19" t="s">
        <v>79</v>
      </c>
      <c r="BK447" s="228">
        <f>ROUND(I447*H447,2)</f>
        <v>0</v>
      </c>
      <c r="BL447" s="19" t="s">
        <v>321</v>
      </c>
      <c r="BM447" s="227" t="s">
        <v>2092</v>
      </c>
    </row>
    <row r="448" s="2" customFormat="1">
      <c r="A448" s="40"/>
      <c r="B448" s="41"/>
      <c r="C448" s="42"/>
      <c r="D448" s="229" t="s">
        <v>213</v>
      </c>
      <c r="E448" s="42"/>
      <c r="F448" s="230" t="s">
        <v>927</v>
      </c>
      <c r="G448" s="42"/>
      <c r="H448" s="42"/>
      <c r="I448" s="231"/>
      <c r="J448" s="42"/>
      <c r="K448" s="42"/>
      <c r="L448" s="46"/>
      <c r="M448" s="232"/>
      <c r="N448" s="233"/>
      <c r="O448" s="86"/>
      <c r="P448" s="86"/>
      <c r="Q448" s="86"/>
      <c r="R448" s="86"/>
      <c r="S448" s="86"/>
      <c r="T448" s="87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T448" s="19" t="s">
        <v>213</v>
      </c>
      <c r="AU448" s="19" t="s">
        <v>81</v>
      </c>
    </row>
    <row r="449" s="13" customFormat="1">
      <c r="A449" s="13"/>
      <c r="B449" s="234"/>
      <c r="C449" s="235"/>
      <c r="D449" s="236" t="s">
        <v>215</v>
      </c>
      <c r="E449" s="237" t="s">
        <v>19</v>
      </c>
      <c r="F449" s="238" t="s">
        <v>1977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215</v>
      </c>
      <c r="AU449" s="244" t="s">
        <v>81</v>
      </c>
      <c r="AV449" s="13" t="s">
        <v>79</v>
      </c>
      <c r="AW449" s="13" t="s">
        <v>33</v>
      </c>
      <c r="AX449" s="13" t="s">
        <v>72</v>
      </c>
      <c r="AY449" s="244" t="s">
        <v>203</v>
      </c>
    </row>
    <row r="450" s="13" customFormat="1">
      <c r="A450" s="13"/>
      <c r="B450" s="234"/>
      <c r="C450" s="235"/>
      <c r="D450" s="236" t="s">
        <v>215</v>
      </c>
      <c r="E450" s="237" t="s">
        <v>19</v>
      </c>
      <c r="F450" s="238" t="s">
        <v>1611</v>
      </c>
      <c r="G450" s="235"/>
      <c r="H450" s="237" t="s">
        <v>19</v>
      </c>
      <c r="I450" s="239"/>
      <c r="J450" s="235"/>
      <c r="K450" s="235"/>
      <c r="L450" s="240"/>
      <c r="M450" s="241"/>
      <c r="N450" s="242"/>
      <c r="O450" s="242"/>
      <c r="P450" s="242"/>
      <c r="Q450" s="242"/>
      <c r="R450" s="242"/>
      <c r="S450" s="242"/>
      <c r="T450" s="24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4" t="s">
        <v>215</v>
      </c>
      <c r="AU450" s="244" t="s">
        <v>81</v>
      </c>
      <c r="AV450" s="13" t="s">
        <v>79</v>
      </c>
      <c r="AW450" s="13" t="s">
        <v>33</v>
      </c>
      <c r="AX450" s="13" t="s">
        <v>72</v>
      </c>
      <c r="AY450" s="244" t="s">
        <v>203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444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915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3" customFormat="1">
      <c r="A453" s="13"/>
      <c r="B453" s="234"/>
      <c r="C453" s="235"/>
      <c r="D453" s="236" t="s">
        <v>215</v>
      </c>
      <c r="E453" s="237" t="s">
        <v>19</v>
      </c>
      <c r="F453" s="238" t="s">
        <v>1140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215</v>
      </c>
      <c r="AU453" s="244" t="s">
        <v>81</v>
      </c>
      <c r="AV453" s="13" t="s">
        <v>79</v>
      </c>
      <c r="AW453" s="13" t="s">
        <v>33</v>
      </c>
      <c r="AX453" s="13" t="s">
        <v>72</v>
      </c>
      <c r="AY453" s="244" t="s">
        <v>203</v>
      </c>
    </row>
    <row r="454" s="14" customFormat="1">
      <c r="A454" s="14"/>
      <c r="B454" s="245"/>
      <c r="C454" s="246"/>
      <c r="D454" s="236" t="s">
        <v>215</v>
      </c>
      <c r="E454" s="247" t="s">
        <v>19</v>
      </c>
      <c r="F454" s="248" t="s">
        <v>2015</v>
      </c>
      <c r="G454" s="246"/>
      <c r="H454" s="249">
        <v>23.192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215</v>
      </c>
      <c r="AU454" s="255" t="s">
        <v>81</v>
      </c>
      <c r="AV454" s="14" t="s">
        <v>81</v>
      </c>
      <c r="AW454" s="14" t="s">
        <v>33</v>
      </c>
      <c r="AX454" s="14" t="s">
        <v>72</v>
      </c>
      <c r="AY454" s="255" t="s">
        <v>203</v>
      </c>
    </row>
    <row r="455" s="13" customFormat="1">
      <c r="A455" s="13"/>
      <c r="B455" s="234"/>
      <c r="C455" s="235"/>
      <c r="D455" s="236" t="s">
        <v>215</v>
      </c>
      <c r="E455" s="237" t="s">
        <v>19</v>
      </c>
      <c r="F455" s="238" t="s">
        <v>1977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215</v>
      </c>
      <c r="AU455" s="244" t="s">
        <v>81</v>
      </c>
      <c r="AV455" s="13" t="s">
        <v>79</v>
      </c>
      <c r="AW455" s="13" t="s">
        <v>33</v>
      </c>
      <c r="AX455" s="13" t="s">
        <v>72</v>
      </c>
      <c r="AY455" s="244" t="s">
        <v>203</v>
      </c>
    </row>
    <row r="456" s="13" customFormat="1">
      <c r="A456" s="13"/>
      <c r="B456" s="234"/>
      <c r="C456" s="235"/>
      <c r="D456" s="236" t="s">
        <v>215</v>
      </c>
      <c r="E456" s="237" t="s">
        <v>19</v>
      </c>
      <c r="F456" s="238" t="s">
        <v>1607</v>
      </c>
      <c r="G456" s="235"/>
      <c r="H456" s="237" t="s">
        <v>19</v>
      </c>
      <c r="I456" s="239"/>
      <c r="J456" s="235"/>
      <c r="K456" s="235"/>
      <c r="L456" s="240"/>
      <c r="M456" s="241"/>
      <c r="N456" s="242"/>
      <c r="O456" s="242"/>
      <c r="P456" s="242"/>
      <c r="Q456" s="242"/>
      <c r="R456" s="242"/>
      <c r="S456" s="242"/>
      <c r="T456" s="24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4" t="s">
        <v>215</v>
      </c>
      <c r="AU456" s="244" t="s">
        <v>81</v>
      </c>
      <c r="AV456" s="13" t="s">
        <v>79</v>
      </c>
      <c r="AW456" s="13" t="s">
        <v>33</v>
      </c>
      <c r="AX456" s="13" t="s">
        <v>72</v>
      </c>
      <c r="AY456" s="244" t="s">
        <v>203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456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915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3" customFormat="1">
      <c r="A459" s="13"/>
      <c r="B459" s="234"/>
      <c r="C459" s="235"/>
      <c r="D459" s="236" t="s">
        <v>215</v>
      </c>
      <c r="E459" s="237" t="s">
        <v>19</v>
      </c>
      <c r="F459" s="238" t="s">
        <v>1140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215</v>
      </c>
      <c r="AU459" s="244" t="s">
        <v>81</v>
      </c>
      <c r="AV459" s="13" t="s">
        <v>79</v>
      </c>
      <c r="AW459" s="13" t="s">
        <v>33</v>
      </c>
      <c r="AX459" s="13" t="s">
        <v>72</v>
      </c>
      <c r="AY459" s="244" t="s">
        <v>203</v>
      </c>
    </row>
    <row r="460" s="14" customFormat="1">
      <c r="A460" s="14"/>
      <c r="B460" s="245"/>
      <c r="C460" s="246"/>
      <c r="D460" s="236" t="s">
        <v>215</v>
      </c>
      <c r="E460" s="247" t="s">
        <v>19</v>
      </c>
      <c r="F460" s="248" t="s">
        <v>2016</v>
      </c>
      <c r="G460" s="246"/>
      <c r="H460" s="249">
        <v>11.622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215</v>
      </c>
      <c r="AU460" s="255" t="s">
        <v>81</v>
      </c>
      <c r="AV460" s="14" t="s">
        <v>81</v>
      </c>
      <c r="AW460" s="14" t="s">
        <v>33</v>
      </c>
      <c r="AX460" s="14" t="s">
        <v>72</v>
      </c>
      <c r="AY460" s="255" t="s">
        <v>203</v>
      </c>
    </row>
    <row r="461" s="13" customFormat="1">
      <c r="A461" s="13"/>
      <c r="B461" s="234"/>
      <c r="C461" s="235"/>
      <c r="D461" s="236" t="s">
        <v>215</v>
      </c>
      <c r="E461" s="237" t="s">
        <v>19</v>
      </c>
      <c r="F461" s="238" t="s">
        <v>1977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215</v>
      </c>
      <c r="AU461" s="244" t="s">
        <v>81</v>
      </c>
      <c r="AV461" s="13" t="s">
        <v>79</v>
      </c>
      <c r="AW461" s="13" t="s">
        <v>33</v>
      </c>
      <c r="AX461" s="13" t="s">
        <v>72</v>
      </c>
      <c r="AY461" s="244" t="s">
        <v>203</v>
      </c>
    </row>
    <row r="462" s="13" customFormat="1">
      <c r="A462" s="13"/>
      <c r="B462" s="234"/>
      <c r="C462" s="235"/>
      <c r="D462" s="236" t="s">
        <v>215</v>
      </c>
      <c r="E462" s="237" t="s">
        <v>19</v>
      </c>
      <c r="F462" s="238" t="s">
        <v>1664</v>
      </c>
      <c r="G462" s="235"/>
      <c r="H462" s="237" t="s">
        <v>19</v>
      </c>
      <c r="I462" s="239"/>
      <c r="J462" s="235"/>
      <c r="K462" s="235"/>
      <c r="L462" s="240"/>
      <c r="M462" s="241"/>
      <c r="N462" s="242"/>
      <c r="O462" s="242"/>
      <c r="P462" s="242"/>
      <c r="Q462" s="242"/>
      <c r="R462" s="242"/>
      <c r="S462" s="242"/>
      <c r="T462" s="24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4" t="s">
        <v>215</v>
      </c>
      <c r="AU462" s="244" t="s">
        <v>81</v>
      </c>
      <c r="AV462" s="13" t="s">
        <v>79</v>
      </c>
      <c r="AW462" s="13" t="s">
        <v>33</v>
      </c>
      <c r="AX462" s="13" t="s">
        <v>72</v>
      </c>
      <c r="AY462" s="244" t="s">
        <v>203</v>
      </c>
    </row>
    <row r="463" s="13" customFormat="1">
      <c r="A463" s="13"/>
      <c r="B463" s="234"/>
      <c r="C463" s="235"/>
      <c r="D463" s="236" t="s">
        <v>215</v>
      </c>
      <c r="E463" s="237" t="s">
        <v>19</v>
      </c>
      <c r="F463" s="238" t="s">
        <v>1979</v>
      </c>
      <c r="G463" s="235"/>
      <c r="H463" s="237" t="s">
        <v>19</v>
      </c>
      <c r="I463" s="239"/>
      <c r="J463" s="235"/>
      <c r="K463" s="235"/>
      <c r="L463" s="240"/>
      <c r="M463" s="241"/>
      <c r="N463" s="242"/>
      <c r="O463" s="242"/>
      <c r="P463" s="242"/>
      <c r="Q463" s="242"/>
      <c r="R463" s="242"/>
      <c r="S463" s="242"/>
      <c r="T463" s="24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4" t="s">
        <v>215</v>
      </c>
      <c r="AU463" s="244" t="s">
        <v>81</v>
      </c>
      <c r="AV463" s="13" t="s">
        <v>79</v>
      </c>
      <c r="AW463" s="13" t="s">
        <v>33</v>
      </c>
      <c r="AX463" s="13" t="s">
        <v>72</v>
      </c>
      <c r="AY463" s="244" t="s">
        <v>203</v>
      </c>
    </row>
    <row r="464" s="13" customFormat="1">
      <c r="A464" s="13"/>
      <c r="B464" s="234"/>
      <c r="C464" s="235"/>
      <c r="D464" s="236" t="s">
        <v>215</v>
      </c>
      <c r="E464" s="237" t="s">
        <v>19</v>
      </c>
      <c r="F464" s="238" t="s">
        <v>915</v>
      </c>
      <c r="G464" s="235"/>
      <c r="H464" s="237" t="s">
        <v>19</v>
      </c>
      <c r="I464" s="239"/>
      <c r="J464" s="235"/>
      <c r="K464" s="235"/>
      <c r="L464" s="240"/>
      <c r="M464" s="241"/>
      <c r="N464" s="242"/>
      <c r="O464" s="242"/>
      <c r="P464" s="242"/>
      <c r="Q464" s="242"/>
      <c r="R464" s="242"/>
      <c r="S464" s="242"/>
      <c r="T464" s="24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4" t="s">
        <v>215</v>
      </c>
      <c r="AU464" s="244" t="s">
        <v>81</v>
      </c>
      <c r="AV464" s="13" t="s">
        <v>79</v>
      </c>
      <c r="AW464" s="13" t="s">
        <v>33</v>
      </c>
      <c r="AX464" s="13" t="s">
        <v>72</v>
      </c>
      <c r="AY464" s="244" t="s">
        <v>203</v>
      </c>
    </row>
    <row r="465" s="13" customFormat="1">
      <c r="A465" s="13"/>
      <c r="B465" s="234"/>
      <c r="C465" s="235"/>
      <c r="D465" s="236" t="s">
        <v>215</v>
      </c>
      <c r="E465" s="237" t="s">
        <v>19</v>
      </c>
      <c r="F465" s="238" t="s">
        <v>1140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215</v>
      </c>
      <c r="AU465" s="244" t="s">
        <v>81</v>
      </c>
      <c r="AV465" s="13" t="s">
        <v>79</v>
      </c>
      <c r="AW465" s="13" t="s">
        <v>33</v>
      </c>
      <c r="AX465" s="13" t="s">
        <v>72</v>
      </c>
      <c r="AY465" s="244" t="s">
        <v>203</v>
      </c>
    </row>
    <row r="466" s="14" customFormat="1">
      <c r="A466" s="14"/>
      <c r="B466" s="245"/>
      <c r="C466" s="246"/>
      <c r="D466" s="236" t="s">
        <v>215</v>
      </c>
      <c r="E466" s="247" t="s">
        <v>19</v>
      </c>
      <c r="F466" s="248" t="s">
        <v>2065</v>
      </c>
      <c r="G466" s="246"/>
      <c r="H466" s="249">
        <v>19.058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215</v>
      </c>
      <c r="AU466" s="255" t="s">
        <v>81</v>
      </c>
      <c r="AV466" s="14" t="s">
        <v>81</v>
      </c>
      <c r="AW466" s="14" t="s">
        <v>33</v>
      </c>
      <c r="AX466" s="14" t="s">
        <v>72</v>
      </c>
      <c r="AY466" s="255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1977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3" customFormat="1">
      <c r="A468" s="13"/>
      <c r="B468" s="234"/>
      <c r="C468" s="235"/>
      <c r="D468" s="236" t="s">
        <v>215</v>
      </c>
      <c r="E468" s="237" t="s">
        <v>19</v>
      </c>
      <c r="F468" s="238" t="s">
        <v>1814</v>
      </c>
      <c r="G468" s="235"/>
      <c r="H468" s="237" t="s">
        <v>19</v>
      </c>
      <c r="I468" s="239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215</v>
      </c>
      <c r="AU468" s="244" t="s">
        <v>81</v>
      </c>
      <c r="AV468" s="13" t="s">
        <v>79</v>
      </c>
      <c r="AW468" s="13" t="s">
        <v>33</v>
      </c>
      <c r="AX468" s="13" t="s">
        <v>72</v>
      </c>
      <c r="AY468" s="244" t="s">
        <v>203</v>
      </c>
    </row>
    <row r="469" s="13" customFormat="1">
      <c r="A469" s="13"/>
      <c r="B469" s="234"/>
      <c r="C469" s="235"/>
      <c r="D469" s="236" t="s">
        <v>215</v>
      </c>
      <c r="E469" s="237" t="s">
        <v>19</v>
      </c>
      <c r="F469" s="238" t="s">
        <v>1727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215</v>
      </c>
      <c r="AU469" s="244" t="s">
        <v>81</v>
      </c>
      <c r="AV469" s="13" t="s">
        <v>79</v>
      </c>
      <c r="AW469" s="13" t="s">
        <v>33</v>
      </c>
      <c r="AX469" s="13" t="s">
        <v>72</v>
      </c>
      <c r="AY469" s="244" t="s">
        <v>203</v>
      </c>
    </row>
    <row r="470" s="13" customFormat="1">
      <c r="A470" s="13"/>
      <c r="B470" s="234"/>
      <c r="C470" s="235"/>
      <c r="D470" s="236" t="s">
        <v>215</v>
      </c>
      <c r="E470" s="237" t="s">
        <v>19</v>
      </c>
      <c r="F470" s="238" t="s">
        <v>915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215</v>
      </c>
      <c r="AU470" s="244" t="s">
        <v>81</v>
      </c>
      <c r="AV470" s="13" t="s">
        <v>79</v>
      </c>
      <c r="AW470" s="13" t="s">
        <v>33</v>
      </c>
      <c r="AX470" s="13" t="s">
        <v>72</v>
      </c>
      <c r="AY470" s="244" t="s">
        <v>203</v>
      </c>
    </row>
    <row r="471" s="13" customFormat="1">
      <c r="A471" s="13"/>
      <c r="B471" s="234"/>
      <c r="C471" s="235"/>
      <c r="D471" s="236" t="s">
        <v>215</v>
      </c>
      <c r="E471" s="237" t="s">
        <v>19</v>
      </c>
      <c r="F471" s="238" t="s">
        <v>1140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215</v>
      </c>
      <c r="AU471" s="244" t="s">
        <v>81</v>
      </c>
      <c r="AV471" s="13" t="s">
        <v>79</v>
      </c>
      <c r="AW471" s="13" t="s">
        <v>33</v>
      </c>
      <c r="AX471" s="13" t="s">
        <v>72</v>
      </c>
      <c r="AY471" s="244" t="s">
        <v>203</v>
      </c>
    </row>
    <row r="472" s="14" customFormat="1">
      <c r="A472" s="14"/>
      <c r="B472" s="245"/>
      <c r="C472" s="246"/>
      <c r="D472" s="236" t="s">
        <v>215</v>
      </c>
      <c r="E472" s="247" t="s">
        <v>19</v>
      </c>
      <c r="F472" s="248" t="s">
        <v>2018</v>
      </c>
      <c r="G472" s="246"/>
      <c r="H472" s="249">
        <v>8.5749999999999993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215</v>
      </c>
      <c r="AU472" s="255" t="s">
        <v>81</v>
      </c>
      <c r="AV472" s="14" t="s">
        <v>81</v>
      </c>
      <c r="AW472" s="14" t="s">
        <v>33</v>
      </c>
      <c r="AX472" s="14" t="s">
        <v>72</v>
      </c>
      <c r="AY472" s="255" t="s">
        <v>203</v>
      </c>
    </row>
    <row r="473" s="13" customFormat="1">
      <c r="A473" s="13"/>
      <c r="B473" s="234"/>
      <c r="C473" s="235"/>
      <c r="D473" s="236" t="s">
        <v>215</v>
      </c>
      <c r="E473" s="237" t="s">
        <v>19</v>
      </c>
      <c r="F473" s="238" t="s">
        <v>1977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215</v>
      </c>
      <c r="AU473" s="244" t="s">
        <v>81</v>
      </c>
      <c r="AV473" s="13" t="s">
        <v>79</v>
      </c>
      <c r="AW473" s="13" t="s">
        <v>33</v>
      </c>
      <c r="AX473" s="13" t="s">
        <v>72</v>
      </c>
      <c r="AY473" s="244" t="s">
        <v>203</v>
      </c>
    </row>
    <row r="474" s="13" customFormat="1">
      <c r="A474" s="13"/>
      <c r="B474" s="234"/>
      <c r="C474" s="235"/>
      <c r="D474" s="236" t="s">
        <v>215</v>
      </c>
      <c r="E474" s="237" t="s">
        <v>19</v>
      </c>
      <c r="F474" s="238" t="s">
        <v>1616</v>
      </c>
      <c r="G474" s="235"/>
      <c r="H474" s="237" t="s">
        <v>19</v>
      </c>
      <c r="I474" s="239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215</v>
      </c>
      <c r="AU474" s="244" t="s">
        <v>81</v>
      </c>
      <c r="AV474" s="13" t="s">
        <v>79</v>
      </c>
      <c r="AW474" s="13" t="s">
        <v>33</v>
      </c>
      <c r="AX474" s="13" t="s">
        <v>72</v>
      </c>
      <c r="AY474" s="244" t="s">
        <v>203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1982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3" customFormat="1">
      <c r="A476" s="13"/>
      <c r="B476" s="234"/>
      <c r="C476" s="235"/>
      <c r="D476" s="236" t="s">
        <v>215</v>
      </c>
      <c r="E476" s="237" t="s">
        <v>19</v>
      </c>
      <c r="F476" s="238" t="s">
        <v>915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215</v>
      </c>
      <c r="AU476" s="244" t="s">
        <v>81</v>
      </c>
      <c r="AV476" s="13" t="s">
        <v>79</v>
      </c>
      <c r="AW476" s="13" t="s">
        <v>33</v>
      </c>
      <c r="AX476" s="13" t="s">
        <v>72</v>
      </c>
      <c r="AY476" s="244" t="s">
        <v>203</v>
      </c>
    </row>
    <row r="477" s="13" customFormat="1">
      <c r="A477" s="13"/>
      <c r="B477" s="234"/>
      <c r="C477" s="235"/>
      <c r="D477" s="236" t="s">
        <v>215</v>
      </c>
      <c r="E477" s="237" t="s">
        <v>19</v>
      </c>
      <c r="F477" s="238" t="s">
        <v>1140</v>
      </c>
      <c r="G477" s="235"/>
      <c r="H477" s="237" t="s">
        <v>19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215</v>
      </c>
      <c r="AU477" s="244" t="s">
        <v>81</v>
      </c>
      <c r="AV477" s="13" t="s">
        <v>79</v>
      </c>
      <c r="AW477" s="13" t="s">
        <v>33</v>
      </c>
      <c r="AX477" s="13" t="s">
        <v>72</v>
      </c>
      <c r="AY477" s="244" t="s">
        <v>203</v>
      </c>
    </row>
    <row r="478" s="14" customFormat="1">
      <c r="A478" s="14"/>
      <c r="B478" s="245"/>
      <c r="C478" s="246"/>
      <c r="D478" s="236" t="s">
        <v>215</v>
      </c>
      <c r="E478" s="247" t="s">
        <v>19</v>
      </c>
      <c r="F478" s="248" t="s">
        <v>2019</v>
      </c>
      <c r="G478" s="246"/>
      <c r="H478" s="249">
        <v>11.019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215</v>
      </c>
      <c r="AU478" s="255" t="s">
        <v>81</v>
      </c>
      <c r="AV478" s="14" t="s">
        <v>81</v>
      </c>
      <c r="AW478" s="14" t="s">
        <v>33</v>
      </c>
      <c r="AX478" s="14" t="s">
        <v>72</v>
      </c>
      <c r="AY478" s="255" t="s">
        <v>203</v>
      </c>
    </row>
    <row r="479" s="15" customFormat="1">
      <c r="A479" s="15"/>
      <c r="B479" s="256"/>
      <c r="C479" s="257"/>
      <c r="D479" s="236" t="s">
        <v>215</v>
      </c>
      <c r="E479" s="258" t="s">
        <v>19</v>
      </c>
      <c r="F479" s="259" t="s">
        <v>246</v>
      </c>
      <c r="G479" s="257"/>
      <c r="H479" s="260">
        <v>73.466000000000008</v>
      </c>
      <c r="I479" s="261"/>
      <c r="J479" s="257"/>
      <c r="K479" s="257"/>
      <c r="L479" s="262"/>
      <c r="M479" s="263"/>
      <c r="N479" s="264"/>
      <c r="O479" s="264"/>
      <c r="P479" s="264"/>
      <c r="Q479" s="264"/>
      <c r="R479" s="264"/>
      <c r="S479" s="264"/>
      <c r="T479" s="26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6" t="s">
        <v>215</v>
      </c>
      <c r="AU479" s="266" t="s">
        <v>81</v>
      </c>
      <c r="AV479" s="15" t="s">
        <v>211</v>
      </c>
      <c r="AW479" s="15" t="s">
        <v>33</v>
      </c>
      <c r="AX479" s="15" t="s">
        <v>79</v>
      </c>
      <c r="AY479" s="266" t="s">
        <v>203</v>
      </c>
    </row>
    <row r="480" s="2" customFormat="1" ht="16.5" customHeight="1">
      <c r="A480" s="40"/>
      <c r="B480" s="41"/>
      <c r="C480" s="216" t="s">
        <v>847</v>
      </c>
      <c r="D480" s="216" t="s">
        <v>206</v>
      </c>
      <c r="E480" s="217" t="s">
        <v>928</v>
      </c>
      <c r="F480" s="218" t="s">
        <v>929</v>
      </c>
      <c r="G480" s="219" t="s">
        <v>209</v>
      </c>
      <c r="H480" s="220">
        <v>73.465999999999994</v>
      </c>
      <c r="I480" s="221"/>
      <c r="J480" s="222">
        <f>ROUND(I480*H480,2)</f>
        <v>0</v>
      </c>
      <c r="K480" s="218" t="s">
        <v>210</v>
      </c>
      <c r="L480" s="46"/>
      <c r="M480" s="223" t="s">
        <v>19</v>
      </c>
      <c r="N480" s="224" t="s">
        <v>43</v>
      </c>
      <c r="O480" s="86"/>
      <c r="P480" s="225">
        <f>O480*H480</f>
        <v>0</v>
      </c>
      <c r="Q480" s="225">
        <v>0.00050000000000000001</v>
      </c>
      <c r="R480" s="225">
        <f>Q480*H480</f>
        <v>0.036732999999999995</v>
      </c>
      <c r="S480" s="225">
        <v>0</v>
      </c>
      <c r="T480" s="226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27" t="s">
        <v>321</v>
      </c>
      <c r="AT480" s="227" t="s">
        <v>206</v>
      </c>
      <c r="AU480" s="227" t="s">
        <v>81</v>
      </c>
      <c r="AY480" s="19" t="s">
        <v>203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19" t="s">
        <v>79</v>
      </c>
      <c r="BK480" s="228">
        <f>ROUND(I480*H480,2)</f>
        <v>0</v>
      </c>
      <c r="BL480" s="19" t="s">
        <v>321</v>
      </c>
      <c r="BM480" s="227" t="s">
        <v>2093</v>
      </c>
    </row>
    <row r="481" s="2" customFormat="1">
      <c r="A481" s="40"/>
      <c r="B481" s="41"/>
      <c r="C481" s="42"/>
      <c r="D481" s="229" t="s">
        <v>213</v>
      </c>
      <c r="E481" s="42"/>
      <c r="F481" s="230" t="s">
        <v>931</v>
      </c>
      <c r="G481" s="42"/>
      <c r="H481" s="42"/>
      <c r="I481" s="231"/>
      <c r="J481" s="42"/>
      <c r="K481" s="42"/>
      <c r="L481" s="46"/>
      <c r="M481" s="232"/>
      <c r="N481" s="233"/>
      <c r="O481" s="86"/>
      <c r="P481" s="86"/>
      <c r="Q481" s="86"/>
      <c r="R481" s="86"/>
      <c r="S481" s="86"/>
      <c r="T481" s="87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213</v>
      </c>
      <c r="AU481" s="19" t="s">
        <v>81</v>
      </c>
    </row>
    <row r="482" s="13" customFormat="1">
      <c r="A482" s="13"/>
      <c r="B482" s="234"/>
      <c r="C482" s="235"/>
      <c r="D482" s="236" t="s">
        <v>215</v>
      </c>
      <c r="E482" s="237" t="s">
        <v>19</v>
      </c>
      <c r="F482" s="238" t="s">
        <v>1977</v>
      </c>
      <c r="G482" s="235"/>
      <c r="H482" s="237" t="s">
        <v>19</v>
      </c>
      <c r="I482" s="239"/>
      <c r="J482" s="235"/>
      <c r="K482" s="235"/>
      <c r="L482" s="240"/>
      <c r="M482" s="241"/>
      <c r="N482" s="242"/>
      <c r="O482" s="242"/>
      <c r="P482" s="242"/>
      <c r="Q482" s="242"/>
      <c r="R482" s="242"/>
      <c r="S482" s="242"/>
      <c r="T482" s="24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4" t="s">
        <v>215</v>
      </c>
      <c r="AU482" s="244" t="s">
        <v>81</v>
      </c>
      <c r="AV482" s="13" t="s">
        <v>79</v>
      </c>
      <c r="AW482" s="13" t="s">
        <v>33</v>
      </c>
      <c r="AX482" s="13" t="s">
        <v>72</v>
      </c>
      <c r="AY482" s="244" t="s">
        <v>203</v>
      </c>
    </row>
    <row r="483" s="13" customFormat="1">
      <c r="A483" s="13"/>
      <c r="B483" s="234"/>
      <c r="C483" s="235"/>
      <c r="D483" s="236" t="s">
        <v>215</v>
      </c>
      <c r="E483" s="237" t="s">
        <v>19</v>
      </c>
      <c r="F483" s="238" t="s">
        <v>1611</v>
      </c>
      <c r="G483" s="235"/>
      <c r="H483" s="237" t="s">
        <v>19</v>
      </c>
      <c r="I483" s="239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215</v>
      </c>
      <c r="AU483" s="244" t="s">
        <v>81</v>
      </c>
      <c r="AV483" s="13" t="s">
        <v>79</v>
      </c>
      <c r="AW483" s="13" t="s">
        <v>33</v>
      </c>
      <c r="AX483" s="13" t="s">
        <v>72</v>
      </c>
      <c r="AY483" s="244" t="s">
        <v>203</v>
      </c>
    </row>
    <row r="484" s="13" customFormat="1">
      <c r="A484" s="13"/>
      <c r="B484" s="234"/>
      <c r="C484" s="235"/>
      <c r="D484" s="236" t="s">
        <v>215</v>
      </c>
      <c r="E484" s="237" t="s">
        <v>19</v>
      </c>
      <c r="F484" s="238" t="s">
        <v>444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215</v>
      </c>
      <c r="AU484" s="244" t="s">
        <v>81</v>
      </c>
      <c r="AV484" s="13" t="s">
        <v>79</v>
      </c>
      <c r="AW484" s="13" t="s">
        <v>33</v>
      </c>
      <c r="AX484" s="13" t="s">
        <v>72</v>
      </c>
      <c r="AY484" s="244" t="s">
        <v>203</v>
      </c>
    </row>
    <row r="485" s="13" customFormat="1">
      <c r="A485" s="13"/>
      <c r="B485" s="234"/>
      <c r="C485" s="235"/>
      <c r="D485" s="236" t="s">
        <v>215</v>
      </c>
      <c r="E485" s="237" t="s">
        <v>19</v>
      </c>
      <c r="F485" s="238" t="s">
        <v>915</v>
      </c>
      <c r="G485" s="235"/>
      <c r="H485" s="237" t="s">
        <v>19</v>
      </c>
      <c r="I485" s="239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215</v>
      </c>
      <c r="AU485" s="244" t="s">
        <v>81</v>
      </c>
      <c r="AV485" s="13" t="s">
        <v>79</v>
      </c>
      <c r="AW485" s="13" t="s">
        <v>33</v>
      </c>
      <c r="AX485" s="13" t="s">
        <v>72</v>
      </c>
      <c r="AY485" s="244" t="s">
        <v>203</v>
      </c>
    </row>
    <row r="486" s="13" customFormat="1">
      <c r="A486" s="13"/>
      <c r="B486" s="234"/>
      <c r="C486" s="235"/>
      <c r="D486" s="236" t="s">
        <v>215</v>
      </c>
      <c r="E486" s="237" t="s">
        <v>19</v>
      </c>
      <c r="F486" s="238" t="s">
        <v>1140</v>
      </c>
      <c r="G486" s="235"/>
      <c r="H486" s="237" t="s">
        <v>19</v>
      </c>
      <c r="I486" s="239"/>
      <c r="J486" s="235"/>
      <c r="K486" s="235"/>
      <c r="L486" s="240"/>
      <c r="M486" s="241"/>
      <c r="N486" s="242"/>
      <c r="O486" s="242"/>
      <c r="P486" s="242"/>
      <c r="Q486" s="242"/>
      <c r="R486" s="242"/>
      <c r="S486" s="242"/>
      <c r="T486" s="24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4" t="s">
        <v>215</v>
      </c>
      <c r="AU486" s="244" t="s">
        <v>81</v>
      </c>
      <c r="AV486" s="13" t="s">
        <v>79</v>
      </c>
      <c r="AW486" s="13" t="s">
        <v>33</v>
      </c>
      <c r="AX486" s="13" t="s">
        <v>72</v>
      </c>
      <c r="AY486" s="244" t="s">
        <v>203</v>
      </c>
    </row>
    <row r="487" s="14" customFormat="1">
      <c r="A487" s="14"/>
      <c r="B487" s="245"/>
      <c r="C487" s="246"/>
      <c r="D487" s="236" t="s">
        <v>215</v>
      </c>
      <c r="E487" s="247" t="s">
        <v>19</v>
      </c>
      <c r="F487" s="248" t="s">
        <v>2015</v>
      </c>
      <c r="G487" s="246"/>
      <c r="H487" s="249">
        <v>23.192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215</v>
      </c>
      <c r="AU487" s="255" t="s">
        <v>81</v>
      </c>
      <c r="AV487" s="14" t="s">
        <v>81</v>
      </c>
      <c r="AW487" s="14" t="s">
        <v>33</v>
      </c>
      <c r="AX487" s="14" t="s">
        <v>72</v>
      </c>
      <c r="AY487" s="255" t="s">
        <v>203</v>
      </c>
    </row>
    <row r="488" s="13" customFormat="1">
      <c r="A488" s="13"/>
      <c r="B488" s="234"/>
      <c r="C488" s="235"/>
      <c r="D488" s="236" t="s">
        <v>215</v>
      </c>
      <c r="E488" s="237" t="s">
        <v>19</v>
      </c>
      <c r="F488" s="238" t="s">
        <v>1977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215</v>
      </c>
      <c r="AU488" s="244" t="s">
        <v>81</v>
      </c>
      <c r="AV488" s="13" t="s">
        <v>79</v>
      </c>
      <c r="AW488" s="13" t="s">
        <v>33</v>
      </c>
      <c r="AX488" s="13" t="s">
        <v>72</v>
      </c>
      <c r="AY488" s="244" t="s">
        <v>203</v>
      </c>
    </row>
    <row r="489" s="13" customFormat="1">
      <c r="A489" s="13"/>
      <c r="B489" s="234"/>
      <c r="C489" s="235"/>
      <c r="D489" s="236" t="s">
        <v>215</v>
      </c>
      <c r="E489" s="237" t="s">
        <v>19</v>
      </c>
      <c r="F489" s="238" t="s">
        <v>1607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215</v>
      </c>
      <c r="AU489" s="244" t="s">
        <v>81</v>
      </c>
      <c r="AV489" s="13" t="s">
        <v>79</v>
      </c>
      <c r="AW489" s="13" t="s">
        <v>33</v>
      </c>
      <c r="AX489" s="13" t="s">
        <v>72</v>
      </c>
      <c r="AY489" s="244" t="s">
        <v>203</v>
      </c>
    </row>
    <row r="490" s="13" customFormat="1">
      <c r="A490" s="13"/>
      <c r="B490" s="234"/>
      <c r="C490" s="235"/>
      <c r="D490" s="236" t="s">
        <v>215</v>
      </c>
      <c r="E490" s="237" t="s">
        <v>19</v>
      </c>
      <c r="F490" s="238" t="s">
        <v>456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215</v>
      </c>
      <c r="AU490" s="244" t="s">
        <v>81</v>
      </c>
      <c r="AV490" s="13" t="s">
        <v>79</v>
      </c>
      <c r="AW490" s="13" t="s">
        <v>33</v>
      </c>
      <c r="AX490" s="13" t="s">
        <v>72</v>
      </c>
      <c r="AY490" s="244" t="s">
        <v>203</v>
      </c>
    </row>
    <row r="491" s="13" customFormat="1">
      <c r="A491" s="13"/>
      <c r="B491" s="234"/>
      <c r="C491" s="235"/>
      <c r="D491" s="236" t="s">
        <v>215</v>
      </c>
      <c r="E491" s="237" t="s">
        <v>19</v>
      </c>
      <c r="F491" s="238" t="s">
        <v>915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215</v>
      </c>
      <c r="AU491" s="244" t="s">
        <v>81</v>
      </c>
      <c r="AV491" s="13" t="s">
        <v>79</v>
      </c>
      <c r="AW491" s="13" t="s">
        <v>33</v>
      </c>
      <c r="AX491" s="13" t="s">
        <v>72</v>
      </c>
      <c r="AY491" s="244" t="s">
        <v>203</v>
      </c>
    </row>
    <row r="492" s="13" customFormat="1">
      <c r="A492" s="13"/>
      <c r="B492" s="234"/>
      <c r="C492" s="235"/>
      <c r="D492" s="236" t="s">
        <v>215</v>
      </c>
      <c r="E492" s="237" t="s">
        <v>19</v>
      </c>
      <c r="F492" s="238" t="s">
        <v>1140</v>
      </c>
      <c r="G492" s="235"/>
      <c r="H492" s="237" t="s">
        <v>19</v>
      </c>
      <c r="I492" s="239"/>
      <c r="J492" s="235"/>
      <c r="K492" s="235"/>
      <c r="L492" s="240"/>
      <c r="M492" s="241"/>
      <c r="N492" s="242"/>
      <c r="O492" s="242"/>
      <c r="P492" s="242"/>
      <c r="Q492" s="242"/>
      <c r="R492" s="242"/>
      <c r="S492" s="242"/>
      <c r="T492" s="24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4" t="s">
        <v>215</v>
      </c>
      <c r="AU492" s="244" t="s">
        <v>81</v>
      </c>
      <c r="AV492" s="13" t="s">
        <v>79</v>
      </c>
      <c r="AW492" s="13" t="s">
        <v>33</v>
      </c>
      <c r="AX492" s="13" t="s">
        <v>72</v>
      </c>
      <c r="AY492" s="244" t="s">
        <v>203</v>
      </c>
    </row>
    <row r="493" s="14" customFormat="1">
      <c r="A493" s="14"/>
      <c r="B493" s="245"/>
      <c r="C493" s="246"/>
      <c r="D493" s="236" t="s">
        <v>215</v>
      </c>
      <c r="E493" s="247" t="s">
        <v>19</v>
      </c>
      <c r="F493" s="248" t="s">
        <v>2016</v>
      </c>
      <c r="G493" s="246"/>
      <c r="H493" s="249">
        <v>11.622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215</v>
      </c>
      <c r="AU493" s="255" t="s">
        <v>81</v>
      </c>
      <c r="AV493" s="14" t="s">
        <v>81</v>
      </c>
      <c r="AW493" s="14" t="s">
        <v>33</v>
      </c>
      <c r="AX493" s="14" t="s">
        <v>72</v>
      </c>
      <c r="AY493" s="255" t="s">
        <v>203</v>
      </c>
    </row>
    <row r="494" s="13" customFormat="1">
      <c r="A494" s="13"/>
      <c r="B494" s="234"/>
      <c r="C494" s="235"/>
      <c r="D494" s="236" t="s">
        <v>215</v>
      </c>
      <c r="E494" s="237" t="s">
        <v>19</v>
      </c>
      <c r="F494" s="238" t="s">
        <v>1977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215</v>
      </c>
      <c r="AU494" s="244" t="s">
        <v>81</v>
      </c>
      <c r="AV494" s="13" t="s">
        <v>79</v>
      </c>
      <c r="AW494" s="13" t="s">
        <v>33</v>
      </c>
      <c r="AX494" s="13" t="s">
        <v>72</v>
      </c>
      <c r="AY494" s="244" t="s">
        <v>203</v>
      </c>
    </row>
    <row r="495" s="13" customFormat="1">
      <c r="A495" s="13"/>
      <c r="B495" s="234"/>
      <c r="C495" s="235"/>
      <c r="D495" s="236" t="s">
        <v>215</v>
      </c>
      <c r="E495" s="237" t="s">
        <v>19</v>
      </c>
      <c r="F495" s="238" t="s">
        <v>1664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215</v>
      </c>
      <c r="AU495" s="244" t="s">
        <v>81</v>
      </c>
      <c r="AV495" s="13" t="s">
        <v>79</v>
      </c>
      <c r="AW495" s="13" t="s">
        <v>33</v>
      </c>
      <c r="AX495" s="13" t="s">
        <v>72</v>
      </c>
      <c r="AY495" s="244" t="s">
        <v>203</v>
      </c>
    </row>
    <row r="496" s="13" customFormat="1">
      <c r="A496" s="13"/>
      <c r="B496" s="234"/>
      <c r="C496" s="235"/>
      <c r="D496" s="236" t="s">
        <v>215</v>
      </c>
      <c r="E496" s="237" t="s">
        <v>19</v>
      </c>
      <c r="F496" s="238" t="s">
        <v>1979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215</v>
      </c>
      <c r="AU496" s="244" t="s">
        <v>81</v>
      </c>
      <c r="AV496" s="13" t="s">
        <v>79</v>
      </c>
      <c r="AW496" s="13" t="s">
        <v>33</v>
      </c>
      <c r="AX496" s="13" t="s">
        <v>72</v>
      </c>
      <c r="AY496" s="244" t="s">
        <v>203</v>
      </c>
    </row>
    <row r="497" s="13" customFormat="1">
      <c r="A497" s="13"/>
      <c r="B497" s="234"/>
      <c r="C497" s="235"/>
      <c r="D497" s="236" t="s">
        <v>215</v>
      </c>
      <c r="E497" s="237" t="s">
        <v>19</v>
      </c>
      <c r="F497" s="238" t="s">
        <v>915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215</v>
      </c>
      <c r="AU497" s="244" t="s">
        <v>81</v>
      </c>
      <c r="AV497" s="13" t="s">
        <v>79</v>
      </c>
      <c r="AW497" s="13" t="s">
        <v>33</v>
      </c>
      <c r="AX497" s="13" t="s">
        <v>72</v>
      </c>
      <c r="AY497" s="244" t="s">
        <v>203</v>
      </c>
    </row>
    <row r="498" s="13" customFormat="1">
      <c r="A498" s="13"/>
      <c r="B498" s="234"/>
      <c r="C498" s="235"/>
      <c r="D498" s="236" t="s">
        <v>215</v>
      </c>
      <c r="E498" s="237" t="s">
        <v>19</v>
      </c>
      <c r="F498" s="238" t="s">
        <v>1140</v>
      </c>
      <c r="G498" s="235"/>
      <c r="H498" s="237" t="s">
        <v>19</v>
      </c>
      <c r="I498" s="239"/>
      <c r="J498" s="235"/>
      <c r="K498" s="235"/>
      <c r="L498" s="240"/>
      <c r="M498" s="241"/>
      <c r="N498" s="242"/>
      <c r="O498" s="242"/>
      <c r="P498" s="242"/>
      <c r="Q498" s="242"/>
      <c r="R498" s="242"/>
      <c r="S498" s="242"/>
      <c r="T498" s="24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4" t="s">
        <v>215</v>
      </c>
      <c r="AU498" s="244" t="s">
        <v>81</v>
      </c>
      <c r="AV498" s="13" t="s">
        <v>79</v>
      </c>
      <c r="AW498" s="13" t="s">
        <v>33</v>
      </c>
      <c r="AX498" s="13" t="s">
        <v>72</v>
      </c>
      <c r="AY498" s="244" t="s">
        <v>203</v>
      </c>
    </row>
    <row r="499" s="14" customFormat="1">
      <c r="A499" s="14"/>
      <c r="B499" s="245"/>
      <c r="C499" s="246"/>
      <c r="D499" s="236" t="s">
        <v>215</v>
      </c>
      <c r="E499" s="247" t="s">
        <v>19</v>
      </c>
      <c r="F499" s="248" t="s">
        <v>2065</v>
      </c>
      <c r="G499" s="246"/>
      <c r="H499" s="249">
        <v>19.058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215</v>
      </c>
      <c r="AU499" s="255" t="s">
        <v>81</v>
      </c>
      <c r="AV499" s="14" t="s">
        <v>81</v>
      </c>
      <c r="AW499" s="14" t="s">
        <v>33</v>
      </c>
      <c r="AX499" s="14" t="s">
        <v>72</v>
      </c>
      <c r="AY499" s="255" t="s">
        <v>203</v>
      </c>
    </row>
    <row r="500" s="13" customFormat="1">
      <c r="A500" s="13"/>
      <c r="B500" s="234"/>
      <c r="C500" s="235"/>
      <c r="D500" s="236" t="s">
        <v>215</v>
      </c>
      <c r="E500" s="237" t="s">
        <v>19</v>
      </c>
      <c r="F500" s="238" t="s">
        <v>1977</v>
      </c>
      <c r="G500" s="235"/>
      <c r="H500" s="237" t="s">
        <v>19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215</v>
      </c>
      <c r="AU500" s="244" t="s">
        <v>81</v>
      </c>
      <c r="AV500" s="13" t="s">
        <v>79</v>
      </c>
      <c r="AW500" s="13" t="s">
        <v>33</v>
      </c>
      <c r="AX500" s="13" t="s">
        <v>72</v>
      </c>
      <c r="AY500" s="244" t="s">
        <v>203</v>
      </c>
    </row>
    <row r="501" s="13" customFormat="1">
      <c r="A501" s="13"/>
      <c r="B501" s="234"/>
      <c r="C501" s="235"/>
      <c r="D501" s="236" t="s">
        <v>215</v>
      </c>
      <c r="E501" s="237" t="s">
        <v>19</v>
      </c>
      <c r="F501" s="238" t="s">
        <v>1814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215</v>
      </c>
      <c r="AU501" s="244" t="s">
        <v>81</v>
      </c>
      <c r="AV501" s="13" t="s">
        <v>79</v>
      </c>
      <c r="AW501" s="13" t="s">
        <v>33</v>
      </c>
      <c r="AX501" s="13" t="s">
        <v>72</v>
      </c>
      <c r="AY501" s="244" t="s">
        <v>203</v>
      </c>
    </row>
    <row r="502" s="13" customFormat="1">
      <c r="A502" s="13"/>
      <c r="B502" s="234"/>
      <c r="C502" s="235"/>
      <c r="D502" s="236" t="s">
        <v>215</v>
      </c>
      <c r="E502" s="237" t="s">
        <v>19</v>
      </c>
      <c r="F502" s="238" t="s">
        <v>1727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215</v>
      </c>
      <c r="AU502" s="244" t="s">
        <v>81</v>
      </c>
      <c r="AV502" s="13" t="s">
        <v>79</v>
      </c>
      <c r="AW502" s="13" t="s">
        <v>33</v>
      </c>
      <c r="AX502" s="13" t="s">
        <v>72</v>
      </c>
      <c r="AY502" s="244" t="s">
        <v>203</v>
      </c>
    </row>
    <row r="503" s="13" customFormat="1">
      <c r="A503" s="13"/>
      <c r="B503" s="234"/>
      <c r="C503" s="235"/>
      <c r="D503" s="236" t="s">
        <v>215</v>
      </c>
      <c r="E503" s="237" t="s">
        <v>19</v>
      </c>
      <c r="F503" s="238" t="s">
        <v>915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215</v>
      </c>
      <c r="AU503" s="244" t="s">
        <v>81</v>
      </c>
      <c r="AV503" s="13" t="s">
        <v>79</v>
      </c>
      <c r="AW503" s="13" t="s">
        <v>33</v>
      </c>
      <c r="AX503" s="13" t="s">
        <v>72</v>
      </c>
      <c r="AY503" s="244" t="s">
        <v>203</v>
      </c>
    </row>
    <row r="504" s="13" customFormat="1">
      <c r="A504" s="13"/>
      <c r="B504" s="234"/>
      <c r="C504" s="235"/>
      <c r="D504" s="236" t="s">
        <v>215</v>
      </c>
      <c r="E504" s="237" t="s">
        <v>19</v>
      </c>
      <c r="F504" s="238" t="s">
        <v>1140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215</v>
      </c>
      <c r="AU504" s="244" t="s">
        <v>81</v>
      </c>
      <c r="AV504" s="13" t="s">
        <v>79</v>
      </c>
      <c r="AW504" s="13" t="s">
        <v>33</v>
      </c>
      <c r="AX504" s="13" t="s">
        <v>72</v>
      </c>
      <c r="AY504" s="244" t="s">
        <v>203</v>
      </c>
    </row>
    <row r="505" s="14" customFormat="1">
      <c r="A505" s="14"/>
      <c r="B505" s="245"/>
      <c r="C505" s="246"/>
      <c r="D505" s="236" t="s">
        <v>215</v>
      </c>
      <c r="E505" s="247" t="s">
        <v>19</v>
      </c>
      <c r="F505" s="248" t="s">
        <v>2018</v>
      </c>
      <c r="G505" s="246"/>
      <c r="H505" s="249">
        <v>8.5749999999999993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215</v>
      </c>
      <c r="AU505" s="255" t="s">
        <v>81</v>
      </c>
      <c r="AV505" s="14" t="s">
        <v>81</v>
      </c>
      <c r="AW505" s="14" t="s">
        <v>33</v>
      </c>
      <c r="AX505" s="14" t="s">
        <v>72</v>
      </c>
      <c r="AY505" s="255" t="s">
        <v>203</v>
      </c>
    </row>
    <row r="506" s="13" customFormat="1">
      <c r="A506" s="13"/>
      <c r="B506" s="234"/>
      <c r="C506" s="235"/>
      <c r="D506" s="236" t="s">
        <v>215</v>
      </c>
      <c r="E506" s="237" t="s">
        <v>19</v>
      </c>
      <c r="F506" s="238" t="s">
        <v>1977</v>
      </c>
      <c r="G506" s="235"/>
      <c r="H506" s="237" t="s">
        <v>19</v>
      </c>
      <c r="I506" s="239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215</v>
      </c>
      <c r="AU506" s="244" t="s">
        <v>81</v>
      </c>
      <c r="AV506" s="13" t="s">
        <v>79</v>
      </c>
      <c r="AW506" s="13" t="s">
        <v>33</v>
      </c>
      <c r="AX506" s="13" t="s">
        <v>72</v>
      </c>
      <c r="AY506" s="244" t="s">
        <v>203</v>
      </c>
    </row>
    <row r="507" s="13" customFormat="1">
      <c r="A507" s="13"/>
      <c r="B507" s="234"/>
      <c r="C507" s="235"/>
      <c r="D507" s="236" t="s">
        <v>215</v>
      </c>
      <c r="E507" s="237" t="s">
        <v>19</v>
      </c>
      <c r="F507" s="238" t="s">
        <v>1616</v>
      </c>
      <c r="G507" s="235"/>
      <c r="H507" s="237" t="s">
        <v>19</v>
      </c>
      <c r="I507" s="239"/>
      <c r="J507" s="235"/>
      <c r="K507" s="235"/>
      <c r="L507" s="240"/>
      <c r="M507" s="241"/>
      <c r="N507" s="242"/>
      <c r="O507" s="242"/>
      <c r="P507" s="242"/>
      <c r="Q507" s="242"/>
      <c r="R507" s="242"/>
      <c r="S507" s="242"/>
      <c r="T507" s="24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4" t="s">
        <v>215</v>
      </c>
      <c r="AU507" s="244" t="s">
        <v>81</v>
      </c>
      <c r="AV507" s="13" t="s">
        <v>79</v>
      </c>
      <c r="AW507" s="13" t="s">
        <v>33</v>
      </c>
      <c r="AX507" s="13" t="s">
        <v>72</v>
      </c>
      <c r="AY507" s="244" t="s">
        <v>203</v>
      </c>
    </row>
    <row r="508" s="13" customFormat="1">
      <c r="A508" s="13"/>
      <c r="B508" s="234"/>
      <c r="C508" s="235"/>
      <c r="D508" s="236" t="s">
        <v>215</v>
      </c>
      <c r="E508" s="237" t="s">
        <v>19</v>
      </c>
      <c r="F508" s="238" t="s">
        <v>1982</v>
      </c>
      <c r="G508" s="235"/>
      <c r="H508" s="237" t="s">
        <v>19</v>
      </c>
      <c r="I508" s="239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215</v>
      </c>
      <c r="AU508" s="244" t="s">
        <v>81</v>
      </c>
      <c r="AV508" s="13" t="s">
        <v>79</v>
      </c>
      <c r="AW508" s="13" t="s">
        <v>33</v>
      </c>
      <c r="AX508" s="13" t="s">
        <v>72</v>
      </c>
      <c r="AY508" s="244" t="s">
        <v>203</v>
      </c>
    </row>
    <row r="509" s="13" customFormat="1">
      <c r="A509" s="13"/>
      <c r="B509" s="234"/>
      <c r="C509" s="235"/>
      <c r="D509" s="236" t="s">
        <v>215</v>
      </c>
      <c r="E509" s="237" t="s">
        <v>19</v>
      </c>
      <c r="F509" s="238" t="s">
        <v>915</v>
      </c>
      <c r="G509" s="235"/>
      <c r="H509" s="237" t="s">
        <v>19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215</v>
      </c>
      <c r="AU509" s="244" t="s">
        <v>81</v>
      </c>
      <c r="AV509" s="13" t="s">
        <v>79</v>
      </c>
      <c r="AW509" s="13" t="s">
        <v>33</v>
      </c>
      <c r="AX509" s="13" t="s">
        <v>72</v>
      </c>
      <c r="AY509" s="244" t="s">
        <v>203</v>
      </c>
    </row>
    <row r="510" s="13" customFormat="1">
      <c r="A510" s="13"/>
      <c r="B510" s="234"/>
      <c r="C510" s="235"/>
      <c r="D510" s="236" t="s">
        <v>215</v>
      </c>
      <c r="E510" s="237" t="s">
        <v>19</v>
      </c>
      <c r="F510" s="238" t="s">
        <v>1140</v>
      </c>
      <c r="G510" s="235"/>
      <c r="H510" s="237" t="s">
        <v>19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215</v>
      </c>
      <c r="AU510" s="244" t="s">
        <v>81</v>
      </c>
      <c r="AV510" s="13" t="s">
        <v>79</v>
      </c>
      <c r="AW510" s="13" t="s">
        <v>33</v>
      </c>
      <c r="AX510" s="13" t="s">
        <v>72</v>
      </c>
      <c r="AY510" s="244" t="s">
        <v>203</v>
      </c>
    </row>
    <row r="511" s="14" customFormat="1">
      <c r="A511" s="14"/>
      <c r="B511" s="245"/>
      <c r="C511" s="246"/>
      <c r="D511" s="236" t="s">
        <v>215</v>
      </c>
      <c r="E511" s="247" t="s">
        <v>19</v>
      </c>
      <c r="F511" s="248" t="s">
        <v>2019</v>
      </c>
      <c r="G511" s="246"/>
      <c r="H511" s="249">
        <v>11.019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5" t="s">
        <v>215</v>
      </c>
      <c r="AU511" s="255" t="s">
        <v>81</v>
      </c>
      <c r="AV511" s="14" t="s">
        <v>81</v>
      </c>
      <c r="AW511" s="14" t="s">
        <v>33</v>
      </c>
      <c r="AX511" s="14" t="s">
        <v>72</v>
      </c>
      <c r="AY511" s="255" t="s">
        <v>203</v>
      </c>
    </row>
    <row r="512" s="15" customFormat="1">
      <c r="A512" s="15"/>
      <c r="B512" s="256"/>
      <c r="C512" s="257"/>
      <c r="D512" s="236" t="s">
        <v>215</v>
      </c>
      <c r="E512" s="258" t="s">
        <v>19</v>
      </c>
      <c r="F512" s="259" t="s">
        <v>246</v>
      </c>
      <c r="G512" s="257"/>
      <c r="H512" s="260">
        <v>73.466000000000008</v>
      </c>
      <c r="I512" s="261"/>
      <c r="J512" s="257"/>
      <c r="K512" s="257"/>
      <c r="L512" s="262"/>
      <c r="M512" s="263"/>
      <c r="N512" s="264"/>
      <c r="O512" s="264"/>
      <c r="P512" s="264"/>
      <c r="Q512" s="264"/>
      <c r="R512" s="264"/>
      <c r="S512" s="264"/>
      <c r="T512" s="26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66" t="s">
        <v>215</v>
      </c>
      <c r="AU512" s="266" t="s">
        <v>81</v>
      </c>
      <c r="AV512" s="15" t="s">
        <v>211</v>
      </c>
      <c r="AW512" s="15" t="s">
        <v>33</v>
      </c>
      <c r="AX512" s="15" t="s">
        <v>79</v>
      </c>
      <c r="AY512" s="266" t="s">
        <v>203</v>
      </c>
    </row>
    <row r="513" s="2" customFormat="1" ht="78" customHeight="1">
      <c r="A513" s="40"/>
      <c r="B513" s="41"/>
      <c r="C513" s="270" t="s">
        <v>7</v>
      </c>
      <c r="D513" s="270" t="s">
        <v>771</v>
      </c>
      <c r="E513" s="271" t="s">
        <v>933</v>
      </c>
      <c r="F513" s="272" t="s">
        <v>934</v>
      </c>
      <c r="G513" s="273" t="s">
        <v>209</v>
      </c>
      <c r="H513" s="274">
        <v>80.813000000000002</v>
      </c>
      <c r="I513" s="275"/>
      <c r="J513" s="276">
        <f>ROUND(I513*H513,2)</f>
        <v>0</v>
      </c>
      <c r="K513" s="272" t="s">
        <v>19</v>
      </c>
      <c r="L513" s="277"/>
      <c r="M513" s="278" t="s">
        <v>19</v>
      </c>
      <c r="N513" s="279" t="s">
        <v>43</v>
      </c>
      <c r="O513" s="86"/>
      <c r="P513" s="225">
        <f>O513*H513</f>
        <v>0</v>
      </c>
      <c r="Q513" s="225">
        <v>0.0027499999999999998</v>
      </c>
      <c r="R513" s="225">
        <f>Q513*H513</f>
        <v>0.22223574999999998</v>
      </c>
      <c r="S513" s="225">
        <v>0</v>
      </c>
      <c r="T513" s="226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27" t="s">
        <v>821</v>
      </c>
      <c r="AT513" s="227" t="s">
        <v>771</v>
      </c>
      <c r="AU513" s="227" t="s">
        <v>81</v>
      </c>
      <c r="AY513" s="19" t="s">
        <v>203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19" t="s">
        <v>79</v>
      </c>
      <c r="BK513" s="228">
        <f>ROUND(I513*H513,2)</f>
        <v>0</v>
      </c>
      <c r="BL513" s="19" t="s">
        <v>321</v>
      </c>
      <c r="BM513" s="227" t="s">
        <v>2094</v>
      </c>
    </row>
    <row r="514" s="13" customFormat="1">
      <c r="A514" s="13"/>
      <c r="B514" s="234"/>
      <c r="C514" s="235"/>
      <c r="D514" s="236" t="s">
        <v>215</v>
      </c>
      <c r="E514" s="237" t="s">
        <v>19</v>
      </c>
      <c r="F514" s="238" t="s">
        <v>1977</v>
      </c>
      <c r="G514" s="235"/>
      <c r="H514" s="237" t="s">
        <v>19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215</v>
      </c>
      <c r="AU514" s="244" t="s">
        <v>81</v>
      </c>
      <c r="AV514" s="13" t="s">
        <v>79</v>
      </c>
      <c r="AW514" s="13" t="s">
        <v>33</v>
      </c>
      <c r="AX514" s="13" t="s">
        <v>72</v>
      </c>
      <c r="AY514" s="244" t="s">
        <v>203</v>
      </c>
    </row>
    <row r="515" s="13" customFormat="1">
      <c r="A515" s="13"/>
      <c r="B515" s="234"/>
      <c r="C515" s="235"/>
      <c r="D515" s="236" t="s">
        <v>215</v>
      </c>
      <c r="E515" s="237" t="s">
        <v>19</v>
      </c>
      <c r="F515" s="238" t="s">
        <v>1611</v>
      </c>
      <c r="G515" s="235"/>
      <c r="H515" s="237" t="s">
        <v>19</v>
      </c>
      <c r="I515" s="239"/>
      <c r="J515" s="235"/>
      <c r="K515" s="235"/>
      <c r="L515" s="240"/>
      <c r="M515" s="241"/>
      <c r="N515" s="242"/>
      <c r="O515" s="242"/>
      <c r="P515" s="242"/>
      <c r="Q515" s="242"/>
      <c r="R515" s="242"/>
      <c r="S515" s="242"/>
      <c r="T515" s="24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4" t="s">
        <v>215</v>
      </c>
      <c r="AU515" s="244" t="s">
        <v>81</v>
      </c>
      <c r="AV515" s="13" t="s">
        <v>79</v>
      </c>
      <c r="AW515" s="13" t="s">
        <v>33</v>
      </c>
      <c r="AX515" s="13" t="s">
        <v>72</v>
      </c>
      <c r="AY515" s="244" t="s">
        <v>203</v>
      </c>
    </row>
    <row r="516" s="13" customFormat="1">
      <c r="A516" s="13"/>
      <c r="B516" s="234"/>
      <c r="C516" s="235"/>
      <c r="D516" s="236" t="s">
        <v>215</v>
      </c>
      <c r="E516" s="237" t="s">
        <v>19</v>
      </c>
      <c r="F516" s="238" t="s">
        <v>444</v>
      </c>
      <c r="G516" s="235"/>
      <c r="H516" s="237" t="s">
        <v>19</v>
      </c>
      <c r="I516" s="239"/>
      <c r="J516" s="235"/>
      <c r="K516" s="235"/>
      <c r="L516" s="240"/>
      <c r="M516" s="241"/>
      <c r="N516" s="242"/>
      <c r="O516" s="242"/>
      <c r="P516" s="242"/>
      <c r="Q516" s="242"/>
      <c r="R516" s="242"/>
      <c r="S516" s="242"/>
      <c r="T516" s="24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4" t="s">
        <v>215</v>
      </c>
      <c r="AU516" s="244" t="s">
        <v>81</v>
      </c>
      <c r="AV516" s="13" t="s">
        <v>79</v>
      </c>
      <c r="AW516" s="13" t="s">
        <v>33</v>
      </c>
      <c r="AX516" s="13" t="s">
        <v>72</v>
      </c>
      <c r="AY516" s="244" t="s">
        <v>203</v>
      </c>
    </row>
    <row r="517" s="13" customFormat="1">
      <c r="A517" s="13"/>
      <c r="B517" s="234"/>
      <c r="C517" s="235"/>
      <c r="D517" s="236" t="s">
        <v>215</v>
      </c>
      <c r="E517" s="237" t="s">
        <v>19</v>
      </c>
      <c r="F517" s="238" t="s">
        <v>915</v>
      </c>
      <c r="G517" s="235"/>
      <c r="H517" s="237" t="s">
        <v>19</v>
      </c>
      <c r="I517" s="239"/>
      <c r="J517" s="235"/>
      <c r="K517" s="235"/>
      <c r="L517" s="240"/>
      <c r="M517" s="241"/>
      <c r="N517" s="242"/>
      <c r="O517" s="242"/>
      <c r="P517" s="242"/>
      <c r="Q517" s="242"/>
      <c r="R517" s="242"/>
      <c r="S517" s="242"/>
      <c r="T517" s="24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4" t="s">
        <v>215</v>
      </c>
      <c r="AU517" s="244" t="s">
        <v>81</v>
      </c>
      <c r="AV517" s="13" t="s">
        <v>79</v>
      </c>
      <c r="AW517" s="13" t="s">
        <v>33</v>
      </c>
      <c r="AX517" s="13" t="s">
        <v>72</v>
      </c>
      <c r="AY517" s="244" t="s">
        <v>203</v>
      </c>
    </row>
    <row r="518" s="13" customFormat="1">
      <c r="A518" s="13"/>
      <c r="B518" s="234"/>
      <c r="C518" s="235"/>
      <c r="D518" s="236" t="s">
        <v>215</v>
      </c>
      <c r="E518" s="237" t="s">
        <v>19</v>
      </c>
      <c r="F518" s="238" t="s">
        <v>1140</v>
      </c>
      <c r="G518" s="235"/>
      <c r="H518" s="237" t="s">
        <v>19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215</v>
      </c>
      <c r="AU518" s="244" t="s">
        <v>81</v>
      </c>
      <c r="AV518" s="13" t="s">
        <v>79</v>
      </c>
      <c r="AW518" s="13" t="s">
        <v>33</v>
      </c>
      <c r="AX518" s="13" t="s">
        <v>72</v>
      </c>
      <c r="AY518" s="244" t="s">
        <v>203</v>
      </c>
    </row>
    <row r="519" s="14" customFormat="1">
      <c r="A519" s="14"/>
      <c r="B519" s="245"/>
      <c r="C519" s="246"/>
      <c r="D519" s="236" t="s">
        <v>215</v>
      </c>
      <c r="E519" s="247" t="s">
        <v>19</v>
      </c>
      <c r="F519" s="248" t="s">
        <v>2015</v>
      </c>
      <c r="G519" s="246"/>
      <c r="H519" s="249">
        <v>23.192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215</v>
      </c>
      <c r="AU519" s="255" t="s">
        <v>81</v>
      </c>
      <c r="AV519" s="14" t="s">
        <v>81</v>
      </c>
      <c r="AW519" s="14" t="s">
        <v>33</v>
      </c>
      <c r="AX519" s="14" t="s">
        <v>72</v>
      </c>
      <c r="AY519" s="255" t="s">
        <v>203</v>
      </c>
    </row>
    <row r="520" s="13" customFormat="1">
      <c r="A520" s="13"/>
      <c r="B520" s="234"/>
      <c r="C520" s="235"/>
      <c r="D520" s="236" t="s">
        <v>215</v>
      </c>
      <c r="E520" s="237" t="s">
        <v>19</v>
      </c>
      <c r="F520" s="238" t="s">
        <v>1977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215</v>
      </c>
      <c r="AU520" s="244" t="s">
        <v>81</v>
      </c>
      <c r="AV520" s="13" t="s">
        <v>79</v>
      </c>
      <c r="AW520" s="13" t="s">
        <v>33</v>
      </c>
      <c r="AX520" s="13" t="s">
        <v>72</v>
      </c>
      <c r="AY520" s="244" t="s">
        <v>203</v>
      </c>
    </row>
    <row r="521" s="13" customFormat="1">
      <c r="A521" s="13"/>
      <c r="B521" s="234"/>
      <c r="C521" s="235"/>
      <c r="D521" s="236" t="s">
        <v>215</v>
      </c>
      <c r="E521" s="237" t="s">
        <v>19</v>
      </c>
      <c r="F521" s="238" t="s">
        <v>1607</v>
      </c>
      <c r="G521" s="235"/>
      <c r="H521" s="237" t="s">
        <v>19</v>
      </c>
      <c r="I521" s="239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215</v>
      </c>
      <c r="AU521" s="244" t="s">
        <v>81</v>
      </c>
      <c r="AV521" s="13" t="s">
        <v>79</v>
      </c>
      <c r="AW521" s="13" t="s">
        <v>33</v>
      </c>
      <c r="AX521" s="13" t="s">
        <v>72</v>
      </c>
      <c r="AY521" s="244" t="s">
        <v>203</v>
      </c>
    </row>
    <row r="522" s="13" customFormat="1">
      <c r="A522" s="13"/>
      <c r="B522" s="234"/>
      <c r="C522" s="235"/>
      <c r="D522" s="236" t="s">
        <v>215</v>
      </c>
      <c r="E522" s="237" t="s">
        <v>19</v>
      </c>
      <c r="F522" s="238" t="s">
        <v>456</v>
      </c>
      <c r="G522" s="235"/>
      <c r="H522" s="237" t="s">
        <v>19</v>
      </c>
      <c r="I522" s="239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215</v>
      </c>
      <c r="AU522" s="244" t="s">
        <v>81</v>
      </c>
      <c r="AV522" s="13" t="s">
        <v>79</v>
      </c>
      <c r="AW522" s="13" t="s">
        <v>33</v>
      </c>
      <c r="AX522" s="13" t="s">
        <v>72</v>
      </c>
      <c r="AY522" s="244" t="s">
        <v>203</v>
      </c>
    </row>
    <row r="523" s="13" customFormat="1">
      <c r="A523" s="13"/>
      <c r="B523" s="234"/>
      <c r="C523" s="235"/>
      <c r="D523" s="236" t="s">
        <v>215</v>
      </c>
      <c r="E523" s="237" t="s">
        <v>19</v>
      </c>
      <c r="F523" s="238" t="s">
        <v>915</v>
      </c>
      <c r="G523" s="235"/>
      <c r="H523" s="237" t="s">
        <v>19</v>
      </c>
      <c r="I523" s="239"/>
      <c r="J523" s="235"/>
      <c r="K523" s="235"/>
      <c r="L523" s="240"/>
      <c r="M523" s="241"/>
      <c r="N523" s="242"/>
      <c r="O523" s="242"/>
      <c r="P523" s="242"/>
      <c r="Q523" s="242"/>
      <c r="R523" s="242"/>
      <c r="S523" s="242"/>
      <c r="T523" s="24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4" t="s">
        <v>215</v>
      </c>
      <c r="AU523" s="244" t="s">
        <v>81</v>
      </c>
      <c r="AV523" s="13" t="s">
        <v>79</v>
      </c>
      <c r="AW523" s="13" t="s">
        <v>33</v>
      </c>
      <c r="AX523" s="13" t="s">
        <v>72</v>
      </c>
      <c r="AY523" s="244" t="s">
        <v>203</v>
      </c>
    </row>
    <row r="524" s="13" customFormat="1">
      <c r="A524" s="13"/>
      <c r="B524" s="234"/>
      <c r="C524" s="235"/>
      <c r="D524" s="236" t="s">
        <v>215</v>
      </c>
      <c r="E524" s="237" t="s">
        <v>19</v>
      </c>
      <c r="F524" s="238" t="s">
        <v>1140</v>
      </c>
      <c r="G524" s="235"/>
      <c r="H524" s="237" t="s">
        <v>19</v>
      </c>
      <c r="I524" s="239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215</v>
      </c>
      <c r="AU524" s="244" t="s">
        <v>81</v>
      </c>
      <c r="AV524" s="13" t="s">
        <v>79</v>
      </c>
      <c r="AW524" s="13" t="s">
        <v>33</v>
      </c>
      <c r="AX524" s="13" t="s">
        <v>72</v>
      </c>
      <c r="AY524" s="244" t="s">
        <v>203</v>
      </c>
    </row>
    <row r="525" s="14" customFormat="1">
      <c r="A525" s="14"/>
      <c r="B525" s="245"/>
      <c r="C525" s="246"/>
      <c r="D525" s="236" t="s">
        <v>215</v>
      </c>
      <c r="E525" s="247" t="s">
        <v>19</v>
      </c>
      <c r="F525" s="248" t="s">
        <v>2016</v>
      </c>
      <c r="G525" s="246"/>
      <c r="H525" s="249">
        <v>11.622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215</v>
      </c>
      <c r="AU525" s="255" t="s">
        <v>81</v>
      </c>
      <c r="AV525" s="14" t="s">
        <v>81</v>
      </c>
      <c r="AW525" s="14" t="s">
        <v>33</v>
      </c>
      <c r="AX525" s="14" t="s">
        <v>72</v>
      </c>
      <c r="AY525" s="255" t="s">
        <v>203</v>
      </c>
    </row>
    <row r="526" s="13" customFormat="1">
      <c r="A526" s="13"/>
      <c r="B526" s="234"/>
      <c r="C526" s="235"/>
      <c r="D526" s="236" t="s">
        <v>215</v>
      </c>
      <c r="E526" s="237" t="s">
        <v>19</v>
      </c>
      <c r="F526" s="238" t="s">
        <v>1977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215</v>
      </c>
      <c r="AU526" s="244" t="s">
        <v>81</v>
      </c>
      <c r="AV526" s="13" t="s">
        <v>79</v>
      </c>
      <c r="AW526" s="13" t="s">
        <v>33</v>
      </c>
      <c r="AX526" s="13" t="s">
        <v>72</v>
      </c>
      <c r="AY526" s="244" t="s">
        <v>203</v>
      </c>
    </row>
    <row r="527" s="13" customFormat="1">
      <c r="A527" s="13"/>
      <c r="B527" s="234"/>
      <c r="C527" s="235"/>
      <c r="D527" s="236" t="s">
        <v>215</v>
      </c>
      <c r="E527" s="237" t="s">
        <v>19</v>
      </c>
      <c r="F527" s="238" t="s">
        <v>1664</v>
      </c>
      <c r="G527" s="235"/>
      <c r="H527" s="237" t="s">
        <v>19</v>
      </c>
      <c r="I527" s="239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215</v>
      </c>
      <c r="AU527" s="244" t="s">
        <v>81</v>
      </c>
      <c r="AV527" s="13" t="s">
        <v>79</v>
      </c>
      <c r="AW527" s="13" t="s">
        <v>33</v>
      </c>
      <c r="AX527" s="13" t="s">
        <v>72</v>
      </c>
      <c r="AY527" s="244" t="s">
        <v>203</v>
      </c>
    </row>
    <row r="528" s="13" customFormat="1">
      <c r="A528" s="13"/>
      <c r="B528" s="234"/>
      <c r="C528" s="235"/>
      <c r="D528" s="236" t="s">
        <v>215</v>
      </c>
      <c r="E528" s="237" t="s">
        <v>19</v>
      </c>
      <c r="F528" s="238" t="s">
        <v>1979</v>
      </c>
      <c r="G528" s="235"/>
      <c r="H528" s="237" t="s">
        <v>19</v>
      </c>
      <c r="I528" s="239"/>
      <c r="J528" s="235"/>
      <c r="K528" s="235"/>
      <c r="L528" s="240"/>
      <c r="M528" s="241"/>
      <c r="N528" s="242"/>
      <c r="O528" s="242"/>
      <c r="P528" s="242"/>
      <c r="Q528" s="242"/>
      <c r="R528" s="242"/>
      <c r="S528" s="242"/>
      <c r="T528" s="24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4" t="s">
        <v>215</v>
      </c>
      <c r="AU528" s="244" t="s">
        <v>81</v>
      </c>
      <c r="AV528" s="13" t="s">
        <v>79</v>
      </c>
      <c r="AW528" s="13" t="s">
        <v>33</v>
      </c>
      <c r="AX528" s="13" t="s">
        <v>72</v>
      </c>
      <c r="AY528" s="244" t="s">
        <v>203</v>
      </c>
    </row>
    <row r="529" s="13" customFormat="1">
      <c r="A529" s="13"/>
      <c r="B529" s="234"/>
      <c r="C529" s="235"/>
      <c r="D529" s="236" t="s">
        <v>215</v>
      </c>
      <c r="E529" s="237" t="s">
        <v>19</v>
      </c>
      <c r="F529" s="238" t="s">
        <v>915</v>
      </c>
      <c r="G529" s="235"/>
      <c r="H529" s="237" t="s">
        <v>19</v>
      </c>
      <c r="I529" s="239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215</v>
      </c>
      <c r="AU529" s="244" t="s">
        <v>81</v>
      </c>
      <c r="AV529" s="13" t="s">
        <v>79</v>
      </c>
      <c r="AW529" s="13" t="s">
        <v>33</v>
      </c>
      <c r="AX529" s="13" t="s">
        <v>72</v>
      </c>
      <c r="AY529" s="244" t="s">
        <v>203</v>
      </c>
    </row>
    <row r="530" s="13" customFormat="1">
      <c r="A530" s="13"/>
      <c r="B530" s="234"/>
      <c r="C530" s="235"/>
      <c r="D530" s="236" t="s">
        <v>215</v>
      </c>
      <c r="E530" s="237" t="s">
        <v>19</v>
      </c>
      <c r="F530" s="238" t="s">
        <v>1140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215</v>
      </c>
      <c r="AU530" s="244" t="s">
        <v>81</v>
      </c>
      <c r="AV530" s="13" t="s">
        <v>79</v>
      </c>
      <c r="AW530" s="13" t="s">
        <v>33</v>
      </c>
      <c r="AX530" s="13" t="s">
        <v>72</v>
      </c>
      <c r="AY530" s="244" t="s">
        <v>203</v>
      </c>
    </row>
    <row r="531" s="14" customFormat="1">
      <c r="A531" s="14"/>
      <c r="B531" s="245"/>
      <c r="C531" s="246"/>
      <c r="D531" s="236" t="s">
        <v>215</v>
      </c>
      <c r="E531" s="247" t="s">
        <v>19</v>
      </c>
      <c r="F531" s="248" t="s">
        <v>2065</v>
      </c>
      <c r="G531" s="246"/>
      <c r="H531" s="249">
        <v>19.058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215</v>
      </c>
      <c r="AU531" s="255" t="s">
        <v>81</v>
      </c>
      <c r="AV531" s="14" t="s">
        <v>81</v>
      </c>
      <c r="AW531" s="14" t="s">
        <v>33</v>
      </c>
      <c r="AX531" s="14" t="s">
        <v>72</v>
      </c>
      <c r="AY531" s="255" t="s">
        <v>203</v>
      </c>
    </row>
    <row r="532" s="13" customFormat="1">
      <c r="A532" s="13"/>
      <c r="B532" s="234"/>
      <c r="C532" s="235"/>
      <c r="D532" s="236" t="s">
        <v>215</v>
      </c>
      <c r="E532" s="237" t="s">
        <v>19</v>
      </c>
      <c r="F532" s="238" t="s">
        <v>1977</v>
      </c>
      <c r="G532" s="235"/>
      <c r="H532" s="237" t="s">
        <v>19</v>
      </c>
      <c r="I532" s="239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215</v>
      </c>
      <c r="AU532" s="244" t="s">
        <v>81</v>
      </c>
      <c r="AV532" s="13" t="s">
        <v>79</v>
      </c>
      <c r="AW532" s="13" t="s">
        <v>33</v>
      </c>
      <c r="AX532" s="13" t="s">
        <v>72</v>
      </c>
      <c r="AY532" s="244" t="s">
        <v>203</v>
      </c>
    </row>
    <row r="533" s="13" customFormat="1">
      <c r="A533" s="13"/>
      <c r="B533" s="234"/>
      <c r="C533" s="235"/>
      <c r="D533" s="236" t="s">
        <v>215</v>
      </c>
      <c r="E533" s="237" t="s">
        <v>19</v>
      </c>
      <c r="F533" s="238" t="s">
        <v>1814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215</v>
      </c>
      <c r="AU533" s="244" t="s">
        <v>81</v>
      </c>
      <c r="AV533" s="13" t="s">
        <v>79</v>
      </c>
      <c r="AW533" s="13" t="s">
        <v>33</v>
      </c>
      <c r="AX533" s="13" t="s">
        <v>72</v>
      </c>
      <c r="AY533" s="244" t="s">
        <v>203</v>
      </c>
    </row>
    <row r="534" s="13" customFormat="1">
      <c r="A534" s="13"/>
      <c r="B534" s="234"/>
      <c r="C534" s="235"/>
      <c r="D534" s="236" t="s">
        <v>215</v>
      </c>
      <c r="E534" s="237" t="s">
        <v>19</v>
      </c>
      <c r="F534" s="238" t="s">
        <v>1727</v>
      </c>
      <c r="G534" s="235"/>
      <c r="H534" s="237" t="s">
        <v>19</v>
      </c>
      <c r="I534" s="239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215</v>
      </c>
      <c r="AU534" s="244" t="s">
        <v>81</v>
      </c>
      <c r="AV534" s="13" t="s">
        <v>79</v>
      </c>
      <c r="AW534" s="13" t="s">
        <v>33</v>
      </c>
      <c r="AX534" s="13" t="s">
        <v>72</v>
      </c>
      <c r="AY534" s="244" t="s">
        <v>203</v>
      </c>
    </row>
    <row r="535" s="13" customFormat="1">
      <c r="A535" s="13"/>
      <c r="B535" s="234"/>
      <c r="C535" s="235"/>
      <c r="D535" s="236" t="s">
        <v>215</v>
      </c>
      <c r="E535" s="237" t="s">
        <v>19</v>
      </c>
      <c r="F535" s="238" t="s">
        <v>915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215</v>
      </c>
      <c r="AU535" s="244" t="s">
        <v>81</v>
      </c>
      <c r="AV535" s="13" t="s">
        <v>79</v>
      </c>
      <c r="AW535" s="13" t="s">
        <v>33</v>
      </c>
      <c r="AX535" s="13" t="s">
        <v>72</v>
      </c>
      <c r="AY535" s="244" t="s">
        <v>203</v>
      </c>
    </row>
    <row r="536" s="13" customFormat="1">
      <c r="A536" s="13"/>
      <c r="B536" s="234"/>
      <c r="C536" s="235"/>
      <c r="D536" s="236" t="s">
        <v>215</v>
      </c>
      <c r="E536" s="237" t="s">
        <v>19</v>
      </c>
      <c r="F536" s="238" t="s">
        <v>1140</v>
      </c>
      <c r="G536" s="235"/>
      <c r="H536" s="237" t="s">
        <v>19</v>
      </c>
      <c r="I536" s="239"/>
      <c r="J536" s="235"/>
      <c r="K536" s="235"/>
      <c r="L536" s="240"/>
      <c r="M536" s="241"/>
      <c r="N536" s="242"/>
      <c r="O536" s="242"/>
      <c r="P536" s="242"/>
      <c r="Q536" s="242"/>
      <c r="R536" s="242"/>
      <c r="S536" s="242"/>
      <c r="T536" s="24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4" t="s">
        <v>215</v>
      </c>
      <c r="AU536" s="244" t="s">
        <v>81</v>
      </c>
      <c r="AV536" s="13" t="s">
        <v>79</v>
      </c>
      <c r="AW536" s="13" t="s">
        <v>33</v>
      </c>
      <c r="AX536" s="13" t="s">
        <v>72</v>
      </c>
      <c r="AY536" s="244" t="s">
        <v>203</v>
      </c>
    </row>
    <row r="537" s="14" customFormat="1">
      <c r="A537" s="14"/>
      <c r="B537" s="245"/>
      <c r="C537" s="246"/>
      <c r="D537" s="236" t="s">
        <v>215</v>
      </c>
      <c r="E537" s="247" t="s">
        <v>19</v>
      </c>
      <c r="F537" s="248" t="s">
        <v>2018</v>
      </c>
      <c r="G537" s="246"/>
      <c r="H537" s="249">
        <v>8.5749999999999993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215</v>
      </c>
      <c r="AU537" s="255" t="s">
        <v>81</v>
      </c>
      <c r="AV537" s="14" t="s">
        <v>81</v>
      </c>
      <c r="AW537" s="14" t="s">
        <v>33</v>
      </c>
      <c r="AX537" s="14" t="s">
        <v>72</v>
      </c>
      <c r="AY537" s="255" t="s">
        <v>203</v>
      </c>
    </row>
    <row r="538" s="13" customFormat="1">
      <c r="A538" s="13"/>
      <c r="B538" s="234"/>
      <c r="C538" s="235"/>
      <c r="D538" s="236" t="s">
        <v>215</v>
      </c>
      <c r="E538" s="237" t="s">
        <v>19</v>
      </c>
      <c r="F538" s="238" t="s">
        <v>1977</v>
      </c>
      <c r="G538" s="235"/>
      <c r="H538" s="237" t="s">
        <v>19</v>
      </c>
      <c r="I538" s="239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215</v>
      </c>
      <c r="AU538" s="244" t="s">
        <v>81</v>
      </c>
      <c r="AV538" s="13" t="s">
        <v>79</v>
      </c>
      <c r="AW538" s="13" t="s">
        <v>33</v>
      </c>
      <c r="AX538" s="13" t="s">
        <v>72</v>
      </c>
      <c r="AY538" s="244" t="s">
        <v>203</v>
      </c>
    </row>
    <row r="539" s="13" customFormat="1">
      <c r="A539" s="13"/>
      <c r="B539" s="234"/>
      <c r="C539" s="235"/>
      <c r="D539" s="236" t="s">
        <v>215</v>
      </c>
      <c r="E539" s="237" t="s">
        <v>19</v>
      </c>
      <c r="F539" s="238" t="s">
        <v>1616</v>
      </c>
      <c r="G539" s="235"/>
      <c r="H539" s="237" t="s">
        <v>19</v>
      </c>
      <c r="I539" s="239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215</v>
      </c>
      <c r="AU539" s="244" t="s">
        <v>81</v>
      </c>
      <c r="AV539" s="13" t="s">
        <v>79</v>
      </c>
      <c r="AW539" s="13" t="s">
        <v>33</v>
      </c>
      <c r="AX539" s="13" t="s">
        <v>72</v>
      </c>
      <c r="AY539" s="244" t="s">
        <v>203</v>
      </c>
    </row>
    <row r="540" s="13" customFormat="1">
      <c r="A540" s="13"/>
      <c r="B540" s="234"/>
      <c r="C540" s="235"/>
      <c r="D540" s="236" t="s">
        <v>215</v>
      </c>
      <c r="E540" s="237" t="s">
        <v>19</v>
      </c>
      <c r="F540" s="238" t="s">
        <v>1982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215</v>
      </c>
      <c r="AU540" s="244" t="s">
        <v>81</v>
      </c>
      <c r="AV540" s="13" t="s">
        <v>79</v>
      </c>
      <c r="AW540" s="13" t="s">
        <v>33</v>
      </c>
      <c r="AX540" s="13" t="s">
        <v>72</v>
      </c>
      <c r="AY540" s="244" t="s">
        <v>203</v>
      </c>
    </row>
    <row r="541" s="13" customFormat="1">
      <c r="A541" s="13"/>
      <c r="B541" s="234"/>
      <c r="C541" s="235"/>
      <c r="D541" s="236" t="s">
        <v>215</v>
      </c>
      <c r="E541" s="237" t="s">
        <v>19</v>
      </c>
      <c r="F541" s="238" t="s">
        <v>915</v>
      </c>
      <c r="G541" s="235"/>
      <c r="H541" s="237" t="s">
        <v>19</v>
      </c>
      <c r="I541" s="239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215</v>
      </c>
      <c r="AU541" s="244" t="s">
        <v>81</v>
      </c>
      <c r="AV541" s="13" t="s">
        <v>79</v>
      </c>
      <c r="AW541" s="13" t="s">
        <v>33</v>
      </c>
      <c r="AX541" s="13" t="s">
        <v>72</v>
      </c>
      <c r="AY541" s="244" t="s">
        <v>203</v>
      </c>
    </row>
    <row r="542" s="13" customFormat="1">
      <c r="A542" s="13"/>
      <c r="B542" s="234"/>
      <c r="C542" s="235"/>
      <c r="D542" s="236" t="s">
        <v>215</v>
      </c>
      <c r="E542" s="237" t="s">
        <v>19</v>
      </c>
      <c r="F542" s="238" t="s">
        <v>1140</v>
      </c>
      <c r="G542" s="235"/>
      <c r="H542" s="237" t="s">
        <v>19</v>
      </c>
      <c r="I542" s="239"/>
      <c r="J542" s="235"/>
      <c r="K542" s="235"/>
      <c r="L542" s="240"/>
      <c r="M542" s="241"/>
      <c r="N542" s="242"/>
      <c r="O542" s="242"/>
      <c r="P542" s="242"/>
      <c r="Q542" s="242"/>
      <c r="R542" s="242"/>
      <c r="S542" s="242"/>
      <c r="T542" s="24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4" t="s">
        <v>215</v>
      </c>
      <c r="AU542" s="244" t="s">
        <v>81</v>
      </c>
      <c r="AV542" s="13" t="s">
        <v>79</v>
      </c>
      <c r="AW542" s="13" t="s">
        <v>33</v>
      </c>
      <c r="AX542" s="13" t="s">
        <v>72</v>
      </c>
      <c r="AY542" s="244" t="s">
        <v>203</v>
      </c>
    </row>
    <row r="543" s="14" customFormat="1">
      <c r="A543" s="14"/>
      <c r="B543" s="245"/>
      <c r="C543" s="246"/>
      <c r="D543" s="236" t="s">
        <v>215</v>
      </c>
      <c r="E543" s="247" t="s">
        <v>19</v>
      </c>
      <c r="F543" s="248" t="s">
        <v>2019</v>
      </c>
      <c r="G543" s="246"/>
      <c r="H543" s="249">
        <v>11.019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215</v>
      </c>
      <c r="AU543" s="255" t="s">
        <v>81</v>
      </c>
      <c r="AV543" s="14" t="s">
        <v>81</v>
      </c>
      <c r="AW543" s="14" t="s">
        <v>33</v>
      </c>
      <c r="AX543" s="14" t="s">
        <v>72</v>
      </c>
      <c r="AY543" s="255" t="s">
        <v>203</v>
      </c>
    </row>
    <row r="544" s="15" customFormat="1">
      <c r="A544" s="15"/>
      <c r="B544" s="256"/>
      <c r="C544" s="257"/>
      <c r="D544" s="236" t="s">
        <v>215</v>
      </c>
      <c r="E544" s="258" t="s">
        <v>19</v>
      </c>
      <c r="F544" s="259" t="s">
        <v>246</v>
      </c>
      <c r="G544" s="257"/>
      <c r="H544" s="260">
        <v>73.466000000000008</v>
      </c>
      <c r="I544" s="261"/>
      <c r="J544" s="257"/>
      <c r="K544" s="257"/>
      <c r="L544" s="262"/>
      <c r="M544" s="263"/>
      <c r="N544" s="264"/>
      <c r="O544" s="264"/>
      <c r="P544" s="264"/>
      <c r="Q544" s="264"/>
      <c r="R544" s="264"/>
      <c r="S544" s="264"/>
      <c r="T544" s="26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66" t="s">
        <v>215</v>
      </c>
      <c r="AU544" s="266" t="s">
        <v>81</v>
      </c>
      <c r="AV544" s="15" t="s">
        <v>211</v>
      </c>
      <c r="AW544" s="15" t="s">
        <v>33</v>
      </c>
      <c r="AX544" s="15" t="s">
        <v>79</v>
      </c>
      <c r="AY544" s="266" t="s">
        <v>203</v>
      </c>
    </row>
    <row r="545" s="14" customFormat="1">
      <c r="A545" s="14"/>
      <c r="B545" s="245"/>
      <c r="C545" s="246"/>
      <c r="D545" s="236" t="s">
        <v>215</v>
      </c>
      <c r="E545" s="246"/>
      <c r="F545" s="248" t="s">
        <v>2095</v>
      </c>
      <c r="G545" s="246"/>
      <c r="H545" s="249">
        <v>80.813000000000002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215</v>
      </c>
      <c r="AU545" s="255" t="s">
        <v>81</v>
      </c>
      <c r="AV545" s="14" t="s">
        <v>81</v>
      </c>
      <c r="AW545" s="14" t="s">
        <v>4</v>
      </c>
      <c r="AX545" s="14" t="s">
        <v>79</v>
      </c>
      <c r="AY545" s="255" t="s">
        <v>203</v>
      </c>
    </row>
    <row r="546" s="2" customFormat="1" ht="24.15" customHeight="1">
      <c r="A546" s="40"/>
      <c r="B546" s="41"/>
      <c r="C546" s="216" t="s">
        <v>864</v>
      </c>
      <c r="D546" s="216" t="s">
        <v>206</v>
      </c>
      <c r="E546" s="217" t="s">
        <v>938</v>
      </c>
      <c r="F546" s="218" t="s">
        <v>939</v>
      </c>
      <c r="G546" s="219" t="s">
        <v>282</v>
      </c>
      <c r="H546" s="220">
        <v>0.26100000000000001</v>
      </c>
      <c r="I546" s="221"/>
      <c r="J546" s="222">
        <f>ROUND(I546*H546,2)</f>
        <v>0</v>
      </c>
      <c r="K546" s="218" t="s">
        <v>210</v>
      </c>
      <c r="L546" s="46"/>
      <c r="M546" s="223" t="s">
        <v>19</v>
      </c>
      <c r="N546" s="224" t="s">
        <v>43</v>
      </c>
      <c r="O546" s="86"/>
      <c r="P546" s="225">
        <f>O546*H546</f>
        <v>0</v>
      </c>
      <c r="Q546" s="225">
        <v>0</v>
      </c>
      <c r="R546" s="225">
        <f>Q546*H546</f>
        <v>0</v>
      </c>
      <c r="S546" s="225">
        <v>0</v>
      </c>
      <c r="T546" s="226">
        <f>S546*H546</f>
        <v>0</v>
      </c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R546" s="227" t="s">
        <v>321</v>
      </c>
      <c r="AT546" s="227" t="s">
        <v>206</v>
      </c>
      <c r="AU546" s="227" t="s">
        <v>81</v>
      </c>
      <c r="AY546" s="19" t="s">
        <v>203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19" t="s">
        <v>79</v>
      </c>
      <c r="BK546" s="228">
        <f>ROUND(I546*H546,2)</f>
        <v>0</v>
      </c>
      <c r="BL546" s="19" t="s">
        <v>321</v>
      </c>
      <c r="BM546" s="227" t="s">
        <v>2096</v>
      </c>
    </row>
    <row r="547" s="2" customFormat="1">
      <c r="A547" s="40"/>
      <c r="B547" s="41"/>
      <c r="C547" s="42"/>
      <c r="D547" s="229" t="s">
        <v>213</v>
      </c>
      <c r="E547" s="42"/>
      <c r="F547" s="230" t="s">
        <v>941</v>
      </c>
      <c r="G547" s="42"/>
      <c r="H547" s="42"/>
      <c r="I547" s="231"/>
      <c r="J547" s="42"/>
      <c r="K547" s="42"/>
      <c r="L547" s="46"/>
      <c r="M547" s="232"/>
      <c r="N547" s="233"/>
      <c r="O547" s="86"/>
      <c r="P547" s="86"/>
      <c r="Q547" s="86"/>
      <c r="R547" s="86"/>
      <c r="S547" s="86"/>
      <c r="T547" s="87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T547" s="19" t="s">
        <v>213</v>
      </c>
      <c r="AU547" s="19" t="s">
        <v>81</v>
      </c>
    </row>
    <row r="548" s="12" customFormat="1" ht="22.8" customHeight="1">
      <c r="A548" s="12"/>
      <c r="B548" s="200"/>
      <c r="C548" s="201"/>
      <c r="D548" s="202" t="s">
        <v>71</v>
      </c>
      <c r="E548" s="214" t="s">
        <v>1746</v>
      </c>
      <c r="F548" s="214" t="s">
        <v>1747</v>
      </c>
      <c r="G548" s="201"/>
      <c r="H548" s="201"/>
      <c r="I548" s="204"/>
      <c r="J548" s="215">
        <f>BK548</f>
        <v>0</v>
      </c>
      <c r="K548" s="201"/>
      <c r="L548" s="206"/>
      <c r="M548" s="207"/>
      <c r="N548" s="208"/>
      <c r="O548" s="208"/>
      <c r="P548" s="209">
        <f>SUM(P549:P815)</f>
        <v>0</v>
      </c>
      <c r="Q548" s="208"/>
      <c r="R548" s="209">
        <f>SUM(R549:R815)</f>
        <v>1.0486255</v>
      </c>
      <c r="S548" s="208"/>
      <c r="T548" s="210">
        <f>SUM(T549:T815)</f>
        <v>0</v>
      </c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R548" s="211" t="s">
        <v>81</v>
      </c>
      <c r="AT548" s="212" t="s">
        <v>71</v>
      </c>
      <c r="AU548" s="212" t="s">
        <v>79</v>
      </c>
      <c r="AY548" s="211" t="s">
        <v>203</v>
      </c>
      <c r="BK548" s="213">
        <f>SUM(BK549:BK815)</f>
        <v>0</v>
      </c>
    </row>
    <row r="549" s="2" customFormat="1" ht="21.75" customHeight="1">
      <c r="A549" s="40"/>
      <c r="B549" s="41"/>
      <c r="C549" s="216" t="s">
        <v>871</v>
      </c>
      <c r="D549" s="216" t="s">
        <v>206</v>
      </c>
      <c r="E549" s="217" t="s">
        <v>1748</v>
      </c>
      <c r="F549" s="218" t="s">
        <v>1749</v>
      </c>
      <c r="G549" s="219" t="s">
        <v>209</v>
      </c>
      <c r="H549" s="220">
        <v>55.630000000000003</v>
      </c>
      <c r="I549" s="221"/>
      <c r="J549" s="222">
        <f>ROUND(I549*H549,2)</f>
        <v>0</v>
      </c>
      <c r="K549" s="218" t="s">
        <v>210</v>
      </c>
      <c r="L549" s="46"/>
      <c r="M549" s="223" t="s">
        <v>19</v>
      </c>
      <c r="N549" s="224" t="s">
        <v>43</v>
      </c>
      <c r="O549" s="86"/>
      <c r="P549" s="225">
        <f>O549*H549</f>
        <v>0</v>
      </c>
      <c r="Q549" s="225">
        <v>0</v>
      </c>
      <c r="R549" s="225">
        <f>Q549*H549</f>
        <v>0</v>
      </c>
      <c r="S549" s="225">
        <v>0</v>
      </c>
      <c r="T549" s="226">
        <f>S549*H549</f>
        <v>0</v>
      </c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R549" s="227" t="s">
        <v>321</v>
      </c>
      <c r="AT549" s="227" t="s">
        <v>206</v>
      </c>
      <c r="AU549" s="227" t="s">
        <v>81</v>
      </c>
      <c r="AY549" s="19" t="s">
        <v>203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19" t="s">
        <v>79</v>
      </c>
      <c r="BK549" s="228">
        <f>ROUND(I549*H549,2)</f>
        <v>0</v>
      </c>
      <c r="BL549" s="19" t="s">
        <v>321</v>
      </c>
      <c r="BM549" s="227" t="s">
        <v>2097</v>
      </c>
    </row>
    <row r="550" s="2" customFormat="1">
      <c r="A550" s="40"/>
      <c r="B550" s="41"/>
      <c r="C550" s="42"/>
      <c r="D550" s="229" t="s">
        <v>213</v>
      </c>
      <c r="E550" s="42"/>
      <c r="F550" s="230" t="s">
        <v>1751</v>
      </c>
      <c r="G550" s="42"/>
      <c r="H550" s="42"/>
      <c r="I550" s="231"/>
      <c r="J550" s="42"/>
      <c r="K550" s="42"/>
      <c r="L550" s="46"/>
      <c r="M550" s="232"/>
      <c r="N550" s="233"/>
      <c r="O550" s="86"/>
      <c r="P550" s="86"/>
      <c r="Q550" s="86"/>
      <c r="R550" s="86"/>
      <c r="S550" s="86"/>
      <c r="T550" s="87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T550" s="19" t="s">
        <v>213</v>
      </c>
      <c r="AU550" s="19" t="s">
        <v>81</v>
      </c>
    </row>
    <row r="551" s="13" customFormat="1">
      <c r="A551" s="13"/>
      <c r="B551" s="234"/>
      <c r="C551" s="235"/>
      <c r="D551" s="236" t="s">
        <v>215</v>
      </c>
      <c r="E551" s="237" t="s">
        <v>19</v>
      </c>
      <c r="F551" s="238" t="s">
        <v>1977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215</v>
      </c>
      <c r="AU551" s="244" t="s">
        <v>81</v>
      </c>
      <c r="AV551" s="13" t="s">
        <v>79</v>
      </c>
      <c r="AW551" s="13" t="s">
        <v>33</v>
      </c>
      <c r="AX551" s="13" t="s">
        <v>72</v>
      </c>
      <c r="AY551" s="244" t="s">
        <v>203</v>
      </c>
    </row>
    <row r="552" s="13" customFormat="1">
      <c r="A552" s="13"/>
      <c r="B552" s="234"/>
      <c r="C552" s="235"/>
      <c r="D552" s="236" t="s">
        <v>215</v>
      </c>
      <c r="E552" s="237" t="s">
        <v>19</v>
      </c>
      <c r="F552" s="238" t="s">
        <v>1578</v>
      </c>
      <c r="G552" s="235"/>
      <c r="H552" s="237" t="s">
        <v>19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215</v>
      </c>
      <c r="AU552" s="244" t="s">
        <v>81</v>
      </c>
      <c r="AV552" s="13" t="s">
        <v>79</v>
      </c>
      <c r="AW552" s="13" t="s">
        <v>33</v>
      </c>
      <c r="AX552" s="13" t="s">
        <v>72</v>
      </c>
      <c r="AY552" s="244" t="s">
        <v>203</v>
      </c>
    </row>
    <row r="553" s="13" customFormat="1">
      <c r="A553" s="13"/>
      <c r="B553" s="234"/>
      <c r="C553" s="235"/>
      <c r="D553" s="236" t="s">
        <v>215</v>
      </c>
      <c r="E553" s="237" t="s">
        <v>19</v>
      </c>
      <c r="F553" s="238" t="s">
        <v>444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215</v>
      </c>
      <c r="AU553" s="244" t="s">
        <v>81</v>
      </c>
      <c r="AV553" s="13" t="s">
        <v>79</v>
      </c>
      <c r="AW553" s="13" t="s">
        <v>33</v>
      </c>
      <c r="AX553" s="13" t="s">
        <v>72</v>
      </c>
      <c r="AY553" s="244" t="s">
        <v>203</v>
      </c>
    </row>
    <row r="554" s="13" customFormat="1">
      <c r="A554" s="13"/>
      <c r="B554" s="234"/>
      <c r="C554" s="235"/>
      <c r="D554" s="236" t="s">
        <v>215</v>
      </c>
      <c r="E554" s="237" t="s">
        <v>19</v>
      </c>
      <c r="F554" s="238" t="s">
        <v>1753</v>
      </c>
      <c r="G554" s="235"/>
      <c r="H554" s="237" t="s">
        <v>19</v>
      </c>
      <c r="I554" s="239"/>
      <c r="J554" s="235"/>
      <c r="K554" s="235"/>
      <c r="L554" s="240"/>
      <c r="M554" s="241"/>
      <c r="N554" s="242"/>
      <c r="O554" s="242"/>
      <c r="P554" s="242"/>
      <c r="Q554" s="242"/>
      <c r="R554" s="242"/>
      <c r="S554" s="242"/>
      <c r="T554" s="24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4" t="s">
        <v>215</v>
      </c>
      <c r="AU554" s="244" t="s">
        <v>81</v>
      </c>
      <c r="AV554" s="13" t="s">
        <v>79</v>
      </c>
      <c r="AW554" s="13" t="s">
        <v>33</v>
      </c>
      <c r="AX554" s="13" t="s">
        <v>72</v>
      </c>
      <c r="AY554" s="244" t="s">
        <v>203</v>
      </c>
    </row>
    <row r="555" s="13" customFormat="1">
      <c r="A555" s="13"/>
      <c r="B555" s="234"/>
      <c r="C555" s="235"/>
      <c r="D555" s="236" t="s">
        <v>215</v>
      </c>
      <c r="E555" s="237" t="s">
        <v>19</v>
      </c>
      <c r="F555" s="238" t="s">
        <v>1754</v>
      </c>
      <c r="G555" s="235"/>
      <c r="H555" s="237" t="s">
        <v>19</v>
      </c>
      <c r="I555" s="239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215</v>
      </c>
      <c r="AU555" s="244" t="s">
        <v>81</v>
      </c>
      <c r="AV555" s="13" t="s">
        <v>79</v>
      </c>
      <c r="AW555" s="13" t="s">
        <v>33</v>
      </c>
      <c r="AX555" s="13" t="s">
        <v>72</v>
      </c>
      <c r="AY555" s="244" t="s">
        <v>203</v>
      </c>
    </row>
    <row r="556" s="14" customFormat="1">
      <c r="A556" s="14"/>
      <c r="B556" s="245"/>
      <c r="C556" s="246"/>
      <c r="D556" s="236" t="s">
        <v>215</v>
      </c>
      <c r="E556" s="247" t="s">
        <v>19</v>
      </c>
      <c r="F556" s="248" t="s">
        <v>321</v>
      </c>
      <c r="G556" s="246"/>
      <c r="H556" s="249">
        <v>16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215</v>
      </c>
      <c r="AU556" s="255" t="s">
        <v>81</v>
      </c>
      <c r="AV556" s="14" t="s">
        <v>81</v>
      </c>
      <c r="AW556" s="14" t="s">
        <v>33</v>
      </c>
      <c r="AX556" s="14" t="s">
        <v>72</v>
      </c>
      <c r="AY556" s="255" t="s">
        <v>203</v>
      </c>
    </row>
    <row r="557" s="13" customFormat="1">
      <c r="A557" s="13"/>
      <c r="B557" s="234"/>
      <c r="C557" s="235"/>
      <c r="D557" s="236" t="s">
        <v>215</v>
      </c>
      <c r="E557" s="237" t="s">
        <v>19</v>
      </c>
      <c r="F557" s="238" t="s">
        <v>1977</v>
      </c>
      <c r="G557" s="235"/>
      <c r="H557" s="237" t="s">
        <v>19</v>
      </c>
      <c r="I557" s="239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215</v>
      </c>
      <c r="AU557" s="244" t="s">
        <v>81</v>
      </c>
      <c r="AV557" s="13" t="s">
        <v>79</v>
      </c>
      <c r="AW557" s="13" t="s">
        <v>33</v>
      </c>
      <c r="AX557" s="13" t="s">
        <v>72</v>
      </c>
      <c r="AY557" s="244" t="s">
        <v>203</v>
      </c>
    </row>
    <row r="558" s="13" customFormat="1">
      <c r="A558" s="13"/>
      <c r="B558" s="234"/>
      <c r="C558" s="235"/>
      <c r="D558" s="236" t="s">
        <v>215</v>
      </c>
      <c r="E558" s="237" t="s">
        <v>19</v>
      </c>
      <c r="F558" s="238" t="s">
        <v>1624</v>
      </c>
      <c r="G558" s="235"/>
      <c r="H558" s="237" t="s">
        <v>19</v>
      </c>
      <c r="I558" s="239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215</v>
      </c>
      <c r="AU558" s="244" t="s">
        <v>81</v>
      </c>
      <c r="AV558" s="13" t="s">
        <v>79</v>
      </c>
      <c r="AW558" s="13" t="s">
        <v>33</v>
      </c>
      <c r="AX558" s="13" t="s">
        <v>72</v>
      </c>
      <c r="AY558" s="244" t="s">
        <v>203</v>
      </c>
    </row>
    <row r="559" s="13" customFormat="1">
      <c r="A559" s="13"/>
      <c r="B559" s="234"/>
      <c r="C559" s="235"/>
      <c r="D559" s="236" t="s">
        <v>215</v>
      </c>
      <c r="E559" s="237" t="s">
        <v>19</v>
      </c>
      <c r="F559" s="238" t="s">
        <v>456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215</v>
      </c>
      <c r="AU559" s="244" t="s">
        <v>81</v>
      </c>
      <c r="AV559" s="13" t="s">
        <v>79</v>
      </c>
      <c r="AW559" s="13" t="s">
        <v>33</v>
      </c>
      <c r="AX559" s="13" t="s">
        <v>72</v>
      </c>
      <c r="AY559" s="244" t="s">
        <v>203</v>
      </c>
    </row>
    <row r="560" s="13" customFormat="1">
      <c r="A560" s="13"/>
      <c r="B560" s="234"/>
      <c r="C560" s="235"/>
      <c r="D560" s="236" t="s">
        <v>215</v>
      </c>
      <c r="E560" s="237" t="s">
        <v>19</v>
      </c>
      <c r="F560" s="238" t="s">
        <v>1753</v>
      </c>
      <c r="G560" s="235"/>
      <c r="H560" s="237" t="s">
        <v>19</v>
      </c>
      <c r="I560" s="239"/>
      <c r="J560" s="235"/>
      <c r="K560" s="235"/>
      <c r="L560" s="240"/>
      <c r="M560" s="241"/>
      <c r="N560" s="242"/>
      <c r="O560" s="242"/>
      <c r="P560" s="242"/>
      <c r="Q560" s="242"/>
      <c r="R560" s="242"/>
      <c r="S560" s="242"/>
      <c r="T560" s="24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4" t="s">
        <v>215</v>
      </c>
      <c r="AU560" s="244" t="s">
        <v>81</v>
      </c>
      <c r="AV560" s="13" t="s">
        <v>79</v>
      </c>
      <c r="AW560" s="13" t="s">
        <v>33</v>
      </c>
      <c r="AX560" s="13" t="s">
        <v>72</v>
      </c>
      <c r="AY560" s="244" t="s">
        <v>203</v>
      </c>
    </row>
    <row r="561" s="13" customFormat="1">
      <c r="A561" s="13"/>
      <c r="B561" s="234"/>
      <c r="C561" s="235"/>
      <c r="D561" s="236" t="s">
        <v>215</v>
      </c>
      <c r="E561" s="237" t="s">
        <v>19</v>
      </c>
      <c r="F561" s="238" t="s">
        <v>1754</v>
      </c>
      <c r="G561" s="235"/>
      <c r="H561" s="237" t="s">
        <v>19</v>
      </c>
      <c r="I561" s="239"/>
      <c r="J561" s="235"/>
      <c r="K561" s="235"/>
      <c r="L561" s="240"/>
      <c r="M561" s="241"/>
      <c r="N561" s="242"/>
      <c r="O561" s="242"/>
      <c r="P561" s="242"/>
      <c r="Q561" s="242"/>
      <c r="R561" s="242"/>
      <c r="S561" s="242"/>
      <c r="T561" s="24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4" t="s">
        <v>215</v>
      </c>
      <c r="AU561" s="244" t="s">
        <v>81</v>
      </c>
      <c r="AV561" s="13" t="s">
        <v>79</v>
      </c>
      <c r="AW561" s="13" t="s">
        <v>33</v>
      </c>
      <c r="AX561" s="13" t="s">
        <v>72</v>
      </c>
      <c r="AY561" s="244" t="s">
        <v>203</v>
      </c>
    </row>
    <row r="562" s="14" customFormat="1">
      <c r="A562" s="14"/>
      <c r="B562" s="245"/>
      <c r="C562" s="246"/>
      <c r="D562" s="236" t="s">
        <v>215</v>
      </c>
      <c r="E562" s="247" t="s">
        <v>19</v>
      </c>
      <c r="F562" s="248" t="s">
        <v>1978</v>
      </c>
      <c r="G562" s="246"/>
      <c r="H562" s="249">
        <v>11.560000000000001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215</v>
      </c>
      <c r="AU562" s="255" t="s">
        <v>81</v>
      </c>
      <c r="AV562" s="14" t="s">
        <v>81</v>
      </c>
      <c r="AW562" s="14" t="s">
        <v>33</v>
      </c>
      <c r="AX562" s="14" t="s">
        <v>72</v>
      </c>
      <c r="AY562" s="255" t="s">
        <v>203</v>
      </c>
    </row>
    <row r="563" s="13" customFormat="1">
      <c r="A563" s="13"/>
      <c r="B563" s="234"/>
      <c r="C563" s="235"/>
      <c r="D563" s="236" t="s">
        <v>215</v>
      </c>
      <c r="E563" s="237" t="s">
        <v>19</v>
      </c>
      <c r="F563" s="238" t="s">
        <v>1977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215</v>
      </c>
      <c r="AU563" s="244" t="s">
        <v>81</v>
      </c>
      <c r="AV563" s="13" t="s">
        <v>79</v>
      </c>
      <c r="AW563" s="13" t="s">
        <v>33</v>
      </c>
      <c r="AX563" s="13" t="s">
        <v>72</v>
      </c>
      <c r="AY563" s="244" t="s">
        <v>203</v>
      </c>
    </row>
    <row r="564" s="13" customFormat="1">
      <c r="A564" s="13"/>
      <c r="B564" s="234"/>
      <c r="C564" s="235"/>
      <c r="D564" s="236" t="s">
        <v>215</v>
      </c>
      <c r="E564" s="237" t="s">
        <v>19</v>
      </c>
      <c r="F564" s="238" t="s">
        <v>1832</v>
      </c>
      <c r="G564" s="235"/>
      <c r="H564" s="237" t="s">
        <v>19</v>
      </c>
      <c r="I564" s="239"/>
      <c r="J564" s="235"/>
      <c r="K564" s="235"/>
      <c r="L564" s="240"/>
      <c r="M564" s="241"/>
      <c r="N564" s="242"/>
      <c r="O564" s="242"/>
      <c r="P564" s="242"/>
      <c r="Q564" s="242"/>
      <c r="R564" s="242"/>
      <c r="S564" s="242"/>
      <c r="T564" s="24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4" t="s">
        <v>215</v>
      </c>
      <c r="AU564" s="244" t="s">
        <v>81</v>
      </c>
      <c r="AV564" s="13" t="s">
        <v>79</v>
      </c>
      <c r="AW564" s="13" t="s">
        <v>33</v>
      </c>
      <c r="AX564" s="13" t="s">
        <v>72</v>
      </c>
      <c r="AY564" s="244" t="s">
        <v>203</v>
      </c>
    </row>
    <row r="565" s="13" customFormat="1">
      <c r="A565" s="13"/>
      <c r="B565" s="234"/>
      <c r="C565" s="235"/>
      <c r="D565" s="236" t="s">
        <v>215</v>
      </c>
      <c r="E565" s="237" t="s">
        <v>19</v>
      </c>
      <c r="F565" s="238" t="s">
        <v>1979</v>
      </c>
      <c r="G565" s="235"/>
      <c r="H565" s="237" t="s">
        <v>19</v>
      </c>
      <c r="I565" s="239"/>
      <c r="J565" s="235"/>
      <c r="K565" s="235"/>
      <c r="L565" s="240"/>
      <c r="M565" s="241"/>
      <c r="N565" s="242"/>
      <c r="O565" s="242"/>
      <c r="P565" s="242"/>
      <c r="Q565" s="242"/>
      <c r="R565" s="242"/>
      <c r="S565" s="242"/>
      <c r="T565" s="24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4" t="s">
        <v>215</v>
      </c>
      <c r="AU565" s="244" t="s">
        <v>81</v>
      </c>
      <c r="AV565" s="13" t="s">
        <v>79</v>
      </c>
      <c r="AW565" s="13" t="s">
        <v>33</v>
      </c>
      <c r="AX565" s="13" t="s">
        <v>72</v>
      </c>
      <c r="AY565" s="244" t="s">
        <v>203</v>
      </c>
    </row>
    <row r="566" s="13" customFormat="1">
      <c r="A566" s="13"/>
      <c r="B566" s="234"/>
      <c r="C566" s="235"/>
      <c r="D566" s="236" t="s">
        <v>215</v>
      </c>
      <c r="E566" s="237" t="s">
        <v>19</v>
      </c>
      <c r="F566" s="238" t="s">
        <v>1753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215</v>
      </c>
      <c r="AU566" s="244" t="s">
        <v>81</v>
      </c>
      <c r="AV566" s="13" t="s">
        <v>79</v>
      </c>
      <c r="AW566" s="13" t="s">
        <v>33</v>
      </c>
      <c r="AX566" s="13" t="s">
        <v>72</v>
      </c>
      <c r="AY566" s="244" t="s">
        <v>203</v>
      </c>
    </row>
    <row r="567" s="13" customFormat="1">
      <c r="A567" s="13"/>
      <c r="B567" s="234"/>
      <c r="C567" s="235"/>
      <c r="D567" s="236" t="s">
        <v>215</v>
      </c>
      <c r="E567" s="237" t="s">
        <v>19</v>
      </c>
      <c r="F567" s="238" t="s">
        <v>1754</v>
      </c>
      <c r="G567" s="235"/>
      <c r="H567" s="237" t="s">
        <v>19</v>
      </c>
      <c r="I567" s="239"/>
      <c r="J567" s="235"/>
      <c r="K567" s="235"/>
      <c r="L567" s="240"/>
      <c r="M567" s="241"/>
      <c r="N567" s="242"/>
      <c r="O567" s="242"/>
      <c r="P567" s="242"/>
      <c r="Q567" s="242"/>
      <c r="R567" s="242"/>
      <c r="S567" s="242"/>
      <c r="T567" s="24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4" t="s">
        <v>215</v>
      </c>
      <c r="AU567" s="244" t="s">
        <v>81</v>
      </c>
      <c r="AV567" s="13" t="s">
        <v>79</v>
      </c>
      <c r="AW567" s="13" t="s">
        <v>33</v>
      </c>
      <c r="AX567" s="13" t="s">
        <v>72</v>
      </c>
      <c r="AY567" s="244" t="s">
        <v>203</v>
      </c>
    </row>
    <row r="568" s="14" customFormat="1">
      <c r="A568" s="14"/>
      <c r="B568" s="245"/>
      <c r="C568" s="246"/>
      <c r="D568" s="236" t="s">
        <v>215</v>
      </c>
      <c r="E568" s="247" t="s">
        <v>19</v>
      </c>
      <c r="F568" s="248" t="s">
        <v>1980</v>
      </c>
      <c r="G568" s="246"/>
      <c r="H568" s="249">
        <v>15.869999999999999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5" t="s">
        <v>215</v>
      </c>
      <c r="AU568" s="255" t="s">
        <v>81</v>
      </c>
      <c r="AV568" s="14" t="s">
        <v>81</v>
      </c>
      <c r="AW568" s="14" t="s">
        <v>33</v>
      </c>
      <c r="AX568" s="14" t="s">
        <v>72</v>
      </c>
      <c r="AY568" s="255" t="s">
        <v>203</v>
      </c>
    </row>
    <row r="569" s="13" customFormat="1">
      <c r="A569" s="13"/>
      <c r="B569" s="234"/>
      <c r="C569" s="235"/>
      <c r="D569" s="236" t="s">
        <v>215</v>
      </c>
      <c r="E569" s="237" t="s">
        <v>19</v>
      </c>
      <c r="F569" s="238" t="s">
        <v>1977</v>
      </c>
      <c r="G569" s="235"/>
      <c r="H569" s="237" t="s">
        <v>19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215</v>
      </c>
      <c r="AU569" s="244" t="s">
        <v>81</v>
      </c>
      <c r="AV569" s="13" t="s">
        <v>79</v>
      </c>
      <c r="AW569" s="13" t="s">
        <v>33</v>
      </c>
      <c r="AX569" s="13" t="s">
        <v>72</v>
      </c>
      <c r="AY569" s="244" t="s">
        <v>203</v>
      </c>
    </row>
    <row r="570" s="13" customFormat="1">
      <c r="A570" s="13"/>
      <c r="B570" s="234"/>
      <c r="C570" s="235"/>
      <c r="D570" s="236" t="s">
        <v>215</v>
      </c>
      <c r="E570" s="237" t="s">
        <v>19</v>
      </c>
      <c r="F570" s="238" t="s">
        <v>1609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215</v>
      </c>
      <c r="AU570" s="244" t="s">
        <v>81</v>
      </c>
      <c r="AV570" s="13" t="s">
        <v>79</v>
      </c>
      <c r="AW570" s="13" t="s">
        <v>33</v>
      </c>
      <c r="AX570" s="13" t="s">
        <v>72</v>
      </c>
      <c r="AY570" s="244" t="s">
        <v>203</v>
      </c>
    </row>
    <row r="571" s="13" customFormat="1">
      <c r="A571" s="13"/>
      <c r="B571" s="234"/>
      <c r="C571" s="235"/>
      <c r="D571" s="236" t="s">
        <v>215</v>
      </c>
      <c r="E571" s="237" t="s">
        <v>19</v>
      </c>
      <c r="F571" s="238" t="s">
        <v>1727</v>
      </c>
      <c r="G571" s="235"/>
      <c r="H571" s="237" t="s">
        <v>19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215</v>
      </c>
      <c r="AU571" s="244" t="s">
        <v>81</v>
      </c>
      <c r="AV571" s="13" t="s">
        <v>79</v>
      </c>
      <c r="AW571" s="13" t="s">
        <v>33</v>
      </c>
      <c r="AX571" s="13" t="s">
        <v>72</v>
      </c>
      <c r="AY571" s="244" t="s">
        <v>203</v>
      </c>
    </row>
    <row r="572" s="13" customFormat="1">
      <c r="A572" s="13"/>
      <c r="B572" s="234"/>
      <c r="C572" s="235"/>
      <c r="D572" s="236" t="s">
        <v>215</v>
      </c>
      <c r="E572" s="237" t="s">
        <v>19</v>
      </c>
      <c r="F572" s="238" t="s">
        <v>1753</v>
      </c>
      <c r="G572" s="235"/>
      <c r="H572" s="237" t="s">
        <v>19</v>
      </c>
      <c r="I572" s="239"/>
      <c r="J572" s="235"/>
      <c r="K572" s="235"/>
      <c r="L572" s="240"/>
      <c r="M572" s="241"/>
      <c r="N572" s="242"/>
      <c r="O572" s="242"/>
      <c r="P572" s="242"/>
      <c r="Q572" s="242"/>
      <c r="R572" s="242"/>
      <c r="S572" s="242"/>
      <c r="T572" s="24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4" t="s">
        <v>215</v>
      </c>
      <c r="AU572" s="244" t="s">
        <v>81</v>
      </c>
      <c r="AV572" s="13" t="s">
        <v>79</v>
      </c>
      <c r="AW572" s="13" t="s">
        <v>33</v>
      </c>
      <c r="AX572" s="13" t="s">
        <v>72</v>
      </c>
      <c r="AY572" s="244" t="s">
        <v>203</v>
      </c>
    </row>
    <row r="573" s="13" customFormat="1">
      <c r="A573" s="13"/>
      <c r="B573" s="234"/>
      <c r="C573" s="235"/>
      <c r="D573" s="236" t="s">
        <v>215</v>
      </c>
      <c r="E573" s="237" t="s">
        <v>19</v>
      </c>
      <c r="F573" s="238" t="s">
        <v>1754</v>
      </c>
      <c r="G573" s="235"/>
      <c r="H573" s="237" t="s">
        <v>19</v>
      </c>
      <c r="I573" s="239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215</v>
      </c>
      <c r="AU573" s="244" t="s">
        <v>81</v>
      </c>
      <c r="AV573" s="13" t="s">
        <v>79</v>
      </c>
      <c r="AW573" s="13" t="s">
        <v>33</v>
      </c>
      <c r="AX573" s="13" t="s">
        <v>72</v>
      </c>
      <c r="AY573" s="244" t="s">
        <v>203</v>
      </c>
    </row>
    <row r="574" s="14" customFormat="1">
      <c r="A574" s="14"/>
      <c r="B574" s="245"/>
      <c r="C574" s="246"/>
      <c r="D574" s="236" t="s">
        <v>215</v>
      </c>
      <c r="E574" s="247" t="s">
        <v>19</v>
      </c>
      <c r="F574" s="248" t="s">
        <v>1981</v>
      </c>
      <c r="G574" s="246"/>
      <c r="H574" s="249">
        <v>4.8099999999999996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215</v>
      </c>
      <c r="AU574" s="255" t="s">
        <v>81</v>
      </c>
      <c r="AV574" s="14" t="s">
        <v>81</v>
      </c>
      <c r="AW574" s="14" t="s">
        <v>33</v>
      </c>
      <c r="AX574" s="14" t="s">
        <v>72</v>
      </c>
      <c r="AY574" s="255" t="s">
        <v>203</v>
      </c>
    </row>
    <row r="575" s="13" customFormat="1">
      <c r="A575" s="13"/>
      <c r="B575" s="234"/>
      <c r="C575" s="235"/>
      <c r="D575" s="236" t="s">
        <v>215</v>
      </c>
      <c r="E575" s="237" t="s">
        <v>19</v>
      </c>
      <c r="F575" s="238" t="s">
        <v>1977</v>
      </c>
      <c r="G575" s="235"/>
      <c r="H575" s="237" t="s">
        <v>19</v>
      </c>
      <c r="I575" s="239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215</v>
      </c>
      <c r="AU575" s="244" t="s">
        <v>81</v>
      </c>
      <c r="AV575" s="13" t="s">
        <v>79</v>
      </c>
      <c r="AW575" s="13" t="s">
        <v>33</v>
      </c>
      <c r="AX575" s="13" t="s">
        <v>72</v>
      </c>
      <c r="AY575" s="244" t="s">
        <v>203</v>
      </c>
    </row>
    <row r="576" s="13" customFormat="1">
      <c r="A576" s="13"/>
      <c r="B576" s="234"/>
      <c r="C576" s="235"/>
      <c r="D576" s="236" t="s">
        <v>215</v>
      </c>
      <c r="E576" s="237" t="s">
        <v>19</v>
      </c>
      <c r="F576" s="238" t="s">
        <v>1671</v>
      </c>
      <c r="G576" s="235"/>
      <c r="H576" s="237" t="s">
        <v>19</v>
      </c>
      <c r="I576" s="239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215</v>
      </c>
      <c r="AU576" s="244" t="s">
        <v>81</v>
      </c>
      <c r="AV576" s="13" t="s">
        <v>79</v>
      </c>
      <c r="AW576" s="13" t="s">
        <v>33</v>
      </c>
      <c r="AX576" s="13" t="s">
        <v>72</v>
      </c>
      <c r="AY576" s="244" t="s">
        <v>203</v>
      </c>
    </row>
    <row r="577" s="13" customFormat="1">
      <c r="A577" s="13"/>
      <c r="B577" s="234"/>
      <c r="C577" s="235"/>
      <c r="D577" s="236" t="s">
        <v>215</v>
      </c>
      <c r="E577" s="237" t="s">
        <v>19</v>
      </c>
      <c r="F577" s="238" t="s">
        <v>1982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215</v>
      </c>
      <c r="AU577" s="244" t="s">
        <v>81</v>
      </c>
      <c r="AV577" s="13" t="s">
        <v>79</v>
      </c>
      <c r="AW577" s="13" t="s">
        <v>33</v>
      </c>
      <c r="AX577" s="13" t="s">
        <v>72</v>
      </c>
      <c r="AY577" s="244" t="s">
        <v>203</v>
      </c>
    </row>
    <row r="578" s="13" customFormat="1">
      <c r="A578" s="13"/>
      <c r="B578" s="234"/>
      <c r="C578" s="235"/>
      <c r="D578" s="236" t="s">
        <v>215</v>
      </c>
      <c r="E578" s="237" t="s">
        <v>19</v>
      </c>
      <c r="F578" s="238" t="s">
        <v>1753</v>
      </c>
      <c r="G578" s="235"/>
      <c r="H578" s="237" t="s">
        <v>19</v>
      </c>
      <c r="I578" s="239"/>
      <c r="J578" s="235"/>
      <c r="K578" s="235"/>
      <c r="L578" s="240"/>
      <c r="M578" s="241"/>
      <c r="N578" s="242"/>
      <c r="O578" s="242"/>
      <c r="P578" s="242"/>
      <c r="Q578" s="242"/>
      <c r="R578" s="242"/>
      <c r="S578" s="242"/>
      <c r="T578" s="24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4" t="s">
        <v>215</v>
      </c>
      <c r="AU578" s="244" t="s">
        <v>81</v>
      </c>
      <c r="AV578" s="13" t="s">
        <v>79</v>
      </c>
      <c r="AW578" s="13" t="s">
        <v>33</v>
      </c>
      <c r="AX578" s="13" t="s">
        <v>72</v>
      </c>
      <c r="AY578" s="244" t="s">
        <v>203</v>
      </c>
    </row>
    <row r="579" s="13" customFormat="1">
      <c r="A579" s="13"/>
      <c r="B579" s="234"/>
      <c r="C579" s="235"/>
      <c r="D579" s="236" t="s">
        <v>215</v>
      </c>
      <c r="E579" s="237" t="s">
        <v>19</v>
      </c>
      <c r="F579" s="238" t="s">
        <v>1754</v>
      </c>
      <c r="G579" s="235"/>
      <c r="H579" s="237" t="s">
        <v>19</v>
      </c>
      <c r="I579" s="239"/>
      <c r="J579" s="235"/>
      <c r="K579" s="235"/>
      <c r="L579" s="240"/>
      <c r="M579" s="241"/>
      <c r="N579" s="242"/>
      <c r="O579" s="242"/>
      <c r="P579" s="242"/>
      <c r="Q579" s="242"/>
      <c r="R579" s="242"/>
      <c r="S579" s="242"/>
      <c r="T579" s="24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4" t="s">
        <v>215</v>
      </c>
      <c r="AU579" s="244" t="s">
        <v>81</v>
      </c>
      <c r="AV579" s="13" t="s">
        <v>79</v>
      </c>
      <c r="AW579" s="13" t="s">
        <v>33</v>
      </c>
      <c r="AX579" s="13" t="s">
        <v>72</v>
      </c>
      <c r="AY579" s="244" t="s">
        <v>203</v>
      </c>
    </row>
    <row r="580" s="14" customFormat="1">
      <c r="A580" s="14"/>
      <c r="B580" s="245"/>
      <c r="C580" s="246"/>
      <c r="D580" s="236" t="s">
        <v>215</v>
      </c>
      <c r="E580" s="247" t="s">
        <v>19</v>
      </c>
      <c r="F580" s="248" t="s">
        <v>1983</v>
      </c>
      <c r="G580" s="246"/>
      <c r="H580" s="249">
        <v>7.3899999999999997</v>
      </c>
      <c r="I580" s="250"/>
      <c r="J580" s="246"/>
      <c r="K580" s="246"/>
      <c r="L580" s="251"/>
      <c r="M580" s="252"/>
      <c r="N580" s="253"/>
      <c r="O580" s="253"/>
      <c r="P580" s="253"/>
      <c r="Q580" s="253"/>
      <c r="R580" s="253"/>
      <c r="S580" s="253"/>
      <c r="T580" s="25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5" t="s">
        <v>215</v>
      </c>
      <c r="AU580" s="255" t="s">
        <v>81</v>
      </c>
      <c r="AV580" s="14" t="s">
        <v>81</v>
      </c>
      <c r="AW580" s="14" t="s">
        <v>33</v>
      </c>
      <c r="AX580" s="14" t="s">
        <v>72</v>
      </c>
      <c r="AY580" s="255" t="s">
        <v>203</v>
      </c>
    </row>
    <row r="581" s="15" customFormat="1">
      <c r="A581" s="15"/>
      <c r="B581" s="256"/>
      <c r="C581" s="257"/>
      <c r="D581" s="236" t="s">
        <v>215</v>
      </c>
      <c r="E581" s="258" t="s">
        <v>19</v>
      </c>
      <c r="F581" s="259" t="s">
        <v>246</v>
      </c>
      <c r="G581" s="257"/>
      <c r="H581" s="260">
        <v>55.630000000000003</v>
      </c>
      <c r="I581" s="261"/>
      <c r="J581" s="257"/>
      <c r="K581" s="257"/>
      <c r="L581" s="262"/>
      <c r="M581" s="263"/>
      <c r="N581" s="264"/>
      <c r="O581" s="264"/>
      <c r="P581" s="264"/>
      <c r="Q581" s="264"/>
      <c r="R581" s="264"/>
      <c r="S581" s="264"/>
      <c r="T581" s="26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T581" s="266" t="s">
        <v>215</v>
      </c>
      <c r="AU581" s="266" t="s">
        <v>81</v>
      </c>
      <c r="AV581" s="15" t="s">
        <v>211</v>
      </c>
      <c r="AW581" s="15" t="s">
        <v>33</v>
      </c>
      <c r="AX581" s="15" t="s">
        <v>79</v>
      </c>
      <c r="AY581" s="266" t="s">
        <v>203</v>
      </c>
    </row>
    <row r="582" s="2" customFormat="1" ht="24.15" customHeight="1">
      <c r="A582" s="40"/>
      <c r="B582" s="41"/>
      <c r="C582" s="216" t="s">
        <v>884</v>
      </c>
      <c r="D582" s="216" t="s">
        <v>206</v>
      </c>
      <c r="E582" s="217" t="s">
        <v>1756</v>
      </c>
      <c r="F582" s="218" t="s">
        <v>1757</v>
      </c>
      <c r="G582" s="219" t="s">
        <v>209</v>
      </c>
      <c r="H582" s="220">
        <v>55.630000000000003</v>
      </c>
      <c r="I582" s="221"/>
      <c r="J582" s="222">
        <f>ROUND(I582*H582,2)</f>
        <v>0</v>
      </c>
      <c r="K582" s="218" t="s">
        <v>210</v>
      </c>
      <c r="L582" s="46"/>
      <c r="M582" s="223" t="s">
        <v>19</v>
      </c>
      <c r="N582" s="224" t="s">
        <v>43</v>
      </c>
      <c r="O582" s="86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R582" s="227" t="s">
        <v>321</v>
      </c>
      <c r="AT582" s="227" t="s">
        <v>206</v>
      </c>
      <c r="AU582" s="227" t="s">
        <v>81</v>
      </c>
      <c r="AY582" s="19" t="s">
        <v>203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19" t="s">
        <v>79</v>
      </c>
      <c r="BK582" s="228">
        <f>ROUND(I582*H582,2)</f>
        <v>0</v>
      </c>
      <c r="BL582" s="19" t="s">
        <v>321</v>
      </c>
      <c r="BM582" s="227" t="s">
        <v>2098</v>
      </c>
    </row>
    <row r="583" s="2" customFormat="1">
      <c r="A583" s="40"/>
      <c r="B583" s="41"/>
      <c r="C583" s="42"/>
      <c r="D583" s="229" t="s">
        <v>213</v>
      </c>
      <c r="E583" s="42"/>
      <c r="F583" s="230" t="s">
        <v>1759</v>
      </c>
      <c r="G583" s="42"/>
      <c r="H583" s="42"/>
      <c r="I583" s="231"/>
      <c r="J583" s="42"/>
      <c r="K583" s="42"/>
      <c r="L583" s="46"/>
      <c r="M583" s="232"/>
      <c r="N583" s="233"/>
      <c r="O583" s="86"/>
      <c r="P583" s="86"/>
      <c r="Q583" s="86"/>
      <c r="R583" s="86"/>
      <c r="S583" s="86"/>
      <c r="T583" s="87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T583" s="19" t="s">
        <v>213</v>
      </c>
      <c r="AU583" s="19" t="s">
        <v>81</v>
      </c>
    </row>
    <row r="584" s="13" customFormat="1">
      <c r="A584" s="13"/>
      <c r="B584" s="234"/>
      <c r="C584" s="235"/>
      <c r="D584" s="236" t="s">
        <v>215</v>
      </c>
      <c r="E584" s="237" t="s">
        <v>19</v>
      </c>
      <c r="F584" s="238" t="s">
        <v>1977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215</v>
      </c>
      <c r="AU584" s="244" t="s">
        <v>81</v>
      </c>
      <c r="AV584" s="13" t="s">
        <v>79</v>
      </c>
      <c r="AW584" s="13" t="s">
        <v>33</v>
      </c>
      <c r="AX584" s="13" t="s">
        <v>72</v>
      </c>
      <c r="AY584" s="244" t="s">
        <v>203</v>
      </c>
    </row>
    <row r="585" s="13" customFormat="1">
      <c r="A585" s="13"/>
      <c r="B585" s="234"/>
      <c r="C585" s="235"/>
      <c r="D585" s="236" t="s">
        <v>215</v>
      </c>
      <c r="E585" s="237" t="s">
        <v>19</v>
      </c>
      <c r="F585" s="238" t="s">
        <v>1578</v>
      </c>
      <c r="G585" s="235"/>
      <c r="H585" s="237" t="s">
        <v>19</v>
      </c>
      <c r="I585" s="239"/>
      <c r="J585" s="235"/>
      <c r="K585" s="235"/>
      <c r="L585" s="240"/>
      <c r="M585" s="241"/>
      <c r="N585" s="242"/>
      <c r="O585" s="242"/>
      <c r="P585" s="242"/>
      <c r="Q585" s="242"/>
      <c r="R585" s="242"/>
      <c r="S585" s="242"/>
      <c r="T585" s="24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4" t="s">
        <v>215</v>
      </c>
      <c r="AU585" s="244" t="s">
        <v>81</v>
      </c>
      <c r="AV585" s="13" t="s">
        <v>79</v>
      </c>
      <c r="AW585" s="13" t="s">
        <v>33</v>
      </c>
      <c r="AX585" s="13" t="s">
        <v>72</v>
      </c>
      <c r="AY585" s="244" t="s">
        <v>203</v>
      </c>
    </row>
    <row r="586" s="13" customFormat="1">
      <c r="A586" s="13"/>
      <c r="B586" s="234"/>
      <c r="C586" s="235"/>
      <c r="D586" s="236" t="s">
        <v>215</v>
      </c>
      <c r="E586" s="237" t="s">
        <v>19</v>
      </c>
      <c r="F586" s="238" t="s">
        <v>444</v>
      </c>
      <c r="G586" s="235"/>
      <c r="H586" s="237" t="s">
        <v>19</v>
      </c>
      <c r="I586" s="239"/>
      <c r="J586" s="235"/>
      <c r="K586" s="235"/>
      <c r="L586" s="240"/>
      <c r="M586" s="241"/>
      <c r="N586" s="242"/>
      <c r="O586" s="242"/>
      <c r="P586" s="242"/>
      <c r="Q586" s="242"/>
      <c r="R586" s="242"/>
      <c r="S586" s="242"/>
      <c r="T586" s="24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4" t="s">
        <v>215</v>
      </c>
      <c r="AU586" s="244" t="s">
        <v>81</v>
      </c>
      <c r="AV586" s="13" t="s">
        <v>79</v>
      </c>
      <c r="AW586" s="13" t="s">
        <v>33</v>
      </c>
      <c r="AX586" s="13" t="s">
        <v>72</v>
      </c>
      <c r="AY586" s="244" t="s">
        <v>203</v>
      </c>
    </row>
    <row r="587" s="13" customFormat="1">
      <c r="A587" s="13"/>
      <c r="B587" s="234"/>
      <c r="C587" s="235"/>
      <c r="D587" s="236" t="s">
        <v>215</v>
      </c>
      <c r="E587" s="237" t="s">
        <v>19</v>
      </c>
      <c r="F587" s="238" t="s">
        <v>1753</v>
      </c>
      <c r="G587" s="235"/>
      <c r="H587" s="237" t="s">
        <v>19</v>
      </c>
      <c r="I587" s="239"/>
      <c r="J587" s="235"/>
      <c r="K587" s="235"/>
      <c r="L587" s="240"/>
      <c r="M587" s="241"/>
      <c r="N587" s="242"/>
      <c r="O587" s="242"/>
      <c r="P587" s="242"/>
      <c r="Q587" s="242"/>
      <c r="R587" s="242"/>
      <c r="S587" s="242"/>
      <c r="T587" s="24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4" t="s">
        <v>215</v>
      </c>
      <c r="AU587" s="244" t="s">
        <v>81</v>
      </c>
      <c r="AV587" s="13" t="s">
        <v>79</v>
      </c>
      <c r="AW587" s="13" t="s">
        <v>33</v>
      </c>
      <c r="AX587" s="13" t="s">
        <v>72</v>
      </c>
      <c r="AY587" s="244" t="s">
        <v>203</v>
      </c>
    </row>
    <row r="588" s="13" customFormat="1">
      <c r="A588" s="13"/>
      <c r="B588" s="234"/>
      <c r="C588" s="235"/>
      <c r="D588" s="236" t="s">
        <v>215</v>
      </c>
      <c r="E588" s="237" t="s">
        <v>19</v>
      </c>
      <c r="F588" s="238" t="s">
        <v>1754</v>
      </c>
      <c r="G588" s="235"/>
      <c r="H588" s="237" t="s">
        <v>19</v>
      </c>
      <c r="I588" s="239"/>
      <c r="J588" s="235"/>
      <c r="K588" s="235"/>
      <c r="L588" s="240"/>
      <c r="M588" s="241"/>
      <c r="N588" s="242"/>
      <c r="O588" s="242"/>
      <c r="P588" s="242"/>
      <c r="Q588" s="242"/>
      <c r="R588" s="242"/>
      <c r="S588" s="242"/>
      <c r="T588" s="24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4" t="s">
        <v>215</v>
      </c>
      <c r="AU588" s="244" t="s">
        <v>81</v>
      </c>
      <c r="AV588" s="13" t="s">
        <v>79</v>
      </c>
      <c r="AW588" s="13" t="s">
        <v>33</v>
      </c>
      <c r="AX588" s="13" t="s">
        <v>72</v>
      </c>
      <c r="AY588" s="244" t="s">
        <v>203</v>
      </c>
    </row>
    <row r="589" s="14" customFormat="1">
      <c r="A589" s="14"/>
      <c r="B589" s="245"/>
      <c r="C589" s="246"/>
      <c r="D589" s="236" t="s">
        <v>215</v>
      </c>
      <c r="E589" s="247" t="s">
        <v>19</v>
      </c>
      <c r="F589" s="248" t="s">
        <v>321</v>
      </c>
      <c r="G589" s="246"/>
      <c r="H589" s="249">
        <v>16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215</v>
      </c>
      <c r="AU589" s="255" t="s">
        <v>81</v>
      </c>
      <c r="AV589" s="14" t="s">
        <v>81</v>
      </c>
      <c r="AW589" s="14" t="s">
        <v>33</v>
      </c>
      <c r="AX589" s="14" t="s">
        <v>72</v>
      </c>
      <c r="AY589" s="255" t="s">
        <v>203</v>
      </c>
    </row>
    <row r="590" s="13" customFormat="1">
      <c r="A590" s="13"/>
      <c r="B590" s="234"/>
      <c r="C590" s="235"/>
      <c r="D590" s="236" t="s">
        <v>215</v>
      </c>
      <c r="E590" s="237" t="s">
        <v>19</v>
      </c>
      <c r="F590" s="238" t="s">
        <v>1977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215</v>
      </c>
      <c r="AU590" s="244" t="s">
        <v>81</v>
      </c>
      <c r="AV590" s="13" t="s">
        <v>79</v>
      </c>
      <c r="AW590" s="13" t="s">
        <v>33</v>
      </c>
      <c r="AX590" s="13" t="s">
        <v>72</v>
      </c>
      <c r="AY590" s="244" t="s">
        <v>203</v>
      </c>
    </row>
    <row r="591" s="13" customFormat="1">
      <c r="A591" s="13"/>
      <c r="B591" s="234"/>
      <c r="C591" s="235"/>
      <c r="D591" s="236" t="s">
        <v>215</v>
      </c>
      <c r="E591" s="237" t="s">
        <v>19</v>
      </c>
      <c r="F591" s="238" t="s">
        <v>1624</v>
      </c>
      <c r="G591" s="235"/>
      <c r="H591" s="237" t="s">
        <v>19</v>
      </c>
      <c r="I591" s="239"/>
      <c r="J591" s="235"/>
      <c r="K591" s="235"/>
      <c r="L591" s="240"/>
      <c r="M591" s="241"/>
      <c r="N591" s="242"/>
      <c r="O591" s="242"/>
      <c r="P591" s="242"/>
      <c r="Q591" s="242"/>
      <c r="R591" s="242"/>
      <c r="S591" s="242"/>
      <c r="T591" s="24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4" t="s">
        <v>215</v>
      </c>
      <c r="AU591" s="244" t="s">
        <v>81</v>
      </c>
      <c r="AV591" s="13" t="s">
        <v>79</v>
      </c>
      <c r="AW591" s="13" t="s">
        <v>33</v>
      </c>
      <c r="AX591" s="13" t="s">
        <v>72</v>
      </c>
      <c r="AY591" s="244" t="s">
        <v>203</v>
      </c>
    </row>
    <row r="592" s="13" customFormat="1">
      <c r="A592" s="13"/>
      <c r="B592" s="234"/>
      <c r="C592" s="235"/>
      <c r="D592" s="236" t="s">
        <v>215</v>
      </c>
      <c r="E592" s="237" t="s">
        <v>19</v>
      </c>
      <c r="F592" s="238" t="s">
        <v>456</v>
      </c>
      <c r="G592" s="235"/>
      <c r="H592" s="237" t="s">
        <v>19</v>
      </c>
      <c r="I592" s="239"/>
      <c r="J592" s="235"/>
      <c r="K592" s="235"/>
      <c r="L592" s="240"/>
      <c r="M592" s="241"/>
      <c r="N592" s="242"/>
      <c r="O592" s="242"/>
      <c r="P592" s="242"/>
      <c r="Q592" s="242"/>
      <c r="R592" s="242"/>
      <c r="S592" s="242"/>
      <c r="T592" s="24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4" t="s">
        <v>215</v>
      </c>
      <c r="AU592" s="244" t="s">
        <v>81</v>
      </c>
      <c r="AV592" s="13" t="s">
        <v>79</v>
      </c>
      <c r="AW592" s="13" t="s">
        <v>33</v>
      </c>
      <c r="AX592" s="13" t="s">
        <v>72</v>
      </c>
      <c r="AY592" s="244" t="s">
        <v>203</v>
      </c>
    </row>
    <row r="593" s="13" customFormat="1">
      <c r="A593" s="13"/>
      <c r="B593" s="234"/>
      <c r="C593" s="235"/>
      <c r="D593" s="236" t="s">
        <v>215</v>
      </c>
      <c r="E593" s="237" t="s">
        <v>19</v>
      </c>
      <c r="F593" s="238" t="s">
        <v>1753</v>
      </c>
      <c r="G593" s="235"/>
      <c r="H593" s="237" t="s">
        <v>19</v>
      </c>
      <c r="I593" s="239"/>
      <c r="J593" s="235"/>
      <c r="K593" s="235"/>
      <c r="L593" s="240"/>
      <c r="M593" s="241"/>
      <c r="N593" s="242"/>
      <c r="O593" s="242"/>
      <c r="P593" s="242"/>
      <c r="Q593" s="242"/>
      <c r="R593" s="242"/>
      <c r="S593" s="242"/>
      <c r="T593" s="24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4" t="s">
        <v>215</v>
      </c>
      <c r="AU593" s="244" t="s">
        <v>81</v>
      </c>
      <c r="AV593" s="13" t="s">
        <v>79</v>
      </c>
      <c r="AW593" s="13" t="s">
        <v>33</v>
      </c>
      <c r="AX593" s="13" t="s">
        <v>72</v>
      </c>
      <c r="AY593" s="244" t="s">
        <v>203</v>
      </c>
    </row>
    <row r="594" s="13" customFormat="1">
      <c r="A594" s="13"/>
      <c r="B594" s="234"/>
      <c r="C594" s="235"/>
      <c r="D594" s="236" t="s">
        <v>215</v>
      </c>
      <c r="E594" s="237" t="s">
        <v>19</v>
      </c>
      <c r="F594" s="238" t="s">
        <v>1754</v>
      </c>
      <c r="G594" s="235"/>
      <c r="H594" s="237" t="s">
        <v>19</v>
      </c>
      <c r="I594" s="239"/>
      <c r="J594" s="235"/>
      <c r="K594" s="235"/>
      <c r="L594" s="240"/>
      <c r="M594" s="241"/>
      <c r="N594" s="242"/>
      <c r="O594" s="242"/>
      <c r="P594" s="242"/>
      <c r="Q594" s="242"/>
      <c r="R594" s="242"/>
      <c r="S594" s="242"/>
      <c r="T594" s="24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4" t="s">
        <v>215</v>
      </c>
      <c r="AU594" s="244" t="s">
        <v>81</v>
      </c>
      <c r="AV594" s="13" t="s">
        <v>79</v>
      </c>
      <c r="AW594" s="13" t="s">
        <v>33</v>
      </c>
      <c r="AX594" s="13" t="s">
        <v>72</v>
      </c>
      <c r="AY594" s="244" t="s">
        <v>203</v>
      </c>
    </row>
    <row r="595" s="14" customFormat="1">
      <c r="A595" s="14"/>
      <c r="B595" s="245"/>
      <c r="C595" s="246"/>
      <c r="D595" s="236" t="s">
        <v>215</v>
      </c>
      <c r="E595" s="247" t="s">
        <v>19</v>
      </c>
      <c r="F595" s="248" t="s">
        <v>1978</v>
      </c>
      <c r="G595" s="246"/>
      <c r="H595" s="249">
        <v>11.560000000000001</v>
      </c>
      <c r="I595" s="250"/>
      <c r="J595" s="246"/>
      <c r="K595" s="246"/>
      <c r="L595" s="251"/>
      <c r="M595" s="252"/>
      <c r="N595" s="253"/>
      <c r="O595" s="253"/>
      <c r="P595" s="253"/>
      <c r="Q595" s="253"/>
      <c r="R595" s="253"/>
      <c r="S595" s="253"/>
      <c r="T595" s="25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5" t="s">
        <v>215</v>
      </c>
      <c r="AU595" s="255" t="s">
        <v>81</v>
      </c>
      <c r="AV595" s="14" t="s">
        <v>81</v>
      </c>
      <c r="AW595" s="14" t="s">
        <v>33</v>
      </c>
      <c r="AX595" s="14" t="s">
        <v>72</v>
      </c>
      <c r="AY595" s="255" t="s">
        <v>203</v>
      </c>
    </row>
    <row r="596" s="13" customFormat="1">
      <c r="A596" s="13"/>
      <c r="B596" s="234"/>
      <c r="C596" s="235"/>
      <c r="D596" s="236" t="s">
        <v>215</v>
      </c>
      <c r="E596" s="237" t="s">
        <v>19</v>
      </c>
      <c r="F596" s="238" t="s">
        <v>1977</v>
      </c>
      <c r="G596" s="235"/>
      <c r="H596" s="237" t="s">
        <v>19</v>
      </c>
      <c r="I596" s="239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215</v>
      </c>
      <c r="AU596" s="244" t="s">
        <v>81</v>
      </c>
      <c r="AV596" s="13" t="s">
        <v>79</v>
      </c>
      <c r="AW596" s="13" t="s">
        <v>33</v>
      </c>
      <c r="AX596" s="13" t="s">
        <v>72</v>
      </c>
      <c r="AY596" s="244" t="s">
        <v>203</v>
      </c>
    </row>
    <row r="597" s="13" customFormat="1">
      <c r="A597" s="13"/>
      <c r="B597" s="234"/>
      <c r="C597" s="235"/>
      <c r="D597" s="236" t="s">
        <v>215</v>
      </c>
      <c r="E597" s="237" t="s">
        <v>19</v>
      </c>
      <c r="F597" s="238" t="s">
        <v>1832</v>
      </c>
      <c r="G597" s="235"/>
      <c r="H597" s="237" t="s">
        <v>19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215</v>
      </c>
      <c r="AU597" s="244" t="s">
        <v>81</v>
      </c>
      <c r="AV597" s="13" t="s">
        <v>79</v>
      </c>
      <c r="AW597" s="13" t="s">
        <v>33</v>
      </c>
      <c r="AX597" s="13" t="s">
        <v>72</v>
      </c>
      <c r="AY597" s="244" t="s">
        <v>203</v>
      </c>
    </row>
    <row r="598" s="13" customFormat="1">
      <c r="A598" s="13"/>
      <c r="B598" s="234"/>
      <c r="C598" s="235"/>
      <c r="D598" s="236" t="s">
        <v>215</v>
      </c>
      <c r="E598" s="237" t="s">
        <v>19</v>
      </c>
      <c r="F598" s="238" t="s">
        <v>1979</v>
      </c>
      <c r="G598" s="235"/>
      <c r="H598" s="237" t="s">
        <v>19</v>
      </c>
      <c r="I598" s="239"/>
      <c r="J598" s="235"/>
      <c r="K598" s="235"/>
      <c r="L598" s="240"/>
      <c r="M598" s="241"/>
      <c r="N598" s="242"/>
      <c r="O598" s="242"/>
      <c r="P598" s="242"/>
      <c r="Q598" s="242"/>
      <c r="R598" s="242"/>
      <c r="S598" s="242"/>
      <c r="T598" s="24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4" t="s">
        <v>215</v>
      </c>
      <c r="AU598" s="244" t="s">
        <v>81</v>
      </c>
      <c r="AV598" s="13" t="s">
        <v>79</v>
      </c>
      <c r="AW598" s="13" t="s">
        <v>33</v>
      </c>
      <c r="AX598" s="13" t="s">
        <v>72</v>
      </c>
      <c r="AY598" s="244" t="s">
        <v>203</v>
      </c>
    </row>
    <row r="599" s="13" customFormat="1">
      <c r="A599" s="13"/>
      <c r="B599" s="234"/>
      <c r="C599" s="235"/>
      <c r="D599" s="236" t="s">
        <v>215</v>
      </c>
      <c r="E599" s="237" t="s">
        <v>19</v>
      </c>
      <c r="F599" s="238" t="s">
        <v>1753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215</v>
      </c>
      <c r="AU599" s="244" t="s">
        <v>81</v>
      </c>
      <c r="AV599" s="13" t="s">
        <v>79</v>
      </c>
      <c r="AW599" s="13" t="s">
        <v>33</v>
      </c>
      <c r="AX599" s="13" t="s">
        <v>72</v>
      </c>
      <c r="AY599" s="244" t="s">
        <v>203</v>
      </c>
    </row>
    <row r="600" s="13" customFormat="1">
      <c r="A600" s="13"/>
      <c r="B600" s="234"/>
      <c r="C600" s="235"/>
      <c r="D600" s="236" t="s">
        <v>215</v>
      </c>
      <c r="E600" s="237" t="s">
        <v>19</v>
      </c>
      <c r="F600" s="238" t="s">
        <v>1754</v>
      </c>
      <c r="G600" s="235"/>
      <c r="H600" s="237" t="s">
        <v>19</v>
      </c>
      <c r="I600" s="239"/>
      <c r="J600" s="235"/>
      <c r="K600" s="235"/>
      <c r="L600" s="240"/>
      <c r="M600" s="241"/>
      <c r="N600" s="242"/>
      <c r="O600" s="242"/>
      <c r="P600" s="242"/>
      <c r="Q600" s="242"/>
      <c r="R600" s="242"/>
      <c r="S600" s="242"/>
      <c r="T600" s="24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4" t="s">
        <v>215</v>
      </c>
      <c r="AU600" s="244" t="s">
        <v>81</v>
      </c>
      <c r="AV600" s="13" t="s">
        <v>79</v>
      </c>
      <c r="AW600" s="13" t="s">
        <v>33</v>
      </c>
      <c r="AX600" s="13" t="s">
        <v>72</v>
      </c>
      <c r="AY600" s="244" t="s">
        <v>203</v>
      </c>
    </row>
    <row r="601" s="14" customFormat="1">
      <c r="A601" s="14"/>
      <c r="B601" s="245"/>
      <c r="C601" s="246"/>
      <c r="D601" s="236" t="s">
        <v>215</v>
      </c>
      <c r="E601" s="247" t="s">
        <v>19</v>
      </c>
      <c r="F601" s="248" t="s">
        <v>1980</v>
      </c>
      <c r="G601" s="246"/>
      <c r="H601" s="249">
        <v>15.869999999999999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215</v>
      </c>
      <c r="AU601" s="255" t="s">
        <v>81</v>
      </c>
      <c r="AV601" s="14" t="s">
        <v>81</v>
      </c>
      <c r="AW601" s="14" t="s">
        <v>33</v>
      </c>
      <c r="AX601" s="14" t="s">
        <v>72</v>
      </c>
      <c r="AY601" s="255" t="s">
        <v>203</v>
      </c>
    </row>
    <row r="602" s="13" customFormat="1">
      <c r="A602" s="13"/>
      <c r="B602" s="234"/>
      <c r="C602" s="235"/>
      <c r="D602" s="236" t="s">
        <v>215</v>
      </c>
      <c r="E602" s="237" t="s">
        <v>19</v>
      </c>
      <c r="F602" s="238" t="s">
        <v>1977</v>
      </c>
      <c r="G602" s="235"/>
      <c r="H602" s="237" t="s">
        <v>19</v>
      </c>
      <c r="I602" s="239"/>
      <c r="J602" s="235"/>
      <c r="K602" s="235"/>
      <c r="L602" s="240"/>
      <c r="M602" s="241"/>
      <c r="N602" s="242"/>
      <c r="O602" s="242"/>
      <c r="P602" s="242"/>
      <c r="Q602" s="242"/>
      <c r="R602" s="242"/>
      <c r="S602" s="242"/>
      <c r="T602" s="24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4" t="s">
        <v>215</v>
      </c>
      <c r="AU602" s="244" t="s">
        <v>81</v>
      </c>
      <c r="AV602" s="13" t="s">
        <v>79</v>
      </c>
      <c r="AW602" s="13" t="s">
        <v>33</v>
      </c>
      <c r="AX602" s="13" t="s">
        <v>72</v>
      </c>
      <c r="AY602" s="244" t="s">
        <v>203</v>
      </c>
    </row>
    <row r="603" s="13" customFormat="1">
      <c r="A603" s="13"/>
      <c r="B603" s="234"/>
      <c r="C603" s="235"/>
      <c r="D603" s="236" t="s">
        <v>215</v>
      </c>
      <c r="E603" s="237" t="s">
        <v>19</v>
      </c>
      <c r="F603" s="238" t="s">
        <v>1609</v>
      </c>
      <c r="G603" s="235"/>
      <c r="H603" s="237" t="s">
        <v>19</v>
      </c>
      <c r="I603" s="239"/>
      <c r="J603" s="235"/>
      <c r="K603" s="235"/>
      <c r="L603" s="240"/>
      <c r="M603" s="241"/>
      <c r="N603" s="242"/>
      <c r="O603" s="242"/>
      <c r="P603" s="242"/>
      <c r="Q603" s="242"/>
      <c r="R603" s="242"/>
      <c r="S603" s="242"/>
      <c r="T603" s="24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4" t="s">
        <v>215</v>
      </c>
      <c r="AU603" s="244" t="s">
        <v>81</v>
      </c>
      <c r="AV603" s="13" t="s">
        <v>79</v>
      </c>
      <c r="AW603" s="13" t="s">
        <v>33</v>
      </c>
      <c r="AX603" s="13" t="s">
        <v>72</v>
      </c>
      <c r="AY603" s="244" t="s">
        <v>203</v>
      </c>
    </row>
    <row r="604" s="13" customFormat="1">
      <c r="A604" s="13"/>
      <c r="B604" s="234"/>
      <c r="C604" s="235"/>
      <c r="D604" s="236" t="s">
        <v>215</v>
      </c>
      <c r="E604" s="237" t="s">
        <v>19</v>
      </c>
      <c r="F604" s="238" t="s">
        <v>1727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215</v>
      </c>
      <c r="AU604" s="244" t="s">
        <v>81</v>
      </c>
      <c r="AV604" s="13" t="s">
        <v>79</v>
      </c>
      <c r="AW604" s="13" t="s">
        <v>33</v>
      </c>
      <c r="AX604" s="13" t="s">
        <v>72</v>
      </c>
      <c r="AY604" s="244" t="s">
        <v>203</v>
      </c>
    </row>
    <row r="605" s="13" customFormat="1">
      <c r="A605" s="13"/>
      <c r="B605" s="234"/>
      <c r="C605" s="235"/>
      <c r="D605" s="236" t="s">
        <v>215</v>
      </c>
      <c r="E605" s="237" t="s">
        <v>19</v>
      </c>
      <c r="F605" s="238" t="s">
        <v>1753</v>
      </c>
      <c r="G605" s="235"/>
      <c r="H605" s="237" t="s">
        <v>19</v>
      </c>
      <c r="I605" s="239"/>
      <c r="J605" s="235"/>
      <c r="K605" s="235"/>
      <c r="L605" s="240"/>
      <c r="M605" s="241"/>
      <c r="N605" s="242"/>
      <c r="O605" s="242"/>
      <c r="P605" s="242"/>
      <c r="Q605" s="242"/>
      <c r="R605" s="242"/>
      <c r="S605" s="242"/>
      <c r="T605" s="24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4" t="s">
        <v>215</v>
      </c>
      <c r="AU605" s="244" t="s">
        <v>81</v>
      </c>
      <c r="AV605" s="13" t="s">
        <v>79</v>
      </c>
      <c r="AW605" s="13" t="s">
        <v>33</v>
      </c>
      <c r="AX605" s="13" t="s">
        <v>72</v>
      </c>
      <c r="AY605" s="244" t="s">
        <v>203</v>
      </c>
    </row>
    <row r="606" s="13" customFormat="1">
      <c r="A606" s="13"/>
      <c r="B606" s="234"/>
      <c r="C606" s="235"/>
      <c r="D606" s="236" t="s">
        <v>215</v>
      </c>
      <c r="E606" s="237" t="s">
        <v>19</v>
      </c>
      <c r="F606" s="238" t="s">
        <v>1754</v>
      </c>
      <c r="G606" s="235"/>
      <c r="H606" s="237" t="s">
        <v>19</v>
      </c>
      <c r="I606" s="239"/>
      <c r="J606" s="235"/>
      <c r="K606" s="235"/>
      <c r="L606" s="240"/>
      <c r="M606" s="241"/>
      <c r="N606" s="242"/>
      <c r="O606" s="242"/>
      <c r="P606" s="242"/>
      <c r="Q606" s="242"/>
      <c r="R606" s="242"/>
      <c r="S606" s="242"/>
      <c r="T606" s="24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4" t="s">
        <v>215</v>
      </c>
      <c r="AU606" s="244" t="s">
        <v>81</v>
      </c>
      <c r="AV606" s="13" t="s">
        <v>79</v>
      </c>
      <c r="AW606" s="13" t="s">
        <v>33</v>
      </c>
      <c r="AX606" s="13" t="s">
        <v>72</v>
      </c>
      <c r="AY606" s="244" t="s">
        <v>203</v>
      </c>
    </row>
    <row r="607" s="14" customFormat="1">
      <c r="A607" s="14"/>
      <c r="B607" s="245"/>
      <c r="C607" s="246"/>
      <c r="D607" s="236" t="s">
        <v>215</v>
      </c>
      <c r="E607" s="247" t="s">
        <v>19</v>
      </c>
      <c r="F607" s="248" t="s">
        <v>1981</v>
      </c>
      <c r="G607" s="246"/>
      <c r="H607" s="249">
        <v>4.8099999999999996</v>
      </c>
      <c r="I607" s="250"/>
      <c r="J607" s="246"/>
      <c r="K607" s="246"/>
      <c r="L607" s="251"/>
      <c r="M607" s="252"/>
      <c r="N607" s="253"/>
      <c r="O607" s="253"/>
      <c r="P607" s="253"/>
      <c r="Q607" s="253"/>
      <c r="R607" s="253"/>
      <c r="S607" s="253"/>
      <c r="T607" s="25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5" t="s">
        <v>215</v>
      </c>
      <c r="AU607" s="255" t="s">
        <v>81</v>
      </c>
      <c r="AV607" s="14" t="s">
        <v>81</v>
      </c>
      <c r="AW607" s="14" t="s">
        <v>33</v>
      </c>
      <c r="AX607" s="14" t="s">
        <v>72</v>
      </c>
      <c r="AY607" s="255" t="s">
        <v>203</v>
      </c>
    </row>
    <row r="608" s="13" customFormat="1">
      <c r="A608" s="13"/>
      <c r="B608" s="234"/>
      <c r="C608" s="235"/>
      <c r="D608" s="236" t="s">
        <v>215</v>
      </c>
      <c r="E608" s="237" t="s">
        <v>19</v>
      </c>
      <c r="F608" s="238" t="s">
        <v>1977</v>
      </c>
      <c r="G608" s="235"/>
      <c r="H608" s="237" t="s">
        <v>19</v>
      </c>
      <c r="I608" s="239"/>
      <c r="J608" s="235"/>
      <c r="K608" s="235"/>
      <c r="L608" s="240"/>
      <c r="M608" s="241"/>
      <c r="N608" s="242"/>
      <c r="O608" s="242"/>
      <c r="P608" s="242"/>
      <c r="Q608" s="242"/>
      <c r="R608" s="242"/>
      <c r="S608" s="242"/>
      <c r="T608" s="24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4" t="s">
        <v>215</v>
      </c>
      <c r="AU608" s="244" t="s">
        <v>81</v>
      </c>
      <c r="AV608" s="13" t="s">
        <v>79</v>
      </c>
      <c r="AW608" s="13" t="s">
        <v>33</v>
      </c>
      <c r="AX608" s="13" t="s">
        <v>72</v>
      </c>
      <c r="AY608" s="244" t="s">
        <v>203</v>
      </c>
    </row>
    <row r="609" s="13" customFormat="1">
      <c r="A609" s="13"/>
      <c r="B609" s="234"/>
      <c r="C609" s="235"/>
      <c r="D609" s="236" t="s">
        <v>215</v>
      </c>
      <c r="E609" s="237" t="s">
        <v>19</v>
      </c>
      <c r="F609" s="238" t="s">
        <v>1671</v>
      </c>
      <c r="G609" s="235"/>
      <c r="H609" s="237" t="s">
        <v>19</v>
      </c>
      <c r="I609" s="239"/>
      <c r="J609" s="235"/>
      <c r="K609" s="235"/>
      <c r="L609" s="240"/>
      <c r="M609" s="241"/>
      <c r="N609" s="242"/>
      <c r="O609" s="242"/>
      <c r="P609" s="242"/>
      <c r="Q609" s="242"/>
      <c r="R609" s="242"/>
      <c r="S609" s="242"/>
      <c r="T609" s="24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4" t="s">
        <v>215</v>
      </c>
      <c r="AU609" s="244" t="s">
        <v>81</v>
      </c>
      <c r="AV609" s="13" t="s">
        <v>79</v>
      </c>
      <c r="AW609" s="13" t="s">
        <v>33</v>
      </c>
      <c r="AX609" s="13" t="s">
        <v>72</v>
      </c>
      <c r="AY609" s="244" t="s">
        <v>203</v>
      </c>
    </row>
    <row r="610" s="13" customFormat="1">
      <c r="A610" s="13"/>
      <c r="B610" s="234"/>
      <c r="C610" s="235"/>
      <c r="D610" s="236" t="s">
        <v>215</v>
      </c>
      <c r="E610" s="237" t="s">
        <v>19</v>
      </c>
      <c r="F610" s="238" t="s">
        <v>1982</v>
      </c>
      <c r="G610" s="235"/>
      <c r="H610" s="237" t="s">
        <v>19</v>
      </c>
      <c r="I610" s="239"/>
      <c r="J610" s="235"/>
      <c r="K610" s="235"/>
      <c r="L610" s="240"/>
      <c r="M610" s="241"/>
      <c r="N610" s="242"/>
      <c r="O610" s="242"/>
      <c r="P610" s="242"/>
      <c r="Q610" s="242"/>
      <c r="R610" s="242"/>
      <c r="S610" s="242"/>
      <c r="T610" s="24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4" t="s">
        <v>215</v>
      </c>
      <c r="AU610" s="244" t="s">
        <v>81</v>
      </c>
      <c r="AV610" s="13" t="s">
        <v>79</v>
      </c>
      <c r="AW610" s="13" t="s">
        <v>33</v>
      </c>
      <c r="AX610" s="13" t="s">
        <v>72</v>
      </c>
      <c r="AY610" s="244" t="s">
        <v>203</v>
      </c>
    </row>
    <row r="611" s="13" customFormat="1">
      <c r="A611" s="13"/>
      <c r="B611" s="234"/>
      <c r="C611" s="235"/>
      <c r="D611" s="236" t="s">
        <v>215</v>
      </c>
      <c r="E611" s="237" t="s">
        <v>19</v>
      </c>
      <c r="F611" s="238" t="s">
        <v>1753</v>
      </c>
      <c r="G611" s="235"/>
      <c r="H611" s="237" t="s">
        <v>19</v>
      </c>
      <c r="I611" s="239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215</v>
      </c>
      <c r="AU611" s="244" t="s">
        <v>81</v>
      </c>
      <c r="AV611" s="13" t="s">
        <v>79</v>
      </c>
      <c r="AW611" s="13" t="s">
        <v>33</v>
      </c>
      <c r="AX611" s="13" t="s">
        <v>72</v>
      </c>
      <c r="AY611" s="244" t="s">
        <v>203</v>
      </c>
    </row>
    <row r="612" s="13" customFormat="1">
      <c r="A612" s="13"/>
      <c r="B612" s="234"/>
      <c r="C612" s="235"/>
      <c r="D612" s="236" t="s">
        <v>215</v>
      </c>
      <c r="E612" s="237" t="s">
        <v>19</v>
      </c>
      <c r="F612" s="238" t="s">
        <v>1754</v>
      </c>
      <c r="G612" s="235"/>
      <c r="H612" s="237" t="s">
        <v>19</v>
      </c>
      <c r="I612" s="239"/>
      <c r="J612" s="235"/>
      <c r="K612" s="235"/>
      <c r="L612" s="240"/>
      <c r="M612" s="241"/>
      <c r="N612" s="242"/>
      <c r="O612" s="242"/>
      <c r="P612" s="242"/>
      <c r="Q612" s="242"/>
      <c r="R612" s="242"/>
      <c r="S612" s="242"/>
      <c r="T612" s="24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4" t="s">
        <v>215</v>
      </c>
      <c r="AU612" s="244" t="s">
        <v>81</v>
      </c>
      <c r="AV612" s="13" t="s">
        <v>79</v>
      </c>
      <c r="AW612" s="13" t="s">
        <v>33</v>
      </c>
      <c r="AX612" s="13" t="s">
        <v>72</v>
      </c>
      <c r="AY612" s="244" t="s">
        <v>203</v>
      </c>
    </row>
    <row r="613" s="14" customFormat="1">
      <c r="A613" s="14"/>
      <c r="B613" s="245"/>
      <c r="C613" s="246"/>
      <c r="D613" s="236" t="s">
        <v>215</v>
      </c>
      <c r="E613" s="247" t="s">
        <v>19</v>
      </c>
      <c r="F613" s="248" t="s">
        <v>1983</v>
      </c>
      <c r="G613" s="246"/>
      <c r="H613" s="249">
        <v>7.3899999999999997</v>
      </c>
      <c r="I613" s="250"/>
      <c r="J613" s="246"/>
      <c r="K613" s="246"/>
      <c r="L613" s="251"/>
      <c r="M613" s="252"/>
      <c r="N613" s="253"/>
      <c r="O613" s="253"/>
      <c r="P613" s="253"/>
      <c r="Q613" s="253"/>
      <c r="R613" s="253"/>
      <c r="S613" s="253"/>
      <c r="T613" s="25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5" t="s">
        <v>215</v>
      </c>
      <c r="AU613" s="255" t="s">
        <v>81</v>
      </c>
      <c r="AV613" s="14" t="s">
        <v>81</v>
      </c>
      <c r="AW613" s="14" t="s">
        <v>33</v>
      </c>
      <c r="AX613" s="14" t="s">
        <v>72</v>
      </c>
      <c r="AY613" s="255" t="s">
        <v>203</v>
      </c>
    </row>
    <row r="614" s="15" customFormat="1">
      <c r="A614" s="15"/>
      <c r="B614" s="256"/>
      <c r="C614" s="257"/>
      <c r="D614" s="236" t="s">
        <v>215</v>
      </c>
      <c r="E614" s="258" t="s">
        <v>19</v>
      </c>
      <c r="F614" s="259" t="s">
        <v>246</v>
      </c>
      <c r="G614" s="257"/>
      <c r="H614" s="260">
        <v>55.630000000000003</v>
      </c>
      <c r="I614" s="261"/>
      <c r="J614" s="257"/>
      <c r="K614" s="257"/>
      <c r="L614" s="262"/>
      <c r="M614" s="263"/>
      <c r="N614" s="264"/>
      <c r="O614" s="264"/>
      <c r="P614" s="264"/>
      <c r="Q614" s="264"/>
      <c r="R614" s="264"/>
      <c r="S614" s="264"/>
      <c r="T614" s="26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T614" s="266" t="s">
        <v>215</v>
      </c>
      <c r="AU614" s="266" t="s">
        <v>81</v>
      </c>
      <c r="AV614" s="15" t="s">
        <v>211</v>
      </c>
      <c r="AW614" s="15" t="s">
        <v>33</v>
      </c>
      <c r="AX614" s="15" t="s">
        <v>79</v>
      </c>
      <c r="AY614" s="266" t="s">
        <v>203</v>
      </c>
    </row>
    <row r="615" s="2" customFormat="1" ht="16.5" customHeight="1">
      <c r="A615" s="40"/>
      <c r="B615" s="41"/>
      <c r="C615" s="216" t="s">
        <v>888</v>
      </c>
      <c r="D615" s="216" t="s">
        <v>206</v>
      </c>
      <c r="E615" s="217" t="s">
        <v>1761</v>
      </c>
      <c r="F615" s="218" t="s">
        <v>1762</v>
      </c>
      <c r="G615" s="219" t="s">
        <v>209</v>
      </c>
      <c r="H615" s="220">
        <v>55.630000000000003</v>
      </c>
      <c r="I615" s="221"/>
      <c r="J615" s="222">
        <f>ROUND(I615*H615,2)</f>
        <v>0</v>
      </c>
      <c r="K615" s="218" t="s">
        <v>210</v>
      </c>
      <c r="L615" s="46"/>
      <c r="M615" s="223" t="s">
        <v>19</v>
      </c>
      <c r="N615" s="224" t="s">
        <v>43</v>
      </c>
      <c r="O615" s="86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27" t="s">
        <v>321</v>
      </c>
      <c r="AT615" s="227" t="s">
        <v>206</v>
      </c>
      <c r="AU615" s="227" t="s">
        <v>81</v>
      </c>
      <c r="AY615" s="19" t="s">
        <v>203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19" t="s">
        <v>79</v>
      </c>
      <c r="BK615" s="228">
        <f>ROUND(I615*H615,2)</f>
        <v>0</v>
      </c>
      <c r="BL615" s="19" t="s">
        <v>321</v>
      </c>
      <c r="BM615" s="227" t="s">
        <v>2099</v>
      </c>
    </row>
    <row r="616" s="2" customFormat="1">
      <c r="A616" s="40"/>
      <c r="B616" s="41"/>
      <c r="C616" s="42"/>
      <c r="D616" s="229" t="s">
        <v>213</v>
      </c>
      <c r="E616" s="42"/>
      <c r="F616" s="230" t="s">
        <v>1764</v>
      </c>
      <c r="G616" s="42"/>
      <c r="H616" s="42"/>
      <c r="I616" s="231"/>
      <c r="J616" s="42"/>
      <c r="K616" s="42"/>
      <c r="L616" s="46"/>
      <c r="M616" s="232"/>
      <c r="N616" s="233"/>
      <c r="O616" s="86"/>
      <c r="P616" s="86"/>
      <c r="Q616" s="86"/>
      <c r="R616" s="86"/>
      <c r="S616" s="86"/>
      <c r="T616" s="87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T616" s="19" t="s">
        <v>213</v>
      </c>
      <c r="AU616" s="19" t="s">
        <v>81</v>
      </c>
    </row>
    <row r="617" s="13" customFormat="1">
      <c r="A617" s="13"/>
      <c r="B617" s="234"/>
      <c r="C617" s="235"/>
      <c r="D617" s="236" t="s">
        <v>215</v>
      </c>
      <c r="E617" s="237" t="s">
        <v>19</v>
      </c>
      <c r="F617" s="238" t="s">
        <v>1977</v>
      </c>
      <c r="G617" s="235"/>
      <c r="H617" s="237" t="s">
        <v>19</v>
      </c>
      <c r="I617" s="239"/>
      <c r="J617" s="235"/>
      <c r="K617" s="235"/>
      <c r="L617" s="240"/>
      <c r="M617" s="241"/>
      <c r="N617" s="242"/>
      <c r="O617" s="242"/>
      <c r="P617" s="242"/>
      <c r="Q617" s="242"/>
      <c r="R617" s="242"/>
      <c r="S617" s="242"/>
      <c r="T617" s="24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4" t="s">
        <v>215</v>
      </c>
      <c r="AU617" s="244" t="s">
        <v>81</v>
      </c>
      <c r="AV617" s="13" t="s">
        <v>79</v>
      </c>
      <c r="AW617" s="13" t="s">
        <v>33</v>
      </c>
      <c r="AX617" s="13" t="s">
        <v>72</v>
      </c>
      <c r="AY617" s="244" t="s">
        <v>203</v>
      </c>
    </row>
    <row r="618" s="13" customFormat="1">
      <c r="A618" s="13"/>
      <c r="B618" s="234"/>
      <c r="C618" s="235"/>
      <c r="D618" s="236" t="s">
        <v>215</v>
      </c>
      <c r="E618" s="237" t="s">
        <v>19</v>
      </c>
      <c r="F618" s="238" t="s">
        <v>1578</v>
      </c>
      <c r="G618" s="235"/>
      <c r="H618" s="237" t="s">
        <v>19</v>
      </c>
      <c r="I618" s="239"/>
      <c r="J618" s="235"/>
      <c r="K618" s="235"/>
      <c r="L618" s="240"/>
      <c r="M618" s="241"/>
      <c r="N618" s="242"/>
      <c r="O618" s="242"/>
      <c r="P618" s="242"/>
      <c r="Q618" s="242"/>
      <c r="R618" s="242"/>
      <c r="S618" s="242"/>
      <c r="T618" s="24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4" t="s">
        <v>215</v>
      </c>
      <c r="AU618" s="244" t="s">
        <v>81</v>
      </c>
      <c r="AV618" s="13" t="s">
        <v>79</v>
      </c>
      <c r="AW618" s="13" t="s">
        <v>33</v>
      </c>
      <c r="AX618" s="13" t="s">
        <v>72</v>
      </c>
      <c r="AY618" s="244" t="s">
        <v>203</v>
      </c>
    </row>
    <row r="619" s="13" customFormat="1">
      <c r="A619" s="13"/>
      <c r="B619" s="234"/>
      <c r="C619" s="235"/>
      <c r="D619" s="236" t="s">
        <v>215</v>
      </c>
      <c r="E619" s="237" t="s">
        <v>19</v>
      </c>
      <c r="F619" s="238" t="s">
        <v>444</v>
      </c>
      <c r="G619" s="235"/>
      <c r="H619" s="237" t="s">
        <v>19</v>
      </c>
      <c r="I619" s="239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215</v>
      </c>
      <c r="AU619" s="244" t="s">
        <v>81</v>
      </c>
      <c r="AV619" s="13" t="s">
        <v>79</v>
      </c>
      <c r="AW619" s="13" t="s">
        <v>33</v>
      </c>
      <c r="AX619" s="13" t="s">
        <v>72</v>
      </c>
      <c r="AY619" s="244" t="s">
        <v>203</v>
      </c>
    </row>
    <row r="620" s="13" customFormat="1">
      <c r="A620" s="13"/>
      <c r="B620" s="234"/>
      <c r="C620" s="235"/>
      <c r="D620" s="236" t="s">
        <v>215</v>
      </c>
      <c r="E620" s="237" t="s">
        <v>19</v>
      </c>
      <c r="F620" s="238" t="s">
        <v>1753</v>
      </c>
      <c r="G620" s="235"/>
      <c r="H620" s="237" t="s">
        <v>19</v>
      </c>
      <c r="I620" s="239"/>
      <c r="J620" s="235"/>
      <c r="K620" s="235"/>
      <c r="L620" s="240"/>
      <c r="M620" s="241"/>
      <c r="N620" s="242"/>
      <c r="O620" s="242"/>
      <c r="P620" s="242"/>
      <c r="Q620" s="242"/>
      <c r="R620" s="242"/>
      <c r="S620" s="242"/>
      <c r="T620" s="24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4" t="s">
        <v>215</v>
      </c>
      <c r="AU620" s="244" t="s">
        <v>81</v>
      </c>
      <c r="AV620" s="13" t="s">
        <v>79</v>
      </c>
      <c r="AW620" s="13" t="s">
        <v>33</v>
      </c>
      <c r="AX620" s="13" t="s">
        <v>72</v>
      </c>
      <c r="AY620" s="244" t="s">
        <v>203</v>
      </c>
    </row>
    <row r="621" s="13" customFormat="1">
      <c r="A621" s="13"/>
      <c r="B621" s="234"/>
      <c r="C621" s="235"/>
      <c r="D621" s="236" t="s">
        <v>215</v>
      </c>
      <c r="E621" s="237" t="s">
        <v>19</v>
      </c>
      <c r="F621" s="238" t="s">
        <v>1754</v>
      </c>
      <c r="G621" s="235"/>
      <c r="H621" s="237" t="s">
        <v>19</v>
      </c>
      <c r="I621" s="239"/>
      <c r="J621" s="235"/>
      <c r="K621" s="235"/>
      <c r="L621" s="240"/>
      <c r="M621" s="241"/>
      <c r="N621" s="242"/>
      <c r="O621" s="242"/>
      <c r="P621" s="242"/>
      <c r="Q621" s="242"/>
      <c r="R621" s="242"/>
      <c r="S621" s="242"/>
      <c r="T621" s="24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4" t="s">
        <v>215</v>
      </c>
      <c r="AU621" s="244" t="s">
        <v>81</v>
      </c>
      <c r="AV621" s="13" t="s">
        <v>79</v>
      </c>
      <c r="AW621" s="13" t="s">
        <v>33</v>
      </c>
      <c r="AX621" s="13" t="s">
        <v>72</v>
      </c>
      <c r="AY621" s="244" t="s">
        <v>203</v>
      </c>
    </row>
    <row r="622" s="14" customFormat="1">
      <c r="A622" s="14"/>
      <c r="B622" s="245"/>
      <c r="C622" s="246"/>
      <c r="D622" s="236" t="s">
        <v>215</v>
      </c>
      <c r="E622" s="247" t="s">
        <v>19</v>
      </c>
      <c r="F622" s="248" t="s">
        <v>321</v>
      </c>
      <c r="G622" s="246"/>
      <c r="H622" s="249">
        <v>16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215</v>
      </c>
      <c r="AU622" s="255" t="s">
        <v>81</v>
      </c>
      <c r="AV622" s="14" t="s">
        <v>81</v>
      </c>
      <c r="AW622" s="14" t="s">
        <v>33</v>
      </c>
      <c r="AX622" s="14" t="s">
        <v>72</v>
      </c>
      <c r="AY622" s="255" t="s">
        <v>203</v>
      </c>
    </row>
    <row r="623" s="13" customFormat="1">
      <c r="A623" s="13"/>
      <c r="B623" s="234"/>
      <c r="C623" s="235"/>
      <c r="D623" s="236" t="s">
        <v>215</v>
      </c>
      <c r="E623" s="237" t="s">
        <v>19</v>
      </c>
      <c r="F623" s="238" t="s">
        <v>1977</v>
      </c>
      <c r="G623" s="235"/>
      <c r="H623" s="237" t="s">
        <v>19</v>
      </c>
      <c r="I623" s="239"/>
      <c r="J623" s="235"/>
      <c r="K623" s="235"/>
      <c r="L623" s="240"/>
      <c r="M623" s="241"/>
      <c r="N623" s="242"/>
      <c r="O623" s="242"/>
      <c r="P623" s="242"/>
      <c r="Q623" s="242"/>
      <c r="R623" s="242"/>
      <c r="S623" s="242"/>
      <c r="T623" s="24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4" t="s">
        <v>215</v>
      </c>
      <c r="AU623" s="244" t="s">
        <v>81</v>
      </c>
      <c r="AV623" s="13" t="s">
        <v>79</v>
      </c>
      <c r="AW623" s="13" t="s">
        <v>33</v>
      </c>
      <c r="AX623" s="13" t="s">
        <v>72</v>
      </c>
      <c r="AY623" s="244" t="s">
        <v>203</v>
      </c>
    </row>
    <row r="624" s="13" customFormat="1">
      <c r="A624" s="13"/>
      <c r="B624" s="234"/>
      <c r="C624" s="235"/>
      <c r="D624" s="236" t="s">
        <v>215</v>
      </c>
      <c r="E624" s="237" t="s">
        <v>19</v>
      </c>
      <c r="F624" s="238" t="s">
        <v>1624</v>
      </c>
      <c r="G624" s="235"/>
      <c r="H624" s="237" t="s">
        <v>19</v>
      </c>
      <c r="I624" s="239"/>
      <c r="J624" s="235"/>
      <c r="K624" s="235"/>
      <c r="L624" s="240"/>
      <c r="M624" s="241"/>
      <c r="N624" s="242"/>
      <c r="O624" s="242"/>
      <c r="P624" s="242"/>
      <c r="Q624" s="242"/>
      <c r="R624" s="242"/>
      <c r="S624" s="242"/>
      <c r="T624" s="24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4" t="s">
        <v>215</v>
      </c>
      <c r="AU624" s="244" t="s">
        <v>81</v>
      </c>
      <c r="AV624" s="13" t="s">
        <v>79</v>
      </c>
      <c r="AW624" s="13" t="s">
        <v>33</v>
      </c>
      <c r="AX624" s="13" t="s">
        <v>72</v>
      </c>
      <c r="AY624" s="244" t="s">
        <v>203</v>
      </c>
    </row>
    <row r="625" s="13" customFormat="1">
      <c r="A625" s="13"/>
      <c r="B625" s="234"/>
      <c r="C625" s="235"/>
      <c r="D625" s="236" t="s">
        <v>215</v>
      </c>
      <c r="E625" s="237" t="s">
        <v>19</v>
      </c>
      <c r="F625" s="238" t="s">
        <v>456</v>
      </c>
      <c r="G625" s="235"/>
      <c r="H625" s="237" t="s">
        <v>19</v>
      </c>
      <c r="I625" s="239"/>
      <c r="J625" s="235"/>
      <c r="K625" s="235"/>
      <c r="L625" s="240"/>
      <c r="M625" s="241"/>
      <c r="N625" s="242"/>
      <c r="O625" s="242"/>
      <c r="P625" s="242"/>
      <c r="Q625" s="242"/>
      <c r="R625" s="242"/>
      <c r="S625" s="242"/>
      <c r="T625" s="24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4" t="s">
        <v>215</v>
      </c>
      <c r="AU625" s="244" t="s">
        <v>81</v>
      </c>
      <c r="AV625" s="13" t="s">
        <v>79</v>
      </c>
      <c r="AW625" s="13" t="s">
        <v>33</v>
      </c>
      <c r="AX625" s="13" t="s">
        <v>72</v>
      </c>
      <c r="AY625" s="244" t="s">
        <v>203</v>
      </c>
    </row>
    <row r="626" s="13" customFormat="1">
      <c r="A626" s="13"/>
      <c r="B626" s="234"/>
      <c r="C626" s="235"/>
      <c r="D626" s="236" t="s">
        <v>215</v>
      </c>
      <c r="E626" s="237" t="s">
        <v>19</v>
      </c>
      <c r="F626" s="238" t="s">
        <v>1753</v>
      </c>
      <c r="G626" s="235"/>
      <c r="H626" s="237" t="s">
        <v>19</v>
      </c>
      <c r="I626" s="239"/>
      <c r="J626" s="235"/>
      <c r="K626" s="235"/>
      <c r="L626" s="240"/>
      <c r="M626" s="241"/>
      <c r="N626" s="242"/>
      <c r="O626" s="242"/>
      <c r="P626" s="242"/>
      <c r="Q626" s="242"/>
      <c r="R626" s="242"/>
      <c r="S626" s="242"/>
      <c r="T626" s="24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4" t="s">
        <v>215</v>
      </c>
      <c r="AU626" s="244" t="s">
        <v>81</v>
      </c>
      <c r="AV626" s="13" t="s">
        <v>79</v>
      </c>
      <c r="AW626" s="13" t="s">
        <v>33</v>
      </c>
      <c r="AX626" s="13" t="s">
        <v>72</v>
      </c>
      <c r="AY626" s="244" t="s">
        <v>203</v>
      </c>
    </row>
    <row r="627" s="13" customFormat="1">
      <c r="A627" s="13"/>
      <c r="B627" s="234"/>
      <c r="C627" s="235"/>
      <c r="D627" s="236" t="s">
        <v>215</v>
      </c>
      <c r="E627" s="237" t="s">
        <v>19</v>
      </c>
      <c r="F627" s="238" t="s">
        <v>1754</v>
      </c>
      <c r="G627" s="235"/>
      <c r="H627" s="237" t="s">
        <v>19</v>
      </c>
      <c r="I627" s="239"/>
      <c r="J627" s="235"/>
      <c r="K627" s="235"/>
      <c r="L627" s="240"/>
      <c r="M627" s="241"/>
      <c r="N627" s="242"/>
      <c r="O627" s="242"/>
      <c r="P627" s="242"/>
      <c r="Q627" s="242"/>
      <c r="R627" s="242"/>
      <c r="S627" s="242"/>
      <c r="T627" s="24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4" t="s">
        <v>215</v>
      </c>
      <c r="AU627" s="244" t="s">
        <v>81</v>
      </c>
      <c r="AV627" s="13" t="s">
        <v>79</v>
      </c>
      <c r="AW627" s="13" t="s">
        <v>33</v>
      </c>
      <c r="AX627" s="13" t="s">
        <v>72</v>
      </c>
      <c r="AY627" s="244" t="s">
        <v>203</v>
      </c>
    </row>
    <row r="628" s="14" customFormat="1">
      <c r="A628" s="14"/>
      <c r="B628" s="245"/>
      <c r="C628" s="246"/>
      <c r="D628" s="236" t="s">
        <v>215</v>
      </c>
      <c r="E628" s="247" t="s">
        <v>19</v>
      </c>
      <c r="F628" s="248" t="s">
        <v>1978</v>
      </c>
      <c r="G628" s="246"/>
      <c r="H628" s="249">
        <v>11.560000000000001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215</v>
      </c>
      <c r="AU628" s="255" t="s">
        <v>81</v>
      </c>
      <c r="AV628" s="14" t="s">
        <v>81</v>
      </c>
      <c r="AW628" s="14" t="s">
        <v>33</v>
      </c>
      <c r="AX628" s="14" t="s">
        <v>72</v>
      </c>
      <c r="AY628" s="255" t="s">
        <v>203</v>
      </c>
    </row>
    <row r="629" s="13" customFormat="1">
      <c r="A629" s="13"/>
      <c r="B629" s="234"/>
      <c r="C629" s="235"/>
      <c r="D629" s="236" t="s">
        <v>215</v>
      </c>
      <c r="E629" s="237" t="s">
        <v>19</v>
      </c>
      <c r="F629" s="238" t="s">
        <v>1977</v>
      </c>
      <c r="G629" s="235"/>
      <c r="H629" s="237" t="s">
        <v>19</v>
      </c>
      <c r="I629" s="239"/>
      <c r="J629" s="235"/>
      <c r="K629" s="235"/>
      <c r="L629" s="240"/>
      <c r="M629" s="241"/>
      <c r="N629" s="242"/>
      <c r="O629" s="242"/>
      <c r="P629" s="242"/>
      <c r="Q629" s="242"/>
      <c r="R629" s="242"/>
      <c r="S629" s="242"/>
      <c r="T629" s="24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4" t="s">
        <v>215</v>
      </c>
      <c r="AU629" s="244" t="s">
        <v>81</v>
      </c>
      <c r="AV629" s="13" t="s">
        <v>79</v>
      </c>
      <c r="AW629" s="13" t="s">
        <v>33</v>
      </c>
      <c r="AX629" s="13" t="s">
        <v>72</v>
      </c>
      <c r="AY629" s="244" t="s">
        <v>203</v>
      </c>
    </row>
    <row r="630" s="13" customFormat="1">
      <c r="A630" s="13"/>
      <c r="B630" s="234"/>
      <c r="C630" s="235"/>
      <c r="D630" s="236" t="s">
        <v>215</v>
      </c>
      <c r="E630" s="237" t="s">
        <v>19</v>
      </c>
      <c r="F630" s="238" t="s">
        <v>1832</v>
      </c>
      <c r="G630" s="235"/>
      <c r="H630" s="237" t="s">
        <v>19</v>
      </c>
      <c r="I630" s="239"/>
      <c r="J630" s="235"/>
      <c r="K630" s="235"/>
      <c r="L630" s="240"/>
      <c r="M630" s="241"/>
      <c r="N630" s="242"/>
      <c r="O630" s="242"/>
      <c r="P630" s="242"/>
      <c r="Q630" s="242"/>
      <c r="R630" s="242"/>
      <c r="S630" s="242"/>
      <c r="T630" s="24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4" t="s">
        <v>215</v>
      </c>
      <c r="AU630" s="244" t="s">
        <v>81</v>
      </c>
      <c r="AV630" s="13" t="s">
        <v>79</v>
      </c>
      <c r="AW630" s="13" t="s">
        <v>33</v>
      </c>
      <c r="AX630" s="13" t="s">
        <v>72</v>
      </c>
      <c r="AY630" s="244" t="s">
        <v>203</v>
      </c>
    </row>
    <row r="631" s="13" customFormat="1">
      <c r="A631" s="13"/>
      <c r="B631" s="234"/>
      <c r="C631" s="235"/>
      <c r="D631" s="236" t="s">
        <v>215</v>
      </c>
      <c r="E631" s="237" t="s">
        <v>19</v>
      </c>
      <c r="F631" s="238" t="s">
        <v>1979</v>
      </c>
      <c r="G631" s="235"/>
      <c r="H631" s="237" t="s">
        <v>19</v>
      </c>
      <c r="I631" s="239"/>
      <c r="J631" s="235"/>
      <c r="K631" s="235"/>
      <c r="L631" s="240"/>
      <c r="M631" s="241"/>
      <c r="N631" s="242"/>
      <c r="O631" s="242"/>
      <c r="P631" s="242"/>
      <c r="Q631" s="242"/>
      <c r="R631" s="242"/>
      <c r="S631" s="242"/>
      <c r="T631" s="24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4" t="s">
        <v>215</v>
      </c>
      <c r="AU631" s="244" t="s">
        <v>81</v>
      </c>
      <c r="AV631" s="13" t="s">
        <v>79</v>
      </c>
      <c r="AW631" s="13" t="s">
        <v>33</v>
      </c>
      <c r="AX631" s="13" t="s">
        <v>72</v>
      </c>
      <c r="AY631" s="244" t="s">
        <v>203</v>
      </c>
    </row>
    <row r="632" s="13" customFormat="1">
      <c r="A632" s="13"/>
      <c r="B632" s="234"/>
      <c r="C632" s="235"/>
      <c r="D632" s="236" t="s">
        <v>215</v>
      </c>
      <c r="E632" s="237" t="s">
        <v>19</v>
      </c>
      <c r="F632" s="238" t="s">
        <v>1753</v>
      </c>
      <c r="G632" s="235"/>
      <c r="H632" s="237" t="s">
        <v>19</v>
      </c>
      <c r="I632" s="239"/>
      <c r="J632" s="235"/>
      <c r="K632" s="235"/>
      <c r="L632" s="240"/>
      <c r="M632" s="241"/>
      <c r="N632" s="242"/>
      <c r="O632" s="242"/>
      <c r="P632" s="242"/>
      <c r="Q632" s="242"/>
      <c r="R632" s="242"/>
      <c r="S632" s="242"/>
      <c r="T632" s="24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4" t="s">
        <v>215</v>
      </c>
      <c r="AU632" s="244" t="s">
        <v>81</v>
      </c>
      <c r="AV632" s="13" t="s">
        <v>79</v>
      </c>
      <c r="AW632" s="13" t="s">
        <v>33</v>
      </c>
      <c r="AX632" s="13" t="s">
        <v>72</v>
      </c>
      <c r="AY632" s="244" t="s">
        <v>203</v>
      </c>
    </row>
    <row r="633" s="13" customFormat="1">
      <c r="A633" s="13"/>
      <c r="B633" s="234"/>
      <c r="C633" s="235"/>
      <c r="D633" s="236" t="s">
        <v>215</v>
      </c>
      <c r="E633" s="237" t="s">
        <v>19</v>
      </c>
      <c r="F633" s="238" t="s">
        <v>1754</v>
      </c>
      <c r="G633" s="235"/>
      <c r="H633" s="237" t="s">
        <v>19</v>
      </c>
      <c r="I633" s="239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215</v>
      </c>
      <c r="AU633" s="244" t="s">
        <v>81</v>
      </c>
      <c r="AV633" s="13" t="s">
        <v>79</v>
      </c>
      <c r="AW633" s="13" t="s">
        <v>33</v>
      </c>
      <c r="AX633" s="13" t="s">
        <v>72</v>
      </c>
      <c r="AY633" s="244" t="s">
        <v>203</v>
      </c>
    </row>
    <row r="634" s="14" customFormat="1">
      <c r="A634" s="14"/>
      <c r="B634" s="245"/>
      <c r="C634" s="246"/>
      <c r="D634" s="236" t="s">
        <v>215</v>
      </c>
      <c r="E634" s="247" t="s">
        <v>19</v>
      </c>
      <c r="F634" s="248" t="s">
        <v>1980</v>
      </c>
      <c r="G634" s="246"/>
      <c r="H634" s="249">
        <v>15.869999999999999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5" t="s">
        <v>215</v>
      </c>
      <c r="AU634" s="255" t="s">
        <v>81</v>
      </c>
      <c r="AV634" s="14" t="s">
        <v>81</v>
      </c>
      <c r="AW634" s="14" t="s">
        <v>33</v>
      </c>
      <c r="AX634" s="14" t="s">
        <v>72</v>
      </c>
      <c r="AY634" s="255" t="s">
        <v>203</v>
      </c>
    </row>
    <row r="635" s="13" customFormat="1">
      <c r="A635" s="13"/>
      <c r="B635" s="234"/>
      <c r="C635" s="235"/>
      <c r="D635" s="236" t="s">
        <v>215</v>
      </c>
      <c r="E635" s="237" t="s">
        <v>19</v>
      </c>
      <c r="F635" s="238" t="s">
        <v>1977</v>
      </c>
      <c r="G635" s="235"/>
      <c r="H635" s="237" t="s">
        <v>19</v>
      </c>
      <c r="I635" s="239"/>
      <c r="J635" s="235"/>
      <c r="K635" s="235"/>
      <c r="L635" s="240"/>
      <c r="M635" s="241"/>
      <c r="N635" s="242"/>
      <c r="O635" s="242"/>
      <c r="P635" s="242"/>
      <c r="Q635" s="242"/>
      <c r="R635" s="242"/>
      <c r="S635" s="242"/>
      <c r="T635" s="24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4" t="s">
        <v>215</v>
      </c>
      <c r="AU635" s="244" t="s">
        <v>81</v>
      </c>
      <c r="AV635" s="13" t="s">
        <v>79</v>
      </c>
      <c r="AW635" s="13" t="s">
        <v>33</v>
      </c>
      <c r="AX635" s="13" t="s">
        <v>72</v>
      </c>
      <c r="AY635" s="244" t="s">
        <v>203</v>
      </c>
    </row>
    <row r="636" s="13" customFormat="1">
      <c r="A636" s="13"/>
      <c r="B636" s="234"/>
      <c r="C636" s="235"/>
      <c r="D636" s="236" t="s">
        <v>215</v>
      </c>
      <c r="E636" s="237" t="s">
        <v>19</v>
      </c>
      <c r="F636" s="238" t="s">
        <v>1609</v>
      </c>
      <c r="G636" s="235"/>
      <c r="H636" s="237" t="s">
        <v>19</v>
      </c>
      <c r="I636" s="239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215</v>
      </c>
      <c r="AU636" s="244" t="s">
        <v>81</v>
      </c>
      <c r="AV636" s="13" t="s">
        <v>79</v>
      </c>
      <c r="AW636" s="13" t="s">
        <v>33</v>
      </c>
      <c r="AX636" s="13" t="s">
        <v>72</v>
      </c>
      <c r="AY636" s="244" t="s">
        <v>203</v>
      </c>
    </row>
    <row r="637" s="13" customFormat="1">
      <c r="A637" s="13"/>
      <c r="B637" s="234"/>
      <c r="C637" s="235"/>
      <c r="D637" s="236" t="s">
        <v>215</v>
      </c>
      <c r="E637" s="237" t="s">
        <v>19</v>
      </c>
      <c r="F637" s="238" t="s">
        <v>1727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215</v>
      </c>
      <c r="AU637" s="244" t="s">
        <v>81</v>
      </c>
      <c r="AV637" s="13" t="s">
        <v>79</v>
      </c>
      <c r="AW637" s="13" t="s">
        <v>33</v>
      </c>
      <c r="AX637" s="13" t="s">
        <v>72</v>
      </c>
      <c r="AY637" s="244" t="s">
        <v>203</v>
      </c>
    </row>
    <row r="638" s="13" customFormat="1">
      <c r="A638" s="13"/>
      <c r="B638" s="234"/>
      <c r="C638" s="235"/>
      <c r="D638" s="236" t="s">
        <v>215</v>
      </c>
      <c r="E638" s="237" t="s">
        <v>19</v>
      </c>
      <c r="F638" s="238" t="s">
        <v>1753</v>
      </c>
      <c r="G638" s="235"/>
      <c r="H638" s="237" t="s">
        <v>19</v>
      </c>
      <c r="I638" s="239"/>
      <c r="J638" s="235"/>
      <c r="K638" s="235"/>
      <c r="L638" s="240"/>
      <c r="M638" s="241"/>
      <c r="N638" s="242"/>
      <c r="O638" s="242"/>
      <c r="P638" s="242"/>
      <c r="Q638" s="242"/>
      <c r="R638" s="242"/>
      <c r="S638" s="242"/>
      <c r="T638" s="24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4" t="s">
        <v>215</v>
      </c>
      <c r="AU638" s="244" t="s">
        <v>81</v>
      </c>
      <c r="AV638" s="13" t="s">
        <v>79</v>
      </c>
      <c r="AW638" s="13" t="s">
        <v>33</v>
      </c>
      <c r="AX638" s="13" t="s">
        <v>72</v>
      </c>
      <c r="AY638" s="244" t="s">
        <v>203</v>
      </c>
    </row>
    <row r="639" s="13" customFormat="1">
      <c r="A639" s="13"/>
      <c r="B639" s="234"/>
      <c r="C639" s="235"/>
      <c r="D639" s="236" t="s">
        <v>215</v>
      </c>
      <c r="E639" s="237" t="s">
        <v>19</v>
      </c>
      <c r="F639" s="238" t="s">
        <v>1754</v>
      </c>
      <c r="G639" s="235"/>
      <c r="H639" s="237" t="s">
        <v>19</v>
      </c>
      <c r="I639" s="239"/>
      <c r="J639" s="235"/>
      <c r="K639" s="235"/>
      <c r="L639" s="240"/>
      <c r="M639" s="241"/>
      <c r="N639" s="242"/>
      <c r="O639" s="242"/>
      <c r="P639" s="242"/>
      <c r="Q639" s="242"/>
      <c r="R639" s="242"/>
      <c r="S639" s="242"/>
      <c r="T639" s="24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4" t="s">
        <v>215</v>
      </c>
      <c r="AU639" s="244" t="s">
        <v>81</v>
      </c>
      <c r="AV639" s="13" t="s">
        <v>79</v>
      </c>
      <c r="AW639" s="13" t="s">
        <v>33</v>
      </c>
      <c r="AX639" s="13" t="s">
        <v>72</v>
      </c>
      <c r="AY639" s="244" t="s">
        <v>203</v>
      </c>
    </row>
    <row r="640" s="14" customFormat="1">
      <c r="A640" s="14"/>
      <c r="B640" s="245"/>
      <c r="C640" s="246"/>
      <c r="D640" s="236" t="s">
        <v>215</v>
      </c>
      <c r="E640" s="247" t="s">
        <v>19</v>
      </c>
      <c r="F640" s="248" t="s">
        <v>1981</v>
      </c>
      <c r="G640" s="246"/>
      <c r="H640" s="249">
        <v>4.8099999999999996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215</v>
      </c>
      <c r="AU640" s="255" t="s">
        <v>81</v>
      </c>
      <c r="AV640" s="14" t="s">
        <v>81</v>
      </c>
      <c r="AW640" s="14" t="s">
        <v>33</v>
      </c>
      <c r="AX640" s="14" t="s">
        <v>72</v>
      </c>
      <c r="AY640" s="255" t="s">
        <v>203</v>
      </c>
    </row>
    <row r="641" s="13" customFormat="1">
      <c r="A641" s="13"/>
      <c r="B641" s="234"/>
      <c r="C641" s="235"/>
      <c r="D641" s="236" t="s">
        <v>215</v>
      </c>
      <c r="E641" s="237" t="s">
        <v>19</v>
      </c>
      <c r="F641" s="238" t="s">
        <v>1977</v>
      </c>
      <c r="G641" s="235"/>
      <c r="H641" s="237" t="s">
        <v>19</v>
      </c>
      <c r="I641" s="239"/>
      <c r="J641" s="235"/>
      <c r="K641" s="235"/>
      <c r="L641" s="240"/>
      <c r="M641" s="241"/>
      <c r="N641" s="242"/>
      <c r="O641" s="242"/>
      <c r="P641" s="242"/>
      <c r="Q641" s="242"/>
      <c r="R641" s="242"/>
      <c r="S641" s="242"/>
      <c r="T641" s="24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4" t="s">
        <v>215</v>
      </c>
      <c r="AU641" s="244" t="s">
        <v>81</v>
      </c>
      <c r="AV641" s="13" t="s">
        <v>79</v>
      </c>
      <c r="AW641" s="13" t="s">
        <v>33</v>
      </c>
      <c r="AX641" s="13" t="s">
        <v>72</v>
      </c>
      <c r="AY641" s="244" t="s">
        <v>203</v>
      </c>
    </row>
    <row r="642" s="13" customFormat="1">
      <c r="A642" s="13"/>
      <c r="B642" s="234"/>
      <c r="C642" s="235"/>
      <c r="D642" s="236" t="s">
        <v>215</v>
      </c>
      <c r="E642" s="237" t="s">
        <v>19</v>
      </c>
      <c r="F642" s="238" t="s">
        <v>1671</v>
      </c>
      <c r="G642" s="235"/>
      <c r="H642" s="237" t="s">
        <v>19</v>
      </c>
      <c r="I642" s="239"/>
      <c r="J642" s="235"/>
      <c r="K642" s="235"/>
      <c r="L642" s="240"/>
      <c r="M642" s="241"/>
      <c r="N642" s="242"/>
      <c r="O642" s="242"/>
      <c r="P642" s="242"/>
      <c r="Q642" s="242"/>
      <c r="R642" s="242"/>
      <c r="S642" s="242"/>
      <c r="T642" s="24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4" t="s">
        <v>215</v>
      </c>
      <c r="AU642" s="244" t="s">
        <v>81</v>
      </c>
      <c r="AV642" s="13" t="s">
        <v>79</v>
      </c>
      <c r="AW642" s="13" t="s">
        <v>33</v>
      </c>
      <c r="AX642" s="13" t="s">
        <v>72</v>
      </c>
      <c r="AY642" s="244" t="s">
        <v>203</v>
      </c>
    </row>
    <row r="643" s="13" customFormat="1">
      <c r="A643" s="13"/>
      <c r="B643" s="234"/>
      <c r="C643" s="235"/>
      <c r="D643" s="236" t="s">
        <v>215</v>
      </c>
      <c r="E643" s="237" t="s">
        <v>19</v>
      </c>
      <c r="F643" s="238" t="s">
        <v>1982</v>
      </c>
      <c r="G643" s="235"/>
      <c r="H643" s="237" t="s">
        <v>19</v>
      </c>
      <c r="I643" s="239"/>
      <c r="J643" s="235"/>
      <c r="K643" s="235"/>
      <c r="L643" s="240"/>
      <c r="M643" s="241"/>
      <c r="N643" s="242"/>
      <c r="O643" s="242"/>
      <c r="P643" s="242"/>
      <c r="Q643" s="242"/>
      <c r="R643" s="242"/>
      <c r="S643" s="242"/>
      <c r="T643" s="24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4" t="s">
        <v>215</v>
      </c>
      <c r="AU643" s="244" t="s">
        <v>81</v>
      </c>
      <c r="AV643" s="13" t="s">
        <v>79</v>
      </c>
      <c r="AW643" s="13" t="s">
        <v>33</v>
      </c>
      <c r="AX643" s="13" t="s">
        <v>72</v>
      </c>
      <c r="AY643" s="244" t="s">
        <v>203</v>
      </c>
    </row>
    <row r="644" s="13" customFormat="1">
      <c r="A644" s="13"/>
      <c r="B644" s="234"/>
      <c r="C644" s="235"/>
      <c r="D644" s="236" t="s">
        <v>215</v>
      </c>
      <c r="E644" s="237" t="s">
        <v>19</v>
      </c>
      <c r="F644" s="238" t="s">
        <v>1753</v>
      </c>
      <c r="G644" s="235"/>
      <c r="H644" s="237" t="s">
        <v>19</v>
      </c>
      <c r="I644" s="239"/>
      <c r="J644" s="235"/>
      <c r="K644" s="235"/>
      <c r="L644" s="240"/>
      <c r="M644" s="241"/>
      <c r="N644" s="242"/>
      <c r="O644" s="242"/>
      <c r="P644" s="242"/>
      <c r="Q644" s="242"/>
      <c r="R644" s="242"/>
      <c r="S644" s="242"/>
      <c r="T644" s="24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4" t="s">
        <v>215</v>
      </c>
      <c r="AU644" s="244" t="s">
        <v>81</v>
      </c>
      <c r="AV644" s="13" t="s">
        <v>79</v>
      </c>
      <c r="AW644" s="13" t="s">
        <v>33</v>
      </c>
      <c r="AX644" s="13" t="s">
        <v>72</v>
      </c>
      <c r="AY644" s="244" t="s">
        <v>203</v>
      </c>
    </row>
    <row r="645" s="13" customFormat="1">
      <c r="A645" s="13"/>
      <c r="B645" s="234"/>
      <c r="C645" s="235"/>
      <c r="D645" s="236" t="s">
        <v>215</v>
      </c>
      <c r="E645" s="237" t="s">
        <v>19</v>
      </c>
      <c r="F645" s="238" t="s">
        <v>1754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215</v>
      </c>
      <c r="AU645" s="244" t="s">
        <v>81</v>
      </c>
      <c r="AV645" s="13" t="s">
        <v>79</v>
      </c>
      <c r="AW645" s="13" t="s">
        <v>33</v>
      </c>
      <c r="AX645" s="13" t="s">
        <v>72</v>
      </c>
      <c r="AY645" s="244" t="s">
        <v>203</v>
      </c>
    </row>
    <row r="646" s="14" customFormat="1">
      <c r="A646" s="14"/>
      <c r="B646" s="245"/>
      <c r="C646" s="246"/>
      <c r="D646" s="236" t="s">
        <v>215</v>
      </c>
      <c r="E646" s="247" t="s">
        <v>19</v>
      </c>
      <c r="F646" s="248" t="s">
        <v>1983</v>
      </c>
      <c r="G646" s="246"/>
      <c r="H646" s="249">
        <v>7.3899999999999997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5" t="s">
        <v>215</v>
      </c>
      <c r="AU646" s="255" t="s">
        <v>81</v>
      </c>
      <c r="AV646" s="14" t="s">
        <v>81</v>
      </c>
      <c r="AW646" s="14" t="s">
        <v>33</v>
      </c>
      <c r="AX646" s="14" t="s">
        <v>72</v>
      </c>
      <c r="AY646" s="255" t="s">
        <v>203</v>
      </c>
    </row>
    <row r="647" s="15" customFormat="1">
      <c r="A647" s="15"/>
      <c r="B647" s="256"/>
      <c r="C647" s="257"/>
      <c r="D647" s="236" t="s">
        <v>215</v>
      </c>
      <c r="E647" s="258" t="s">
        <v>19</v>
      </c>
      <c r="F647" s="259" t="s">
        <v>246</v>
      </c>
      <c r="G647" s="257"/>
      <c r="H647" s="260">
        <v>55.630000000000003</v>
      </c>
      <c r="I647" s="261"/>
      <c r="J647" s="257"/>
      <c r="K647" s="257"/>
      <c r="L647" s="262"/>
      <c r="M647" s="263"/>
      <c r="N647" s="264"/>
      <c r="O647" s="264"/>
      <c r="P647" s="264"/>
      <c r="Q647" s="264"/>
      <c r="R647" s="264"/>
      <c r="S647" s="264"/>
      <c r="T647" s="26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T647" s="266" t="s">
        <v>215</v>
      </c>
      <c r="AU647" s="266" t="s">
        <v>81</v>
      </c>
      <c r="AV647" s="15" t="s">
        <v>211</v>
      </c>
      <c r="AW647" s="15" t="s">
        <v>33</v>
      </c>
      <c r="AX647" s="15" t="s">
        <v>79</v>
      </c>
      <c r="AY647" s="266" t="s">
        <v>203</v>
      </c>
    </row>
    <row r="648" s="2" customFormat="1" ht="16.5" customHeight="1">
      <c r="A648" s="40"/>
      <c r="B648" s="41"/>
      <c r="C648" s="216" t="s">
        <v>892</v>
      </c>
      <c r="D648" s="216" t="s">
        <v>206</v>
      </c>
      <c r="E648" s="217" t="s">
        <v>1765</v>
      </c>
      <c r="F648" s="218" t="s">
        <v>1766</v>
      </c>
      <c r="G648" s="219" t="s">
        <v>209</v>
      </c>
      <c r="H648" s="220">
        <v>55.630000000000003</v>
      </c>
      <c r="I648" s="221"/>
      <c r="J648" s="222">
        <f>ROUND(I648*H648,2)</f>
        <v>0</v>
      </c>
      <c r="K648" s="218" t="s">
        <v>210</v>
      </c>
      <c r="L648" s="46"/>
      <c r="M648" s="223" t="s">
        <v>19</v>
      </c>
      <c r="N648" s="224" t="s">
        <v>43</v>
      </c>
      <c r="O648" s="86"/>
      <c r="P648" s="225">
        <f>O648*H648</f>
        <v>0</v>
      </c>
      <c r="Q648" s="225">
        <v>3.0000000000000001E-05</v>
      </c>
      <c r="R648" s="225">
        <f>Q648*H648</f>
        <v>0.0016689000000000001</v>
      </c>
      <c r="S648" s="225">
        <v>0</v>
      </c>
      <c r="T648" s="226">
        <f>S648*H648</f>
        <v>0</v>
      </c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R648" s="227" t="s">
        <v>321</v>
      </c>
      <c r="AT648" s="227" t="s">
        <v>206</v>
      </c>
      <c r="AU648" s="227" t="s">
        <v>81</v>
      </c>
      <c r="AY648" s="19" t="s">
        <v>203</v>
      </c>
      <c r="BE648" s="228">
        <f>IF(N648="základní",J648,0)</f>
        <v>0</v>
      </c>
      <c r="BF648" s="228">
        <f>IF(N648="snížená",J648,0)</f>
        <v>0</v>
      </c>
      <c r="BG648" s="228">
        <f>IF(N648="zákl. přenesená",J648,0)</f>
        <v>0</v>
      </c>
      <c r="BH648" s="228">
        <f>IF(N648="sníž. přenesená",J648,0)</f>
        <v>0</v>
      </c>
      <c r="BI648" s="228">
        <f>IF(N648="nulová",J648,0)</f>
        <v>0</v>
      </c>
      <c r="BJ648" s="19" t="s">
        <v>79</v>
      </c>
      <c r="BK648" s="228">
        <f>ROUND(I648*H648,2)</f>
        <v>0</v>
      </c>
      <c r="BL648" s="19" t="s">
        <v>321</v>
      </c>
      <c r="BM648" s="227" t="s">
        <v>2100</v>
      </c>
    </row>
    <row r="649" s="2" customFormat="1">
      <c r="A649" s="40"/>
      <c r="B649" s="41"/>
      <c r="C649" s="42"/>
      <c r="D649" s="229" t="s">
        <v>213</v>
      </c>
      <c r="E649" s="42"/>
      <c r="F649" s="230" t="s">
        <v>1768</v>
      </c>
      <c r="G649" s="42"/>
      <c r="H649" s="42"/>
      <c r="I649" s="231"/>
      <c r="J649" s="42"/>
      <c r="K649" s="42"/>
      <c r="L649" s="46"/>
      <c r="M649" s="232"/>
      <c r="N649" s="233"/>
      <c r="O649" s="86"/>
      <c r="P649" s="86"/>
      <c r="Q649" s="86"/>
      <c r="R649" s="86"/>
      <c r="S649" s="86"/>
      <c r="T649" s="87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T649" s="19" t="s">
        <v>213</v>
      </c>
      <c r="AU649" s="19" t="s">
        <v>81</v>
      </c>
    </row>
    <row r="650" s="13" customFormat="1">
      <c r="A650" s="13"/>
      <c r="B650" s="234"/>
      <c r="C650" s="235"/>
      <c r="D650" s="236" t="s">
        <v>215</v>
      </c>
      <c r="E650" s="237" t="s">
        <v>19</v>
      </c>
      <c r="F650" s="238" t="s">
        <v>1977</v>
      </c>
      <c r="G650" s="235"/>
      <c r="H650" s="237" t="s">
        <v>19</v>
      </c>
      <c r="I650" s="239"/>
      <c r="J650" s="235"/>
      <c r="K650" s="235"/>
      <c r="L650" s="240"/>
      <c r="M650" s="241"/>
      <c r="N650" s="242"/>
      <c r="O650" s="242"/>
      <c r="P650" s="242"/>
      <c r="Q650" s="242"/>
      <c r="R650" s="242"/>
      <c r="S650" s="242"/>
      <c r="T650" s="24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4" t="s">
        <v>215</v>
      </c>
      <c r="AU650" s="244" t="s">
        <v>81</v>
      </c>
      <c r="AV650" s="13" t="s">
        <v>79</v>
      </c>
      <c r="AW650" s="13" t="s">
        <v>33</v>
      </c>
      <c r="AX650" s="13" t="s">
        <v>72</v>
      </c>
      <c r="AY650" s="244" t="s">
        <v>203</v>
      </c>
    </row>
    <row r="651" s="13" customFormat="1">
      <c r="A651" s="13"/>
      <c r="B651" s="234"/>
      <c r="C651" s="235"/>
      <c r="D651" s="236" t="s">
        <v>215</v>
      </c>
      <c r="E651" s="237" t="s">
        <v>19</v>
      </c>
      <c r="F651" s="238" t="s">
        <v>1657</v>
      </c>
      <c r="G651" s="235"/>
      <c r="H651" s="237" t="s">
        <v>19</v>
      </c>
      <c r="I651" s="239"/>
      <c r="J651" s="235"/>
      <c r="K651" s="235"/>
      <c r="L651" s="240"/>
      <c r="M651" s="241"/>
      <c r="N651" s="242"/>
      <c r="O651" s="242"/>
      <c r="P651" s="242"/>
      <c r="Q651" s="242"/>
      <c r="R651" s="242"/>
      <c r="S651" s="242"/>
      <c r="T651" s="24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4" t="s">
        <v>215</v>
      </c>
      <c r="AU651" s="244" t="s">
        <v>81</v>
      </c>
      <c r="AV651" s="13" t="s">
        <v>79</v>
      </c>
      <c r="AW651" s="13" t="s">
        <v>33</v>
      </c>
      <c r="AX651" s="13" t="s">
        <v>72</v>
      </c>
      <c r="AY651" s="244" t="s">
        <v>203</v>
      </c>
    </row>
    <row r="652" s="13" customFormat="1">
      <c r="A652" s="13"/>
      <c r="B652" s="234"/>
      <c r="C652" s="235"/>
      <c r="D652" s="236" t="s">
        <v>215</v>
      </c>
      <c r="E652" s="237" t="s">
        <v>19</v>
      </c>
      <c r="F652" s="238" t="s">
        <v>444</v>
      </c>
      <c r="G652" s="235"/>
      <c r="H652" s="237" t="s">
        <v>19</v>
      </c>
      <c r="I652" s="239"/>
      <c r="J652" s="235"/>
      <c r="K652" s="235"/>
      <c r="L652" s="240"/>
      <c r="M652" s="241"/>
      <c r="N652" s="242"/>
      <c r="O652" s="242"/>
      <c r="P652" s="242"/>
      <c r="Q652" s="242"/>
      <c r="R652" s="242"/>
      <c r="S652" s="242"/>
      <c r="T652" s="24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4" t="s">
        <v>215</v>
      </c>
      <c r="AU652" s="244" t="s">
        <v>81</v>
      </c>
      <c r="AV652" s="13" t="s">
        <v>79</v>
      </c>
      <c r="AW652" s="13" t="s">
        <v>33</v>
      </c>
      <c r="AX652" s="13" t="s">
        <v>72</v>
      </c>
      <c r="AY652" s="244" t="s">
        <v>203</v>
      </c>
    </row>
    <row r="653" s="13" customFormat="1">
      <c r="A653" s="13"/>
      <c r="B653" s="234"/>
      <c r="C653" s="235"/>
      <c r="D653" s="236" t="s">
        <v>215</v>
      </c>
      <c r="E653" s="237" t="s">
        <v>19</v>
      </c>
      <c r="F653" s="238" t="s">
        <v>1770</v>
      </c>
      <c r="G653" s="235"/>
      <c r="H653" s="237" t="s">
        <v>19</v>
      </c>
      <c r="I653" s="239"/>
      <c r="J653" s="235"/>
      <c r="K653" s="235"/>
      <c r="L653" s="240"/>
      <c r="M653" s="241"/>
      <c r="N653" s="242"/>
      <c r="O653" s="242"/>
      <c r="P653" s="242"/>
      <c r="Q653" s="242"/>
      <c r="R653" s="242"/>
      <c r="S653" s="242"/>
      <c r="T653" s="24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4" t="s">
        <v>215</v>
      </c>
      <c r="AU653" s="244" t="s">
        <v>81</v>
      </c>
      <c r="AV653" s="13" t="s">
        <v>79</v>
      </c>
      <c r="AW653" s="13" t="s">
        <v>33</v>
      </c>
      <c r="AX653" s="13" t="s">
        <v>72</v>
      </c>
      <c r="AY653" s="244" t="s">
        <v>203</v>
      </c>
    </row>
    <row r="654" s="13" customFormat="1">
      <c r="A654" s="13"/>
      <c r="B654" s="234"/>
      <c r="C654" s="235"/>
      <c r="D654" s="236" t="s">
        <v>215</v>
      </c>
      <c r="E654" s="237" t="s">
        <v>19</v>
      </c>
      <c r="F654" s="238" t="s">
        <v>1771</v>
      </c>
      <c r="G654" s="235"/>
      <c r="H654" s="237" t="s">
        <v>19</v>
      </c>
      <c r="I654" s="239"/>
      <c r="J654" s="235"/>
      <c r="K654" s="235"/>
      <c r="L654" s="240"/>
      <c r="M654" s="241"/>
      <c r="N654" s="242"/>
      <c r="O654" s="242"/>
      <c r="P654" s="242"/>
      <c r="Q654" s="242"/>
      <c r="R654" s="242"/>
      <c r="S654" s="242"/>
      <c r="T654" s="24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4" t="s">
        <v>215</v>
      </c>
      <c r="AU654" s="244" t="s">
        <v>81</v>
      </c>
      <c r="AV654" s="13" t="s">
        <v>79</v>
      </c>
      <c r="AW654" s="13" t="s">
        <v>33</v>
      </c>
      <c r="AX654" s="13" t="s">
        <v>72</v>
      </c>
      <c r="AY654" s="244" t="s">
        <v>203</v>
      </c>
    </row>
    <row r="655" s="14" customFormat="1">
      <c r="A655" s="14"/>
      <c r="B655" s="245"/>
      <c r="C655" s="246"/>
      <c r="D655" s="236" t="s">
        <v>215</v>
      </c>
      <c r="E655" s="247" t="s">
        <v>19</v>
      </c>
      <c r="F655" s="248" t="s">
        <v>321</v>
      </c>
      <c r="G655" s="246"/>
      <c r="H655" s="249">
        <v>16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215</v>
      </c>
      <c r="AU655" s="255" t="s">
        <v>81</v>
      </c>
      <c r="AV655" s="14" t="s">
        <v>81</v>
      </c>
      <c r="AW655" s="14" t="s">
        <v>33</v>
      </c>
      <c r="AX655" s="14" t="s">
        <v>72</v>
      </c>
      <c r="AY655" s="255" t="s">
        <v>203</v>
      </c>
    </row>
    <row r="656" s="13" customFormat="1">
      <c r="A656" s="13"/>
      <c r="B656" s="234"/>
      <c r="C656" s="235"/>
      <c r="D656" s="236" t="s">
        <v>215</v>
      </c>
      <c r="E656" s="237" t="s">
        <v>19</v>
      </c>
      <c r="F656" s="238" t="s">
        <v>1977</v>
      </c>
      <c r="G656" s="235"/>
      <c r="H656" s="237" t="s">
        <v>19</v>
      </c>
      <c r="I656" s="239"/>
      <c r="J656" s="235"/>
      <c r="K656" s="235"/>
      <c r="L656" s="240"/>
      <c r="M656" s="241"/>
      <c r="N656" s="242"/>
      <c r="O656" s="242"/>
      <c r="P656" s="242"/>
      <c r="Q656" s="242"/>
      <c r="R656" s="242"/>
      <c r="S656" s="242"/>
      <c r="T656" s="24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4" t="s">
        <v>215</v>
      </c>
      <c r="AU656" s="244" t="s">
        <v>81</v>
      </c>
      <c r="AV656" s="13" t="s">
        <v>79</v>
      </c>
      <c r="AW656" s="13" t="s">
        <v>33</v>
      </c>
      <c r="AX656" s="13" t="s">
        <v>72</v>
      </c>
      <c r="AY656" s="244" t="s">
        <v>203</v>
      </c>
    </row>
    <row r="657" s="13" customFormat="1">
      <c r="A657" s="13"/>
      <c r="B657" s="234"/>
      <c r="C657" s="235"/>
      <c r="D657" s="236" t="s">
        <v>215</v>
      </c>
      <c r="E657" s="237" t="s">
        <v>19</v>
      </c>
      <c r="F657" s="238" t="s">
        <v>1829</v>
      </c>
      <c r="G657" s="235"/>
      <c r="H657" s="237" t="s">
        <v>19</v>
      </c>
      <c r="I657" s="239"/>
      <c r="J657" s="235"/>
      <c r="K657" s="235"/>
      <c r="L657" s="240"/>
      <c r="M657" s="241"/>
      <c r="N657" s="242"/>
      <c r="O657" s="242"/>
      <c r="P657" s="242"/>
      <c r="Q657" s="242"/>
      <c r="R657" s="242"/>
      <c r="S657" s="242"/>
      <c r="T657" s="24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4" t="s">
        <v>215</v>
      </c>
      <c r="AU657" s="244" t="s">
        <v>81</v>
      </c>
      <c r="AV657" s="13" t="s">
        <v>79</v>
      </c>
      <c r="AW657" s="13" t="s">
        <v>33</v>
      </c>
      <c r="AX657" s="13" t="s">
        <v>72</v>
      </c>
      <c r="AY657" s="244" t="s">
        <v>203</v>
      </c>
    </row>
    <row r="658" s="13" customFormat="1">
      <c r="A658" s="13"/>
      <c r="B658" s="234"/>
      <c r="C658" s="235"/>
      <c r="D658" s="236" t="s">
        <v>215</v>
      </c>
      <c r="E658" s="237" t="s">
        <v>19</v>
      </c>
      <c r="F658" s="238" t="s">
        <v>456</v>
      </c>
      <c r="G658" s="235"/>
      <c r="H658" s="237" t="s">
        <v>19</v>
      </c>
      <c r="I658" s="239"/>
      <c r="J658" s="235"/>
      <c r="K658" s="235"/>
      <c r="L658" s="240"/>
      <c r="M658" s="241"/>
      <c r="N658" s="242"/>
      <c r="O658" s="242"/>
      <c r="P658" s="242"/>
      <c r="Q658" s="242"/>
      <c r="R658" s="242"/>
      <c r="S658" s="242"/>
      <c r="T658" s="24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4" t="s">
        <v>215</v>
      </c>
      <c r="AU658" s="244" t="s">
        <v>81</v>
      </c>
      <c r="AV658" s="13" t="s">
        <v>79</v>
      </c>
      <c r="AW658" s="13" t="s">
        <v>33</v>
      </c>
      <c r="AX658" s="13" t="s">
        <v>72</v>
      </c>
      <c r="AY658" s="244" t="s">
        <v>203</v>
      </c>
    </row>
    <row r="659" s="13" customFormat="1">
      <c r="A659" s="13"/>
      <c r="B659" s="234"/>
      <c r="C659" s="235"/>
      <c r="D659" s="236" t="s">
        <v>215</v>
      </c>
      <c r="E659" s="237" t="s">
        <v>19</v>
      </c>
      <c r="F659" s="238" t="s">
        <v>1770</v>
      </c>
      <c r="G659" s="235"/>
      <c r="H659" s="237" t="s">
        <v>19</v>
      </c>
      <c r="I659" s="239"/>
      <c r="J659" s="235"/>
      <c r="K659" s="235"/>
      <c r="L659" s="240"/>
      <c r="M659" s="241"/>
      <c r="N659" s="242"/>
      <c r="O659" s="242"/>
      <c r="P659" s="242"/>
      <c r="Q659" s="242"/>
      <c r="R659" s="242"/>
      <c r="S659" s="242"/>
      <c r="T659" s="24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4" t="s">
        <v>215</v>
      </c>
      <c r="AU659" s="244" t="s">
        <v>81</v>
      </c>
      <c r="AV659" s="13" t="s">
        <v>79</v>
      </c>
      <c r="AW659" s="13" t="s">
        <v>33</v>
      </c>
      <c r="AX659" s="13" t="s">
        <v>72</v>
      </c>
      <c r="AY659" s="244" t="s">
        <v>203</v>
      </c>
    </row>
    <row r="660" s="13" customFormat="1">
      <c r="A660" s="13"/>
      <c r="B660" s="234"/>
      <c r="C660" s="235"/>
      <c r="D660" s="236" t="s">
        <v>215</v>
      </c>
      <c r="E660" s="237" t="s">
        <v>19</v>
      </c>
      <c r="F660" s="238" t="s">
        <v>1771</v>
      </c>
      <c r="G660" s="235"/>
      <c r="H660" s="237" t="s">
        <v>19</v>
      </c>
      <c r="I660" s="239"/>
      <c r="J660" s="235"/>
      <c r="K660" s="235"/>
      <c r="L660" s="240"/>
      <c r="M660" s="241"/>
      <c r="N660" s="242"/>
      <c r="O660" s="242"/>
      <c r="P660" s="242"/>
      <c r="Q660" s="242"/>
      <c r="R660" s="242"/>
      <c r="S660" s="242"/>
      <c r="T660" s="24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4" t="s">
        <v>215</v>
      </c>
      <c r="AU660" s="244" t="s">
        <v>81</v>
      </c>
      <c r="AV660" s="13" t="s">
        <v>79</v>
      </c>
      <c r="AW660" s="13" t="s">
        <v>33</v>
      </c>
      <c r="AX660" s="13" t="s">
        <v>72</v>
      </c>
      <c r="AY660" s="244" t="s">
        <v>203</v>
      </c>
    </row>
    <row r="661" s="14" customFormat="1">
      <c r="A661" s="14"/>
      <c r="B661" s="245"/>
      <c r="C661" s="246"/>
      <c r="D661" s="236" t="s">
        <v>215</v>
      </c>
      <c r="E661" s="247" t="s">
        <v>19</v>
      </c>
      <c r="F661" s="248" t="s">
        <v>1978</v>
      </c>
      <c r="G661" s="246"/>
      <c r="H661" s="249">
        <v>11.560000000000001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5" t="s">
        <v>215</v>
      </c>
      <c r="AU661" s="255" t="s">
        <v>81</v>
      </c>
      <c r="AV661" s="14" t="s">
        <v>81</v>
      </c>
      <c r="AW661" s="14" t="s">
        <v>33</v>
      </c>
      <c r="AX661" s="14" t="s">
        <v>72</v>
      </c>
      <c r="AY661" s="255" t="s">
        <v>203</v>
      </c>
    </row>
    <row r="662" s="13" customFormat="1">
      <c r="A662" s="13"/>
      <c r="B662" s="234"/>
      <c r="C662" s="235"/>
      <c r="D662" s="236" t="s">
        <v>215</v>
      </c>
      <c r="E662" s="237" t="s">
        <v>19</v>
      </c>
      <c r="F662" s="238" t="s">
        <v>1977</v>
      </c>
      <c r="G662" s="235"/>
      <c r="H662" s="237" t="s">
        <v>19</v>
      </c>
      <c r="I662" s="239"/>
      <c r="J662" s="235"/>
      <c r="K662" s="235"/>
      <c r="L662" s="240"/>
      <c r="M662" s="241"/>
      <c r="N662" s="242"/>
      <c r="O662" s="242"/>
      <c r="P662" s="242"/>
      <c r="Q662" s="242"/>
      <c r="R662" s="242"/>
      <c r="S662" s="242"/>
      <c r="T662" s="24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4" t="s">
        <v>215</v>
      </c>
      <c r="AU662" s="244" t="s">
        <v>81</v>
      </c>
      <c r="AV662" s="13" t="s">
        <v>79</v>
      </c>
      <c r="AW662" s="13" t="s">
        <v>33</v>
      </c>
      <c r="AX662" s="13" t="s">
        <v>72</v>
      </c>
      <c r="AY662" s="244" t="s">
        <v>203</v>
      </c>
    </row>
    <row r="663" s="13" customFormat="1">
      <c r="A663" s="13"/>
      <c r="B663" s="234"/>
      <c r="C663" s="235"/>
      <c r="D663" s="236" t="s">
        <v>215</v>
      </c>
      <c r="E663" s="237" t="s">
        <v>19</v>
      </c>
      <c r="F663" s="238" t="s">
        <v>1686</v>
      </c>
      <c r="G663" s="235"/>
      <c r="H663" s="237" t="s">
        <v>19</v>
      </c>
      <c r="I663" s="239"/>
      <c r="J663" s="235"/>
      <c r="K663" s="235"/>
      <c r="L663" s="240"/>
      <c r="M663" s="241"/>
      <c r="N663" s="242"/>
      <c r="O663" s="242"/>
      <c r="P663" s="242"/>
      <c r="Q663" s="242"/>
      <c r="R663" s="242"/>
      <c r="S663" s="242"/>
      <c r="T663" s="24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4" t="s">
        <v>215</v>
      </c>
      <c r="AU663" s="244" t="s">
        <v>81</v>
      </c>
      <c r="AV663" s="13" t="s">
        <v>79</v>
      </c>
      <c r="AW663" s="13" t="s">
        <v>33</v>
      </c>
      <c r="AX663" s="13" t="s">
        <v>72</v>
      </c>
      <c r="AY663" s="244" t="s">
        <v>203</v>
      </c>
    </row>
    <row r="664" s="13" customFormat="1">
      <c r="A664" s="13"/>
      <c r="B664" s="234"/>
      <c r="C664" s="235"/>
      <c r="D664" s="236" t="s">
        <v>215</v>
      </c>
      <c r="E664" s="237" t="s">
        <v>19</v>
      </c>
      <c r="F664" s="238" t="s">
        <v>1979</v>
      </c>
      <c r="G664" s="235"/>
      <c r="H664" s="237" t="s">
        <v>19</v>
      </c>
      <c r="I664" s="239"/>
      <c r="J664" s="235"/>
      <c r="K664" s="235"/>
      <c r="L664" s="240"/>
      <c r="M664" s="241"/>
      <c r="N664" s="242"/>
      <c r="O664" s="242"/>
      <c r="P664" s="242"/>
      <c r="Q664" s="242"/>
      <c r="R664" s="242"/>
      <c r="S664" s="242"/>
      <c r="T664" s="24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4" t="s">
        <v>215</v>
      </c>
      <c r="AU664" s="244" t="s">
        <v>81</v>
      </c>
      <c r="AV664" s="13" t="s">
        <v>79</v>
      </c>
      <c r="AW664" s="13" t="s">
        <v>33</v>
      </c>
      <c r="AX664" s="13" t="s">
        <v>72</v>
      </c>
      <c r="AY664" s="244" t="s">
        <v>203</v>
      </c>
    </row>
    <row r="665" s="13" customFormat="1">
      <c r="A665" s="13"/>
      <c r="B665" s="234"/>
      <c r="C665" s="235"/>
      <c r="D665" s="236" t="s">
        <v>215</v>
      </c>
      <c r="E665" s="237" t="s">
        <v>19</v>
      </c>
      <c r="F665" s="238" t="s">
        <v>1770</v>
      </c>
      <c r="G665" s="235"/>
      <c r="H665" s="237" t="s">
        <v>19</v>
      </c>
      <c r="I665" s="239"/>
      <c r="J665" s="235"/>
      <c r="K665" s="235"/>
      <c r="L665" s="240"/>
      <c r="M665" s="241"/>
      <c r="N665" s="242"/>
      <c r="O665" s="242"/>
      <c r="P665" s="242"/>
      <c r="Q665" s="242"/>
      <c r="R665" s="242"/>
      <c r="S665" s="242"/>
      <c r="T665" s="24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4" t="s">
        <v>215</v>
      </c>
      <c r="AU665" s="244" t="s">
        <v>81</v>
      </c>
      <c r="AV665" s="13" t="s">
        <v>79</v>
      </c>
      <c r="AW665" s="13" t="s">
        <v>33</v>
      </c>
      <c r="AX665" s="13" t="s">
        <v>72</v>
      </c>
      <c r="AY665" s="244" t="s">
        <v>203</v>
      </c>
    </row>
    <row r="666" s="13" customFormat="1">
      <c r="A666" s="13"/>
      <c r="B666" s="234"/>
      <c r="C666" s="235"/>
      <c r="D666" s="236" t="s">
        <v>215</v>
      </c>
      <c r="E666" s="237" t="s">
        <v>19</v>
      </c>
      <c r="F666" s="238" t="s">
        <v>1771</v>
      </c>
      <c r="G666" s="235"/>
      <c r="H666" s="237" t="s">
        <v>19</v>
      </c>
      <c r="I666" s="239"/>
      <c r="J666" s="235"/>
      <c r="K666" s="235"/>
      <c r="L666" s="240"/>
      <c r="M666" s="241"/>
      <c r="N666" s="242"/>
      <c r="O666" s="242"/>
      <c r="P666" s="242"/>
      <c r="Q666" s="242"/>
      <c r="R666" s="242"/>
      <c r="S666" s="242"/>
      <c r="T666" s="24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4" t="s">
        <v>215</v>
      </c>
      <c r="AU666" s="244" t="s">
        <v>81</v>
      </c>
      <c r="AV666" s="13" t="s">
        <v>79</v>
      </c>
      <c r="AW666" s="13" t="s">
        <v>33</v>
      </c>
      <c r="AX666" s="13" t="s">
        <v>72</v>
      </c>
      <c r="AY666" s="244" t="s">
        <v>203</v>
      </c>
    </row>
    <row r="667" s="14" customFormat="1">
      <c r="A667" s="14"/>
      <c r="B667" s="245"/>
      <c r="C667" s="246"/>
      <c r="D667" s="236" t="s">
        <v>215</v>
      </c>
      <c r="E667" s="247" t="s">
        <v>19</v>
      </c>
      <c r="F667" s="248" t="s">
        <v>1980</v>
      </c>
      <c r="G667" s="246"/>
      <c r="H667" s="249">
        <v>15.869999999999999</v>
      </c>
      <c r="I667" s="250"/>
      <c r="J667" s="246"/>
      <c r="K667" s="246"/>
      <c r="L667" s="251"/>
      <c r="M667" s="252"/>
      <c r="N667" s="253"/>
      <c r="O667" s="253"/>
      <c r="P667" s="253"/>
      <c r="Q667" s="253"/>
      <c r="R667" s="253"/>
      <c r="S667" s="253"/>
      <c r="T667" s="25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5" t="s">
        <v>215</v>
      </c>
      <c r="AU667" s="255" t="s">
        <v>81</v>
      </c>
      <c r="AV667" s="14" t="s">
        <v>81</v>
      </c>
      <c r="AW667" s="14" t="s">
        <v>33</v>
      </c>
      <c r="AX667" s="14" t="s">
        <v>72</v>
      </c>
      <c r="AY667" s="255" t="s">
        <v>203</v>
      </c>
    </row>
    <row r="668" s="13" customFormat="1">
      <c r="A668" s="13"/>
      <c r="B668" s="234"/>
      <c r="C668" s="235"/>
      <c r="D668" s="236" t="s">
        <v>215</v>
      </c>
      <c r="E668" s="237" t="s">
        <v>19</v>
      </c>
      <c r="F668" s="238" t="s">
        <v>1977</v>
      </c>
      <c r="G668" s="235"/>
      <c r="H668" s="237" t="s">
        <v>19</v>
      </c>
      <c r="I668" s="239"/>
      <c r="J668" s="235"/>
      <c r="K668" s="235"/>
      <c r="L668" s="240"/>
      <c r="M668" s="241"/>
      <c r="N668" s="242"/>
      <c r="O668" s="242"/>
      <c r="P668" s="242"/>
      <c r="Q668" s="242"/>
      <c r="R668" s="242"/>
      <c r="S668" s="242"/>
      <c r="T668" s="24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4" t="s">
        <v>215</v>
      </c>
      <c r="AU668" s="244" t="s">
        <v>81</v>
      </c>
      <c r="AV668" s="13" t="s">
        <v>79</v>
      </c>
      <c r="AW668" s="13" t="s">
        <v>33</v>
      </c>
      <c r="AX668" s="13" t="s">
        <v>72</v>
      </c>
      <c r="AY668" s="244" t="s">
        <v>203</v>
      </c>
    </row>
    <row r="669" s="13" customFormat="1">
      <c r="A669" s="13"/>
      <c r="B669" s="234"/>
      <c r="C669" s="235"/>
      <c r="D669" s="236" t="s">
        <v>215</v>
      </c>
      <c r="E669" s="237" t="s">
        <v>19</v>
      </c>
      <c r="F669" s="238" t="s">
        <v>1585</v>
      </c>
      <c r="G669" s="235"/>
      <c r="H669" s="237" t="s">
        <v>19</v>
      </c>
      <c r="I669" s="239"/>
      <c r="J669" s="235"/>
      <c r="K669" s="235"/>
      <c r="L669" s="240"/>
      <c r="M669" s="241"/>
      <c r="N669" s="242"/>
      <c r="O669" s="242"/>
      <c r="P669" s="242"/>
      <c r="Q669" s="242"/>
      <c r="R669" s="242"/>
      <c r="S669" s="242"/>
      <c r="T669" s="24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4" t="s">
        <v>215</v>
      </c>
      <c r="AU669" s="244" t="s">
        <v>81</v>
      </c>
      <c r="AV669" s="13" t="s">
        <v>79</v>
      </c>
      <c r="AW669" s="13" t="s">
        <v>33</v>
      </c>
      <c r="AX669" s="13" t="s">
        <v>72</v>
      </c>
      <c r="AY669" s="244" t="s">
        <v>203</v>
      </c>
    </row>
    <row r="670" s="13" customFormat="1">
      <c r="A670" s="13"/>
      <c r="B670" s="234"/>
      <c r="C670" s="235"/>
      <c r="D670" s="236" t="s">
        <v>215</v>
      </c>
      <c r="E670" s="237" t="s">
        <v>19</v>
      </c>
      <c r="F670" s="238" t="s">
        <v>1727</v>
      </c>
      <c r="G670" s="235"/>
      <c r="H670" s="237" t="s">
        <v>19</v>
      </c>
      <c r="I670" s="239"/>
      <c r="J670" s="235"/>
      <c r="K670" s="235"/>
      <c r="L670" s="240"/>
      <c r="M670" s="241"/>
      <c r="N670" s="242"/>
      <c r="O670" s="242"/>
      <c r="P670" s="242"/>
      <c r="Q670" s="242"/>
      <c r="R670" s="242"/>
      <c r="S670" s="242"/>
      <c r="T670" s="24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4" t="s">
        <v>215</v>
      </c>
      <c r="AU670" s="244" t="s">
        <v>81</v>
      </c>
      <c r="AV670" s="13" t="s">
        <v>79</v>
      </c>
      <c r="AW670" s="13" t="s">
        <v>33</v>
      </c>
      <c r="AX670" s="13" t="s">
        <v>72</v>
      </c>
      <c r="AY670" s="244" t="s">
        <v>203</v>
      </c>
    </row>
    <row r="671" s="13" customFormat="1">
      <c r="A671" s="13"/>
      <c r="B671" s="234"/>
      <c r="C671" s="235"/>
      <c r="D671" s="236" t="s">
        <v>215</v>
      </c>
      <c r="E671" s="237" t="s">
        <v>19</v>
      </c>
      <c r="F671" s="238" t="s">
        <v>1770</v>
      </c>
      <c r="G671" s="235"/>
      <c r="H671" s="237" t="s">
        <v>19</v>
      </c>
      <c r="I671" s="239"/>
      <c r="J671" s="235"/>
      <c r="K671" s="235"/>
      <c r="L671" s="240"/>
      <c r="M671" s="241"/>
      <c r="N671" s="242"/>
      <c r="O671" s="242"/>
      <c r="P671" s="242"/>
      <c r="Q671" s="242"/>
      <c r="R671" s="242"/>
      <c r="S671" s="242"/>
      <c r="T671" s="24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4" t="s">
        <v>215</v>
      </c>
      <c r="AU671" s="244" t="s">
        <v>81</v>
      </c>
      <c r="AV671" s="13" t="s">
        <v>79</v>
      </c>
      <c r="AW671" s="13" t="s">
        <v>33</v>
      </c>
      <c r="AX671" s="13" t="s">
        <v>72</v>
      </c>
      <c r="AY671" s="244" t="s">
        <v>203</v>
      </c>
    </row>
    <row r="672" s="13" customFormat="1">
      <c r="A672" s="13"/>
      <c r="B672" s="234"/>
      <c r="C672" s="235"/>
      <c r="D672" s="236" t="s">
        <v>215</v>
      </c>
      <c r="E672" s="237" t="s">
        <v>19</v>
      </c>
      <c r="F672" s="238" t="s">
        <v>1771</v>
      </c>
      <c r="G672" s="235"/>
      <c r="H672" s="237" t="s">
        <v>19</v>
      </c>
      <c r="I672" s="239"/>
      <c r="J672" s="235"/>
      <c r="K672" s="235"/>
      <c r="L672" s="240"/>
      <c r="M672" s="241"/>
      <c r="N672" s="242"/>
      <c r="O672" s="242"/>
      <c r="P672" s="242"/>
      <c r="Q672" s="242"/>
      <c r="R672" s="242"/>
      <c r="S672" s="242"/>
      <c r="T672" s="24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4" t="s">
        <v>215</v>
      </c>
      <c r="AU672" s="244" t="s">
        <v>81</v>
      </c>
      <c r="AV672" s="13" t="s">
        <v>79</v>
      </c>
      <c r="AW672" s="13" t="s">
        <v>33</v>
      </c>
      <c r="AX672" s="13" t="s">
        <v>72</v>
      </c>
      <c r="AY672" s="244" t="s">
        <v>203</v>
      </c>
    </row>
    <row r="673" s="14" customFormat="1">
      <c r="A673" s="14"/>
      <c r="B673" s="245"/>
      <c r="C673" s="246"/>
      <c r="D673" s="236" t="s">
        <v>215</v>
      </c>
      <c r="E673" s="247" t="s">
        <v>19</v>
      </c>
      <c r="F673" s="248" t="s">
        <v>1981</v>
      </c>
      <c r="G673" s="246"/>
      <c r="H673" s="249">
        <v>4.8099999999999996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215</v>
      </c>
      <c r="AU673" s="255" t="s">
        <v>81</v>
      </c>
      <c r="AV673" s="14" t="s">
        <v>81</v>
      </c>
      <c r="AW673" s="14" t="s">
        <v>33</v>
      </c>
      <c r="AX673" s="14" t="s">
        <v>72</v>
      </c>
      <c r="AY673" s="255" t="s">
        <v>203</v>
      </c>
    </row>
    <row r="674" s="13" customFormat="1">
      <c r="A674" s="13"/>
      <c r="B674" s="234"/>
      <c r="C674" s="235"/>
      <c r="D674" s="236" t="s">
        <v>215</v>
      </c>
      <c r="E674" s="237" t="s">
        <v>19</v>
      </c>
      <c r="F674" s="238" t="s">
        <v>1977</v>
      </c>
      <c r="G674" s="235"/>
      <c r="H674" s="237" t="s">
        <v>19</v>
      </c>
      <c r="I674" s="239"/>
      <c r="J674" s="235"/>
      <c r="K674" s="235"/>
      <c r="L674" s="240"/>
      <c r="M674" s="241"/>
      <c r="N674" s="242"/>
      <c r="O674" s="242"/>
      <c r="P674" s="242"/>
      <c r="Q674" s="242"/>
      <c r="R674" s="242"/>
      <c r="S674" s="242"/>
      <c r="T674" s="24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4" t="s">
        <v>215</v>
      </c>
      <c r="AU674" s="244" t="s">
        <v>81</v>
      </c>
      <c r="AV674" s="13" t="s">
        <v>79</v>
      </c>
      <c r="AW674" s="13" t="s">
        <v>33</v>
      </c>
      <c r="AX674" s="13" t="s">
        <v>72</v>
      </c>
      <c r="AY674" s="244" t="s">
        <v>203</v>
      </c>
    </row>
    <row r="675" s="13" customFormat="1">
      <c r="A675" s="13"/>
      <c r="B675" s="234"/>
      <c r="C675" s="235"/>
      <c r="D675" s="236" t="s">
        <v>215</v>
      </c>
      <c r="E675" s="237" t="s">
        <v>19</v>
      </c>
      <c r="F675" s="238" t="s">
        <v>1703</v>
      </c>
      <c r="G675" s="235"/>
      <c r="H675" s="237" t="s">
        <v>19</v>
      </c>
      <c r="I675" s="239"/>
      <c r="J675" s="235"/>
      <c r="K675" s="235"/>
      <c r="L675" s="240"/>
      <c r="M675" s="241"/>
      <c r="N675" s="242"/>
      <c r="O675" s="242"/>
      <c r="P675" s="242"/>
      <c r="Q675" s="242"/>
      <c r="R675" s="242"/>
      <c r="S675" s="242"/>
      <c r="T675" s="24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4" t="s">
        <v>215</v>
      </c>
      <c r="AU675" s="244" t="s">
        <v>81</v>
      </c>
      <c r="AV675" s="13" t="s">
        <v>79</v>
      </c>
      <c r="AW675" s="13" t="s">
        <v>33</v>
      </c>
      <c r="AX675" s="13" t="s">
        <v>72</v>
      </c>
      <c r="AY675" s="244" t="s">
        <v>203</v>
      </c>
    </row>
    <row r="676" s="13" customFormat="1">
      <c r="A676" s="13"/>
      <c r="B676" s="234"/>
      <c r="C676" s="235"/>
      <c r="D676" s="236" t="s">
        <v>215</v>
      </c>
      <c r="E676" s="237" t="s">
        <v>19</v>
      </c>
      <c r="F676" s="238" t="s">
        <v>1982</v>
      </c>
      <c r="G676" s="235"/>
      <c r="H676" s="237" t="s">
        <v>19</v>
      </c>
      <c r="I676" s="239"/>
      <c r="J676" s="235"/>
      <c r="K676" s="235"/>
      <c r="L676" s="240"/>
      <c r="M676" s="241"/>
      <c r="N676" s="242"/>
      <c r="O676" s="242"/>
      <c r="P676" s="242"/>
      <c r="Q676" s="242"/>
      <c r="R676" s="242"/>
      <c r="S676" s="242"/>
      <c r="T676" s="24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4" t="s">
        <v>215</v>
      </c>
      <c r="AU676" s="244" t="s">
        <v>81</v>
      </c>
      <c r="AV676" s="13" t="s">
        <v>79</v>
      </c>
      <c r="AW676" s="13" t="s">
        <v>33</v>
      </c>
      <c r="AX676" s="13" t="s">
        <v>72</v>
      </c>
      <c r="AY676" s="244" t="s">
        <v>203</v>
      </c>
    </row>
    <row r="677" s="13" customFormat="1">
      <c r="A677" s="13"/>
      <c r="B677" s="234"/>
      <c r="C677" s="235"/>
      <c r="D677" s="236" t="s">
        <v>215</v>
      </c>
      <c r="E677" s="237" t="s">
        <v>19</v>
      </c>
      <c r="F677" s="238" t="s">
        <v>1770</v>
      </c>
      <c r="G677" s="235"/>
      <c r="H677" s="237" t="s">
        <v>19</v>
      </c>
      <c r="I677" s="239"/>
      <c r="J677" s="235"/>
      <c r="K677" s="235"/>
      <c r="L677" s="240"/>
      <c r="M677" s="241"/>
      <c r="N677" s="242"/>
      <c r="O677" s="242"/>
      <c r="P677" s="242"/>
      <c r="Q677" s="242"/>
      <c r="R677" s="242"/>
      <c r="S677" s="242"/>
      <c r="T677" s="24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4" t="s">
        <v>215</v>
      </c>
      <c r="AU677" s="244" t="s">
        <v>81</v>
      </c>
      <c r="AV677" s="13" t="s">
        <v>79</v>
      </c>
      <c r="AW677" s="13" t="s">
        <v>33</v>
      </c>
      <c r="AX677" s="13" t="s">
        <v>72</v>
      </c>
      <c r="AY677" s="244" t="s">
        <v>203</v>
      </c>
    </row>
    <row r="678" s="13" customFormat="1">
      <c r="A678" s="13"/>
      <c r="B678" s="234"/>
      <c r="C678" s="235"/>
      <c r="D678" s="236" t="s">
        <v>215</v>
      </c>
      <c r="E678" s="237" t="s">
        <v>19</v>
      </c>
      <c r="F678" s="238" t="s">
        <v>1771</v>
      </c>
      <c r="G678" s="235"/>
      <c r="H678" s="237" t="s">
        <v>19</v>
      </c>
      <c r="I678" s="239"/>
      <c r="J678" s="235"/>
      <c r="K678" s="235"/>
      <c r="L678" s="240"/>
      <c r="M678" s="241"/>
      <c r="N678" s="242"/>
      <c r="O678" s="242"/>
      <c r="P678" s="242"/>
      <c r="Q678" s="242"/>
      <c r="R678" s="242"/>
      <c r="S678" s="242"/>
      <c r="T678" s="24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4" t="s">
        <v>215</v>
      </c>
      <c r="AU678" s="244" t="s">
        <v>81</v>
      </c>
      <c r="AV678" s="13" t="s">
        <v>79</v>
      </c>
      <c r="AW678" s="13" t="s">
        <v>33</v>
      </c>
      <c r="AX678" s="13" t="s">
        <v>72</v>
      </c>
      <c r="AY678" s="244" t="s">
        <v>203</v>
      </c>
    </row>
    <row r="679" s="14" customFormat="1">
      <c r="A679" s="14"/>
      <c r="B679" s="245"/>
      <c r="C679" s="246"/>
      <c r="D679" s="236" t="s">
        <v>215</v>
      </c>
      <c r="E679" s="247" t="s">
        <v>19</v>
      </c>
      <c r="F679" s="248" t="s">
        <v>1983</v>
      </c>
      <c r="G679" s="246"/>
      <c r="H679" s="249">
        <v>7.3899999999999997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5" t="s">
        <v>215</v>
      </c>
      <c r="AU679" s="255" t="s">
        <v>81</v>
      </c>
      <c r="AV679" s="14" t="s">
        <v>81</v>
      </c>
      <c r="AW679" s="14" t="s">
        <v>33</v>
      </c>
      <c r="AX679" s="14" t="s">
        <v>72</v>
      </c>
      <c r="AY679" s="255" t="s">
        <v>203</v>
      </c>
    </row>
    <row r="680" s="15" customFormat="1">
      <c r="A680" s="15"/>
      <c r="B680" s="256"/>
      <c r="C680" s="257"/>
      <c r="D680" s="236" t="s">
        <v>215</v>
      </c>
      <c r="E680" s="258" t="s">
        <v>19</v>
      </c>
      <c r="F680" s="259" t="s">
        <v>246</v>
      </c>
      <c r="G680" s="257"/>
      <c r="H680" s="260">
        <v>55.630000000000003</v>
      </c>
      <c r="I680" s="261"/>
      <c r="J680" s="257"/>
      <c r="K680" s="257"/>
      <c r="L680" s="262"/>
      <c r="M680" s="263"/>
      <c r="N680" s="264"/>
      <c r="O680" s="264"/>
      <c r="P680" s="264"/>
      <c r="Q680" s="264"/>
      <c r="R680" s="264"/>
      <c r="S680" s="264"/>
      <c r="T680" s="26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6" t="s">
        <v>215</v>
      </c>
      <c r="AU680" s="266" t="s">
        <v>81</v>
      </c>
      <c r="AV680" s="15" t="s">
        <v>211</v>
      </c>
      <c r="AW680" s="15" t="s">
        <v>33</v>
      </c>
      <c r="AX680" s="15" t="s">
        <v>79</v>
      </c>
      <c r="AY680" s="266" t="s">
        <v>203</v>
      </c>
    </row>
    <row r="681" s="2" customFormat="1" ht="24.15" customHeight="1">
      <c r="A681" s="40"/>
      <c r="B681" s="41"/>
      <c r="C681" s="216" t="s">
        <v>899</v>
      </c>
      <c r="D681" s="216" t="s">
        <v>206</v>
      </c>
      <c r="E681" s="217" t="s">
        <v>1773</v>
      </c>
      <c r="F681" s="218" t="s">
        <v>1774</v>
      </c>
      <c r="G681" s="219" t="s">
        <v>209</v>
      </c>
      <c r="H681" s="220">
        <v>55.630000000000003</v>
      </c>
      <c r="I681" s="221"/>
      <c r="J681" s="222">
        <f>ROUND(I681*H681,2)</f>
        <v>0</v>
      </c>
      <c r="K681" s="218" t="s">
        <v>210</v>
      </c>
      <c r="L681" s="46"/>
      <c r="M681" s="223" t="s">
        <v>19</v>
      </c>
      <c r="N681" s="224" t="s">
        <v>43</v>
      </c>
      <c r="O681" s="86"/>
      <c r="P681" s="225">
        <f>O681*H681</f>
        <v>0</v>
      </c>
      <c r="Q681" s="225">
        <v>0.014999999999999999</v>
      </c>
      <c r="R681" s="225">
        <f>Q681*H681</f>
        <v>0.83445000000000003</v>
      </c>
      <c r="S681" s="225">
        <v>0</v>
      </c>
      <c r="T681" s="226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27" t="s">
        <v>321</v>
      </c>
      <c r="AT681" s="227" t="s">
        <v>206</v>
      </c>
      <c r="AU681" s="227" t="s">
        <v>81</v>
      </c>
      <c r="AY681" s="19" t="s">
        <v>203</v>
      </c>
      <c r="BE681" s="228">
        <f>IF(N681="základní",J681,0)</f>
        <v>0</v>
      </c>
      <c r="BF681" s="228">
        <f>IF(N681="snížená",J681,0)</f>
        <v>0</v>
      </c>
      <c r="BG681" s="228">
        <f>IF(N681="zákl. přenesená",J681,0)</f>
        <v>0</v>
      </c>
      <c r="BH681" s="228">
        <f>IF(N681="sníž. přenesená",J681,0)</f>
        <v>0</v>
      </c>
      <c r="BI681" s="228">
        <f>IF(N681="nulová",J681,0)</f>
        <v>0</v>
      </c>
      <c r="BJ681" s="19" t="s">
        <v>79</v>
      </c>
      <c r="BK681" s="228">
        <f>ROUND(I681*H681,2)</f>
        <v>0</v>
      </c>
      <c r="BL681" s="19" t="s">
        <v>321</v>
      </c>
      <c r="BM681" s="227" t="s">
        <v>2101</v>
      </c>
    </row>
    <row r="682" s="2" customFormat="1">
      <c r="A682" s="40"/>
      <c r="B682" s="41"/>
      <c r="C682" s="42"/>
      <c r="D682" s="229" t="s">
        <v>213</v>
      </c>
      <c r="E682" s="42"/>
      <c r="F682" s="230" t="s">
        <v>1776</v>
      </c>
      <c r="G682" s="42"/>
      <c r="H682" s="42"/>
      <c r="I682" s="231"/>
      <c r="J682" s="42"/>
      <c r="K682" s="42"/>
      <c r="L682" s="46"/>
      <c r="M682" s="232"/>
      <c r="N682" s="233"/>
      <c r="O682" s="86"/>
      <c r="P682" s="86"/>
      <c r="Q682" s="86"/>
      <c r="R682" s="86"/>
      <c r="S682" s="86"/>
      <c r="T682" s="87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T682" s="19" t="s">
        <v>213</v>
      </c>
      <c r="AU682" s="19" t="s">
        <v>81</v>
      </c>
    </row>
    <row r="683" s="13" customFormat="1">
      <c r="A683" s="13"/>
      <c r="B683" s="234"/>
      <c r="C683" s="235"/>
      <c r="D683" s="236" t="s">
        <v>215</v>
      </c>
      <c r="E683" s="237" t="s">
        <v>19</v>
      </c>
      <c r="F683" s="238" t="s">
        <v>1977</v>
      </c>
      <c r="G683" s="235"/>
      <c r="H683" s="237" t="s">
        <v>19</v>
      </c>
      <c r="I683" s="239"/>
      <c r="J683" s="235"/>
      <c r="K683" s="235"/>
      <c r="L683" s="240"/>
      <c r="M683" s="241"/>
      <c r="N683" s="242"/>
      <c r="O683" s="242"/>
      <c r="P683" s="242"/>
      <c r="Q683" s="242"/>
      <c r="R683" s="242"/>
      <c r="S683" s="242"/>
      <c r="T683" s="24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4" t="s">
        <v>215</v>
      </c>
      <c r="AU683" s="244" t="s">
        <v>81</v>
      </c>
      <c r="AV683" s="13" t="s">
        <v>79</v>
      </c>
      <c r="AW683" s="13" t="s">
        <v>33</v>
      </c>
      <c r="AX683" s="13" t="s">
        <v>72</v>
      </c>
      <c r="AY683" s="244" t="s">
        <v>203</v>
      </c>
    </row>
    <row r="684" s="13" customFormat="1">
      <c r="A684" s="13"/>
      <c r="B684" s="234"/>
      <c r="C684" s="235"/>
      <c r="D684" s="236" t="s">
        <v>215</v>
      </c>
      <c r="E684" s="237" t="s">
        <v>19</v>
      </c>
      <c r="F684" s="238" t="s">
        <v>1707</v>
      </c>
      <c r="G684" s="235"/>
      <c r="H684" s="237" t="s">
        <v>19</v>
      </c>
      <c r="I684" s="239"/>
      <c r="J684" s="235"/>
      <c r="K684" s="235"/>
      <c r="L684" s="240"/>
      <c r="M684" s="241"/>
      <c r="N684" s="242"/>
      <c r="O684" s="242"/>
      <c r="P684" s="242"/>
      <c r="Q684" s="242"/>
      <c r="R684" s="242"/>
      <c r="S684" s="242"/>
      <c r="T684" s="24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4" t="s">
        <v>215</v>
      </c>
      <c r="AU684" s="244" t="s">
        <v>81</v>
      </c>
      <c r="AV684" s="13" t="s">
        <v>79</v>
      </c>
      <c r="AW684" s="13" t="s">
        <v>33</v>
      </c>
      <c r="AX684" s="13" t="s">
        <v>72</v>
      </c>
      <c r="AY684" s="244" t="s">
        <v>203</v>
      </c>
    </row>
    <row r="685" s="13" customFormat="1">
      <c r="A685" s="13"/>
      <c r="B685" s="234"/>
      <c r="C685" s="235"/>
      <c r="D685" s="236" t="s">
        <v>215</v>
      </c>
      <c r="E685" s="237" t="s">
        <v>19</v>
      </c>
      <c r="F685" s="238" t="s">
        <v>444</v>
      </c>
      <c r="G685" s="235"/>
      <c r="H685" s="237" t="s">
        <v>19</v>
      </c>
      <c r="I685" s="239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215</v>
      </c>
      <c r="AU685" s="244" t="s">
        <v>81</v>
      </c>
      <c r="AV685" s="13" t="s">
        <v>79</v>
      </c>
      <c r="AW685" s="13" t="s">
        <v>33</v>
      </c>
      <c r="AX685" s="13" t="s">
        <v>72</v>
      </c>
      <c r="AY685" s="244" t="s">
        <v>203</v>
      </c>
    </row>
    <row r="686" s="13" customFormat="1">
      <c r="A686" s="13"/>
      <c r="B686" s="234"/>
      <c r="C686" s="235"/>
      <c r="D686" s="236" t="s">
        <v>215</v>
      </c>
      <c r="E686" s="237" t="s">
        <v>19</v>
      </c>
      <c r="F686" s="238" t="s">
        <v>1778</v>
      </c>
      <c r="G686" s="235"/>
      <c r="H686" s="237" t="s">
        <v>19</v>
      </c>
      <c r="I686" s="239"/>
      <c r="J686" s="235"/>
      <c r="K686" s="235"/>
      <c r="L686" s="240"/>
      <c r="M686" s="241"/>
      <c r="N686" s="242"/>
      <c r="O686" s="242"/>
      <c r="P686" s="242"/>
      <c r="Q686" s="242"/>
      <c r="R686" s="242"/>
      <c r="S686" s="242"/>
      <c r="T686" s="24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4" t="s">
        <v>215</v>
      </c>
      <c r="AU686" s="244" t="s">
        <v>81</v>
      </c>
      <c r="AV686" s="13" t="s">
        <v>79</v>
      </c>
      <c r="AW686" s="13" t="s">
        <v>33</v>
      </c>
      <c r="AX686" s="13" t="s">
        <v>72</v>
      </c>
      <c r="AY686" s="244" t="s">
        <v>203</v>
      </c>
    </row>
    <row r="687" s="13" customFormat="1">
      <c r="A687" s="13"/>
      <c r="B687" s="234"/>
      <c r="C687" s="235"/>
      <c r="D687" s="236" t="s">
        <v>215</v>
      </c>
      <c r="E687" s="237" t="s">
        <v>19</v>
      </c>
      <c r="F687" s="238" t="s">
        <v>1779</v>
      </c>
      <c r="G687" s="235"/>
      <c r="H687" s="237" t="s">
        <v>19</v>
      </c>
      <c r="I687" s="239"/>
      <c r="J687" s="235"/>
      <c r="K687" s="235"/>
      <c r="L687" s="240"/>
      <c r="M687" s="241"/>
      <c r="N687" s="242"/>
      <c r="O687" s="242"/>
      <c r="P687" s="242"/>
      <c r="Q687" s="242"/>
      <c r="R687" s="242"/>
      <c r="S687" s="242"/>
      <c r="T687" s="24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4" t="s">
        <v>215</v>
      </c>
      <c r="AU687" s="244" t="s">
        <v>81</v>
      </c>
      <c r="AV687" s="13" t="s">
        <v>79</v>
      </c>
      <c r="AW687" s="13" t="s">
        <v>33</v>
      </c>
      <c r="AX687" s="13" t="s">
        <v>72</v>
      </c>
      <c r="AY687" s="244" t="s">
        <v>203</v>
      </c>
    </row>
    <row r="688" s="14" customFormat="1">
      <c r="A688" s="14"/>
      <c r="B688" s="245"/>
      <c r="C688" s="246"/>
      <c r="D688" s="236" t="s">
        <v>215</v>
      </c>
      <c r="E688" s="247" t="s">
        <v>19</v>
      </c>
      <c r="F688" s="248" t="s">
        <v>321</v>
      </c>
      <c r="G688" s="246"/>
      <c r="H688" s="249">
        <v>16</v>
      </c>
      <c r="I688" s="250"/>
      <c r="J688" s="246"/>
      <c r="K688" s="246"/>
      <c r="L688" s="251"/>
      <c r="M688" s="252"/>
      <c r="N688" s="253"/>
      <c r="O688" s="253"/>
      <c r="P688" s="253"/>
      <c r="Q688" s="253"/>
      <c r="R688" s="253"/>
      <c r="S688" s="253"/>
      <c r="T688" s="25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5" t="s">
        <v>215</v>
      </c>
      <c r="AU688" s="255" t="s">
        <v>81</v>
      </c>
      <c r="AV688" s="14" t="s">
        <v>81</v>
      </c>
      <c r="AW688" s="14" t="s">
        <v>33</v>
      </c>
      <c r="AX688" s="14" t="s">
        <v>72</v>
      </c>
      <c r="AY688" s="255" t="s">
        <v>203</v>
      </c>
    </row>
    <row r="689" s="13" customFormat="1">
      <c r="A689" s="13"/>
      <c r="B689" s="234"/>
      <c r="C689" s="235"/>
      <c r="D689" s="236" t="s">
        <v>215</v>
      </c>
      <c r="E689" s="237" t="s">
        <v>19</v>
      </c>
      <c r="F689" s="238" t="s">
        <v>1977</v>
      </c>
      <c r="G689" s="235"/>
      <c r="H689" s="237" t="s">
        <v>19</v>
      </c>
      <c r="I689" s="239"/>
      <c r="J689" s="235"/>
      <c r="K689" s="235"/>
      <c r="L689" s="240"/>
      <c r="M689" s="241"/>
      <c r="N689" s="242"/>
      <c r="O689" s="242"/>
      <c r="P689" s="242"/>
      <c r="Q689" s="242"/>
      <c r="R689" s="242"/>
      <c r="S689" s="242"/>
      <c r="T689" s="24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4" t="s">
        <v>215</v>
      </c>
      <c r="AU689" s="244" t="s">
        <v>81</v>
      </c>
      <c r="AV689" s="13" t="s">
        <v>79</v>
      </c>
      <c r="AW689" s="13" t="s">
        <v>33</v>
      </c>
      <c r="AX689" s="13" t="s">
        <v>72</v>
      </c>
      <c r="AY689" s="244" t="s">
        <v>203</v>
      </c>
    </row>
    <row r="690" s="13" customFormat="1">
      <c r="A690" s="13"/>
      <c r="B690" s="234"/>
      <c r="C690" s="235"/>
      <c r="D690" s="236" t="s">
        <v>215</v>
      </c>
      <c r="E690" s="237" t="s">
        <v>19</v>
      </c>
      <c r="F690" s="238" t="s">
        <v>1830</v>
      </c>
      <c r="G690" s="235"/>
      <c r="H690" s="237" t="s">
        <v>19</v>
      </c>
      <c r="I690" s="239"/>
      <c r="J690" s="235"/>
      <c r="K690" s="235"/>
      <c r="L690" s="240"/>
      <c r="M690" s="241"/>
      <c r="N690" s="242"/>
      <c r="O690" s="242"/>
      <c r="P690" s="242"/>
      <c r="Q690" s="242"/>
      <c r="R690" s="242"/>
      <c r="S690" s="242"/>
      <c r="T690" s="24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4" t="s">
        <v>215</v>
      </c>
      <c r="AU690" s="244" t="s">
        <v>81</v>
      </c>
      <c r="AV690" s="13" t="s">
        <v>79</v>
      </c>
      <c r="AW690" s="13" t="s">
        <v>33</v>
      </c>
      <c r="AX690" s="13" t="s">
        <v>72</v>
      </c>
      <c r="AY690" s="244" t="s">
        <v>203</v>
      </c>
    </row>
    <row r="691" s="13" customFormat="1">
      <c r="A691" s="13"/>
      <c r="B691" s="234"/>
      <c r="C691" s="235"/>
      <c r="D691" s="236" t="s">
        <v>215</v>
      </c>
      <c r="E691" s="237" t="s">
        <v>19</v>
      </c>
      <c r="F691" s="238" t="s">
        <v>456</v>
      </c>
      <c r="G691" s="235"/>
      <c r="H691" s="237" t="s">
        <v>19</v>
      </c>
      <c r="I691" s="239"/>
      <c r="J691" s="235"/>
      <c r="K691" s="235"/>
      <c r="L691" s="240"/>
      <c r="M691" s="241"/>
      <c r="N691" s="242"/>
      <c r="O691" s="242"/>
      <c r="P691" s="242"/>
      <c r="Q691" s="242"/>
      <c r="R691" s="242"/>
      <c r="S691" s="242"/>
      <c r="T691" s="24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4" t="s">
        <v>215</v>
      </c>
      <c r="AU691" s="244" t="s">
        <v>81</v>
      </c>
      <c r="AV691" s="13" t="s">
        <v>79</v>
      </c>
      <c r="AW691" s="13" t="s">
        <v>33</v>
      </c>
      <c r="AX691" s="13" t="s">
        <v>72</v>
      </c>
      <c r="AY691" s="244" t="s">
        <v>203</v>
      </c>
    </row>
    <row r="692" s="13" customFormat="1">
      <c r="A692" s="13"/>
      <c r="B692" s="234"/>
      <c r="C692" s="235"/>
      <c r="D692" s="236" t="s">
        <v>215</v>
      </c>
      <c r="E692" s="237" t="s">
        <v>19</v>
      </c>
      <c r="F692" s="238" t="s">
        <v>1778</v>
      </c>
      <c r="G692" s="235"/>
      <c r="H692" s="237" t="s">
        <v>19</v>
      </c>
      <c r="I692" s="239"/>
      <c r="J692" s="235"/>
      <c r="K692" s="235"/>
      <c r="L692" s="240"/>
      <c r="M692" s="241"/>
      <c r="N692" s="242"/>
      <c r="O692" s="242"/>
      <c r="P692" s="242"/>
      <c r="Q692" s="242"/>
      <c r="R692" s="242"/>
      <c r="S692" s="242"/>
      <c r="T692" s="24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4" t="s">
        <v>215</v>
      </c>
      <c r="AU692" s="244" t="s">
        <v>81</v>
      </c>
      <c r="AV692" s="13" t="s">
        <v>79</v>
      </c>
      <c r="AW692" s="13" t="s">
        <v>33</v>
      </c>
      <c r="AX692" s="13" t="s">
        <v>72</v>
      </c>
      <c r="AY692" s="244" t="s">
        <v>203</v>
      </c>
    </row>
    <row r="693" s="13" customFormat="1">
      <c r="A693" s="13"/>
      <c r="B693" s="234"/>
      <c r="C693" s="235"/>
      <c r="D693" s="236" t="s">
        <v>215</v>
      </c>
      <c r="E693" s="237" t="s">
        <v>19</v>
      </c>
      <c r="F693" s="238" t="s">
        <v>1779</v>
      </c>
      <c r="G693" s="235"/>
      <c r="H693" s="237" t="s">
        <v>19</v>
      </c>
      <c r="I693" s="239"/>
      <c r="J693" s="235"/>
      <c r="K693" s="235"/>
      <c r="L693" s="240"/>
      <c r="M693" s="241"/>
      <c r="N693" s="242"/>
      <c r="O693" s="242"/>
      <c r="P693" s="242"/>
      <c r="Q693" s="242"/>
      <c r="R693" s="242"/>
      <c r="S693" s="242"/>
      <c r="T693" s="24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4" t="s">
        <v>215</v>
      </c>
      <c r="AU693" s="244" t="s">
        <v>81</v>
      </c>
      <c r="AV693" s="13" t="s">
        <v>79</v>
      </c>
      <c r="AW693" s="13" t="s">
        <v>33</v>
      </c>
      <c r="AX693" s="13" t="s">
        <v>72</v>
      </c>
      <c r="AY693" s="244" t="s">
        <v>203</v>
      </c>
    </row>
    <row r="694" s="14" customFormat="1">
      <c r="A694" s="14"/>
      <c r="B694" s="245"/>
      <c r="C694" s="246"/>
      <c r="D694" s="236" t="s">
        <v>215</v>
      </c>
      <c r="E694" s="247" t="s">
        <v>19</v>
      </c>
      <c r="F694" s="248" t="s">
        <v>1978</v>
      </c>
      <c r="G694" s="246"/>
      <c r="H694" s="249">
        <v>11.560000000000001</v>
      </c>
      <c r="I694" s="250"/>
      <c r="J694" s="246"/>
      <c r="K694" s="246"/>
      <c r="L694" s="251"/>
      <c r="M694" s="252"/>
      <c r="N694" s="253"/>
      <c r="O694" s="253"/>
      <c r="P694" s="253"/>
      <c r="Q694" s="253"/>
      <c r="R694" s="253"/>
      <c r="S694" s="253"/>
      <c r="T694" s="25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5" t="s">
        <v>215</v>
      </c>
      <c r="AU694" s="255" t="s">
        <v>81</v>
      </c>
      <c r="AV694" s="14" t="s">
        <v>81</v>
      </c>
      <c r="AW694" s="14" t="s">
        <v>33</v>
      </c>
      <c r="AX694" s="14" t="s">
        <v>72</v>
      </c>
      <c r="AY694" s="255" t="s">
        <v>203</v>
      </c>
    </row>
    <row r="695" s="13" customFormat="1">
      <c r="A695" s="13"/>
      <c r="B695" s="234"/>
      <c r="C695" s="235"/>
      <c r="D695" s="236" t="s">
        <v>215</v>
      </c>
      <c r="E695" s="237" t="s">
        <v>19</v>
      </c>
      <c r="F695" s="238" t="s">
        <v>1977</v>
      </c>
      <c r="G695" s="235"/>
      <c r="H695" s="237" t="s">
        <v>19</v>
      </c>
      <c r="I695" s="239"/>
      <c r="J695" s="235"/>
      <c r="K695" s="235"/>
      <c r="L695" s="240"/>
      <c r="M695" s="241"/>
      <c r="N695" s="242"/>
      <c r="O695" s="242"/>
      <c r="P695" s="242"/>
      <c r="Q695" s="242"/>
      <c r="R695" s="242"/>
      <c r="S695" s="242"/>
      <c r="T695" s="24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4" t="s">
        <v>215</v>
      </c>
      <c r="AU695" s="244" t="s">
        <v>81</v>
      </c>
      <c r="AV695" s="13" t="s">
        <v>79</v>
      </c>
      <c r="AW695" s="13" t="s">
        <v>33</v>
      </c>
      <c r="AX695" s="13" t="s">
        <v>72</v>
      </c>
      <c r="AY695" s="244" t="s">
        <v>203</v>
      </c>
    </row>
    <row r="696" s="13" customFormat="1">
      <c r="A696" s="13"/>
      <c r="B696" s="234"/>
      <c r="C696" s="235"/>
      <c r="D696" s="236" t="s">
        <v>215</v>
      </c>
      <c r="E696" s="237" t="s">
        <v>19</v>
      </c>
      <c r="F696" s="238" t="s">
        <v>1597</v>
      </c>
      <c r="G696" s="235"/>
      <c r="H696" s="237" t="s">
        <v>19</v>
      </c>
      <c r="I696" s="239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215</v>
      </c>
      <c r="AU696" s="244" t="s">
        <v>81</v>
      </c>
      <c r="AV696" s="13" t="s">
        <v>79</v>
      </c>
      <c r="AW696" s="13" t="s">
        <v>33</v>
      </c>
      <c r="AX696" s="13" t="s">
        <v>72</v>
      </c>
      <c r="AY696" s="244" t="s">
        <v>203</v>
      </c>
    </row>
    <row r="697" s="13" customFormat="1">
      <c r="A697" s="13"/>
      <c r="B697" s="234"/>
      <c r="C697" s="235"/>
      <c r="D697" s="236" t="s">
        <v>215</v>
      </c>
      <c r="E697" s="237" t="s">
        <v>19</v>
      </c>
      <c r="F697" s="238" t="s">
        <v>1979</v>
      </c>
      <c r="G697" s="235"/>
      <c r="H697" s="237" t="s">
        <v>19</v>
      </c>
      <c r="I697" s="239"/>
      <c r="J697" s="235"/>
      <c r="K697" s="235"/>
      <c r="L697" s="240"/>
      <c r="M697" s="241"/>
      <c r="N697" s="242"/>
      <c r="O697" s="242"/>
      <c r="P697" s="242"/>
      <c r="Q697" s="242"/>
      <c r="R697" s="242"/>
      <c r="S697" s="242"/>
      <c r="T697" s="24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4" t="s">
        <v>215</v>
      </c>
      <c r="AU697" s="244" t="s">
        <v>81</v>
      </c>
      <c r="AV697" s="13" t="s">
        <v>79</v>
      </c>
      <c r="AW697" s="13" t="s">
        <v>33</v>
      </c>
      <c r="AX697" s="13" t="s">
        <v>72</v>
      </c>
      <c r="AY697" s="244" t="s">
        <v>203</v>
      </c>
    </row>
    <row r="698" s="13" customFormat="1">
      <c r="A698" s="13"/>
      <c r="B698" s="234"/>
      <c r="C698" s="235"/>
      <c r="D698" s="236" t="s">
        <v>215</v>
      </c>
      <c r="E698" s="237" t="s">
        <v>19</v>
      </c>
      <c r="F698" s="238" t="s">
        <v>1778</v>
      </c>
      <c r="G698" s="235"/>
      <c r="H698" s="237" t="s">
        <v>19</v>
      </c>
      <c r="I698" s="239"/>
      <c r="J698" s="235"/>
      <c r="K698" s="235"/>
      <c r="L698" s="240"/>
      <c r="M698" s="241"/>
      <c r="N698" s="242"/>
      <c r="O698" s="242"/>
      <c r="P698" s="242"/>
      <c r="Q698" s="242"/>
      <c r="R698" s="242"/>
      <c r="S698" s="242"/>
      <c r="T698" s="24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4" t="s">
        <v>215</v>
      </c>
      <c r="AU698" s="244" t="s">
        <v>81</v>
      </c>
      <c r="AV698" s="13" t="s">
        <v>79</v>
      </c>
      <c r="AW698" s="13" t="s">
        <v>33</v>
      </c>
      <c r="AX698" s="13" t="s">
        <v>72</v>
      </c>
      <c r="AY698" s="244" t="s">
        <v>203</v>
      </c>
    </row>
    <row r="699" s="13" customFormat="1">
      <c r="A699" s="13"/>
      <c r="B699" s="234"/>
      <c r="C699" s="235"/>
      <c r="D699" s="236" t="s">
        <v>215</v>
      </c>
      <c r="E699" s="237" t="s">
        <v>19</v>
      </c>
      <c r="F699" s="238" t="s">
        <v>1779</v>
      </c>
      <c r="G699" s="235"/>
      <c r="H699" s="237" t="s">
        <v>19</v>
      </c>
      <c r="I699" s="239"/>
      <c r="J699" s="235"/>
      <c r="K699" s="235"/>
      <c r="L699" s="240"/>
      <c r="M699" s="241"/>
      <c r="N699" s="242"/>
      <c r="O699" s="242"/>
      <c r="P699" s="242"/>
      <c r="Q699" s="242"/>
      <c r="R699" s="242"/>
      <c r="S699" s="242"/>
      <c r="T699" s="24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4" t="s">
        <v>215</v>
      </c>
      <c r="AU699" s="244" t="s">
        <v>81</v>
      </c>
      <c r="AV699" s="13" t="s">
        <v>79</v>
      </c>
      <c r="AW699" s="13" t="s">
        <v>33</v>
      </c>
      <c r="AX699" s="13" t="s">
        <v>72</v>
      </c>
      <c r="AY699" s="244" t="s">
        <v>203</v>
      </c>
    </row>
    <row r="700" s="14" customFormat="1">
      <c r="A700" s="14"/>
      <c r="B700" s="245"/>
      <c r="C700" s="246"/>
      <c r="D700" s="236" t="s">
        <v>215</v>
      </c>
      <c r="E700" s="247" t="s">
        <v>19</v>
      </c>
      <c r="F700" s="248" t="s">
        <v>1980</v>
      </c>
      <c r="G700" s="246"/>
      <c r="H700" s="249">
        <v>15.869999999999999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215</v>
      </c>
      <c r="AU700" s="255" t="s">
        <v>81</v>
      </c>
      <c r="AV700" s="14" t="s">
        <v>81</v>
      </c>
      <c r="AW700" s="14" t="s">
        <v>33</v>
      </c>
      <c r="AX700" s="14" t="s">
        <v>72</v>
      </c>
      <c r="AY700" s="255" t="s">
        <v>203</v>
      </c>
    </row>
    <row r="701" s="13" customFormat="1">
      <c r="A701" s="13"/>
      <c r="B701" s="234"/>
      <c r="C701" s="235"/>
      <c r="D701" s="236" t="s">
        <v>215</v>
      </c>
      <c r="E701" s="237" t="s">
        <v>19</v>
      </c>
      <c r="F701" s="238" t="s">
        <v>1977</v>
      </c>
      <c r="G701" s="235"/>
      <c r="H701" s="237" t="s">
        <v>19</v>
      </c>
      <c r="I701" s="239"/>
      <c r="J701" s="235"/>
      <c r="K701" s="235"/>
      <c r="L701" s="240"/>
      <c r="M701" s="241"/>
      <c r="N701" s="242"/>
      <c r="O701" s="242"/>
      <c r="P701" s="242"/>
      <c r="Q701" s="242"/>
      <c r="R701" s="242"/>
      <c r="S701" s="242"/>
      <c r="T701" s="24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4" t="s">
        <v>215</v>
      </c>
      <c r="AU701" s="244" t="s">
        <v>81</v>
      </c>
      <c r="AV701" s="13" t="s">
        <v>79</v>
      </c>
      <c r="AW701" s="13" t="s">
        <v>33</v>
      </c>
      <c r="AX701" s="13" t="s">
        <v>72</v>
      </c>
      <c r="AY701" s="244" t="s">
        <v>203</v>
      </c>
    </row>
    <row r="702" s="13" customFormat="1">
      <c r="A702" s="13"/>
      <c r="B702" s="234"/>
      <c r="C702" s="235"/>
      <c r="D702" s="236" t="s">
        <v>215</v>
      </c>
      <c r="E702" s="237" t="s">
        <v>19</v>
      </c>
      <c r="F702" s="238" t="s">
        <v>1666</v>
      </c>
      <c r="G702" s="235"/>
      <c r="H702" s="237" t="s">
        <v>19</v>
      </c>
      <c r="I702" s="239"/>
      <c r="J702" s="235"/>
      <c r="K702" s="235"/>
      <c r="L702" s="240"/>
      <c r="M702" s="241"/>
      <c r="N702" s="242"/>
      <c r="O702" s="242"/>
      <c r="P702" s="242"/>
      <c r="Q702" s="242"/>
      <c r="R702" s="242"/>
      <c r="S702" s="242"/>
      <c r="T702" s="24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4" t="s">
        <v>215</v>
      </c>
      <c r="AU702" s="244" t="s">
        <v>81</v>
      </c>
      <c r="AV702" s="13" t="s">
        <v>79</v>
      </c>
      <c r="AW702" s="13" t="s">
        <v>33</v>
      </c>
      <c r="AX702" s="13" t="s">
        <v>72</v>
      </c>
      <c r="AY702" s="244" t="s">
        <v>203</v>
      </c>
    </row>
    <row r="703" s="13" customFormat="1">
      <c r="A703" s="13"/>
      <c r="B703" s="234"/>
      <c r="C703" s="235"/>
      <c r="D703" s="236" t="s">
        <v>215</v>
      </c>
      <c r="E703" s="237" t="s">
        <v>19</v>
      </c>
      <c r="F703" s="238" t="s">
        <v>1727</v>
      </c>
      <c r="G703" s="235"/>
      <c r="H703" s="237" t="s">
        <v>19</v>
      </c>
      <c r="I703" s="239"/>
      <c r="J703" s="235"/>
      <c r="K703" s="235"/>
      <c r="L703" s="240"/>
      <c r="M703" s="241"/>
      <c r="N703" s="242"/>
      <c r="O703" s="242"/>
      <c r="P703" s="242"/>
      <c r="Q703" s="242"/>
      <c r="R703" s="242"/>
      <c r="S703" s="242"/>
      <c r="T703" s="24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4" t="s">
        <v>215</v>
      </c>
      <c r="AU703" s="244" t="s">
        <v>81</v>
      </c>
      <c r="AV703" s="13" t="s">
        <v>79</v>
      </c>
      <c r="AW703" s="13" t="s">
        <v>33</v>
      </c>
      <c r="AX703" s="13" t="s">
        <v>72</v>
      </c>
      <c r="AY703" s="244" t="s">
        <v>203</v>
      </c>
    </row>
    <row r="704" s="13" customFormat="1">
      <c r="A704" s="13"/>
      <c r="B704" s="234"/>
      <c r="C704" s="235"/>
      <c r="D704" s="236" t="s">
        <v>215</v>
      </c>
      <c r="E704" s="237" t="s">
        <v>19</v>
      </c>
      <c r="F704" s="238" t="s">
        <v>1778</v>
      </c>
      <c r="G704" s="235"/>
      <c r="H704" s="237" t="s">
        <v>19</v>
      </c>
      <c r="I704" s="239"/>
      <c r="J704" s="235"/>
      <c r="K704" s="235"/>
      <c r="L704" s="240"/>
      <c r="M704" s="241"/>
      <c r="N704" s="242"/>
      <c r="O704" s="242"/>
      <c r="P704" s="242"/>
      <c r="Q704" s="242"/>
      <c r="R704" s="242"/>
      <c r="S704" s="242"/>
      <c r="T704" s="24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4" t="s">
        <v>215</v>
      </c>
      <c r="AU704" s="244" t="s">
        <v>81</v>
      </c>
      <c r="AV704" s="13" t="s">
        <v>79</v>
      </c>
      <c r="AW704" s="13" t="s">
        <v>33</v>
      </c>
      <c r="AX704" s="13" t="s">
        <v>72</v>
      </c>
      <c r="AY704" s="244" t="s">
        <v>203</v>
      </c>
    </row>
    <row r="705" s="13" customFormat="1">
      <c r="A705" s="13"/>
      <c r="B705" s="234"/>
      <c r="C705" s="235"/>
      <c r="D705" s="236" t="s">
        <v>215</v>
      </c>
      <c r="E705" s="237" t="s">
        <v>19</v>
      </c>
      <c r="F705" s="238" t="s">
        <v>1779</v>
      </c>
      <c r="G705" s="235"/>
      <c r="H705" s="237" t="s">
        <v>19</v>
      </c>
      <c r="I705" s="239"/>
      <c r="J705" s="235"/>
      <c r="K705" s="235"/>
      <c r="L705" s="240"/>
      <c r="M705" s="241"/>
      <c r="N705" s="242"/>
      <c r="O705" s="242"/>
      <c r="P705" s="242"/>
      <c r="Q705" s="242"/>
      <c r="R705" s="242"/>
      <c r="S705" s="242"/>
      <c r="T705" s="24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4" t="s">
        <v>215</v>
      </c>
      <c r="AU705" s="244" t="s">
        <v>81</v>
      </c>
      <c r="AV705" s="13" t="s">
        <v>79</v>
      </c>
      <c r="AW705" s="13" t="s">
        <v>33</v>
      </c>
      <c r="AX705" s="13" t="s">
        <v>72</v>
      </c>
      <c r="AY705" s="244" t="s">
        <v>203</v>
      </c>
    </row>
    <row r="706" s="14" customFormat="1">
      <c r="A706" s="14"/>
      <c r="B706" s="245"/>
      <c r="C706" s="246"/>
      <c r="D706" s="236" t="s">
        <v>215</v>
      </c>
      <c r="E706" s="247" t="s">
        <v>19</v>
      </c>
      <c r="F706" s="248" t="s">
        <v>1981</v>
      </c>
      <c r="G706" s="246"/>
      <c r="H706" s="249">
        <v>4.8099999999999996</v>
      </c>
      <c r="I706" s="250"/>
      <c r="J706" s="246"/>
      <c r="K706" s="246"/>
      <c r="L706" s="251"/>
      <c r="M706" s="252"/>
      <c r="N706" s="253"/>
      <c r="O706" s="253"/>
      <c r="P706" s="253"/>
      <c r="Q706" s="253"/>
      <c r="R706" s="253"/>
      <c r="S706" s="253"/>
      <c r="T706" s="25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5" t="s">
        <v>215</v>
      </c>
      <c r="AU706" s="255" t="s">
        <v>81</v>
      </c>
      <c r="AV706" s="14" t="s">
        <v>81</v>
      </c>
      <c r="AW706" s="14" t="s">
        <v>33</v>
      </c>
      <c r="AX706" s="14" t="s">
        <v>72</v>
      </c>
      <c r="AY706" s="255" t="s">
        <v>203</v>
      </c>
    </row>
    <row r="707" s="13" customFormat="1">
      <c r="A707" s="13"/>
      <c r="B707" s="234"/>
      <c r="C707" s="235"/>
      <c r="D707" s="236" t="s">
        <v>215</v>
      </c>
      <c r="E707" s="237" t="s">
        <v>19</v>
      </c>
      <c r="F707" s="238" t="s">
        <v>1977</v>
      </c>
      <c r="G707" s="235"/>
      <c r="H707" s="237" t="s">
        <v>19</v>
      </c>
      <c r="I707" s="239"/>
      <c r="J707" s="235"/>
      <c r="K707" s="235"/>
      <c r="L707" s="240"/>
      <c r="M707" s="241"/>
      <c r="N707" s="242"/>
      <c r="O707" s="242"/>
      <c r="P707" s="242"/>
      <c r="Q707" s="242"/>
      <c r="R707" s="242"/>
      <c r="S707" s="242"/>
      <c r="T707" s="24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4" t="s">
        <v>215</v>
      </c>
      <c r="AU707" s="244" t="s">
        <v>81</v>
      </c>
      <c r="AV707" s="13" t="s">
        <v>79</v>
      </c>
      <c r="AW707" s="13" t="s">
        <v>33</v>
      </c>
      <c r="AX707" s="13" t="s">
        <v>72</v>
      </c>
      <c r="AY707" s="244" t="s">
        <v>203</v>
      </c>
    </row>
    <row r="708" s="13" customFormat="1">
      <c r="A708" s="13"/>
      <c r="B708" s="234"/>
      <c r="C708" s="235"/>
      <c r="D708" s="236" t="s">
        <v>215</v>
      </c>
      <c r="E708" s="237" t="s">
        <v>19</v>
      </c>
      <c r="F708" s="238" t="s">
        <v>1644</v>
      </c>
      <c r="G708" s="235"/>
      <c r="H708" s="237" t="s">
        <v>19</v>
      </c>
      <c r="I708" s="239"/>
      <c r="J708" s="235"/>
      <c r="K708" s="235"/>
      <c r="L708" s="240"/>
      <c r="M708" s="241"/>
      <c r="N708" s="242"/>
      <c r="O708" s="242"/>
      <c r="P708" s="242"/>
      <c r="Q708" s="242"/>
      <c r="R708" s="242"/>
      <c r="S708" s="242"/>
      <c r="T708" s="24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4" t="s">
        <v>215</v>
      </c>
      <c r="AU708" s="244" t="s">
        <v>81</v>
      </c>
      <c r="AV708" s="13" t="s">
        <v>79</v>
      </c>
      <c r="AW708" s="13" t="s">
        <v>33</v>
      </c>
      <c r="AX708" s="13" t="s">
        <v>72</v>
      </c>
      <c r="AY708" s="244" t="s">
        <v>203</v>
      </c>
    </row>
    <row r="709" s="13" customFormat="1">
      <c r="A709" s="13"/>
      <c r="B709" s="234"/>
      <c r="C709" s="235"/>
      <c r="D709" s="236" t="s">
        <v>215</v>
      </c>
      <c r="E709" s="237" t="s">
        <v>19</v>
      </c>
      <c r="F709" s="238" t="s">
        <v>1982</v>
      </c>
      <c r="G709" s="235"/>
      <c r="H709" s="237" t="s">
        <v>19</v>
      </c>
      <c r="I709" s="239"/>
      <c r="J709" s="235"/>
      <c r="K709" s="235"/>
      <c r="L709" s="240"/>
      <c r="M709" s="241"/>
      <c r="N709" s="242"/>
      <c r="O709" s="242"/>
      <c r="P709" s="242"/>
      <c r="Q709" s="242"/>
      <c r="R709" s="242"/>
      <c r="S709" s="242"/>
      <c r="T709" s="24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4" t="s">
        <v>215</v>
      </c>
      <c r="AU709" s="244" t="s">
        <v>81</v>
      </c>
      <c r="AV709" s="13" t="s">
        <v>79</v>
      </c>
      <c r="AW709" s="13" t="s">
        <v>33</v>
      </c>
      <c r="AX709" s="13" t="s">
        <v>72</v>
      </c>
      <c r="AY709" s="244" t="s">
        <v>203</v>
      </c>
    </row>
    <row r="710" s="13" customFormat="1">
      <c r="A710" s="13"/>
      <c r="B710" s="234"/>
      <c r="C710" s="235"/>
      <c r="D710" s="236" t="s">
        <v>215</v>
      </c>
      <c r="E710" s="237" t="s">
        <v>19</v>
      </c>
      <c r="F710" s="238" t="s">
        <v>1778</v>
      </c>
      <c r="G710" s="235"/>
      <c r="H710" s="237" t="s">
        <v>19</v>
      </c>
      <c r="I710" s="239"/>
      <c r="J710" s="235"/>
      <c r="K710" s="235"/>
      <c r="L710" s="240"/>
      <c r="M710" s="241"/>
      <c r="N710" s="242"/>
      <c r="O710" s="242"/>
      <c r="P710" s="242"/>
      <c r="Q710" s="242"/>
      <c r="R710" s="242"/>
      <c r="S710" s="242"/>
      <c r="T710" s="24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4" t="s">
        <v>215</v>
      </c>
      <c r="AU710" s="244" t="s">
        <v>81</v>
      </c>
      <c r="AV710" s="13" t="s">
        <v>79</v>
      </c>
      <c r="AW710" s="13" t="s">
        <v>33</v>
      </c>
      <c r="AX710" s="13" t="s">
        <v>72</v>
      </c>
      <c r="AY710" s="244" t="s">
        <v>203</v>
      </c>
    </row>
    <row r="711" s="13" customFormat="1">
      <c r="A711" s="13"/>
      <c r="B711" s="234"/>
      <c r="C711" s="235"/>
      <c r="D711" s="236" t="s">
        <v>215</v>
      </c>
      <c r="E711" s="237" t="s">
        <v>19</v>
      </c>
      <c r="F711" s="238" t="s">
        <v>1779</v>
      </c>
      <c r="G711" s="235"/>
      <c r="H711" s="237" t="s">
        <v>19</v>
      </c>
      <c r="I711" s="239"/>
      <c r="J711" s="235"/>
      <c r="K711" s="235"/>
      <c r="L711" s="240"/>
      <c r="M711" s="241"/>
      <c r="N711" s="242"/>
      <c r="O711" s="242"/>
      <c r="P711" s="242"/>
      <c r="Q711" s="242"/>
      <c r="R711" s="242"/>
      <c r="S711" s="242"/>
      <c r="T711" s="24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4" t="s">
        <v>215</v>
      </c>
      <c r="AU711" s="244" t="s">
        <v>81</v>
      </c>
      <c r="AV711" s="13" t="s">
        <v>79</v>
      </c>
      <c r="AW711" s="13" t="s">
        <v>33</v>
      </c>
      <c r="AX711" s="13" t="s">
        <v>72</v>
      </c>
      <c r="AY711" s="244" t="s">
        <v>203</v>
      </c>
    </row>
    <row r="712" s="14" customFormat="1">
      <c r="A712" s="14"/>
      <c r="B712" s="245"/>
      <c r="C712" s="246"/>
      <c r="D712" s="236" t="s">
        <v>215</v>
      </c>
      <c r="E712" s="247" t="s">
        <v>19</v>
      </c>
      <c r="F712" s="248" t="s">
        <v>1983</v>
      </c>
      <c r="G712" s="246"/>
      <c r="H712" s="249">
        <v>7.3899999999999997</v>
      </c>
      <c r="I712" s="250"/>
      <c r="J712" s="246"/>
      <c r="K712" s="246"/>
      <c r="L712" s="251"/>
      <c r="M712" s="252"/>
      <c r="N712" s="253"/>
      <c r="O712" s="253"/>
      <c r="P712" s="253"/>
      <c r="Q712" s="253"/>
      <c r="R712" s="253"/>
      <c r="S712" s="253"/>
      <c r="T712" s="25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5" t="s">
        <v>215</v>
      </c>
      <c r="AU712" s="255" t="s">
        <v>81</v>
      </c>
      <c r="AV712" s="14" t="s">
        <v>81</v>
      </c>
      <c r="AW712" s="14" t="s">
        <v>33</v>
      </c>
      <c r="AX712" s="14" t="s">
        <v>72</v>
      </c>
      <c r="AY712" s="255" t="s">
        <v>203</v>
      </c>
    </row>
    <row r="713" s="15" customFormat="1">
      <c r="A713" s="15"/>
      <c r="B713" s="256"/>
      <c r="C713" s="257"/>
      <c r="D713" s="236" t="s">
        <v>215</v>
      </c>
      <c r="E713" s="258" t="s">
        <v>19</v>
      </c>
      <c r="F713" s="259" t="s">
        <v>246</v>
      </c>
      <c r="G713" s="257"/>
      <c r="H713" s="260">
        <v>55.630000000000003</v>
      </c>
      <c r="I713" s="261"/>
      <c r="J713" s="257"/>
      <c r="K713" s="257"/>
      <c r="L713" s="262"/>
      <c r="M713" s="263"/>
      <c r="N713" s="264"/>
      <c r="O713" s="264"/>
      <c r="P713" s="264"/>
      <c r="Q713" s="264"/>
      <c r="R713" s="264"/>
      <c r="S713" s="264"/>
      <c r="T713" s="26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66" t="s">
        <v>215</v>
      </c>
      <c r="AU713" s="266" t="s">
        <v>81</v>
      </c>
      <c r="AV713" s="15" t="s">
        <v>211</v>
      </c>
      <c r="AW713" s="15" t="s">
        <v>33</v>
      </c>
      <c r="AX713" s="15" t="s">
        <v>79</v>
      </c>
      <c r="AY713" s="266" t="s">
        <v>203</v>
      </c>
    </row>
    <row r="714" s="2" customFormat="1" ht="16.5" customHeight="1">
      <c r="A714" s="40"/>
      <c r="B714" s="41"/>
      <c r="C714" s="216" t="s">
        <v>903</v>
      </c>
      <c r="D714" s="216" t="s">
        <v>206</v>
      </c>
      <c r="E714" s="217" t="s">
        <v>1781</v>
      </c>
      <c r="F714" s="218" t="s">
        <v>1782</v>
      </c>
      <c r="G714" s="219" t="s">
        <v>209</v>
      </c>
      <c r="H714" s="220">
        <v>55.630000000000003</v>
      </c>
      <c r="I714" s="221"/>
      <c r="J714" s="222">
        <f>ROUND(I714*H714,2)</f>
        <v>0</v>
      </c>
      <c r="K714" s="218" t="s">
        <v>210</v>
      </c>
      <c r="L714" s="46"/>
      <c r="M714" s="223" t="s">
        <v>19</v>
      </c>
      <c r="N714" s="224" t="s">
        <v>43</v>
      </c>
      <c r="O714" s="86"/>
      <c r="P714" s="225">
        <f>O714*H714</f>
        <v>0</v>
      </c>
      <c r="Q714" s="225">
        <v>0.00029999999999999997</v>
      </c>
      <c r="R714" s="225">
        <f>Q714*H714</f>
        <v>0.016688999999999999</v>
      </c>
      <c r="S714" s="225">
        <v>0</v>
      </c>
      <c r="T714" s="226">
        <f>S714*H714</f>
        <v>0</v>
      </c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R714" s="227" t="s">
        <v>321</v>
      </c>
      <c r="AT714" s="227" t="s">
        <v>206</v>
      </c>
      <c r="AU714" s="227" t="s">
        <v>81</v>
      </c>
      <c r="AY714" s="19" t="s">
        <v>203</v>
      </c>
      <c r="BE714" s="228">
        <f>IF(N714="základní",J714,0)</f>
        <v>0</v>
      </c>
      <c r="BF714" s="228">
        <f>IF(N714="snížená",J714,0)</f>
        <v>0</v>
      </c>
      <c r="BG714" s="228">
        <f>IF(N714="zákl. přenesená",J714,0)</f>
        <v>0</v>
      </c>
      <c r="BH714" s="228">
        <f>IF(N714="sníž. přenesená",J714,0)</f>
        <v>0</v>
      </c>
      <c r="BI714" s="228">
        <f>IF(N714="nulová",J714,0)</f>
        <v>0</v>
      </c>
      <c r="BJ714" s="19" t="s">
        <v>79</v>
      </c>
      <c r="BK714" s="228">
        <f>ROUND(I714*H714,2)</f>
        <v>0</v>
      </c>
      <c r="BL714" s="19" t="s">
        <v>321</v>
      </c>
      <c r="BM714" s="227" t="s">
        <v>2102</v>
      </c>
    </row>
    <row r="715" s="2" customFormat="1">
      <c r="A715" s="40"/>
      <c r="B715" s="41"/>
      <c r="C715" s="42"/>
      <c r="D715" s="229" t="s">
        <v>213</v>
      </c>
      <c r="E715" s="42"/>
      <c r="F715" s="230" t="s">
        <v>1784</v>
      </c>
      <c r="G715" s="42"/>
      <c r="H715" s="42"/>
      <c r="I715" s="231"/>
      <c r="J715" s="42"/>
      <c r="K715" s="42"/>
      <c r="L715" s="46"/>
      <c r="M715" s="232"/>
      <c r="N715" s="233"/>
      <c r="O715" s="86"/>
      <c r="P715" s="86"/>
      <c r="Q715" s="86"/>
      <c r="R715" s="86"/>
      <c r="S715" s="86"/>
      <c r="T715" s="87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T715" s="19" t="s">
        <v>213</v>
      </c>
      <c r="AU715" s="19" t="s">
        <v>81</v>
      </c>
    </row>
    <row r="716" s="13" customFormat="1">
      <c r="A716" s="13"/>
      <c r="B716" s="234"/>
      <c r="C716" s="235"/>
      <c r="D716" s="236" t="s">
        <v>215</v>
      </c>
      <c r="E716" s="237" t="s">
        <v>19</v>
      </c>
      <c r="F716" s="238" t="s">
        <v>1977</v>
      </c>
      <c r="G716" s="235"/>
      <c r="H716" s="237" t="s">
        <v>19</v>
      </c>
      <c r="I716" s="239"/>
      <c r="J716" s="235"/>
      <c r="K716" s="235"/>
      <c r="L716" s="240"/>
      <c r="M716" s="241"/>
      <c r="N716" s="242"/>
      <c r="O716" s="242"/>
      <c r="P716" s="242"/>
      <c r="Q716" s="242"/>
      <c r="R716" s="242"/>
      <c r="S716" s="242"/>
      <c r="T716" s="24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4" t="s">
        <v>215</v>
      </c>
      <c r="AU716" s="244" t="s">
        <v>81</v>
      </c>
      <c r="AV716" s="13" t="s">
        <v>79</v>
      </c>
      <c r="AW716" s="13" t="s">
        <v>33</v>
      </c>
      <c r="AX716" s="13" t="s">
        <v>72</v>
      </c>
      <c r="AY716" s="244" t="s">
        <v>203</v>
      </c>
    </row>
    <row r="717" s="13" customFormat="1">
      <c r="A717" s="13"/>
      <c r="B717" s="234"/>
      <c r="C717" s="235"/>
      <c r="D717" s="236" t="s">
        <v>215</v>
      </c>
      <c r="E717" s="237" t="s">
        <v>19</v>
      </c>
      <c r="F717" s="238" t="s">
        <v>1638</v>
      </c>
      <c r="G717" s="235"/>
      <c r="H717" s="237" t="s">
        <v>19</v>
      </c>
      <c r="I717" s="239"/>
      <c r="J717" s="235"/>
      <c r="K717" s="235"/>
      <c r="L717" s="240"/>
      <c r="M717" s="241"/>
      <c r="N717" s="242"/>
      <c r="O717" s="242"/>
      <c r="P717" s="242"/>
      <c r="Q717" s="242"/>
      <c r="R717" s="242"/>
      <c r="S717" s="242"/>
      <c r="T717" s="24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4" t="s">
        <v>215</v>
      </c>
      <c r="AU717" s="244" t="s">
        <v>81</v>
      </c>
      <c r="AV717" s="13" t="s">
        <v>79</v>
      </c>
      <c r="AW717" s="13" t="s">
        <v>33</v>
      </c>
      <c r="AX717" s="13" t="s">
        <v>72</v>
      </c>
      <c r="AY717" s="244" t="s">
        <v>203</v>
      </c>
    </row>
    <row r="718" s="13" customFormat="1">
      <c r="A718" s="13"/>
      <c r="B718" s="234"/>
      <c r="C718" s="235"/>
      <c r="D718" s="236" t="s">
        <v>215</v>
      </c>
      <c r="E718" s="237" t="s">
        <v>19</v>
      </c>
      <c r="F718" s="238" t="s">
        <v>444</v>
      </c>
      <c r="G718" s="235"/>
      <c r="H718" s="237" t="s">
        <v>19</v>
      </c>
      <c r="I718" s="239"/>
      <c r="J718" s="235"/>
      <c r="K718" s="235"/>
      <c r="L718" s="240"/>
      <c r="M718" s="241"/>
      <c r="N718" s="242"/>
      <c r="O718" s="242"/>
      <c r="P718" s="242"/>
      <c r="Q718" s="242"/>
      <c r="R718" s="242"/>
      <c r="S718" s="242"/>
      <c r="T718" s="24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4" t="s">
        <v>215</v>
      </c>
      <c r="AU718" s="244" t="s">
        <v>81</v>
      </c>
      <c r="AV718" s="13" t="s">
        <v>79</v>
      </c>
      <c r="AW718" s="13" t="s">
        <v>33</v>
      </c>
      <c r="AX718" s="13" t="s">
        <v>72</v>
      </c>
      <c r="AY718" s="244" t="s">
        <v>203</v>
      </c>
    </row>
    <row r="719" s="13" customFormat="1">
      <c r="A719" s="13"/>
      <c r="B719" s="234"/>
      <c r="C719" s="235"/>
      <c r="D719" s="236" t="s">
        <v>215</v>
      </c>
      <c r="E719" s="237" t="s">
        <v>19</v>
      </c>
      <c r="F719" s="238" t="s">
        <v>1467</v>
      </c>
      <c r="G719" s="235"/>
      <c r="H719" s="237" t="s">
        <v>19</v>
      </c>
      <c r="I719" s="239"/>
      <c r="J719" s="235"/>
      <c r="K719" s="235"/>
      <c r="L719" s="240"/>
      <c r="M719" s="241"/>
      <c r="N719" s="242"/>
      <c r="O719" s="242"/>
      <c r="P719" s="242"/>
      <c r="Q719" s="242"/>
      <c r="R719" s="242"/>
      <c r="S719" s="242"/>
      <c r="T719" s="24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4" t="s">
        <v>215</v>
      </c>
      <c r="AU719" s="244" t="s">
        <v>81</v>
      </c>
      <c r="AV719" s="13" t="s">
        <v>79</v>
      </c>
      <c r="AW719" s="13" t="s">
        <v>33</v>
      </c>
      <c r="AX719" s="13" t="s">
        <v>72</v>
      </c>
      <c r="AY719" s="244" t="s">
        <v>203</v>
      </c>
    </row>
    <row r="720" s="13" customFormat="1">
      <c r="A720" s="13"/>
      <c r="B720" s="234"/>
      <c r="C720" s="235"/>
      <c r="D720" s="236" t="s">
        <v>215</v>
      </c>
      <c r="E720" s="237" t="s">
        <v>19</v>
      </c>
      <c r="F720" s="238" t="s">
        <v>1785</v>
      </c>
      <c r="G720" s="235"/>
      <c r="H720" s="237" t="s">
        <v>19</v>
      </c>
      <c r="I720" s="239"/>
      <c r="J720" s="235"/>
      <c r="K720" s="235"/>
      <c r="L720" s="240"/>
      <c r="M720" s="241"/>
      <c r="N720" s="242"/>
      <c r="O720" s="242"/>
      <c r="P720" s="242"/>
      <c r="Q720" s="242"/>
      <c r="R720" s="242"/>
      <c r="S720" s="242"/>
      <c r="T720" s="24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4" t="s">
        <v>215</v>
      </c>
      <c r="AU720" s="244" t="s">
        <v>81</v>
      </c>
      <c r="AV720" s="13" t="s">
        <v>79</v>
      </c>
      <c r="AW720" s="13" t="s">
        <v>33</v>
      </c>
      <c r="AX720" s="13" t="s">
        <v>72</v>
      </c>
      <c r="AY720" s="244" t="s">
        <v>203</v>
      </c>
    </row>
    <row r="721" s="14" customFormat="1">
      <c r="A721" s="14"/>
      <c r="B721" s="245"/>
      <c r="C721" s="246"/>
      <c r="D721" s="236" t="s">
        <v>215</v>
      </c>
      <c r="E721" s="247" t="s">
        <v>19</v>
      </c>
      <c r="F721" s="248" t="s">
        <v>321</v>
      </c>
      <c r="G721" s="246"/>
      <c r="H721" s="249">
        <v>16</v>
      </c>
      <c r="I721" s="250"/>
      <c r="J721" s="246"/>
      <c r="K721" s="246"/>
      <c r="L721" s="251"/>
      <c r="M721" s="252"/>
      <c r="N721" s="253"/>
      <c r="O721" s="253"/>
      <c r="P721" s="253"/>
      <c r="Q721" s="253"/>
      <c r="R721" s="253"/>
      <c r="S721" s="253"/>
      <c r="T721" s="25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5" t="s">
        <v>215</v>
      </c>
      <c r="AU721" s="255" t="s">
        <v>81</v>
      </c>
      <c r="AV721" s="14" t="s">
        <v>81</v>
      </c>
      <c r="AW721" s="14" t="s">
        <v>33</v>
      </c>
      <c r="AX721" s="14" t="s">
        <v>72</v>
      </c>
      <c r="AY721" s="255" t="s">
        <v>203</v>
      </c>
    </row>
    <row r="722" s="13" customFormat="1">
      <c r="A722" s="13"/>
      <c r="B722" s="234"/>
      <c r="C722" s="235"/>
      <c r="D722" s="236" t="s">
        <v>215</v>
      </c>
      <c r="E722" s="237" t="s">
        <v>19</v>
      </c>
      <c r="F722" s="238" t="s">
        <v>1977</v>
      </c>
      <c r="G722" s="235"/>
      <c r="H722" s="237" t="s">
        <v>19</v>
      </c>
      <c r="I722" s="239"/>
      <c r="J722" s="235"/>
      <c r="K722" s="235"/>
      <c r="L722" s="240"/>
      <c r="M722" s="241"/>
      <c r="N722" s="242"/>
      <c r="O722" s="242"/>
      <c r="P722" s="242"/>
      <c r="Q722" s="242"/>
      <c r="R722" s="242"/>
      <c r="S722" s="242"/>
      <c r="T722" s="24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4" t="s">
        <v>215</v>
      </c>
      <c r="AU722" s="244" t="s">
        <v>81</v>
      </c>
      <c r="AV722" s="13" t="s">
        <v>79</v>
      </c>
      <c r="AW722" s="13" t="s">
        <v>33</v>
      </c>
      <c r="AX722" s="13" t="s">
        <v>72</v>
      </c>
      <c r="AY722" s="244" t="s">
        <v>203</v>
      </c>
    </row>
    <row r="723" s="13" customFormat="1">
      <c r="A723" s="13"/>
      <c r="B723" s="234"/>
      <c r="C723" s="235"/>
      <c r="D723" s="236" t="s">
        <v>215</v>
      </c>
      <c r="E723" s="237" t="s">
        <v>19</v>
      </c>
      <c r="F723" s="238" t="s">
        <v>1685</v>
      </c>
      <c r="G723" s="235"/>
      <c r="H723" s="237" t="s">
        <v>19</v>
      </c>
      <c r="I723" s="239"/>
      <c r="J723" s="235"/>
      <c r="K723" s="235"/>
      <c r="L723" s="240"/>
      <c r="M723" s="241"/>
      <c r="N723" s="242"/>
      <c r="O723" s="242"/>
      <c r="P723" s="242"/>
      <c r="Q723" s="242"/>
      <c r="R723" s="242"/>
      <c r="S723" s="242"/>
      <c r="T723" s="24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4" t="s">
        <v>215</v>
      </c>
      <c r="AU723" s="244" t="s">
        <v>81</v>
      </c>
      <c r="AV723" s="13" t="s">
        <v>79</v>
      </c>
      <c r="AW723" s="13" t="s">
        <v>33</v>
      </c>
      <c r="AX723" s="13" t="s">
        <v>72</v>
      </c>
      <c r="AY723" s="244" t="s">
        <v>203</v>
      </c>
    </row>
    <row r="724" s="13" customFormat="1">
      <c r="A724" s="13"/>
      <c r="B724" s="234"/>
      <c r="C724" s="235"/>
      <c r="D724" s="236" t="s">
        <v>215</v>
      </c>
      <c r="E724" s="237" t="s">
        <v>19</v>
      </c>
      <c r="F724" s="238" t="s">
        <v>456</v>
      </c>
      <c r="G724" s="235"/>
      <c r="H724" s="237" t="s">
        <v>19</v>
      </c>
      <c r="I724" s="239"/>
      <c r="J724" s="235"/>
      <c r="K724" s="235"/>
      <c r="L724" s="240"/>
      <c r="M724" s="241"/>
      <c r="N724" s="242"/>
      <c r="O724" s="242"/>
      <c r="P724" s="242"/>
      <c r="Q724" s="242"/>
      <c r="R724" s="242"/>
      <c r="S724" s="242"/>
      <c r="T724" s="24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4" t="s">
        <v>215</v>
      </c>
      <c r="AU724" s="244" t="s">
        <v>81</v>
      </c>
      <c r="AV724" s="13" t="s">
        <v>79</v>
      </c>
      <c r="AW724" s="13" t="s">
        <v>33</v>
      </c>
      <c r="AX724" s="13" t="s">
        <v>72</v>
      </c>
      <c r="AY724" s="244" t="s">
        <v>203</v>
      </c>
    </row>
    <row r="725" s="13" customFormat="1">
      <c r="A725" s="13"/>
      <c r="B725" s="234"/>
      <c r="C725" s="235"/>
      <c r="D725" s="236" t="s">
        <v>215</v>
      </c>
      <c r="E725" s="237" t="s">
        <v>19</v>
      </c>
      <c r="F725" s="238" t="s">
        <v>1467</v>
      </c>
      <c r="G725" s="235"/>
      <c r="H725" s="237" t="s">
        <v>19</v>
      </c>
      <c r="I725" s="239"/>
      <c r="J725" s="235"/>
      <c r="K725" s="235"/>
      <c r="L725" s="240"/>
      <c r="M725" s="241"/>
      <c r="N725" s="242"/>
      <c r="O725" s="242"/>
      <c r="P725" s="242"/>
      <c r="Q725" s="242"/>
      <c r="R725" s="242"/>
      <c r="S725" s="242"/>
      <c r="T725" s="24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4" t="s">
        <v>215</v>
      </c>
      <c r="AU725" s="244" t="s">
        <v>81</v>
      </c>
      <c r="AV725" s="13" t="s">
        <v>79</v>
      </c>
      <c r="AW725" s="13" t="s">
        <v>33</v>
      </c>
      <c r="AX725" s="13" t="s">
        <v>72</v>
      </c>
      <c r="AY725" s="244" t="s">
        <v>203</v>
      </c>
    </row>
    <row r="726" s="13" customFormat="1">
      <c r="A726" s="13"/>
      <c r="B726" s="234"/>
      <c r="C726" s="235"/>
      <c r="D726" s="236" t="s">
        <v>215</v>
      </c>
      <c r="E726" s="237" t="s">
        <v>19</v>
      </c>
      <c r="F726" s="238" t="s">
        <v>1785</v>
      </c>
      <c r="G726" s="235"/>
      <c r="H726" s="237" t="s">
        <v>19</v>
      </c>
      <c r="I726" s="239"/>
      <c r="J726" s="235"/>
      <c r="K726" s="235"/>
      <c r="L726" s="240"/>
      <c r="M726" s="241"/>
      <c r="N726" s="242"/>
      <c r="O726" s="242"/>
      <c r="P726" s="242"/>
      <c r="Q726" s="242"/>
      <c r="R726" s="242"/>
      <c r="S726" s="242"/>
      <c r="T726" s="24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4" t="s">
        <v>215</v>
      </c>
      <c r="AU726" s="244" t="s">
        <v>81</v>
      </c>
      <c r="AV726" s="13" t="s">
        <v>79</v>
      </c>
      <c r="AW726" s="13" t="s">
        <v>33</v>
      </c>
      <c r="AX726" s="13" t="s">
        <v>72</v>
      </c>
      <c r="AY726" s="244" t="s">
        <v>203</v>
      </c>
    </row>
    <row r="727" s="14" customFormat="1">
      <c r="A727" s="14"/>
      <c r="B727" s="245"/>
      <c r="C727" s="246"/>
      <c r="D727" s="236" t="s">
        <v>215</v>
      </c>
      <c r="E727" s="247" t="s">
        <v>19</v>
      </c>
      <c r="F727" s="248" t="s">
        <v>1978</v>
      </c>
      <c r="G727" s="246"/>
      <c r="H727" s="249">
        <v>11.560000000000001</v>
      </c>
      <c r="I727" s="250"/>
      <c r="J727" s="246"/>
      <c r="K727" s="246"/>
      <c r="L727" s="251"/>
      <c r="M727" s="252"/>
      <c r="N727" s="253"/>
      <c r="O727" s="253"/>
      <c r="P727" s="253"/>
      <c r="Q727" s="253"/>
      <c r="R727" s="253"/>
      <c r="S727" s="253"/>
      <c r="T727" s="25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5" t="s">
        <v>215</v>
      </c>
      <c r="AU727" s="255" t="s">
        <v>81</v>
      </c>
      <c r="AV727" s="14" t="s">
        <v>81</v>
      </c>
      <c r="AW727" s="14" t="s">
        <v>33</v>
      </c>
      <c r="AX727" s="14" t="s">
        <v>72</v>
      </c>
      <c r="AY727" s="255" t="s">
        <v>203</v>
      </c>
    </row>
    <row r="728" s="13" customFormat="1">
      <c r="A728" s="13"/>
      <c r="B728" s="234"/>
      <c r="C728" s="235"/>
      <c r="D728" s="236" t="s">
        <v>215</v>
      </c>
      <c r="E728" s="237" t="s">
        <v>19</v>
      </c>
      <c r="F728" s="238" t="s">
        <v>1977</v>
      </c>
      <c r="G728" s="235"/>
      <c r="H728" s="237" t="s">
        <v>19</v>
      </c>
      <c r="I728" s="239"/>
      <c r="J728" s="235"/>
      <c r="K728" s="235"/>
      <c r="L728" s="240"/>
      <c r="M728" s="241"/>
      <c r="N728" s="242"/>
      <c r="O728" s="242"/>
      <c r="P728" s="242"/>
      <c r="Q728" s="242"/>
      <c r="R728" s="242"/>
      <c r="S728" s="242"/>
      <c r="T728" s="24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4" t="s">
        <v>215</v>
      </c>
      <c r="AU728" s="244" t="s">
        <v>81</v>
      </c>
      <c r="AV728" s="13" t="s">
        <v>79</v>
      </c>
      <c r="AW728" s="13" t="s">
        <v>33</v>
      </c>
      <c r="AX728" s="13" t="s">
        <v>72</v>
      </c>
      <c r="AY728" s="244" t="s">
        <v>203</v>
      </c>
    </row>
    <row r="729" s="13" customFormat="1">
      <c r="A729" s="13"/>
      <c r="B729" s="234"/>
      <c r="C729" s="235"/>
      <c r="D729" s="236" t="s">
        <v>215</v>
      </c>
      <c r="E729" s="237" t="s">
        <v>19</v>
      </c>
      <c r="F729" s="238" t="s">
        <v>1608</v>
      </c>
      <c r="G729" s="235"/>
      <c r="H729" s="237" t="s">
        <v>19</v>
      </c>
      <c r="I729" s="239"/>
      <c r="J729" s="235"/>
      <c r="K729" s="235"/>
      <c r="L729" s="240"/>
      <c r="M729" s="241"/>
      <c r="N729" s="242"/>
      <c r="O729" s="242"/>
      <c r="P729" s="242"/>
      <c r="Q729" s="242"/>
      <c r="R729" s="242"/>
      <c r="S729" s="242"/>
      <c r="T729" s="24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4" t="s">
        <v>215</v>
      </c>
      <c r="AU729" s="244" t="s">
        <v>81</v>
      </c>
      <c r="AV729" s="13" t="s">
        <v>79</v>
      </c>
      <c r="AW729" s="13" t="s">
        <v>33</v>
      </c>
      <c r="AX729" s="13" t="s">
        <v>72</v>
      </c>
      <c r="AY729" s="244" t="s">
        <v>203</v>
      </c>
    </row>
    <row r="730" s="13" customFormat="1">
      <c r="A730" s="13"/>
      <c r="B730" s="234"/>
      <c r="C730" s="235"/>
      <c r="D730" s="236" t="s">
        <v>215</v>
      </c>
      <c r="E730" s="237" t="s">
        <v>19</v>
      </c>
      <c r="F730" s="238" t="s">
        <v>1979</v>
      </c>
      <c r="G730" s="235"/>
      <c r="H730" s="237" t="s">
        <v>19</v>
      </c>
      <c r="I730" s="239"/>
      <c r="J730" s="235"/>
      <c r="K730" s="235"/>
      <c r="L730" s="240"/>
      <c r="M730" s="241"/>
      <c r="N730" s="242"/>
      <c r="O730" s="242"/>
      <c r="P730" s="242"/>
      <c r="Q730" s="242"/>
      <c r="R730" s="242"/>
      <c r="S730" s="242"/>
      <c r="T730" s="24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4" t="s">
        <v>215</v>
      </c>
      <c r="AU730" s="244" t="s">
        <v>81</v>
      </c>
      <c r="AV730" s="13" t="s">
        <v>79</v>
      </c>
      <c r="AW730" s="13" t="s">
        <v>33</v>
      </c>
      <c r="AX730" s="13" t="s">
        <v>72</v>
      </c>
      <c r="AY730" s="244" t="s">
        <v>203</v>
      </c>
    </row>
    <row r="731" s="13" customFormat="1">
      <c r="A731" s="13"/>
      <c r="B731" s="234"/>
      <c r="C731" s="235"/>
      <c r="D731" s="236" t="s">
        <v>215</v>
      </c>
      <c r="E731" s="237" t="s">
        <v>19</v>
      </c>
      <c r="F731" s="238" t="s">
        <v>1467</v>
      </c>
      <c r="G731" s="235"/>
      <c r="H731" s="237" t="s">
        <v>19</v>
      </c>
      <c r="I731" s="239"/>
      <c r="J731" s="235"/>
      <c r="K731" s="235"/>
      <c r="L731" s="240"/>
      <c r="M731" s="241"/>
      <c r="N731" s="242"/>
      <c r="O731" s="242"/>
      <c r="P731" s="242"/>
      <c r="Q731" s="242"/>
      <c r="R731" s="242"/>
      <c r="S731" s="242"/>
      <c r="T731" s="24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4" t="s">
        <v>215</v>
      </c>
      <c r="AU731" s="244" t="s">
        <v>81</v>
      </c>
      <c r="AV731" s="13" t="s">
        <v>79</v>
      </c>
      <c r="AW731" s="13" t="s">
        <v>33</v>
      </c>
      <c r="AX731" s="13" t="s">
        <v>72</v>
      </c>
      <c r="AY731" s="244" t="s">
        <v>203</v>
      </c>
    </row>
    <row r="732" s="13" customFormat="1">
      <c r="A732" s="13"/>
      <c r="B732" s="234"/>
      <c r="C732" s="235"/>
      <c r="D732" s="236" t="s">
        <v>215</v>
      </c>
      <c r="E732" s="237" t="s">
        <v>19</v>
      </c>
      <c r="F732" s="238" t="s">
        <v>1785</v>
      </c>
      <c r="G732" s="235"/>
      <c r="H732" s="237" t="s">
        <v>19</v>
      </c>
      <c r="I732" s="239"/>
      <c r="J732" s="235"/>
      <c r="K732" s="235"/>
      <c r="L732" s="240"/>
      <c r="M732" s="241"/>
      <c r="N732" s="242"/>
      <c r="O732" s="242"/>
      <c r="P732" s="242"/>
      <c r="Q732" s="242"/>
      <c r="R732" s="242"/>
      <c r="S732" s="242"/>
      <c r="T732" s="24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4" t="s">
        <v>215</v>
      </c>
      <c r="AU732" s="244" t="s">
        <v>81</v>
      </c>
      <c r="AV732" s="13" t="s">
        <v>79</v>
      </c>
      <c r="AW732" s="13" t="s">
        <v>33</v>
      </c>
      <c r="AX732" s="13" t="s">
        <v>72</v>
      </c>
      <c r="AY732" s="244" t="s">
        <v>203</v>
      </c>
    </row>
    <row r="733" s="14" customFormat="1">
      <c r="A733" s="14"/>
      <c r="B733" s="245"/>
      <c r="C733" s="246"/>
      <c r="D733" s="236" t="s">
        <v>215</v>
      </c>
      <c r="E733" s="247" t="s">
        <v>19</v>
      </c>
      <c r="F733" s="248" t="s">
        <v>1980</v>
      </c>
      <c r="G733" s="246"/>
      <c r="H733" s="249">
        <v>15.869999999999999</v>
      </c>
      <c r="I733" s="250"/>
      <c r="J733" s="246"/>
      <c r="K733" s="246"/>
      <c r="L733" s="251"/>
      <c r="M733" s="252"/>
      <c r="N733" s="253"/>
      <c r="O733" s="253"/>
      <c r="P733" s="253"/>
      <c r="Q733" s="253"/>
      <c r="R733" s="253"/>
      <c r="S733" s="253"/>
      <c r="T733" s="25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5" t="s">
        <v>215</v>
      </c>
      <c r="AU733" s="255" t="s">
        <v>81</v>
      </c>
      <c r="AV733" s="14" t="s">
        <v>81</v>
      </c>
      <c r="AW733" s="14" t="s">
        <v>33</v>
      </c>
      <c r="AX733" s="14" t="s">
        <v>72</v>
      </c>
      <c r="AY733" s="255" t="s">
        <v>203</v>
      </c>
    </row>
    <row r="734" s="13" customFormat="1">
      <c r="A734" s="13"/>
      <c r="B734" s="234"/>
      <c r="C734" s="235"/>
      <c r="D734" s="236" t="s">
        <v>215</v>
      </c>
      <c r="E734" s="237" t="s">
        <v>19</v>
      </c>
      <c r="F734" s="238" t="s">
        <v>1977</v>
      </c>
      <c r="G734" s="235"/>
      <c r="H734" s="237" t="s">
        <v>19</v>
      </c>
      <c r="I734" s="239"/>
      <c r="J734" s="235"/>
      <c r="K734" s="235"/>
      <c r="L734" s="240"/>
      <c r="M734" s="241"/>
      <c r="N734" s="242"/>
      <c r="O734" s="242"/>
      <c r="P734" s="242"/>
      <c r="Q734" s="242"/>
      <c r="R734" s="242"/>
      <c r="S734" s="242"/>
      <c r="T734" s="24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4" t="s">
        <v>215</v>
      </c>
      <c r="AU734" s="244" t="s">
        <v>81</v>
      </c>
      <c r="AV734" s="13" t="s">
        <v>79</v>
      </c>
      <c r="AW734" s="13" t="s">
        <v>33</v>
      </c>
      <c r="AX734" s="13" t="s">
        <v>72</v>
      </c>
      <c r="AY734" s="244" t="s">
        <v>203</v>
      </c>
    </row>
    <row r="735" s="13" customFormat="1">
      <c r="A735" s="13"/>
      <c r="B735" s="234"/>
      <c r="C735" s="235"/>
      <c r="D735" s="236" t="s">
        <v>215</v>
      </c>
      <c r="E735" s="237" t="s">
        <v>19</v>
      </c>
      <c r="F735" s="238" t="s">
        <v>1716</v>
      </c>
      <c r="G735" s="235"/>
      <c r="H735" s="237" t="s">
        <v>19</v>
      </c>
      <c r="I735" s="239"/>
      <c r="J735" s="235"/>
      <c r="K735" s="235"/>
      <c r="L735" s="240"/>
      <c r="M735" s="241"/>
      <c r="N735" s="242"/>
      <c r="O735" s="242"/>
      <c r="P735" s="242"/>
      <c r="Q735" s="242"/>
      <c r="R735" s="242"/>
      <c r="S735" s="242"/>
      <c r="T735" s="24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4" t="s">
        <v>215</v>
      </c>
      <c r="AU735" s="244" t="s">
        <v>81</v>
      </c>
      <c r="AV735" s="13" t="s">
        <v>79</v>
      </c>
      <c r="AW735" s="13" t="s">
        <v>33</v>
      </c>
      <c r="AX735" s="13" t="s">
        <v>72</v>
      </c>
      <c r="AY735" s="244" t="s">
        <v>203</v>
      </c>
    </row>
    <row r="736" s="13" customFormat="1">
      <c r="A736" s="13"/>
      <c r="B736" s="234"/>
      <c r="C736" s="235"/>
      <c r="D736" s="236" t="s">
        <v>215</v>
      </c>
      <c r="E736" s="237" t="s">
        <v>19</v>
      </c>
      <c r="F736" s="238" t="s">
        <v>1727</v>
      </c>
      <c r="G736" s="235"/>
      <c r="H736" s="237" t="s">
        <v>19</v>
      </c>
      <c r="I736" s="239"/>
      <c r="J736" s="235"/>
      <c r="K736" s="235"/>
      <c r="L736" s="240"/>
      <c r="M736" s="241"/>
      <c r="N736" s="242"/>
      <c r="O736" s="242"/>
      <c r="P736" s="242"/>
      <c r="Q736" s="242"/>
      <c r="R736" s="242"/>
      <c r="S736" s="242"/>
      <c r="T736" s="24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4" t="s">
        <v>215</v>
      </c>
      <c r="AU736" s="244" t="s">
        <v>81</v>
      </c>
      <c r="AV736" s="13" t="s">
        <v>79</v>
      </c>
      <c r="AW736" s="13" t="s">
        <v>33</v>
      </c>
      <c r="AX736" s="13" t="s">
        <v>72</v>
      </c>
      <c r="AY736" s="244" t="s">
        <v>203</v>
      </c>
    </row>
    <row r="737" s="13" customFormat="1">
      <c r="A737" s="13"/>
      <c r="B737" s="234"/>
      <c r="C737" s="235"/>
      <c r="D737" s="236" t="s">
        <v>215</v>
      </c>
      <c r="E737" s="237" t="s">
        <v>19</v>
      </c>
      <c r="F737" s="238" t="s">
        <v>1467</v>
      </c>
      <c r="G737" s="235"/>
      <c r="H737" s="237" t="s">
        <v>19</v>
      </c>
      <c r="I737" s="239"/>
      <c r="J737" s="235"/>
      <c r="K737" s="235"/>
      <c r="L737" s="240"/>
      <c r="M737" s="241"/>
      <c r="N737" s="242"/>
      <c r="O737" s="242"/>
      <c r="P737" s="242"/>
      <c r="Q737" s="242"/>
      <c r="R737" s="242"/>
      <c r="S737" s="242"/>
      <c r="T737" s="24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4" t="s">
        <v>215</v>
      </c>
      <c r="AU737" s="244" t="s">
        <v>81</v>
      </c>
      <c r="AV737" s="13" t="s">
        <v>79</v>
      </c>
      <c r="AW737" s="13" t="s">
        <v>33</v>
      </c>
      <c r="AX737" s="13" t="s">
        <v>72</v>
      </c>
      <c r="AY737" s="244" t="s">
        <v>203</v>
      </c>
    </row>
    <row r="738" s="13" customFormat="1">
      <c r="A738" s="13"/>
      <c r="B738" s="234"/>
      <c r="C738" s="235"/>
      <c r="D738" s="236" t="s">
        <v>215</v>
      </c>
      <c r="E738" s="237" t="s">
        <v>19</v>
      </c>
      <c r="F738" s="238" t="s">
        <v>1785</v>
      </c>
      <c r="G738" s="235"/>
      <c r="H738" s="237" t="s">
        <v>19</v>
      </c>
      <c r="I738" s="239"/>
      <c r="J738" s="235"/>
      <c r="K738" s="235"/>
      <c r="L738" s="240"/>
      <c r="M738" s="241"/>
      <c r="N738" s="242"/>
      <c r="O738" s="242"/>
      <c r="P738" s="242"/>
      <c r="Q738" s="242"/>
      <c r="R738" s="242"/>
      <c r="S738" s="242"/>
      <c r="T738" s="24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4" t="s">
        <v>215</v>
      </c>
      <c r="AU738" s="244" t="s">
        <v>81</v>
      </c>
      <c r="AV738" s="13" t="s">
        <v>79</v>
      </c>
      <c r="AW738" s="13" t="s">
        <v>33</v>
      </c>
      <c r="AX738" s="13" t="s">
        <v>72</v>
      </c>
      <c r="AY738" s="244" t="s">
        <v>203</v>
      </c>
    </row>
    <row r="739" s="14" customFormat="1">
      <c r="A739" s="14"/>
      <c r="B739" s="245"/>
      <c r="C739" s="246"/>
      <c r="D739" s="236" t="s">
        <v>215</v>
      </c>
      <c r="E739" s="247" t="s">
        <v>19</v>
      </c>
      <c r="F739" s="248" t="s">
        <v>1981</v>
      </c>
      <c r="G739" s="246"/>
      <c r="H739" s="249">
        <v>4.8099999999999996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5" t="s">
        <v>215</v>
      </c>
      <c r="AU739" s="255" t="s">
        <v>81</v>
      </c>
      <c r="AV739" s="14" t="s">
        <v>81</v>
      </c>
      <c r="AW739" s="14" t="s">
        <v>33</v>
      </c>
      <c r="AX739" s="14" t="s">
        <v>72</v>
      </c>
      <c r="AY739" s="255" t="s">
        <v>203</v>
      </c>
    </row>
    <row r="740" s="13" customFormat="1">
      <c r="A740" s="13"/>
      <c r="B740" s="234"/>
      <c r="C740" s="235"/>
      <c r="D740" s="236" t="s">
        <v>215</v>
      </c>
      <c r="E740" s="237" t="s">
        <v>19</v>
      </c>
      <c r="F740" s="238" t="s">
        <v>1977</v>
      </c>
      <c r="G740" s="235"/>
      <c r="H740" s="237" t="s">
        <v>19</v>
      </c>
      <c r="I740" s="239"/>
      <c r="J740" s="235"/>
      <c r="K740" s="235"/>
      <c r="L740" s="240"/>
      <c r="M740" s="241"/>
      <c r="N740" s="242"/>
      <c r="O740" s="242"/>
      <c r="P740" s="242"/>
      <c r="Q740" s="242"/>
      <c r="R740" s="242"/>
      <c r="S740" s="242"/>
      <c r="T740" s="24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4" t="s">
        <v>215</v>
      </c>
      <c r="AU740" s="244" t="s">
        <v>81</v>
      </c>
      <c r="AV740" s="13" t="s">
        <v>79</v>
      </c>
      <c r="AW740" s="13" t="s">
        <v>33</v>
      </c>
      <c r="AX740" s="13" t="s">
        <v>72</v>
      </c>
      <c r="AY740" s="244" t="s">
        <v>203</v>
      </c>
    </row>
    <row r="741" s="13" customFormat="1">
      <c r="A741" s="13"/>
      <c r="B741" s="234"/>
      <c r="C741" s="235"/>
      <c r="D741" s="236" t="s">
        <v>215</v>
      </c>
      <c r="E741" s="237" t="s">
        <v>19</v>
      </c>
      <c r="F741" s="238" t="s">
        <v>1815</v>
      </c>
      <c r="G741" s="235"/>
      <c r="H741" s="237" t="s">
        <v>19</v>
      </c>
      <c r="I741" s="239"/>
      <c r="J741" s="235"/>
      <c r="K741" s="235"/>
      <c r="L741" s="240"/>
      <c r="M741" s="241"/>
      <c r="N741" s="242"/>
      <c r="O741" s="242"/>
      <c r="P741" s="242"/>
      <c r="Q741" s="242"/>
      <c r="R741" s="242"/>
      <c r="S741" s="242"/>
      <c r="T741" s="24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4" t="s">
        <v>215</v>
      </c>
      <c r="AU741" s="244" t="s">
        <v>81</v>
      </c>
      <c r="AV741" s="13" t="s">
        <v>79</v>
      </c>
      <c r="AW741" s="13" t="s">
        <v>33</v>
      </c>
      <c r="AX741" s="13" t="s">
        <v>72</v>
      </c>
      <c r="AY741" s="244" t="s">
        <v>203</v>
      </c>
    </row>
    <row r="742" s="13" customFormat="1">
      <c r="A742" s="13"/>
      <c r="B742" s="234"/>
      <c r="C742" s="235"/>
      <c r="D742" s="236" t="s">
        <v>215</v>
      </c>
      <c r="E742" s="237" t="s">
        <v>19</v>
      </c>
      <c r="F742" s="238" t="s">
        <v>1982</v>
      </c>
      <c r="G742" s="235"/>
      <c r="H742" s="237" t="s">
        <v>19</v>
      </c>
      <c r="I742" s="239"/>
      <c r="J742" s="235"/>
      <c r="K742" s="235"/>
      <c r="L742" s="240"/>
      <c r="M742" s="241"/>
      <c r="N742" s="242"/>
      <c r="O742" s="242"/>
      <c r="P742" s="242"/>
      <c r="Q742" s="242"/>
      <c r="R742" s="242"/>
      <c r="S742" s="242"/>
      <c r="T742" s="24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4" t="s">
        <v>215</v>
      </c>
      <c r="AU742" s="244" t="s">
        <v>81</v>
      </c>
      <c r="AV742" s="13" t="s">
        <v>79</v>
      </c>
      <c r="AW742" s="13" t="s">
        <v>33</v>
      </c>
      <c r="AX742" s="13" t="s">
        <v>72</v>
      </c>
      <c r="AY742" s="244" t="s">
        <v>203</v>
      </c>
    </row>
    <row r="743" s="13" customFormat="1">
      <c r="A743" s="13"/>
      <c r="B743" s="234"/>
      <c r="C743" s="235"/>
      <c r="D743" s="236" t="s">
        <v>215</v>
      </c>
      <c r="E743" s="237" t="s">
        <v>19</v>
      </c>
      <c r="F743" s="238" t="s">
        <v>1467</v>
      </c>
      <c r="G743" s="235"/>
      <c r="H743" s="237" t="s">
        <v>19</v>
      </c>
      <c r="I743" s="239"/>
      <c r="J743" s="235"/>
      <c r="K743" s="235"/>
      <c r="L743" s="240"/>
      <c r="M743" s="241"/>
      <c r="N743" s="242"/>
      <c r="O743" s="242"/>
      <c r="P743" s="242"/>
      <c r="Q743" s="242"/>
      <c r="R743" s="242"/>
      <c r="S743" s="242"/>
      <c r="T743" s="24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4" t="s">
        <v>215</v>
      </c>
      <c r="AU743" s="244" t="s">
        <v>81</v>
      </c>
      <c r="AV743" s="13" t="s">
        <v>79</v>
      </c>
      <c r="AW743" s="13" t="s">
        <v>33</v>
      </c>
      <c r="AX743" s="13" t="s">
        <v>72</v>
      </c>
      <c r="AY743" s="244" t="s">
        <v>203</v>
      </c>
    </row>
    <row r="744" s="13" customFormat="1">
      <c r="A744" s="13"/>
      <c r="B744" s="234"/>
      <c r="C744" s="235"/>
      <c r="D744" s="236" t="s">
        <v>215</v>
      </c>
      <c r="E744" s="237" t="s">
        <v>19</v>
      </c>
      <c r="F744" s="238" t="s">
        <v>1785</v>
      </c>
      <c r="G744" s="235"/>
      <c r="H744" s="237" t="s">
        <v>19</v>
      </c>
      <c r="I744" s="239"/>
      <c r="J744" s="235"/>
      <c r="K744" s="235"/>
      <c r="L744" s="240"/>
      <c r="M744" s="241"/>
      <c r="N744" s="242"/>
      <c r="O744" s="242"/>
      <c r="P744" s="242"/>
      <c r="Q744" s="242"/>
      <c r="R744" s="242"/>
      <c r="S744" s="242"/>
      <c r="T744" s="24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4" t="s">
        <v>215</v>
      </c>
      <c r="AU744" s="244" t="s">
        <v>81</v>
      </c>
      <c r="AV744" s="13" t="s">
        <v>79</v>
      </c>
      <c r="AW744" s="13" t="s">
        <v>33</v>
      </c>
      <c r="AX744" s="13" t="s">
        <v>72</v>
      </c>
      <c r="AY744" s="244" t="s">
        <v>203</v>
      </c>
    </row>
    <row r="745" s="14" customFormat="1">
      <c r="A745" s="14"/>
      <c r="B745" s="245"/>
      <c r="C745" s="246"/>
      <c r="D745" s="236" t="s">
        <v>215</v>
      </c>
      <c r="E745" s="247" t="s">
        <v>19</v>
      </c>
      <c r="F745" s="248" t="s">
        <v>1983</v>
      </c>
      <c r="G745" s="246"/>
      <c r="H745" s="249">
        <v>7.3899999999999997</v>
      </c>
      <c r="I745" s="250"/>
      <c r="J745" s="246"/>
      <c r="K745" s="246"/>
      <c r="L745" s="251"/>
      <c r="M745" s="252"/>
      <c r="N745" s="253"/>
      <c r="O745" s="253"/>
      <c r="P745" s="253"/>
      <c r="Q745" s="253"/>
      <c r="R745" s="253"/>
      <c r="S745" s="253"/>
      <c r="T745" s="25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5" t="s">
        <v>215</v>
      </c>
      <c r="AU745" s="255" t="s">
        <v>81</v>
      </c>
      <c r="AV745" s="14" t="s">
        <v>81</v>
      </c>
      <c r="AW745" s="14" t="s">
        <v>33</v>
      </c>
      <c r="AX745" s="14" t="s">
        <v>72</v>
      </c>
      <c r="AY745" s="255" t="s">
        <v>203</v>
      </c>
    </row>
    <row r="746" s="15" customFormat="1">
      <c r="A746" s="15"/>
      <c r="B746" s="256"/>
      <c r="C746" s="257"/>
      <c r="D746" s="236" t="s">
        <v>215</v>
      </c>
      <c r="E746" s="258" t="s">
        <v>19</v>
      </c>
      <c r="F746" s="259" t="s">
        <v>246</v>
      </c>
      <c r="G746" s="257"/>
      <c r="H746" s="260">
        <v>55.630000000000003</v>
      </c>
      <c r="I746" s="261"/>
      <c r="J746" s="257"/>
      <c r="K746" s="257"/>
      <c r="L746" s="262"/>
      <c r="M746" s="263"/>
      <c r="N746" s="264"/>
      <c r="O746" s="264"/>
      <c r="P746" s="264"/>
      <c r="Q746" s="264"/>
      <c r="R746" s="264"/>
      <c r="S746" s="264"/>
      <c r="T746" s="26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T746" s="266" t="s">
        <v>215</v>
      </c>
      <c r="AU746" s="266" t="s">
        <v>81</v>
      </c>
      <c r="AV746" s="15" t="s">
        <v>211</v>
      </c>
      <c r="AW746" s="15" t="s">
        <v>33</v>
      </c>
      <c r="AX746" s="15" t="s">
        <v>79</v>
      </c>
      <c r="AY746" s="266" t="s">
        <v>203</v>
      </c>
    </row>
    <row r="747" s="2" customFormat="1" ht="24.15" customHeight="1">
      <c r="A747" s="40"/>
      <c r="B747" s="41"/>
      <c r="C747" s="270" t="s">
        <v>909</v>
      </c>
      <c r="D747" s="270" t="s">
        <v>771</v>
      </c>
      <c r="E747" s="271" t="s">
        <v>1787</v>
      </c>
      <c r="F747" s="272" t="s">
        <v>1788</v>
      </c>
      <c r="G747" s="273" t="s">
        <v>209</v>
      </c>
      <c r="H747" s="274">
        <v>61.192999999999998</v>
      </c>
      <c r="I747" s="275"/>
      <c r="J747" s="276">
        <f>ROUND(I747*H747,2)</f>
        <v>0</v>
      </c>
      <c r="K747" s="272" t="s">
        <v>210</v>
      </c>
      <c r="L747" s="277"/>
      <c r="M747" s="278" t="s">
        <v>19</v>
      </c>
      <c r="N747" s="279" t="s">
        <v>43</v>
      </c>
      <c r="O747" s="86"/>
      <c r="P747" s="225">
        <f>O747*H747</f>
        <v>0</v>
      </c>
      <c r="Q747" s="225">
        <v>0.0032000000000000002</v>
      </c>
      <c r="R747" s="225">
        <f>Q747*H747</f>
        <v>0.19581760000000001</v>
      </c>
      <c r="S747" s="225">
        <v>0</v>
      </c>
      <c r="T747" s="226">
        <f>S747*H747</f>
        <v>0</v>
      </c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R747" s="227" t="s">
        <v>821</v>
      </c>
      <c r="AT747" s="227" t="s">
        <v>771</v>
      </c>
      <c r="AU747" s="227" t="s">
        <v>81</v>
      </c>
      <c r="AY747" s="19" t="s">
        <v>203</v>
      </c>
      <c r="BE747" s="228">
        <f>IF(N747="základní",J747,0)</f>
        <v>0</v>
      </c>
      <c r="BF747" s="228">
        <f>IF(N747="snížená",J747,0)</f>
        <v>0</v>
      </c>
      <c r="BG747" s="228">
        <f>IF(N747="zákl. přenesená",J747,0)</f>
        <v>0</v>
      </c>
      <c r="BH747" s="228">
        <f>IF(N747="sníž. přenesená",J747,0)</f>
        <v>0</v>
      </c>
      <c r="BI747" s="228">
        <f>IF(N747="nulová",J747,0)</f>
        <v>0</v>
      </c>
      <c r="BJ747" s="19" t="s">
        <v>79</v>
      </c>
      <c r="BK747" s="228">
        <f>ROUND(I747*H747,2)</f>
        <v>0</v>
      </c>
      <c r="BL747" s="19" t="s">
        <v>321</v>
      </c>
      <c r="BM747" s="227" t="s">
        <v>2103</v>
      </c>
    </row>
    <row r="748" s="13" customFormat="1">
      <c r="A748" s="13"/>
      <c r="B748" s="234"/>
      <c r="C748" s="235"/>
      <c r="D748" s="236" t="s">
        <v>215</v>
      </c>
      <c r="E748" s="237" t="s">
        <v>19</v>
      </c>
      <c r="F748" s="238" t="s">
        <v>1977</v>
      </c>
      <c r="G748" s="235"/>
      <c r="H748" s="237" t="s">
        <v>19</v>
      </c>
      <c r="I748" s="239"/>
      <c r="J748" s="235"/>
      <c r="K748" s="235"/>
      <c r="L748" s="240"/>
      <c r="M748" s="241"/>
      <c r="N748" s="242"/>
      <c r="O748" s="242"/>
      <c r="P748" s="242"/>
      <c r="Q748" s="242"/>
      <c r="R748" s="242"/>
      <c r="S748" s="242"/>
      <c r="T748" s="24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4" t="s">
        <v>215</v>
      </c>
      <c r="AU748" s="244" t="s">
        <v>81</v>
      </c>
      <c r="AV748" s="13" t="s">
        <v>79</v>
      </c>
      <c r="AW748" s="13" t="s">
        <v>33</v>
      </c>
      <c r="AX748" s="13" t="s">
        <v>72</v>
      </c>
      <c r="AY748" s="244" t="s">
        <v>203</v>
      </c>
    </row>
    <row r="749" s="13" customFormat="1">
      <c r="A749" s="13"/>
      <c r="B749" s="234"/>
      <c r="C749" s="235"/>
      <c r="D749" s="236" t="s">
        <v>215</v>
      </c>
      <c r="E749" s="237" t="s">
        <v>19</v>
      </c>
      <c r="F749" s="238" t="s">
        <v>1638</v>
      </c>
      <c r="G749" s="235"/>
      <c r="H749" s="237" t="s">
        <v>19</v>
      </c>
      <c r="I749" s="239"/>
      <c r="J749" s="235"/>
      <c r="K749" s="235"/>
      <c r="L749" s="240"/>
      <c r="M749" s="241"/>
      <c r="N749" s="242"/>
      <c r="O749" s="242"/>
      <c r="P749" s="242"/>
      <c r="Q749" s="242"/>
      <c r="R749" s="242"/>
      <c r="S749" s="242"/>
      <c r="T749" s="24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44" t="s">
        <v>215</v>
      </c>
      <c r="AU749" s="244" t="s">
        <v>81</v>
      </c>
      <c r="AV749" s="13" t="s">
        <v>79</v>
      </c>
      <c r="AW749" s="13" t="s">
        <v>33</v>
      </c>
      <c r="AX749" s="13" t="s">
        <v>72</v>
      </c>
      <c r="AY749" s="244" t="s">
        <v>203</v>
      </c>
    </row>
    <row r="750" s="13" customFormat="1">
      <c r="A750" s="13"/>
      <c r="B750" s="234"/>
      <c r="C750" s="235"/>
      <c r="D750" s="236" t="s">
        <v>215</v>
      </c>
      <c r="E750" s="237" t="s">
        <v>19</v>
      </c>
      <c r="F750" s="238" t="s">
        <v>444</v>
      </c>
      <c r="G750" s="235"/>
      <c r="H750" s="237" t="s">
        <v>19</v>
      </c>
      <c r="I750" s="239"/>
      <c r="J750" s="235"/>
      <c r="K750" s="235"/>
      <c r="L750" s="240"/>
      <c r="M750" s="241"/>
      <c r="N750" s="242"/>
      <c r="O750" s="242"/>
      <c r="P750" s="242"/>
      <c r="Q750" s="242"/>
      <c r="R750" s="242"/>
      <c r="S750" s="242"/>
      <c r="T750" s="24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4" t="s">
        <v>215</v>
      </c>
      <c r="AU750" s="244" t="s">
        <v>81</v>
      </c>
      <c r="AV750" s="13" t="s">
        <v>79</v>
      </c>
      <c r="AW750" s="13" t="s">
        <v>33</v>
      </c>
      <c r="AX750" s="13" t="s">
        <v>72</v>
      </c>
      <c r="AY750" s="244" t="s">
        <v>203</v>
      </c>
    </row>
    <row r="751" s="13" customFormat="1">
      <c r="A751" s="13"/>
      <c r="B751" s="234"/>
      <c r="C751" s="235"/>
      <c r="D751" s="236" t="s">
        <v>215</v>
      </c>
      <c r="E751" s="237" t="s">
        <v>19</v>
      </c>
      <c r="F751" s="238" t="s">
        <v>1467</v>
      </c>
      <c r="G751" s="235"/>
      <c r="H751" s="237" t="s">
        <v>19</v>
      </c>
      <c r="I751" s="239"/>
      <c r="J751" s="235"/>
      <c r="K751" s="235"/>
      <c r="L751" s="240"/>
      <c r="M751" s="241"/>
      <c r="N751" s="242"/>
      <c r="O751" s="242"/>
      <c r="P751" s="242"/>
      <c r="Q751" s="242"/>
      <c r="R751" s="242"/>
      <c r="S751" s="242"/>
      <c r="T751" s="24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4" t="s">
        <v>215</v>
      </c>
      <c r="AU751" s="244" t="s">
        <v>81</v>
      </c>
      <c r="AV751" s="13" t="s">
        <v>79</v>
      </c>
      <c r="AW751" s="13" t="s">
        <v>33</v>
      </c>
      <c r="AX751" s="13" t="s">
        <v>72</v>
      </c>
      <c r="AY751" s="244" t="s">
        <v>203</v>
      </c>
    </row>
    <row r="752" s="13" customFormat="1">
      <c r="A752" s="13"/>
      <c r="B752" s="234"/>
      <c r="C752" s="235"/>
      <c r="D752" s="236" t="s">
        <v>215</v>
      </c>
      <c r="E752" s="237" t="s">
        <v>19</v>
      </c>
      <c r="F752" s="238" t="s">
        <v>1785</v>
      </c>
      <c r="G752" s="235"/>
      <c r="H752" s="237" t="s">
        <v>19</v>
      </c>
      <c r="I752" s="239"/>
      <c r="J752" s="235"/>
      <c r="K752" s="235"/>
      <c r="L752" s="240"/>
      <c r="M752" s="241"/>
      <c r="N752" s="242"/>
      <c r="O752" s="242"/>
      <c r="P752" s="242"/>
      <c r="Q752" s="242"/>
      <c r="R752" s="242"/>
      <c r="S752" s="242"/>
      <c r="T752" s="24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4" t="s">
        <v>215</v>
      </c>
      <c r="AU752" s="244" t="s">
        <v>81</v>
      </c>
      <c r="AV752" s="13" t="s">
        <v>79</v>
      </c>
      <c r="AW752" s="13" t="s">
        <v>33</v>
      </c>
      <c r="AX752" s="13" t="s">
        <v>72</v>
      </c>
      <c r="AY752" s="244" t="s">
        <v>203</v>
      </c>
    </row>
    <row r="753" s="14" customFormat="1">
      <c r="A753" s="14"/>
      <c r="B753" s="245"/>
      <c r="C753" s="246"/>
      <c r="D753" s="236" t="s">
        <v>215</v>
      </c>
      <c r="E753" s="247" t="s">
        <v>19</v>
      </c>
      <c r="F753" s="248" t="s">
        <v>321</v>
      </c>
      <c r="G753" s="246"/>
      <c r="H753" s="249">
        <v>16</v>
      </c>
      <c r="I753" s="250"/>
      <c r="J753" s="246"/>
      <c r="K753" s="246"/>
      <c r="L753" s="251"/>
      <c r="M753" s="252"/>
      <c r="N753" s="253"/>
      <c r="O753" s="253"/>
      <c r="P753" s="253"/>
      <c r="Q753" s="253"/>
      <c r="R753" s="253"/>
      <c r="S753" s="253"/>
      <c r="T753" s="25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5" t="s">
        <v>215</v>
      </c>
      <c r="AU753" s="255" t="s">
        <v>81</v>
      </c>
      <c r="AV753" s="14" t="s">
        <v>81</v>
      </c>
      <c r="AW753" s="14" t="s">
        <v>33</v>
      </c>
      <c r="AX753" s="14" t="s">
        <v>72</v>
      </c>
      <c r="AY753" s="255" t="s">
        <v>203</v>
      </c>
    </row>
    <row r="754" s="13" customFormat="1">
      <c r="A754" s="13"/>
      <c r="B754" s="234"/>
      <c r="C754" s="235"/>
      <c r="D754" s="236" t="s">
        <v>215</v>
      </c>
      <c r="E754" s="237" t="s">
        <v>19</v>
      </c>
      <c r="F754" s="238" t="s">
        <v>1977</v>
      </c>
      <c r="G754" s="235"/>
      <c r="H754" s="237" t="s">
        <v>19</v>
      </c>
      <c r="I754" s="239"/>
      <c r="J754" s="235"/>
      <c r="K754" s="235"/>
      <c r="L754" s="240"/>
      <c r="M754" s="241"/>
      <c r="N754" s="242"/>
      <c r="O754" s="242"/>
      <c r="P754" s="242"/>
      <c r="Q754" s="242"/>
      <c r="R754" s="242"/>
      <c r="S754" s="242"/>
      <c r="T754" s="24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4" t="s">
        <v>215</v>
      </c>
      <c r="AU754" s="244" t="s">
        <v>81</v>
      </c>
      <c r="AV754" s="13" t="s">
        <v>79</v>
      </c>
      <c r="AW754" s="13" t="s">
        <v>33</v>
      </c>
      <c r="AX754" s="13" t="s">
        <v>72</v>
      </c>
      <c r="AY754" s="244" t="s">
        <v>203</v>
      </c>
    </row>
    <row r="755" s="13" customFormat="1">
      <c r="A755" s="13"/>
      <c r="B755" s="234"/>
      <c r="C755" s="235"/>
      <c r="D755" s="236" t="s">
        <v>215</v>
      </c>
      <c r="E755" s="237" t="s">
        <v>19</v>
      </c>
      <c r="F755" s="238" t="s">
        <v>1685</v>
      </c>
      <c r="G755" s="235"/>
      <c r="H755" s="237" t="s">
        <v>19</v>
      </c>
      <c r="I755" s="239"/>
      <c r="J755" s="235"/>
      <c r="K755" s="235"/>
      <c r="L755" s="240"/>
      <c r="M755" s="241"/>
      <c r="N755" s="242"/>
      <c r="O755" s="242"/>
      <c r="P755" s="242"/>
      <c r="Q755" s="242"/>
      <c r="R755" s="242"/>
      <c r="S755" s="242"/>
      <c r="T755" s="24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4" t="s">
        <v>215</v>
      </c>
      <c r="AU755" s="244" t="s">
        <v>81</v>
      </c>
      <c r="AV755" s="13" t="s">
        <v>79</v>
      </c>
      <c r="AW755" s="13" t="s">
        <v>33</v>
      </c>
      <c r="AX755" s="13" t="s">
        <v>72</v>
      </c>
      <c r="AY755" s="244" t="s">
        <v>203</v>
      </c>
    </row>
    <row r="756" s="13" customFormat="1">
      <c r="A756" s="13"/>
      <c r="B756" s="234"/>
      <c r="C756" s="235"/>
      <c r="D756" s="236" t="s">
        <v>215</v>
      </c>
      <c r="E756" s="237" t="s">
        <v>19</v>
      </c>
      <c r="F756" s="238" t="s">
        <v>456</v>
      </c>
      <c r="G756" s="235"/>
      <c r="H756" s="237" t="s">
        <v>19</v>
      </c>
      <c r="I756" s="239"/>
      <c r="J756" s="235"/>
      <c r="K756" s="235"/>
      <c r="L756" s="240"/>
      <c r="M756" s="241"/>
      <c r="N756" s="242"/>
      <c r="O756" s="242"/>
      <c r="P756" s="242"/>
      <c r="Q756" s="242"/>
      <c r="R756" s="242"/>
      <c r="S756" s="242"/>
      <c r="T756" s="24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4" t="s">
        <v>215</v>
      </c>
      <c r="AU756" s="244" t="s">
        <v>81</v>
      </c>
      <c r="AV756" s="13" t="s">
        <v>79</v>
      </c>
      <c r="AW756" s="13" t="s">
        <v>33</v>
      </c>
      <c r="AX756" s="13" t="s">
        <v>72</v>
      </c>
      <c r="AY756" s="244" t="s">
        <v>203</v>
      </c>
    </row>
    <row r="757" s="13" customFormat="1">
      <c r="A757" s="13"/>
      <c r="B757" s="234"/>
      <c r="C757" s="235"/>
      <c r="D757" s="236" t="s">
        <v>215</v>
      </c>
      <c r="E757" s="237" t="s">
        <v>19</v>
      </c>
      <c r="F757" s="238" t="s">
        <v>1467</v>
      </c>
      <c r="G757" s="235"/>
      <c r="H757" s="237" t="s">
        <v>19</v>
      </c>
      <c r="I757" s="239"/>
      <c r="J757" s="235"/>
      <c r="K757" s="235"/>
      <c r="L757" s="240"/>
      <c r="M757" s="241"/>
      <c r="N757" s="242"/>
      <c r="O757" s="242"/>
      <c r="P757" s="242"/>
      <c r="Q757" s="242"/>
      <c r="R757" s="242"/>
      <c r="S757" s="242"/>
      <c r="T757" s="24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4" t="s">
        <v>215</v>
      </c>
      <c r="AU757" s="244" t="s">
        <v>81</v>
      </c>
      <c r="AV757" s="13" t="s">
        <v>79</v>
      </c>
      <c r="AW757" s="13" t="s">
        <v>33</v>
      </c>
      <c r="AX757" s="13" t="s">
        <v>72</v>
      </c>
      <c r="AY757" s="244" t="s">
        <v>203</v>
      </c>
    </row>
    <row r="758" s="13" customFormat="1">
      <c r="A758" s="13"/>
      <c r="B758" s="234"/>
      <c r="C758" s="235"/>
      <c r="D758" s="236" t="s">
        <v>215</v>
      </c>
      <c r="E758" s="237" t="s">
        <v>19</v>
      </c>
      <c r="F758" s="238" t="s">
        <v>1785</v>
      </c>
      <c r="G758" s="235"/>
      <c r="H758" s="237" t="s">
        <v>19</v>
      </c>
      <c r="I758" s="239"/>
      <c r="J758" s="235"/>
      <c r="K758" s="235"/>
      <c r="L758" s="240"/>
      <c r="M758" s="241"/>
      <c r="N758" s="242"/>
      <c r="O758" s="242"/>
      <c r="P758" s="242"/>
      <c r="Q758" s="242"/>
      <c r="R758" s="242"/>
      <c r="S758" s="242"/>
      <c r="T758" s="24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4" t="s">
        <v>215</v>
      </c>
      <c r="AU758" s="244" t="s">
        <v>81</v>
      </c>
      <c r="AV758" s="13" t="s">
        <v>79</v>
      </c>
      <c r="AW758" s="13" t="s">
        <v>33</v>
      </c>
      <c r="AX758" s="13" t="s">
        <v>72</v>
      </c>
      <c r="AY758" s="244" t="s">
        <v>203</v>
      </c>
    </row>
    <row r="759" s="14" customFormat="1">
      <c r="A759" s="14"/>
      <c r="B759" s="245"/>
      <c r="C759" s="246"/>
      <c r="D759" s="236" t="s">
        <v>215</v>
      </c>
      <c r="E759" s="247" t="s">
        <v>19</v>
      </c>
      <c r="F759" s="248" t="s">
        <v>1978</v>
      </c>
      <c r="G759" s="246"/>
      <c r="H759" s="249">
        <v>11.560000000000001</v>
      </c>
      <c r="I759" s="250"/>
      <c r="J759" s="246"/>
      <c r="K759" s="246"/>
      <c r="L759" s="251"/>
      <c r="M759" s="252"/>
      <c r="N759" s="253"/>
      <c r="O759" s="253"/>
      <c r="P759" s="253"/>
      <c r="Q759" s="253"/>
      <c r="R759" s="253"/>
      <c r="S759" s="253"/>
      <c r="T759" s="25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5" t="s">
        <v>215</v>
      </c>
      <c r="AU759" s="255" t="s">
        <v>81</v>
      </c>
      <c r="AV759" s="14" t="s">
        <v>81</v>
      </c>
      <c r="AW759" s="14" t="s">
        <v>33</v>
      </c>
      <c r="AX759" s="14" t="s">
        <v>72</v>
      </c>
      <c r="AY759" s="255" t="s">
        <v>203</v>
      </c>
    </row>
    <row r="760" s="13" customFormat="1">
      <c r="A760" s="13"/>
      <c r="B760" s="234"/>
      <c r="C760" s="235"/>
      <c r="D760" s="236" t="s">
        <v>215</v>
      </c>
      <c r="E760" s="237" t="s">
        <v>19</v>
      </c>
      <c r="F760" s="238" t="s">
        <v>1977</v>
      </c>
      <c r="G760" s="235"/>
      <c r="H760" s="237" t="s">
        <v>19</v>
      </c>
      <c r="I760" s="239"/>
      <c r="J760" s="235"/>
      <c r="K760" s="235"/>
      <c r="L760" s="240"/>
      <c r="M760" s="241"/>
      <c r="N760" s="242"/>
      <c r="O760" s="242"/>
      <c r="P760" s="242"/>
      <c r="Q760" s="242"/>
      <c r="R760" s="242"/>
      <c r="S760" s="242"/>
      <c r="T760" s="24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4" t="s">
        <v>215</v>
      </c>
      <c r="AU760" s="244" t="s">
        <v>81</v>
      </c>
      <c r="AV760" s="13" t="s">
        <v>79</v>
      </c>
      <c r="AW760" s="13" t="s">
        <v>33</v>
      </c>
      <c r="AX760" s="13" t="s">
        <v>72</v>
      </c>
      <c r="AY760" s="244" t="s">
        <v>203</v>
      </c>
    </row>
    <row r="761" s="13" customFormat="1">
      <c r="A761" s="13"/>
      <c r="B761" s="234"/>
      <c r="C761" s="235"/>
      <c r="D761" s="236" t="s">
        <v>215</v>
      </c>
      <c r="E761" s="237" t="s">
        <v>19</v>
      </c>
      <c r="F761" s="238" t="s">
        <v>1608</v>
      </c>
      <c r="G761" s="235"/>
      <c r="H761" s="237" t="s">
        <v>19</v>
      </c>
      <c r="I761" s="239"/>
      <c r="J761" s="235"/>
      <c r="K761" s="235"/>
      <c r="L761" s="240"/>
      <c r="M761" s="241"/>
      <c r="N761" s="242"/>
      <c r="O761" s="242"/>
      <c r="P761" s="242"/>
      <c r="Q761" s="242"/>
      <c r="R761" s="242"/>
      <c r="S761" s="242"/>
      <c r="T761" s="24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4" t="s">
        <v>215</v>
      </c>
      <c r="AU761" s="244" t="s">
        <v>81</v>
      </c>
      <c r="AV761" s="13" t="s">
        <v>79</v>
      </c>
      <c r="AW761" s="13" t="s">
        <v>33</v>
      </c>
      <c r="AX761" s="13" t="s">
        <v>72</v>
      </c>
      <c r="AY761" s="244" t="s">
        <v>203</v>
      </c>
    </row>
    <row r="762" s="13" customFormat="1">
      <c r="A762" s="13"/>
      <c r="B762" s="234"/>
      <c r="C762" s="235"/>
      <c r="D762" s="236" t="s">
        <v>215</v>
      </c>
      <c r="E762" s="237" t="s">
        <v>19</v>
      </c>
      <c r="F762" s="238" t="s">
        <v>1979</v>
      </c>
      <c r="G762" s="235"/>
      <c r="H762" s="237" t="s">
        <v>19</v>
      </c>
      <c r="I762" s="239"/>
      <c r="J762" s="235"/>
      <c r="K762" s="235"/>
      <c r="L762" s="240"/>
      <c r="M762" s="241"/>
      <c r="N762" s="242"/>
      <c r="O762" s="242"/>
      <c r="P762" s="242"/>
      <c r="Q762" s="242"/>
      <c r="R762" s="242"/>
      <c r="S762" s="242"/>
      <c r="T762" s="24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4" t="s">
        <v>215</v>
      </c>
      <c r="AU762" s="244" t="s">
        <v>81</v>
      </c>
      <c r="AV762" s="13" t="s">
        <v>79</v>
      </c>
      <c r="AW762" s="13" t="s">
        <v>33</v>
      </c>
      <c r="AX762" s="13" t="s">
        <v>72</v>
      </c>
      <c r="AY762" s="244" t="s">
        <v>203</v>
      </c>
    </row>
    <row r="763" s="13" customFormat="1">
      <c r="A763" s="13"/>
      <c r="B763" s="234"/>
      <c r="C763" s="235"/>
      <c r="D763" s="236" t="s">
        <v>215</v>
      </c>
      <c r="E763" s="237" t="s">
        <v>19</v>
      </c>
      <c r="F763" s="238" t="s">
        <v>1467</v>
      </c>
      <c r="G763" s="235"/>
      <c r="H763" s="237" t="s">
        <v>19</v>
      </c>
      <c r="I763" s="239"/>
      <c r="J763" s="235"/>
      <c r="K763" s="235"/>
      <c r="L763" s="240"/>
      <c r="M763" s="241"/>
      <c r="N763" s="242"/>
      <c r="O763" s="242"/>
      <c r="P763" s="242"/>
      <c r="Q763" s="242"/>
      <c r="R763" s="242"/>
      <c r="S763" s="242"/>
      <c r="T763" s="24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4" t="s">
        <v>215</v>
      </c>
      <c r="AU763" s="244" t="s">
        <v>81</v>
      </c>
      <c r="AV763" s="13" t="s">
        <v>79</v>
      </c>
      <c r="AW763" s="13" t="s">
        <v>33</v>
      </c>
      <c r="AX763" s="13" t="s">
        <v>72</v>
      </c>
      <c r="AY763" s="244" t="s">
        <v>203</v>
      </c>
    </row>
    <row r="764" s="13" customFormat="1">
      <c r="A764" s="13"/>
      <c r="B764" s="234"/>
      <c r="C764" s="235"/>
      <c r="D764" s="236" t="s">
        <v>215</v>
      </c>
      <c r="E764" s="237" t="s">
        <v>19</v>
      </c>
      <c r="F764" s="238" t="s">
        <v>1785</v>
      </c>
      <c r="G764" s="235"/>
      <c r="H764" s="237" t="s">
        <v>19</v>
      </c>
      <c r="I764" s="239"/>
      <c r="J764" s="235"/>
      <c r="K764" s="235"/>
      <c r="L764" s="240"/>
      <c r="M764" s="241"/>
      <c r="N764" s="242"/>
      <c r="O764" s="242"/>
      <c r="P764" s="242"/>
      <c r="Q764" s="242"/>
      <c r="R764" s="242"/>
      <c r="S764" s="242"/>
      <c r="T764" s="24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4" t="s">
        <v>215</v>
      </c>
      <c r="AU764" s="244" t="s">
        <v>81</v>
      </c>
      <c r="AV764" s="13" t="s">
        <v>79</v>
      </c>
      <c r="AW764" s="13" t="s">
        <v>33</v>
      </c>
      <c r="AX764" s="13" t="s">
        <v>72</v>
      </c>
      <c r="AY764" s="244" t="s">
        <v>203</v>
      </c>
    </row>
    <row r="765" s="14" customFormat="1">
      <c r="A765" s="14"/>
      <c r="B765" s="245"/>
      <c r="C765" s="246"/>
      <c r="D765" s="236" t="s">
        <v>215</v>
      </c>
      <c r="E765" s="247" t="s">
        <v>19</v>
      </c>
      <c r="F765" s="248" t="s">
        <v>1980</v>
      </c>
      <c r="G765" s="246"/>
      <c r="H765" s="249">
        <v>15.869999999999999</v>
      </c>
      <c r="I765" s="250"/>
      <c r="J765" s="246"/>
      <c r="K765" s="246"/>
      <c r="L765" s="251"/>
      <c r="M765" s="252"/>
      <c r="N765" s="253"/>
      <c r="O765" s="253"/>
      <c r="P765" s="253"/>
      <c r="Q765" s="253"/>
      <c r="R765" s="253"/>
      <c r="S765" s="253"/>
      <c r="T765" s="25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5" t="s">
        <v>215</v>
      </c>
      <c r="AU765" s="255" t="s">
        <v>81</v>
      </c>
      <c r="AV765" s="14" t="s">
        <v>81</v>
      </c>
      <c r="AW765" s="14" t="s">
        <v>33</v>
      </c>
      <c r="AX765" s="14" t="s">
        <v>72</v>
      </c>
      <c r="AY765" s="255" t="s">
        <v>203</v>
      </c>
    </row>
    <row r="766" s="13" customFormat="1">
      <c r="A766" s="13"/>
      <c r="B766" s="234"/>
      <c r="C766" s="235"/>
      <c r="D766" s="236" t="s">
        <v>215</v>
      </c>
      <c r="E766" s="237" t="s">
        <v>19</v>
      </c>
      <c r="F766" s="238" t="s">
        <v>1977</v>
      </c>
      <c r="G766" s="235"/>
      <c r="H766" s="237" t="s">
        <v>19</v>
      </c>
      <c r="I766" s="239"/>
      <c r="J766" s="235"/>
      <c r="K766" s="235"/>
      <c r="L766" s="240"/>
      <c r="M766" s="241"/>
      <c r="N766" s="242"/>
      <c r="O766" s="242"/>
      <c r="P766" s="242"/>
      <c r="Q766" s="242"/>
      <c r="R766" s="242"/>
      <c r="S766" s="242"/>
      <c r="T766" s="24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4" t="s">
        <v>215</v>
      </c>
      <c r="AU766" s="244" t="s">
        <v>81</v>
      </c>
      <c r="AV766" s="13" t="s">
        <v>79</v>
      </c>
      <c r="AW766" s="13" t="s">
        <v>33</v>
      </c>
      <c r="AX766" s="13" t="s">
        <v>72</v>
      </c>
      <c r="AY766" s="244" t="s">
        <v>203</v>
      </c>
    </row>
    <row r="767" s="13" customFormat="1">
      <c r="A767" s="13"/>
      <c r="B767" s="234"/>
      <c r="C767" s="235"/>
      <c r="D767" s="236" t="s">
        <v>215</v>
      </c>
      <c r="E767" s="237" t="s">
        <v>19</v>
      </c>
      <c r="F767" s="238" t="s">
        <v>1716</v>
      </c>
      <c r="G767" s="235"/>
      <c r="H767" s="237" t="s">
        <v>19</v>
      </c>
      <c r="I767" s="239"/>
      <c r="J767" s="235"/>
      <c r="K767" s="235"/>
      <c r="L767" s="240"/>
      <c r="M767" s="241"/>
      <c r="N767" s="242"/>
      <c r="O767" s="242"/>
      <c r="P767" s="242"/>
      <c r="Q767" s="242"/>
      <c r="R767" s="242"/>
      <c r="S767" s="242"/>
      <c r="T767" s="24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44" t="s">
        <v>215</v>
      </c>
      <c r="AU767" s="244" t="s">
        <v>81</v>
      </c>
      <c r="AV767" s="13" t="s">
        <v>79</v>
      </c>
      <c r="AW767" s="13" t="s">
        <v>33</v>
      </c>
      <c r="AX767" s="13" t="s">
        <v>72</v>
      </c>
      <c r="AY767" s="244" t="s">
        <v>203</v>
      </c>
    </row>
    <row r="768" s="13" customFormat="1">
      <c r="A768" s="13"/>
      <c r="B768" s="234"/>
      <c r="C768" s="235"/>
      <c r="D768" s="236" t="s">
        <v>215</v>
      </c>
      <c r="E768" s="237" t="s">
        <v>19</v>
      </c>
      <c r="F768" s="238" t="s">
        <v>1727</v>
      </c>
      <c r="G768" s="235"/>
      <c r="H768" s="237" t="s">
        <v>19</v>
      </c>
      <c r="I768" s="239"/>
      <c r="J768" s="235"/>
      <c r="K768" s="235"/>
      <c r="L768" s="240"/>
      <c r="M768" s="241"/>
      <c r="N768" s="242"/>
      <c r="O768" s="242"/>
      <c r="P768" s="242"/>
      <c r="Q768" s="242"/>
      <c r="R768" s="242"/>
      <c r="S768" s="242"/>
      <c r="T768" s="24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4" t="s">
        <v>215</v>
      </c>
      <c r="AU768" s="244" t="s">
        <v>81</v>
      </c>
      <c r="AV768" s="13" t="s">
        <v>79</v>
      </c>
      <c r="AW768" s="13" t="s">
        <v>33</v>
      </c>
      <c r="AX768" s="13" t="s">
        <v>72</v>
      </c>
      <c r="AY768" s="244" t="s">
        <v>203</v>
      </c>
    </row>
    <row r="769" s="13" customFormat="1">
      <c r="A769" s="13"/>
      <c r="B769" s="234"/>
      <c r="C769" s="235"/>
      <c r="D769" s="236" t="s">
        <v>215</v>
      </c>
      <c r="E769" s="237" t="s">
        <v>19</v>
      </c>
      <c r="F769" s="238" t="s">
        <v>1467</v>
      </c>
      <c r="G769" s="235"/>
      <c r="H769" s="237" t="s">
        <v>19</v>
      </c>
      <c r="I769" s="239"/>
      <c r="J769" s="235"/>
      <c r="K769" s="235"/>
      <c r="L769" s="240"/>
      <c r="M769" s="241"/>
      <c r="N769" s="242"/>
      <c r="O769" s="242"/>
      <c r="P769" s="242"/>
      <c r="Q769" s="242"/>
      <c r="R769" s="242"/>
      <c r="S769" s="242"/>
      <c r="T769" s="24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4" t="s">
        <v>215</v>
      </c>
      <c r="AU769" s="244" t="s">
        <v>81</v>
      </c>
      <c r="AV769" s="13" t="s">
        <v>79</v>
      </c>
      <c r="AW769" s="13" t="s">
        <v>33</v>
      </c>
      <c r="AX769" s="13" t="s">
        <v>72</v>
      </c>
      <c r="AY769" s="244" t="s">
        <v>203</v>
      </c>
    </row>
    <row r="770" s="13" customFormat="1">
      <c r="A770" s="13"/>
      <c r="B770" s="234"/>
      <c r="C770" s="235"/>
      <c r="D770" s="236" t="s">
        <v>215</v>
      </c>
      <c r="E770" s="237" t="s">
        <v>19</v>
      </c>
      <c r="F770" s="238" t="s">
        <v>1785</v>
      </c>
      <c r="G770" s="235"/>
      <c r="H770" s="237" t="s">
        <v>19</v>
      </c>
      <c r="I770" s="239"/>
      <c r="J770" s="235"/>
      <c r="K770" s="235"/>
      <c r="L770" s="240"/>
      <c r="M770" s="241"/>
      <c r="N770" s="242"/>
      <c r="O770" s="242"/>
      <c r="P770" s="242"/>
      <c r="Q770" s="242"/>
      <c r="R770" s="242"/>
      <c r="S770" s="242"/>
      <c r="T770" s="24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4" t="s">
        <v>215</v>
      </c>
      <c r="AU770" s="244" t="s">
        <v>81</v>
      </c>
      <c r="AV770" s="13" t="s">
        <v>79</v>
      </c>
      <c r="AW770" s="13" t="s">
        <v>33</v>
      </c>
      <c r="AX770" s="13" t="s">
        <v>72</v>
      </c>
      <c r="AY770" s="244" t="s">
        <v>203</v>
      </c>
    </row>
    <row r="771" s="14" customFormat="1">
      <c r="A771" s="14"/>
      <c r="B771" s="245"/>
      <c r="C771" s="246"/>
      <c r="D771" s="236" t="s">
        <v>215</v>
      </c>
      <c r="E771" s="247" t="s">
        <v>19</v>
      </c>
      <c r="F771" s="248" t="s">
        <v>1981</v>
      </c>
      <c r="G771" s="246"/>
      <c r="H771" s="249">
        <v>4.8099999999999996</v>
      </c>
      <c r="I771" s="250"/>
      <c r="J771" s="246"/>
      <c r="K771" s="246"/>
      <c r="L771" s="251"/>
      <c r="M771" s="252"/>
      <c r="N771" s="253"/>
      <c r="O771" s="253"/>
      <c r="P771" s="253"/>
      <c r="Q771" s="253"/>
      <c r="R771" s="253"/>
      <c r="S771" s="253"/>
      <c r="T771" s="25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5" t="s">
        <v>215</v>
      </c>
      <c r="AU771" s="255" t="s">
        <v>81</v>
      </c>
      <c r="AV771" s="14" t="s">
        <v>81</v>
      </c>
      <c r="AW771" s="14" t="s">
        <v>33</v>
      </c>
      <c r="AX771" s="14" t="s">
        <v>72</v>
      </c>
      <c r="AY771" s="255" t="s">
        <v>203</v>
      </c>
    </row>
    <row r="772" s="13" customFormat="1">
      <c r="A772" s="13"/>
      <c r="B772" s="234"/>
      <c r="C772" s="235"/>
      <c r="D772" s="236" t="s">
        <v>215</v>
      </c>
      <c r="E772" s="237" t="s">
        <v>19</v>
      </c>
      <c r="F772" s="238" t="s">
        <v>1977</v>
      </c>
      <c r="G772" s="235"/>
      <c r="H772" s="237" t="s">
        <v>19</v>
      </c>
      <c r="I772" s="239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215</v>
      </c>
      <c r="AU772" s="244" t="s">
        <v>81</v>
      </c>
      <c r="AV772" s="13" t="s">
        <v>79</v>
      </c>
      <c r="AW772" s="13" t="s">
        <v>33</v>
      </c>
      <c r="AX772" s="13" t="s">
        <v>72</v>
      </c>
      <c r="AY772" s="244" t="s">
        <v>203</v>
      </c>
    </row>
    <row r="773" s="13" customFormat="1">
      <c r="A773" s="13"/>
      <c r="B773" s="234"/>
      <c r="C773" s="235"/>
      <c r="D773" s="236" t="s">
        <v>215</v>
      </c>
      <c r="E773" s="237" t="s">
        <v>19</v>
      </c>
      <c r="F773" s="238" t="s">
        <v>1815</v>
      </c>
      <c r="G773" s="235"/>
      <c r="H773" s="237" t="s">
        <v>19</v>
      </c>
      <c r="I773" s="239"/>
      <c r="J773" s="235"/>
      <c r="K773" s="235"/>
      <c r="L773" s="240"/>
      <c r="M773" s="241"/>
      <c r="N773" s="242"/>
      <c r="O773" s="242"/>
      <c r="P773" s="242"/>
      <c r="Q773" s="242"/>
      <c r="R773" s="242"/>
      <c r="S773" s="242"/>
      <c r="T773" s="24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4" t="s">
        <v>215</v>
      </c>
      <c r="AU773" s="244" t="s">
        <v>81</v>
      </c>
      <c r="AV773" s="13" t="s">
        <v>79</v>
      </c>
      <c r="AW773" s="13" t="s">
        <v>33</v>
      </c>
      <c r="AX773" s="13" t="s">
        <v>72</v>
      </c>
      <c r="AY773" s="244" t="s">
        <v>203</v>
      </c>
    </row>
    <row r="774" s="13" customFormat="1">
      <c r="A774" s="13"/>
      <c r="B774" s="234"/>
      <c r="C774" s="235"/>
      <c r="D774" s="236" t="s">
        <v>215</v>
      </c>
      <c r="E774" s="237" t="s">
        <v>19</v>
      </c>
      <c r="F774" s="238" t="s">
        <v>1982</v>
      </c>
      <c r="G774" s="235"/>
      <c r="H774" s="237" t="s">
        <v>19</v>
      </c>
      <c r="I774" s="239"/>
      <c r="J774" s="235"/>
      <c r="K774" s="235"/>
      <c r="L774" s="240"/>
      <c r="M774" s="241"/>
      <c r="N774" s="242"/>
      <c r="O774" s="242"/>
      <c r="P774" s="242"/>
      <c r="Q774" s="242"/>
      <c r="R774" s="242"/>
      <c r="S774" s="242"/>
      <c r="T774" s="24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4" t="s">
        <v>215</v>
      </c>
      <c r="AU774" s="244" t="s">
        <v>81</v>
      </c>
      <c r="AV774" s="13" t="s">
        <v>79</v>
      </c>
      <c r="AW774" s="13" t="s">
        <v>33</v>
      </c>
      <c r="AX774" s="13" t="s">
        <v>72</v>
      </c>
      <c r="AY774" s="244" t="s">
        <v>203</v>
      </c>
    </row>
    <row r="775" s="13" customFormat="1">
      <c r="A775" s="13"/>
      <c r="B775" s="234"/>
      <c r="C775" s="235"/>
      <c r="D775" s="236" t="s">
        <v>215</v>
      </c>
      <c r="E775" s="237" t="s">
        <v>19</v>
      </c>
      <c r="F775" s="238" t="s">
        <v>1467</v>
      </c>
      <c r="G775" s="235"/>
      <c r="H775" s="237" t="s">
        <v>19</v>
      </c>
      <c r="I775" s="239"/>
      <c r="J775" s="235"/>
      <c r="K775" s="235"/>
      <c r="L775" s="240"/>
      <c r="M775" s="241"/>
      <c r="N775" s="242"/>
      <c r="O775" s="242"/>
      <c r="P775" s="242"/>
      <c r="Q775" s="242"/>
      <c r="R775" s="242"/>
      <c r="S775" s="242"/>
      <c r="T775" s="24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4" t="s">
        <v>215</v>
      </c>
      <c r="AU775" s="244" t="s">
        <v>81</v>
      </c>
      <c r="AV775" s="13" t="s">
        <v>79</v>
      </c>
      <c r="AW775" s="13" t="s">
        <v>33</v>
      </c>
      <c r="AX775" s="13" t="s">
        <v>72</v>
      </c>
      <c r="AY775" s="244" t="s">
        <v>203</v>
      </c>
    </row>
    <row r="776" s="13" customFormat="1">
      <c r="A776" s="13"/>
      <c r="B776" s="234"/>
      <c r="C776" s="235"/>
      <c r="D776" s="236" t="s">
        <v>215</v>
      </c>
      <c r="E776" s="237" t="s">
        <v>19</v>
      </c>
      <c r="F776" s="238" t="s">
        <v>1785</v>
      </c>
      <c r="G776" s="235"/>
      <c r="H776" s="237" t="s">
        <v>19</v>
      </c>
      <c r="I776" s="239"/>
      <c r="J776" s="235"/>
      <c r="K776" s="235"/>
      <c r="L776" s="240"/>
      <c r="M776" s="241"/>
      <c r="N776" s="242"/>
      <c r="O776" s="242"/>
      <c r="P776" s="242"/>
      <c r="Q776" s="242"/>
      <c r="R776" s="242"/>
      <c r="S776" s="242"/>
      <c r="T776" s="24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4" t="s">
        <v>215</v>
      </c>
      <c r="AU776" s="244" t="s">
        <v>81</v>
      </c>
      <c r="AV776" s="13" t="s">
        <v>79</v>
      </c>
      <c r="AW776" s="13" t="s">
        <v>33</v>
      </c>
      <c r="AX776" s="13" t="s">
        <v>72</v>
      </c>
      <c r="AY776" s="244" t="s">
        <v>203</v>
      </c>
    </row>
    <row r="777" s="14" customFormat="1">
      <c r="A777" s="14"/>
      <c r="B777" s="245"/>
      <c r="C777" s="246"/>
      <c r="D777" s="236" t="s">
        <v>215</v>
      </c>
      <c r="E777" s="247" t="s">
        <v>19</v>
      </c>
      <c r="F777" s="248" t="s">
        <v>1983</v>
      </c>
      <c r="G777" s="246"/>
      <c r="H777" s="249">
        <v>7.3899999999999997</v>
      </c>
      <c r="I777" s="250"/>
      <c r="J777" s="246"/>
      <c r="K777" s="246"/>
      <c r="L777" s="251"/>
      <c r="M777" s="252"/>
      <c r="N777" s="253"/>
      <c r="O777" s="253"/>
      <c r="P777" s="253"/>
      <c r="Q777" s="253"/>
      <c r="R777" s="253"/>
      <c r="S777" s="253"/>
      <c r="T777" s="25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5" t="s">
        <v>215</v>
      </c>
      <c r="AU777" s="255" t="s">
        <v>81</v>
      </c>
      <c r="AV777" s="14" t="s">
        <v>81</v>
      </c>
      <c r="AW777" s="14" t="s">
        <v>33</v>
      </c>
      <c r="AX777" s="14" t="s">
        <v>72</v>
      </c>
      <c r="AY777" s="255" t="s">
        <v>203</v>
      </c>
    </row>
    <row r="778" s="15" customFormat="1">
      <c r="A778" s="15"/>
      <c r="B778" s="256"/>
      <c r="C778" s="257"/>
      <c r="D778" s="236" t="s">
        <v>215</v>
      </c>
      <c r="E778" s="258" t="s">
        <v>19</v>
      </c>
      <c r="F778" s="259" t="s">
        <v>246</v>
      </c>
      <c r="G778" s="257"/>
      <c r="H778" s="260">
        <v>55.630000000000003</v>
      </c>
      <c r="I778" s="261"/>
      <c r="J778" s="257"/>
      <c r="K778" s="257"/>
      <c r="L778" s="262"/>
      <c r="M778" s="263"/>
      <c r="N778" s="264"/>
      <c r="O778" s="264"/>
      <c r="P778" s="264"/>
      <c r="Q778" s="264"/>
      <c r="R778" s="264"/>
      <c r="S778" s="264"/>
      <c r="T778" s="26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66" t="s">
        <v>215</v>
      </c>
      <c r="AU778" s="266" t="s">
        <v>81</v>
      </c>
      <c r="AV778" s="15" t="s">
        <v>211</v>
      </c>
      <c r="AW778" s="15" t="s">
        <v>33</v>
      </c>
      <c r="AX778" s="15" t="s">
        <v>79</v>
      </c>
      <c r="AY778" s="266" t="s">
        <v>203</v>
      </c>
    </row>
    <row r="779" s="14" customFormat="1">
      <c r="A779" s="14"/>
      <c r="B779" s="245"/>
      <c r="C779" s="246"/>
      <c r="D779" s="236" t="s">
        <v>215</v>
      </c>
      <c r="E779" s="246"/>
      <c r="F779" s="248" t="s">
        <v>2104</v>
      </c>
      <c r="G779" s="246"/>
      <c r="H779" s="249">
        <v>61.192999999999998</v>
      </c>
      <c r="I779" s="250"/>
      <c r="J779" s="246"/>
      <c r="K779" s="246"/>
      <c r="L779" s="251"/>
      <c r="M779" s="252"/>
      <c r="N779" s="253"/>
      <c r="O779" s="253"/>
      <c r="P779" s="253"/>
      <c r="Q779" s="253"/>
      <c r="R779" s="253"/>
      <c r="S779" s="253"/>
      <c r="T779" s="25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5" t="s">
        <v>215</v>
      </c>
      <c r="AU779" s="255" t="s">
        <v>81</v>
      </c>
      <c r="AV779" s="14" t="s">
        <v>81</v>
      </c>
      <c r="AW779" s="14" t="s">
        <v>4</v>
      </c>
      <c r="AX779" s="14" t="s">
        <v>79</v>
      </c>
      <c r="AY779" s="255" t="s">
        <v>203</v>
      </c>
    </row>
    <row r="780" s="2" customFormat="1" ht="16.5" customHeight="1">
      <c r="A780" s="40"/>
      <c r="B780" s="41"/>
      <c r="C780" s="216" t="s">
        <v>918</v>
      </c>
      <c r="D780" s="216" t="s">
        <v>206</v>
      </c>
      <c r="E780" s="217" t="s">
        <v>1791</v>
      </c>
      <c r="F780" s="218" t="s">
        <v>1792</v>
      </c>
      <c r="G780" s="219" t="s">
        <v>209</v>
      </c>
      <c r="H780" s="220">
        <v>55.630000000000003</v>
      </c>
      <c r="I780" s="221"/>
      <c r="J780" s="222">
        <f>ROUND(I780*H780,2)</f>
        <v>0</v>
      </c>
      <c r="K780" s="218" t="s">
        <v>210</v>
      </c>
      <c r="L780" s="46"/>
      <c r="M780" s="223" t="s">
        <v>19</v>
      </c>
      <c r="N780" s="224" t="s">
        <v>43</v>
      </c>
      <c r="O780" s="86"/>
      <c r="P780" s="225">
        <f>O780*H780</f>
        <v>0</v>
      </c>
      <c r="Q780" s="225">
        <v>0</v>
      </c>
      <c r="R780" s="225">
        <f>Q780*H780</f>
        <v>0</v>
      </c>
      <c r="S780" s="225">
        <v>0</v>
      </c>
      <c r="T780" s="226">
        <f>S780*H780</f>
        <v>0</v>
      </c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R780" s="227" t="s">
        <v>321</v>
      </c>
      <c r="AT780" s="227" t="s">
        <v>206</v>
      </c>
      <c r="AU780" s="227" t="s">
        <v>81</v>
      </c>
      <c r="AY780" s="19" t="s">
        <v>203</v>
      </c>
      <c r="BE780" s="228">
        <f>IF(N780="základní",J780,0)</f>
        <v>0</v>
      </c>
      <c r="BF780" s="228">
        <f>IF(N780="snížená",J780,0)</f>
        <v>0</v>
      </c>
      <c r="BG780" s="228">
        <f>IF(N780="zákl. přenesená",J780,0)</f>
        <v>0</v>
      </c>
      <c r="BH780" s="228">
        <f>IF(N780="sníž. přenesená",J780,0)</f>
        <v>0</v>
      </c>
      <c r="BI780" s="228">
        <f>IF(N780="nulová",J780,0)</f>
        <v>0</v>
      </c>
      <c r="BJ780" s="19" t="s">
        <v>79</v>
      </c>
      <c r="BK780" s="228">
        <f>ROUND(I780*H780,2)</f>
        <v>0</v>
      </c>
      <c r="BL780" s="19" t="s">
        <v>321</v>
      </c>
      <c r="BM780" s="227" t="s">
        <v>2105</v>
      </c>
    </row>
    <row r="781" s="2" customFormat="1">
      <c r="A781" s="40"/>
      <c r="B781" s="41"/>
      <c r="C781" s="42"/>
      <c r="D781" s="229" t="s">
        <v>213</v>
      </c>
      <c r="E781" s="42"/>
      <c r="F781" s="230" t="s">
        <v>1794</v>
      </c>
      <c r="G781" s="42"/>
      <c r="H781" s="42"/>
      <c r="I781" s="231"/>
      <c r="J781" s="42"/>
      <c r="K781" s="42"/>
      <c r="L781" s="46"/>
      <c r="M781" s="232"/>
      <c r="N781" s="233"/>
      <c r="O781" s="86"/>
      <c r="P781" s="86"/>
      <c r="Q781" s="86"/>
      <c r="R781" s="86"/>
      <c r="S781" s="86"/>
      <c r="T781" s="87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T781" s="19" t="s">
        <v>213</v>
      </c>
      <c r="AU781" s="19" t="s">
        <v>81</v>
      </c>
    </row>
    <row r="782" s="13" customFormat="1">
      <c r="A782" s="13"/>
      <c r="B782" s="234"/>
      <c r="C782" s="235"/>
      <c r="D782" s="236" t="s">
        <v>215</v>
      </c>
      <c r="E782" s="237" t="s">
        <v>19</v>
      </c>
      <c r="F782" s="238" t="s">
        <v>1977</v>
      </c>
      <c r="G782" s="235"/>
      <c r="H782" s="237" t="s">
        <v>19</v>
      </c>
      <c r="I782" s="239"/>
      <c r="J782" s="235"/>
      <c r="K782" s="235"/>
      <c r="L782" s="240"/>
      <c r="M782" s="241"/>
      <c r="N782" s="242"/>
      <c r="O782" s="242"/>
      <c r="P782" s="242"/>
      <c r="Q782" s="242"/>
      <c r="R782" s="242"/>
      <c r="S782" s="242"/>
      <c r="T782" s="24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4" t="s">
        <v>215</v>
      </c>
      <c r="AU782" s="244" t="s">
        <v>81</v>
      </c>
      <c r="AV782" s="13" t="s">
        <v>79</v>
      </c>
      <c r="AW782" s="13" t="s">
        <v>33</v>
      </c>
      <c r="AX782" s="13" t="s">
        <v>72</v>
      </c>
      <c r="AY782" s="244" t="s">
        <v>203</v>
      </c>
    </row>
    <row r="783" s="13" customFormat="1">
      <c r="A783" s="13"/>
      <c r="B783" s="234"/>
      <c r="C783" s="235"/>
      <c r="D783" s="236" t="s">
        <v>215</v>
      </c>
      <c r="E783" s="237" t="s">
        <v>19</v>
      </c>
      <c r="F783" s="238" t="s">
        <v>1638</v>
      </c>
      <c r="G783" s="235"/>
      <c r="H783" s="237" t="s">
        <v>19</v>
      </c>
      <c r="I783" s="239"/>
      <c r="J783" s="235"/>
      <c r="K783" s="235"/>
      <c r="L783" s="240"/>
      <c r="M783" s="241"/>
      <c r="N783" s="242"/>
      <c r="O783" s="242"/>
      <c r="P783" s="242"/>
      <c r="Q783" s="242"/>
      <c r="R783" s="242"/>
      <c r="S783" s="242"/>
      <c r="T783" s="24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4" t="s">
        <v>215</v>
      </c>
      <c r="AU783" s="244" t="s">
        <v>81</v>
      </c>
      <c r="AV783" s="13" t="s">
        <v>79</v>
      </c>
      <c r="AW783" s="13" t="s">
        <v>33</v>
      </c>
      <c r="AX783" s="13" t="s">
        <v>72</v>
      </c>
      <c r="AY783" s="244" t="s">
        <v>203</v>
      </c>
    </row>
    <row r="784" s="13" customFormat="1">
      <c r="A784" s="13"/>
      <c r="B784" s="234"/>
      <c r="C784" s="235"/>
      <c r="D784" s="236" t="s">
        <v>215</v>
      </c>
      <c r="E784" s="237" t="s">
        <v>19</v>
      </c>
      <c r="F784" s="238" t="s">
        <v>444</v>
      </c>
      <c r="G784" s="235"/>
      <c r="H784" s="237" t="s">
        <v>19</v>
      </c>
      <c r="I784" s="239"/>
      <c r="J784" s="235"/>
      <c r="K784" s="235"/>
      <c r="L784" s="240"/>
      <c r="M784" s="241"/>
      <c r="N784" s="242"/>
      <c r="O784" s="242"/>
      <c r="P784" s="242"/>
      <c r="Q784" s="242"/>
      <c r="R784" s="242"/>
      <c r="S784" s="242"/>
      <c r="T784" s="24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4" t="s">
        <v>215</v>
      </c>
      <c r="AU784" s="244" t="s">
        <v>81</v>
      </c>
      <c r="AV784" s="13" t="s">
        <v>79</v>
      </c>
      <c r="AW784" s="13" t="s">
        <v>33</v>
      </c>
      <c r="AX784" s="13" t="s">
        <v>72</v>
      </c>
      <c r="AY784" s="244" t="s">
        <v>203</v>
      </c>
    </row>
    <row r="785" s="13" customFormat="1">
      <c r="A785" s="13"/>
      <c r="B785" s="234"/>
      <c r="C785" s="235"/>
      <c r="D785" s="236" t="s">
        <v>215</v>
      </c>
      <c r="E785" s="237" t="s">
        <v>19</v>
      </c>
      <c r="F785" s="238" t="s">
        <v>1467</v>
      </c>
      <c r="G785" s="235"/>
      <c r="H785" s="237" t="s">
        <v>19</v>
      </c>
      <c r="I785" s="239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215</v>
      </c>
      <c r="AU785" s="244" t="s">
        <v>81</v>
      </c>
      <c r="AV785" s="13" t="s">
        <v>79</v>
      </c>
      <c r="AW785" s="13" t="s">
        <v>33</v>
      </c>
      <c r="AX785" s="13" t="s">
        <v>72</v>
      </c>
      <c r="AY785" s="244" t="s">
        <v>203</v>
      </c>
    </row>
    <row r="786" s="13" customFormat="1">
      <c r="A786" s="13"/>
      <c r="B786" s="234"/>
      <c r="C786" s="235"/>
      <c r="D786" s="236" t="s">
        <v>215</v>
      </c>
      <c r="E786" s="237" t="s">
        <v>19</v>
      </c>
      <c r="F786" s="238" t="s">
        <v>1785</v>
      </c>
      <c r="G786" s="235"/>
      <c r="H786" s="237" t="s">
        <v>19</v>
      </c>
      <c r="I786" s="239"/>
      <c r="J786" s="235"/>
      <c r="K786" s="235"/>
      <c r="L786" s="240"/>
      <c r="M786" s="241"/>
      <c r="N786" s="242"/>
      <c r="O786" s="242"/>
      <c r="P786" s="242"/>
      <c r="Q786" s="242"/>
      <c r="R786" s="242"/>
      <c r="S786" s="242"/>
      <c r="T786" s="24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4" t="s">
        <v>215</v>
      </c>
      <c r="AU786" s="244" t="s">
        <v>81</v>
      </c>
      <c r="AV786" s="13" t="s">
        <v>79</v>
      </c>
      <c r="AW786" s="13" t="s">
        <v>33</v>
      </c>
      <c r="AX786" s="13" t="s">
        <v>72</v>
      </c>
      <c r="AY786" s="244" t="s">
        <v>203</v>
      </c>
    </row>
    <row r="787" s="14" customFormat="1">
      <c r="A787" s="14"/>
      <c r="B787" s="245"/>
      <c r="C787" s="246"/>
      <c r="D787" s="236" t="s">
        <v>215</v>
      </c>
      <c r="E787" s="247" t="s">
        <v>19</v>
      </c>
      <c r="F787" s="248" t="s">
        <v>321</v>
      </c>
      <c r="G787" s="246"/>
      <c r="H787" s="249">
        <v>16</v>
      </c>
      <c r="I787" s="250"/>
      <c r="J787" s="246"/>
      <c r="K787" s="246"/>
      <c r="L787" s="251"/>
      <c r="M787" s="252"/>
      <c r="N787" s="253"/>
      <c r="O787" s="253"/>
      <c r="P787" s="253"/>
      <c r="Q787" s="253"/>
      <c r="R787" s="253"/>
      <c r="S787" s="253"/>
      <c r="T787" s="25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5" t="s">
        <v>215</v>
      </c>
      <c r="AU787" s="255" t="s">
        <v>81</v>
      </c>
      <c r="AV787" s="14" t="s">
        <v>81</v>
      </c>
      <c r="AW787" s="14" t="s">
        <v>33</v>
      </c>
      <c r="AX787" s="14" t="s">
        <v>72</v>
      </c>
      <c r="AY787" s="255" t="s">
        <v>203</v>
      </c>
    </row>
    <row r="788" s="13" customFormat="1">
      <c r="A788" s="13"/>
      <c r="B788" s="234"/>
      <c r="C788" s="235"/>
      <c r="D788" s="236" t="s">
        <v>215</v>
      </c>
      <c r="E788" s="237" t="s">
        <v>19</v>
      </c>
      <c r="F788" s="238" t="s">
        <v>1977</v>
      </c>
      <c r="G788" s="235"/>
      <c r="H788" s="237" t="s">
        <v>19</v>
      </c>
      <c r="I788" s="239"/>
      <c r="J788" s="235"/>
      <c r="K788" s="235"/>
      <c r="L788" s="240"/>
      <c r="M788" s="241"/>
      <c r="N788" s="242"/>
      <c r="O788" s="242"/>
      <c r="P788" s="242"/>
      <c r="Q788" s="242"/>
      <c r="R788" s="242"/>
      <c r="S788" s="242"/>
      <c r="T788" s="24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4" t="s">
        <v>215</v>
      </c>
      <c r="AU788" s="244" t="s">
        <v>81</v>
      </c>
      <c r="AV788" s="13" t="s">
        <v>79</v>
      </c>
      <c r="AW788" s="13" t="s">
        <v>33</v>
      </c>
      <c r="AX788" s="13" t="s">
        <v>72</v>
      </c>
      <c r="AY788" s="244" t="s">
        <v>203</v>
      </c>
    </row>
    <row r="789" s="13" customFormat="1">
      <c r="A789" s="13"/>
      <c r="B789" s="234"/>
      <c r="C789" s="235"/>
      <c r="D789" s="236" t="s">
        <v>215</v>
      </c>
      <c r="E789" s="237" t="s">
        <v>19</v>
      </c>
      <c r="F789" s="238" t="s">
        <v>1685</v>
      </c>
      <c r="G789" s="235"/>
      <c r="H789" s="237" t="s">
        <v>19</v>
      </c>
      <c r="I789" s="239"/>
      <c r="J789" s="235"/>
      <c r="K789" s="235"/>
      <c r="L789" s="240"/>
      <c r="M789" s="241"/>
      <c r="N789" s="242"/>
      <c r="O789" s="242"/>
      <c r="P789" s="242"/>
      <c r="Q789" s="242"/>
      <c r="R789" s="242"/>
      <c r="S789" s="242"/>
      <c r="T789" s="24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4" t="s">
        <v>215</v>
      </c>
      <c r="AU789" s="244" t="s">
        <v>81</v>
      </c>
      <c r="AV789" s="13" t="s">
        <v>79</v>
      </c>
      <c r="AW789" s="13" t="s">
        <v>33</v>
      </c>
      <c r="AX789" s="13" t="s">
        <v>72</v>
      </c>
      <c r="AY789" s="244" t="s">
        <v>203</v>
      </c>
    </row>
    <row r="790" s="13" customFormat="1">
      <c r="A790" s="13"/>
      <c r="B790" s="234"/>
      <c r="C790" s="235"/>
      <c r="D790" s="236" t="s">
        <v>215</v>
      </c>
      <c r="E790" s="237" t="s">
        <v>19</v>
      </c>
      <c r="F790" s="238" t="s">
        <v>456</v>
      </c>
      <c r="G790" s="235"/>
      <c r="H790" s="237" t="s">
        <v>19</v>
      </c>
      <c r="I790" s="239"/>
      <c r="J790" s="235"/>
      <c r="K790" s="235"/>
      <c r="L790" s="240"/>
      <c r="M790" s="241"/>
      <c r="N790" s="242"/>
      <c r="O790" s="242"/>
      <c r="P790" s="242"/>
      <c r="Q790" s="242"/>
      <c r="R790" s="242"/>
      <c r="S790" s="242"/>
      <c r="T790" s="24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4" t="s">
        <v>215</v>
      </c>
      <c r="AU790" s="244" t="s">
        <v>81</v>
      </c>
      <c r="AV790" s="13" t="s">
        <v>79</v>
      </c>
      <c r="AW790" s="13" t="s">
        <v>33</v>
      </c>
      <c r="AX790" s="13" t="s">
        <v>72</v>
      </c>
      <c r="AY790" s="244" t="s">
        <v>203</v>
      </c>
    </row>
    <row r="791" s="13" customFormat="1">
      <c r="A791" s="13"/>
      <c r="B791" s="234"/>
      <c r="C791" s="235"/>
      <c r="D791" s="236" t="s">
        <v>215</v>
      </c>
      <c r="E791" s="237" t="s">
        <v>19</v>
      </c>
      <c r="F791" s="238" t="s">
        <v>1467</v>
      </c>
      <c r="G791" s="235"/>
      <c r="H791" s="237" t="s">
        <v>19</v>
      </c>
      <c r="I791" s="239"/>
      <c r="J791" s="235"/>
      <c r="K791" s="235"/>
      <c r="L791" s="240"/>
      <c r="M791" s="241"/>
      <c r="N791" s="242"/>
      <c r="O791" s="242"/>
      <c r="P791" s="242"/>
      <c r="Q791" s="242"/>
      <c r="R791" s="242"/>
      <c r="S791" s="242"/>
      <c r="T791" s="24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4" t="s">
        <v>215</v>
      </c>
      <c r="AU791" s="244" t="s">
        <v>81</v>
      </c>
      <c r="AV791" s="13" t="s">
        <v>79</v>
      </c>
      <c r="AW791" s="13" t="s">
        <v>33</v>
      </c>
      <c r="AX791" s="13" t="s">
        <v>72</v>
      </c>
      <c r="AY791" s="244" t="s">
        <v>203</v>
      </c>
    </row>
    <row r="792" s="13" customFormat="1">
      <c r="A792" s="13"/>
      <c r="B792" s="234"/>
      <c r="C792" s="235"/>
      <c r="D792" s="236" t="s">
        <v>215</v>
      </c>
      <c r="E792" s="237" t="s">
        <v>19</v>
      </c>
      <c r="F792" s="238" t="s">
        <v>1785</v>
      </c>
      <c r="G792" s="235"/>
      <c r="H792" s="237" t="s">
        <v>19</v>
      </c>
      <c r="I792" s="239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215</v>
      </c>
      <c r="AU792" s="244" t="s">
        <v>81</v>
      </c>
      <c r="AV792" s="13" t="s">
        <v>79</v>
      </c>
      <c r="AW792" s="13" t="s">
        <v>33</v>
      </c>
      <c r="AX792" s="13" t="s">
        <v>72</v>
      </c>
      <c r="AY792" s="244" t="s">
        <v>203</v>
      </c>
    </row>
    <row r="793" s="14" customFormat="1">
      <c r="A793" s="14"/>
      <c r="B793" s="245"/>
      <c r="C793" s="246"/>
      <c r="D793" s="236" t="s">
        <v>215</v>
      </c>
      <c r="E793" s="247" t="s">
        <v>19</v>
      </c>
      <c r="F793" s="248" t="s">
        <v>1978</v>
      </c>
      <c r="G793" s="246"/>
      <c r="H793" s="249">
        <v>11.560000000000001</v>
      </c>
      <c r="I793" s="250"/>
      <c r="J793" s="246"/>
      <c r="K793" s="246"/>
      <c r="L793" s="251"/>
      <c r="M793" s="252"/>
      <c r="N793" s="253"/>
      <c r="O793" s="253"/>
      <c r="P793" s="253"/>
      <c r="Q793" s="253"/>
      <c r="R793" s="253"/>
      <c r="S793" s="253"/>
      <c r="T793" s="25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5" t="s">
        <v>215</v>
      </c>
      <c r="AU793" s="255" t="s">
        <v>81</v>
      </c>
      <c r="AV793" s="14" t="s">
        <v>81</v>
      </c>
      <c r="AW793" s="14" t="s">
        <v>33</v>
      </c>
      <c r="AX793" s="14" t="s">
        <v>72</v>
      </c>
      <c r="AY793" s="255" t="s">
        <v>203</v>
      </c>
    </row>
    <row r="794" s="13" customFormat="1">
      <c r="A794" s="13"/>
      <c r="B794" s="234"/>
      <c r="C794" s="235"/>
      <c r="D794" s="236" t="s">
        <v>215</v>
      </c>
      <c r="E794" s="237" t="s">
        <v>19</v>
      </c>
      <c r="F794" s="238" t="s">
        <v>1977</v>
      </c>
      <c r="G794" s="235"/>
      <c r="H794" s="237" t="s">
        <v>19</v>
      </c>
      <c r="I794" s="239"/>
      <c r="J794" s="235"/>
      <c r="K794" s="235"/>
      <c r="L794" s="240"/>
      <c r="M794" s="241"/>
      <c r="N794" s="242"/>
      <c r="O794" s="242"/>
      <c r="P794" s="242"/>
      <c r="Q794" s="242"/>
      <c r="R794" s="242"/>
      <c r="S794" s="242"/>
      <c r="T794" s="24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4" t="s">
        <v>215</v>
      </c>
      <c r="AU794" s="244" t="s">
        <v>81</v>
      </c>
      <c r="AV794" s="13" t="s">
        <v>79</v>
      </c>
      <c r="AW794" s="13" t="s">
        <v>33</v>
      </c>
      <c r="AX794" s="13" t="s">
        <v>72</v>
      </c>
      <c r="AY794" s="244" t="s">
        <v>203</v>
      </c>
    </row>
    <row r="795" s="13" customFormat="1">
      <c r="A795" s="13"/>
      <c r="B795" s="234"/>
      <c r="C795" s="235"/>
      <c r="D795" s="236" t="s">
        <v>215</v>
      </c>
      <c r="E795" s="237" t="s">
        <v>19</v>
      </c>
      <c r="F795" s="238" t="s">
        <v>1608</v>
      </c>
      <c r="G795" s="235"/>
      <c r="H795" s="237" t="s">
        <v>19</v>
      </c>
      <c r="I795" s="239"/>
      <c r="J795" s="235"/>
      <c r="K795" s="235"/>
      <c r="L795" s="240"/>
      <c r="M795" s="241"/>
      <c r="N795" s="242"/>
      <c r="O795" s="242"/>
      <c r="P795" s="242"/>
      <c r="Q795" s="242"/>
      <c r="R795" s="242"/>
      <c r="S795" s="242"/>
      <c r="T795" s="24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4" t="s">
        <v>215</v>
      </c>
      <c r="AU795" s="244" t="s">
        <v>81</v>
      </c>
      <c r="AV795" s="13" t="s">
        <v>79</v>
      </c>
      <c r="AW795" s="13" t="s">
        <v>33</v>
      </c>
      <c r="AX795" s="13" t="s">
        <v>72</v>
      </c>
      <c r="AY795" s="244" t="s">
        <v>203</v>
      </c>
    </row>
    <row r="796" s="13" customFormat="1">
      <c r="A796" s="13"/>
      <c r="B796" s="234"/>
      <c r="C796" s="235"/>
      <c r="D796" s="236" t="s">
        <v>215</v>
      </c>
      <c r="E796" s="237" t="s">
        <v>19</v>
      </c>
      <c r="F796" s="238" t="s">
        <v>1979</v>
      </c>
      <c r="G796" s="235"/>
      <c r="H796" s="237" t="s">
        <v>19</v>
      </c>
      <c r="I796" s="239"/>
      <c r="J796" s="235"/>
      <c r="K796" s="235"/>
      <c r="L796" s="240"/>
      <c r="M796" s="241"/>
      <c r="N796" s="242"/>
      <c r="O796" s="242"/>
      <c r="P796" s="242"/>
      <c r="Q796" s="242"/>
      <c r="R796" s="242"/>
      <c r="S796" s="242"/>
      <c r="T796" s="24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4" t="s">
        <v>215</v>
      </c>
      <c r="AU796" s="244" t="s">
        <v>81</v>
      </c>
      <c r="AV796" s="13" t="s">
        <v>79</v>
      </c>
      <c r="AW796" s="13" t="s">
        <v>33</v>
      </c>
      <c r="AX796" s="13" t="s">
        <v>72</v>
      </c>
      <c r="AY796" s="244" t="s">
        <v>203</v>
      </c>
    </row>
    <row r="797" s="13" customFormat="1">
      <c r="A797" s="13"/>
      <c r="B797" s="234"/>
      <c r="C797" s="235"/>
      <c r="D797" s="236" t="s">
        <v>215</v>
      </c>
      <c r="E797" s="237" t="s">
        <v>19</v>
      </c>
      <c r="F797" s="238" t="s">
        <v>1467</v>
      </c>
      <c r="G797" s="235"/>
      <c r="H797" s="237" t="s">
        <v>19</v>
      </c>
      <c r="I797" s="239"/>
      <c r="J797" s="235"/>
      <c r="K797" s="235"/>
      <c r="L797" s="240"/>
      <c r="M797" s="241"/>
      <c r="N797" s="242"/>
      <c r="O797" s="242"/>
      <c r="P797" s="242"/>
      <c r="Q797" s="242"/>
      <c r="R797" s="242"/>
      <c r="S797" s="242"/>
      <c r="T797" s="24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4" t="s">
        <v>215</v>
      </c>
      <c r="AU797" s="244" t="s">
        <v>81</v>
      </c>
      <c r="AV797" s="13" t="s">
        <v>79</v>
      </c>
      <c r="AW797" s="13" t="s">
        <v>33</v>
      </c>
      <c r="AX797" s="13" t="s">
        <v>72</v>
      </c>
      <c r="AY797" s="244" t="s">
        <v>203</v>
      </c>
    </row>
    <row r="798" s="13" customFormat="1">
      <c r="A798" s="13"/>
      <c r="B798" s="234"/>
      <c r="C798" s="235"/>
      <c r="D798" s="236" t="s">
        <v>215</v>
      </c>
      <c r="E798" s="237" t="s">
        <v>19</v>
      </c>
      <c r="F798" s="238" t="s">
        <v>1785</v>
      </c>
      <c r="G798" s="235"/>
      <c r="H798" s="237" t="s">
        <v>19</v>
      </c>
      <c r="I798" s="239"/>
      <c r="J798" s="235"/>
      <c r="K798" s="235"/>
      <c r="L798" s="240"/>
      <c r="M798" s="241"/>
      <c r="N798" s="242"/>
      <c r="O798" s="242"/>
      <c r="P798" s="242"/>
      <c r="Q798" s="242"/>
      <c r="R798" s="242"/>
      <c r="S798" s="242"/>
      <c r="T798" s="24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4" t="s">
        <v>215</v>
      </c>
      <c r="AU798" s="244" t="s">
        <v>81</v>
      </c>
      <c r="AV798" s="13" t="s">
        <v>79</v>
      </c>
      <c r="AW798" s="13" t="s">
        <v>33</v>
      </c>
      <c r="AX798" s="13" t="s">
        <v>72</v>
      </c>
      <c r="AY798" s="244" t="s">
        <v>203</v>
      </c>
    </row>
    <row r="799" s="14" customFormat="1">
      <c r="A799" s="14"/>
      <c r="B799" s="245"/>
      <c r="C799" s="246"/>
      <c r="D799" s="236" t="s">
        <v>215</v>
      </c>
      <c r="E799" s="247" t="s">
        <v>19</v>
      </c>
      <c r="F799" s="248" t="s">
        <v>1980</v>
      </c>
      <c r="G799" s="246"/>
      <c r="H799" s="249">
        <v>15.869999999999999</v>
      </c>
      <c r="I799" s="250"/>
      <c r="J799" s="246"/>
      <c r="K799" s="246"/>
      <c r="L799" s="251"/>
      <c r="M799" s="252"/>
      <c r="N799" s="253"/>
      <c r="O799" s="253"/>
      <c r="P799" s="253"/>
      <c r="Q799" s="253"/>
      <c r="R799" s="253"/>
      <c r="S799" s="253"/>
      <c r="T799" s="25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5" t="s">
        <v>215</v>
      </c>
      <c r="AU799" s="255" t="s">
        <v>81</v>
      </c>
      <c r="AV799" s="14" t="s">
        <v>81</v>
      </c>
      <c r="AW799" s="14" t="s">
        <v>33</v>
      </c>
      <c r="AX799" s="14" t="s">
        <v>72</v>
      </c>
      <c r="AY799" s="255" t="s">
        <v>203</v>
      </c>
    </row>
    <row r="800" s="13" customFormat="1">
      <c r="A800" s="13"/>
      <c r="B800" s="234"/>
      <c r="C800" s="235"/>
      <c r="D800" s="236" t="s">
        <v>215</v>
      </c>
      <c r="E800" s="237" t="s">
        <v>19</v>
      </c>
      <c r="F800" s="238" t="s">
        <v>1977</v>
      </c>
      <c r="G800" s="235"/>
      <c r="H800" s="237" t="s">
        <v>19</v>
      </c>
      <c r="I800" s="239"/>
      <c r="J800" s="235"/>
      <c r="K800" s="235"/>
      <c r="L800" s="240"/>
      <c r="M800" s="241"/>
      <c r="N800" s="242"/>
      <c r="O800" s="242"/>
      <c r="P800" s="242"/>
      <c r="Q800" s="242"/>
      <c r="R800" s="242"/>
      <c r="S800" s="242"/>
      <c r="T800" s="24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4" t="s">
        <v>215</v>
      </c>
      <c r="AU800" s="244" t="s">
        <v>81</v>
      </c>
      <c r="AV800" s="13" t="s">
        <v>79</v>
      </c>
      <c r="AW800" s="13" t="s">
        <v>33</v>
      </c>
      <c r="AX800" s="13" t="s">
        <v>72</v>
      </c>
      <c r="AY800" s="244" t="s">
        <v>203</v>
      </c>
    </row>
    <row r="801" s="13" customFormat="1">
      <c r="A801" s="13"/>
      <c r="B801" s="234"/>
      <c r="C801" s="235"/>
      <c r="D801" s="236" t="s">
        <v>215</v>
      </c>
      <c r="E801" s="237" t="s">
        <v>19</v>
      </c>
      <c r="F801" s="238" t="s">
        <v>1716</v>
      </c>
      <c r="G801" s="235"/>
      <c r="H801" s="237" t="s">
        <v>19</v>
      </c>
      <c r="I801" s="239"/>
      <c r="J801" s="235"/>
      <c r="K801" s="235"/>
      <c r="L801" s="240"/>
      <c r="M801" s="241"/>
      <c r="N801" s="242"/>
      <c r="O801" s="242"/>
      <c r="P801" s="242"/>
      <c r="Q801" s="242"/>
      <c r="R801" s="242"/>
      <c r="S801" s="242"/>
      <c r="T801" s="24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4" t="s">
        <v>215</v>
      </c>
      <c r="AU801" s="244" t="s">
        <v>81</v>
      </c>
      <c r="AV801" s="13" t="s">
        <v>79</v>
      </c>
      <c r="AW801" s="13" t="s">
        <v>33</v>
      </c>
      <c r="AX801" s="13" t="s">
        <v>72</v>
      </c>
      <c r="AY801" s="244" t="s">
        <v>203</v>
      </c>
    </row>
    <row r="802" s="13" customFormat="1">
      <c r="A802" s="13"/>
      <c r="B802" s="234"/>
      <c r="C802" s="235"/>
      <c r="D802" s="236" t="s">
        <v>215</v>
      </c>
      <c r="E802" s="237" t="s">
        <v>19</v>
      </c>
      <c r="F802" s="238" t="s">
        <v>1727</v>
      </c>
      <c r="G802" s="235"/>
      <c r="H802" s="237" t="s">
        <v>19</v>
      </c>
      <c r="I802" s="239"/>
      <c r="J802" s="235"/>
      <c r="K802" s="235"/>
      <c r="L802" s="240"/>
      <c r="M802" s="241"/>
      <c r="N802" s="242"/>
      <c r="O802" s="242"/>
      <c r="P802" s="242"/>
      <c r="Q802" s="242"/>
      <c r="R802" s="242"/>
      <c r="S802" s="242"/>
      <c r="T802" s="24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4" t="s">
        <v>215</v>
      </c>
      <c r="AU802" s="244" t="s">
        <v>81</v>
      </c>
      <c r="AV802" s="13" t="s">
        <v>79</v>
      </c>
      <c r="AW802" s="13" t="s">
        <v>33</v>
      </c>
      <c r="AX802" s="13" t="s">
        <v>72</v>
      </c>
      <c r="AY802" s="244" t="s">
        <v>203</v>
      </c>
    </row>
    <row r="803" s="13" customFormat="1">
      <c r="A803" s="13"/>
      <c r="B803" s="234"/>
      <c r="C803" s="235"/>
      <c r="D803" s="236" t="s">
        <v>215</v>
      </c>
      <c r="E803" s="237" t="s">
        <v>19</v>
      </c>
      <c r="F803" s="238" t="s">
        <v>1467</v>
      </c>
      <c r="G803" s="235"/>
      <c r="H803" s="237" t="s">
        <v>19</v>
      </c>
      <c r="I803" s="239"/>
      <c r="J803" s="235"/>
      <c r="K803" s="235"/>
      <c r="L803" s="240"/>
      <c r="M803" s="241"/>
      <c r="N803" s="242"/>
      <c r="O803" s="242"/>
      <c r="P803" s="242"/>
      <c r="Q803" s="242"/>
      <c r="R803" s="242"/>
      <c r="S803" s="242"/>
      <c r="T803" s="24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4" t="s">
        <v>215</v>
      </c>
      <c r="AU803" s="244" t="s">
        <v>81</v>
      </c>
      <c r="AV803" s="13" t="s">
        <v>79</v>
      </c>
      <c r="AW803" s="13" t="s">
        <v>33</v>
      </c>
      <c r="AX803" s="13" t="s">
        <v>72</v>
      </c>
      <c r="AY803" s="244" t="s">
        <v>203</v>
      </c>
    </row>
    <row r="804" s="13" customFormat="1">
      <c r="A804" s="13"/>
      <c r="B804" s="234"/>
      <c r="C804" s="235"/>
      <c r="D804" s="236" t="s">
        <v>215</v>
      </c>
      <c r="E804" s="237" t="s">
        <v>19</v>
      </c>
      <c r="F804" s="238" t="s">
        <v>1785</v>
      </c>
      <c r="G804" s="235"/>
      <c r="H804" s="237" t="s">
        <v>19</v>
      </c>
      <c r="I804" s="239"/>
      <c r="J804" s="235"/>
      <c r="K804" s="235"/>
      <c r="L804" s="240"/>
      <c r="M804" s="241"/>
      <c r="N804" s="242"/>
      <c r="O804" s="242"/>
      <c r="P804" s="242"/>
      <c r="Q804" s="242"/>
      <c r="R804" s="242"/>
      <c r="S804" s="242"/>
      <c r="T804" s="24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4" t="s">
        <v>215</v>
      </c>
      <c r="AU804" s="244" t="s">
        <v>81</v>
      </c>
      <c r="AV804" s="13" t="s">
        <v>79</v>
      </c>
      <c r="AW804" s="13" t="s">
        <v>33</v>
      </c>
      <c r="AX804" s="13" t="s">
        <v>72</v>
      </c>
      <c r="AY804" s="244" t="s">
        <v>203</v>
      </c>
    </row>
    <row r="805" s="14" customFormat="1">
      <c r="A805" s="14"/>
      <c r="B805" s="245"/>
      <c r="C805" s="246"/>
      <c r="D805" s="236" t="s">
        <v>215</v>
      </c>
      <c r="E805" s="247" t="s">
        <v>19</v>
      </c>
      <c r="F805" s="248" t="s">
        <v>1981</v>
      </c>
      <c r="G805" s="246"/>
      <c r="H805" s="249">
        <v>4.8099999999999996</v>
      </c>
      <c r="I805" s="250"/>
      <c r="J805" s="246"/>
      <c r="K805" s="246"/>
      <c r="L805" s="251"/>
      <c r="M805" s="252"/>
      <c r="N805" s="253"/>
      <c r="O805" s="253"/>
      <c r="P805" s="253"/>
      <c r="Q805" s="253"/>
      <c r="R805" s="253"/>
      <c r="S805" s="253"/>
      <c r="T805" s="25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5" t="s">
        <v>215</v>
      </c>
      <c r="AU805" s="255" t="s">
        <v>81</v>
      </c>
      <c r="AV805" s="14" t="s">
        <v>81</v>
      </c>
      <c r="AW805" s="14" t="s">
        <v>33</v>
      </c>
      <c r="AX805" s="14" t="s">
        <v>72</v>
      </c>
      <c r="AY805" s="255" t="s">
        <v>203</v>
      </c>
    </row>
    <row r="806" s="13" customFormat="1">
      <c r="A806" s="13"/>
      <c r="B806" s="234"/>
      <c r="C806" s="235"/>
      <c r="D806" s="236" t="s">
        <v>215</v>
      </c>
      <c r="E806" s="237" t="s">
        <v>19</v>
      </c>
      <c r="F806" s="238" t="s">
        <v>1977</v>
      </c>
      <c r="G806" s="235"/>
      <c r="H806" s="237" t="s">
        <v>19</v>
      </c>
      <c r="I806" s="239"/>
      <c r="J806" s="235"/>
      <c r="K806" s="235"/>
      <c r="L806" s="240"/>
      <c r="M806" s="241"/>
      <c r="N806" s="242"/>
      <c r="O806" s="242"/>
      <c r="P806" s="242"/>
      <c r="Q806" s="242"/>
      <c r="R806" s="242"/>
      <c r="S806" s="242"/>
      <c r="T806" s="24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4" t="s">
        <v>215</v>
      </c>
      <c r="AU806" s="244" t="s">
        <v>81</v>
      </c>
      <c r="AV806" s="13" t="s">
        <v>79</v>
      </c>
      <c r="AW806" s="13" t="s">
        <v>33</v>
      </c>
      <c r="AX806" s="13" t="s">
        <v>72</v>
      </c>
      <c r="AY806" s="244" t="s">
        <v>203</v>
      </c>
    </row>
    <row r="807" s="13" customFormat="1">
      <c r="A807" s="13"/>
      <c r="B807" s="234"/>
      <c r="C807" s="235"/>
      <c r="D807" s="236" t="s">
        <v>215</v>
      </c>
      <c r="E807" s="237" t="s">
        <v>19</v>
      </c>
      <c r="F807" s="238" t="s">
        <v>1815</v>
      </c>
      <c r="G807" s="235"/>
      <c r="H807" s="237" t="s">
        <v>19</v>
      </c>
      <c r="I807" s="239"/>
      <c r="J807" s="235"/>
      <c r="K807" s="235"/>
      <c r="L807" s="240"/>
      <c r="M807" s="241"/>
      <c r="N807" s="242"/>
      <c r="O807" s="242"/>
      <c r="P807" s="242"/>
      <c r="Q807" s="242"/>
      <c r="R807" s="242"/>
      <c r="S807" s="242"/>
      <c r="T807" s="24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4" t="s">
        <v>215</v>
      </c>
      <c r="AU807" s="244" t="s">
        <v>81</v>
      </c>
      <c r="AV807" s="13" t="s">
        <v>79</v>
      </c>
      <c r="AW807" s="13" t="s">
        <v>33</v>
      </c>
      <c r="AX807" s="13" t="s">
        <v>72</v>
      </c>
      <c r="AY807" s="244" t="s">
        <v>203</v>
      </c>
    </row>
    <row r="808" s="13" customFormat="1">
      <c r="A808" s="13"/>
      <c r="B808" s="234"/>
      <c r="C808" s="235"/>
      <c r="D808" s="236" t="s">
        <v>215</v>
      </c>
      <c r="E808" s="237" t="s">
        <v>19</v>
      </c>
      <c r="F808" s="238" t="s">
        <v>1982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215</v>
      </c>
      <c r="AU808" s="244" t="s">
        <v>81</v>
      </c>
      <c r="AV808" s="13" t="s">
        <v>79</v>
      </c>
      <c r="AW808" s="13" t="s">
        <v>33</v>
      </c>
      <c r="AX808" s="13" t="s">
        <v>72</v>
      </c>
      <c r="AY808" s="244" t="s">
        <v>203</v>
      </c>
    </row>
    <row r="809" s="13" customFormat="1">
      <c r="A809" s="13"/>
      <c r="B809" s="234"/>
      <c r="C809" s="235"/>
      <c r="D809" s="236" t="s">
        <v>215</v>
      </c>
      <c r="E809" s="237" t="s">
        <v>19</v>
      </c>
      <c r="F809" s="238" t="s">
        <v>1467</v>
      </c>
      <c r="G809" s="235"/>
      <c r="H809" s="237" t="s">
        <v>19</v>
      </c>
      <c r="I809" s="239"/>
      <c r="J809" s="235"/>
      <c r="K809" s="235"/>
      <c r="L809" s="240"/>
      <c r="M809" s="241"/>
      <c r="N809" s="242"/>
      <c r="O809" s="242"/>
      <c r="P809" s="242"/>
      <c r="Q809" s="242"/>
      <c r="R809" s="242"/>
      <c r="S809" s="242"/>
      <c r="T809" s="24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4" t="s">
        <v>215</v>
      </c>
      <c r="AU809" s="244" t="s">
        <v>81</v>
      </c>
      <c r="AV809" s="13" t="s">
        <v>79</v>
      </c>
      <c r="AW809" s="13" t="s">
        <v>33</v>
      </c>
      <c r="AX809" s="13" t="s">
        <v>72</v>
      </c>
      <c r="AY809" s="244" t="s">
        <v>203</v>
      </c>
    </row>
    <row r="810" s="13" customFormat="1">
      <c r="A810" s="13"/>
      <c r="B810" s="234"/>
      <c r="C810" s="235"/>
      <c r="D810" s="236" t="s">
        <v>215</v>
      </c>
      <c r="E810" s="237" t="s">
        <v>19</v>
      </c>
      <c r="F810" s="238" t="s">
        <v>1785</v>
      </c>
      <c r="G810" s="235"/>
      <c r="H810" s="237" t="s">
        <v>19</v>
      </c>
      <c r="I810" s="239"/>
      <c r="J810" s="235"/>
      <c r="K810" s="235"/>
      <c r="L810" s="240"/>
      <c r="M810" s="241"/>
      <c r="N810" s="242"/>
      <c r="O810" s="242"/>
      <c r="P810" s="242"/>
      <c r="Q810" s="242"/>
      <c r="R810" s="242"/>
      <c r="S810" s="242"/>
      <c r="T810" s="24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4" t="s">
        <v>215</v>
      </c>
      <c r="AU810" s="244" t="s">
        <v>81</v>
      </c>
      <c r="AV810" s="13" t="s">
        <v>79</v>
      </c>
      <c r="AW810" s="13" t="s">
        <v>33</v>
      </c>
      <c r="AX810" s="13" t="s">
        <v>72</v>
      </c>
      <c r="AY810" s="244" t="s">
        <v>203</v>
      </c>
    </row>
    <row r="811" s="14" customFormat="1">
      <c r="A811" s="14"/>
      <c r="B811" s="245"/>
      <c r="C811" s="246"/>
      <c r="D811" s="236" t="s">
        <v>215</v>
      </c>
      <c r="E811" s="247" t="s">
        <v>19</v>
      </c>
      <c r="F811" s="248" t="s">
        <v>1983</v>
      </c>
      <c r="G811" s="246"/>
      <c r="H811" s="249">
        <v>7.3899999999999997</v>
      </c>
      <c r="I811" s="250"/>
      <c r="J811" s="246"/>
      <c r="K811" s="246"/>
      <c r="L811" s="251"/>
      <c r="M811" s="252"/>
      <c r="N811" s="253"/>
      <c r="O811" s="253"/>
      <c r="P811" s="253"/>
      <c r="Q811" s="253"/>
      <c r="R811" s="253"/>
      <c r="S811" s="253"/>
      <c r="T811" s="25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5" t="s">
        <v>215</v>
      </c>
      <c r="AU811" s="255" t="s">
        <v>81</v>
      </c>
      <c r="AV811" s="14" t="s">
        <v>81</v>
      </c>
      <c r="AW811" s="14" t="s">
        <v>33</v>
      </c>
      <c r="AX811" s="14" t="s">
        <v>72</v>
      </c>
      <c r="AY811" s="255" t="s">
        <v>203</v>
      </c>
    </row>
    <row r="812" s="15" customFormat="1">
      <c r="A812" s="15"/>
      <c r="B812" s="256"/>
      <c r="C812" s="257"/>
      <c r="D812" s="236" t="s">
        <v>215</v>
      </c>
      <c r="E812" s="258" t="s">
        <v>19</v>
      </c>
      <c r="F812" s="259" t="s">
        <v>246</v>
      </c>
      <c r="G812" s="257"/>
      <c r="H812" s="260">
        <v>55.630000000000003</v>
      </c>
      <c r="I812" s="261"/>
      <c r="J812" s="257"/>
      <c r="K812" s="257"/>
      <c r="L812" s="262"/>
      <c r="M812" s="263"/>
      <c r="N812" s="264"/>
      <c r="O812" s="264"/>
      <c r="P812" s="264"/>
      <c r="Q812" s="264"/>
      <c r="R812" s="264"/>
      <c r="S812" s="264"/>
      <c r="T812" s="26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T812" s="266" t="s">
        <v>215</v>
      </c>
      <c r="AU812" s="266" t="s">
        <v>81</v>
      </c>
      <c r="AV812" s="15" t="s">
        <v>211</v>
      </c>
      <c r="AW812" s="15" t="s">
        <v>33</v>
      </c>
      <c r="AX812" s="15" t="s">
        <v>79</v>
      </c>
      <c r="AY812" s="266" t="s">
        <v>203</v>
      </c>
    </row>
    <row r="813" s="2" customFormat="1" ht="24.15" customHeight="1">
      <c r="A813" s="40"/>
      <c r="B813" s="41"/>
      <c r="C813" s="216" t="s">
        <v>923</v>
      </c>
      <c r="D813" s="216" t="s">
        <v>206</v>
      </c>
      <c r="E813" s="217" t="s">
        <v>938</v>
      </c>
      <c r="F813" s="218" t="s">
        <v>939</v>
      </c>
      <c r="G813" s="219" t="s">
        <v>282</v>
      </c>
      <c r="H813" s="220">
        <v>1.0489999999999999</v>
      </c>
      <c r="I813" s="221"/>
      <c r="J813" s="222">
        <f>ROUND(I813*H813,2)</f>
        <v>0</v>
      </c>
      <c r="K813" s="218" t="s">
        <v>210</v>
      </c>
      <c r="L813" s="46"/>
      <c r="M813" s="223" t="s">
        <v>19</v>
      </c>
      <c r="N813" s="224" t="s">
        <v>43</v>
      </c>
      <c r="O813" s="86"/>
      <c r="P813" s="225">
        <f>O813*H813</f>
        <v>0</v>
      </c>
      <c r="Q813" s="225">
        <v>0</v>
      </c>
      <c r="R813" s="225">
        <f>Q813*H813</f>
        <v>0</v>
      </c>
      <c r="S813" s="225">
        <v>0</v>
      </c>
      <c r="T813" s="226">
        <f>S813*H813</f>
        <v>0</v>
      </c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R813" s="227" t="s">
        <v>321</v>
      </c>
      <c r="AT813" s="227" t="s">
        <v>206</v>
      </c>
      <c r="AU813" s="227" t="s">
        <v>81</v>
      </c>
      <c r="AY813" s="19" t="s">
        <v>203</v>
      </c>
      <c r="BE813" s="228">
        <f>IF(N813="základní",J813,0)</f>
        <v>0</v>
      </c>
      <c r="BF813" s="228">
        <f>IF(N813="snížená",J813,0)</f>
        <v>0</v>
      </c>
      <c r="BG813" s="228">
        <f>IF(N813="zákl. přenesená",J813,0)</f>
        <v>0</v>
      </c>
      <c r="BH813" s="228">
        <f>IF(N813="sníž. přenesená",J813,0)</f>
        <v>0</v>
      </c>
      <c r="BI813" s="228">
        <f>IF(N813="nulová",J813,0)</f>
        <v>0</v>
      </c>
      <c r="BJ813" s="19" t="s">
        <v>79</v>
      </c>
      <c r="BK813" s="228">
        <f>ROUND(I813*H813,2)</f>
        <v>0</v>
      </c>
      <c r="BL813" s="19" t="s">
        <v>321</v>
      </c>
      <c r="BM813" s="227" t="s">
        <v>2106</v>
      </c>
    </row>
    <row r="814" s="2" customFormat="1">
      <c r="A814" s="40"/>
      <c r="B814" s="41"/>
      <c r="C814" s="42"/>
      <c r="D814" s="229" t="s">
        <v>213</v>
      </c>
      <c r="E814" s="42"/>
      <c r="F814" s="230" t="s">
        <v>941</v>
      </c>
      <c r="G814" s="42"/>
      <c r="H814" s="42"/>
      <c r="I814" s="231"/>
      <c r="J814" s="42"/>
      <c r="K814" s="42"/>
      <c r="L814" s="46"/>
      <c r="M814" s="232"/>
      <c r="N814" s="233"/>
      <c r="O814" s="86"/>
      <c r="P814" s="86"/>
      <c r="Q814" s="86"/>
      <c r="R814" s="86"/>
      <c r="S814" s="86"/>
      <c r="T814" s="87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T814" s="19" t="s">
        <v>213</v>
      </c>
      <c r="AU814" s="19" t="s">
        <v>81</v>
      </c>
    </row>
    <row r="815" s="14" customFormat="1">
      <c r="A815" s="14"/>
      <c r="B815" s="245"/>
      <c r="C815" s="246"/>
      <c r="D815" s="236" t="s">
        <v>215</v>
      </c>
      <c r="E815" s="247" t="s">
        <v>19</v>
      </c>
      <c r="F815" s="248" t="s">
        <v>2107</v>
      </c>
      <c r="G815" s="246"/>
      <c r="H815" s="249">
        <v>1.0489999999999999</v>
      </c>
      <c r="I815" s="250"/>
      <c r="J815" s="246"/>
      <c r="K815" s="246"/>
      <c r="L815" s="251"/>
      <c r="M815" s="252"/>
      <c r="N815" s="253"/>
      <c r="O815" s="253"/>
      <c r="P815" s="253"/>
      <c r="Q815" s="253"/>
      <c r="R815" s="253"/>
      <c r="S815" s="253"/>
      <c r="T815" s="25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5" t="s">
        <v>215</v>
      </c>
      <c r="AU815" s="255" t="s">
        <v>81</v>
      </c>
      <c r="AV815" s="14" t="s">
        <v>81</v>
      </c>
      <c r="AW815" s="14" t="s">
        <v>33</v>
      </c>
      <c r="AX815" s="14" t="s">
        <v>79</v>
      </c>
      <c r="AY815" s="255" t="s">
        <v>203</v>
      </c>
    </row>
    <row r="816" s="12" customFormat="1" ht="22.8" customHeight="1">
      <c r="A816" s="12"/>
      <c r="B816" s="200"/>
      <c r="C816" s="201"/>
      <c r="D816" s="202" t="s">
        <v>71</v>
      </c>
      <c r="E816" s="214" t="s">
        <v>392</v>
      </c>
      <c r="F816" s="214" t="s">
        <v>942</v>
      </c>
      <c r="G816" s="201"/>
      <c r="H816" s="201"/>
      <c r="I816" s="204"/>
      <c r="J816" s="215">
        <f>BK816</f>
        <v>0</v>
      </c>
      <c r="K816" s="201"/>
      <c r="L816" s="206"/>
      <c r="M816" s="207"/>
      <c r="N816" s="208"/>
      <c r="O816" s="208"/>
      <c r="P816" s="209">
        <f>SUM(P817:P1140)</f>
        <v>0</v>
      </c>
      <c r="Q816" s="208"/>
      <c r="R816" s="209">
        <f>SUM(R817:R1140)</f>
        <v>0.10365105024999999</v>
      </c>
      <c r="S816" s="208"/>
      <c r="T816" s="210">
        <f>SUM(T817:T1140)</f>
        <v>0.0028804500000000001</v>
      </c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R816" s="211" t="s">
        <v>81</v>
      </c>
      <c r="AT816" s="212" t="s">
        <v>71</v>
      </c>
      <c r="AU816" s="212" t="s">
        <v>79</v>
      </c>
      <c r="AY816" s="211" t="s">
        <v>203</v>
      </c>
      <c r="BK816" s="213">
        <f>SUM(BK817:BK1140)</f>
        <v>0</v>
      </c>
    </row>
    <row r="817" s="2" customFormat="1" ht="16.5" customHeight="1">
      <c r="A817" s="40"/>
      <c r="B817" s="41"/>
      <c r="C817" s="216" t="s">
        <v>821</v>
      </c>
      <c r="D817" s="216" t="s">
        <v>206</v>
      </c>
      <c r="E817" s="217" t="s">
        <v>944</v>
      </c>
      <c r="F817" s="218" t="s">
        <v>945</v>
      </c>
      <c r="G817" s="219" t="s">
        <v>209</v>
      </c>
      <c r="H817" s="220">
        <v>55.630000000000003</v>
      </c>
      <c r="I817" s="221"/>
      <c r="J817" s="222">
        <f>ROUND(I817*H817,2)</f>
        <v>0</v>
      </c>
      <c r="K817" s="218" t="s">
        <v>210</v>
      </c>
      <c r="L817" s="46"/>
      <c r="M817" s="223" t="s">
        <v>19</v>
      </c>
      <c r="N817" s="224" t="s">
        <v>43</v>
      </c>
      <c r="O817" s="86"/>
      <c r="P817" s="225">
        <f>O817*H817</f>
        <v>0</v>
      </c>
      <c r="Q817" s="225">
        <v>0</v>
      </c>
      <c r="R817" s="225">
        <f>Q817*H817</f>
        <v>0</v>
      </c>
      <c r="S817" s="225">
        <v>3.0000000000000001E-05</v>
      </c>
      <c r="T817" s="226">
        <f>S817*H817</f>
        <v>0.0016689000000000001</v>
      </c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R817" s="227" t="s">
        <v>321</v>
      </c>
      <c r="AT817" s="227" t="s">
        <v>206</v>
      </c>
      <c r="AU817" s="227" t="s">
        <v>81</v>
      </c>
      <c r="AY817" s="19" t="s">
        <v>203</v>
      </c>
      <c r="BE817" s="228">
        <f>IF(N817="základní",J817,0)</f>
        <v>0</v>
      </c>
      <c r="BF817" s="228">
        <f>IF(N817="snížená",J817,0)</f>
        <v>0</v>
      </c>
      <c r="BG817" s="228">
        <f>IF(N817="zákl. přenesená",J817,0)</f>
        <v>0</v>
      </c>
      <c r="BH817" s="228">
        <f>IF(N817="sníž. přenesená",J817,0)</f>
        <v>0</v>
      </c>
      <c r="BI817" s="228">
        <f>IF(N817="nulová",J817,0)</f>
        <v>0</v>
      </c>
      <c r="BJ817" s="19" t="s">
        <v>79</v>
      </c>
      <c r="BK817" s="228">
        <f>ROUND(I817*H817,2)</f>
        <v>0</v>
      </c>
      <c r="BL817" s="19" t="s">
        <v>321</v>
      </c>
      <c r="BM817" s="227" t="s">
        <v>2108</v>
      </c>
    </row>
    <row r="818" s="2" customFormat="1">
      <c r="A818" s="40"/>
      <c r="B818" s="41"/>
      <c r="C818" s="42"/>
      <c r="D818" s="229" t="s">
        <v>213</v>
      </c>
      <c r="E818" s="42"/>
      <c r="F818" s="230" t="s">
        <v>947</v>
      </c>
      <c r="G818" s="42"/>
      <c r="H818" s="42"/>
      <c r="I818" s="231"/>
      <c r="J818" s="42"/>
      <c r="K818" s="42"/>
      <c r="L818" s="46"/>
      <c r="M818" s="232"/>
      <c r="N818" s="233"/>
      <c r="O818" s="86"/>
      <c r="P818" s="86"/>
      <c r="Q818" s="86"/>
      <c r="R818" s="86"/>
      <c r="S818" s="86"/>
      <c r="T818" s="87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T818" s="19" t="s">
        <v>213</v>
      </c>
      <c r="AU818" s="19" t="s">
        <v>81</v>
      </c>
    </row>
    <row r="819" s="13" customFormat="1">
      <c r="A819" s="13"/>
      <c r="B819" s="234"/>
      <c r="C819" s="235"/>
      <c r="D819" s="236" t="s">
        <v>215</v>
      </c>
      <c r="E819" s="237" t="s">
        <v>19</v>
      </c>
      <c r="F819" s="238" t="s">
        <v>1977</v>
      </c>
      <c r="G819" s="235"/>
      <c r="H819" s="237" t="s">
        <v>19</v>
      </c>
      <c r="I819" s="239"/>
      <c r="J819" s="235"/>
      <c r="K819" s="235"/>
      <c r="L819" s="240"/>
      <c r="M819" s="241"/>
      <c r="N819" s="242"/>
      <c r="O819" s="242"/>
      <c r="P819" s="242"/>
      <c r="Q819" s="242"/>
      <c r="R819" s="242"/>
      <c r="S819" s="242"/>
      <c r="T819" s="24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4" t="s">
        <v>215</v>
      </c>
      <c r="AU819" s="244" t="s">
        <v>81</v>
      </c>
      <c r="AV819" s="13" t="s">
        <v>79</v>
      </c>
      <c r="AW819" s="13" t="s">
        <v>33</v>
      </c>
      <c r="AX819" s="13" t="s">
        <v>72</v>
      </c>
      <c r="AY819" s="244" t="s">
        <v>203</v>
      </c>
    </row>
    <row r="820" s="13" customFormat="1">
      <c r="A820" s="13"/>
      <c r="B820" s="234"/>
      <c r="C820" s="235"/>
      <c r="D820" s="236" t="s">
        <v>215</v>
      </c>
      <c r="E820" s="237" t="s">
        <v>19</v>
      </c>
      <c r="F820" s="238" t="s">
        <v>1590</v>
      </c>
      <c r="G820" s="235"/>
      <c r="H820" s="237" t="s">
        <v>19</v>
      </c>
      <c r="I820" s="239"/>
      <c r="J820" s="235"/>
      <c r="K820" s="235"/>
      <c r="L820" s="240"/>
      <c r="M820" s="241"/>
      <c r="N820" s="242"/>
      <c r="O820" s="242"/>
      <c r="P820" s="242"/>
      <c r="Q820" s="242"/>
      <c r="R820" s="242"/>
      <c r="S820" s="242"/>
      <c r="T820" s="24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4" t="s">
        <v>215</v>
      </c>
      <c r="AU820" s="244" t="s">
        <v>81</v>
      </c>
      <c r="AV820" s="13" t="s">
        <v>79</v>
      </c>
      <c r="AW820" s="13" t="s">
        <v>33</v>
      </c>
      <c r="AX820" s="13" t="s">
        <v>72</v>
      </c>
      <c r="AY820" s="244" t="s">
        <v>203</v>
      </c>
    </row>
    <row r="821" s="13" customFormat="1">
      <c r="A821" s="13"/>
      <c r="B821" s="234"/>
      <c r="C821" s="235"/>
      <c r="D821" s="236" t="s">
        <v>215</v>
      </c>
      <c r="E821" s="237" t="s">
        <v>19</v>
      </c>
      <c r="F821" s="238" t="s">
        <v>444</v>
      </c>
      <c r="G821" s="235"/>
      <c r="H821" s="237" t="s">
        <v>19</v>
      </c>
      <c r="I821" s="239"/>
      <c r="J821" s="235"/>
      <c r="K821" s="235"/>
      <c r="L821" s="240"/>
      <c r="M821" s="241"/>
      <c r="N821" s="242"/>
      <c r="O821" s="242"/>
      <c r="P821" s="242"/>
      <c r="Q821" s="242"/>
      <c r="R821" s="242"/>
      <c r="S821" s="242"/>
      <c r="T821" s="24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4" t="s">
        <v>215</v>
      </c>
      <c r="AU821" s="244" t="s">
        <v>81</v>
      </c>
      <c r="AV821" s="13" t="s">
        <v>79</v>
      </c>
      <c r="AW821" s="13" t="s">
        <v>33</v>
      </c>
      <c r="AX821" s="13" t="s">
        <v>72</v>
      </c>
      <c r="AY821" s="244" t="s">
        <v>203</v>
      </c>
    </row>
    <row r="822" s="13" customFormat="1">
      <c r="A822" s="13"/>
      <c r="B822" s="234"/>
      <c r="C822" s="235"/>
      <c r="D822" s="236" t="s">
        <v>215</v>
      </c>
      <c r="E822" s="237" t="s">
        <v>19</v>
      </c>
      <c r="F822" s="238" t="s">
        <v>949</v>
      </c>
      <c r="G822" s="235"/>
      <c r="H822" s="237" t="s">
        <v>19</v>
      </c>
      <c r="I822" s="239"/>
      <c r="J822" s="235"/>
      <c r="K822" s="235"/>
      <c r="L822" s="240"/>
      <c r="M822" s="241"/>
      <c r="N822" s="242"/>
      <c r="O822" s="242"/>
      <c r="P822" s="242"/>
      <c r="Q822" s="242"/>
      <c r="R822" s="242"/>
      <c r="S822" s="242"/>
      <c r="T822" s="24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4" t="s">
        <v>215</v>
      </c>
      <c r="AU822" s="244" t="s">
        <v>81</v>
      </c>
      <c r="AV822" s="13" t="s">
        <v>79</v>
      </c>
      <c r="AW822" s="13" t="s">
        <v>33</v>
      </c>
      <c r="AX822" s="13" t="s">
        <v>72</v>
      </c>
      <c r="AY822" s="244" t="s">
        <v>203</v>
      </c>
    </row>
    <row r="823" s="13" customFormat="1">
      <c r="A823" s="13"/>
      <c r="B823" s="234"/>
      <c r="C823" s="235"/>
      <c r="D823" s="236" t="s">
        <v>215</v>
      </c>
      <c r="E823" s="237" t="s">
        <v>19</v>
      </c>
      <c r="F823" s="238" t="s">
        <v>950</v>
      </c>
      <c r="G823" s="235"/>
      <c r="H823" s="237" t="s">
        <v>19</v>
      </c>
      <c r="I823" s="239"/>
      <c r="J823" s="235"/>
      <c r="K823" s="235"/>
      <c r="L823" s="240"/>
      <c r="M823" s="241"/>
      <c r="N823" s="242"/>
      <c r="O823" s="242"/>
      <c r="P823" s="242"/>
      <c r="Q823" s="242"/>
      <c r="R823" s="242"/>
      <c r="S823" s="242"/>
      <c r="T823" s="24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4" t="s">
        <v>215</v>
      </c>
      <c r="AU823" s="244" t="s">
        <v>81</v>
      </c>
      <c r="AV823" s="13" t="s">
        <v>79</v>
      </c>
      <c r="AW823" s="13" t="s">
        <v>33</v>
      </c>
      <c r="AX823" s="13" t="s">
        <v>72</v>
      </c>
      <c r="AY823" s="244" t="s">
        <v>203</v>
      </c>
    </row>
    <row r="824" s="14" customFormat="1">
      <c r="A824" s="14"/>
      <c r="B824" s="245"/>
      <c r="C824" s="246"/>
      <c r="D824" s="236" t="s">
        <v>215</v>
      </c>
      <c r="E824" s="247" t="s">
        <v>19</v>
      </c>
      <c r="F824" s="248" t="s">
        <v>321</v>
      </c>
      <c r="G824" s="246"/>
      <c r="H824" s="249">
        <v>16</v>
      </c>
      <c r="I824" s="250"/>
      <c r="J824" s="246"/>
      <c r="K824" s="246"/>
      <c r="L824" s="251"/>
      <c r="M824" s="252"/>
      <c r="N824" s="253"/>
      <c r="O824" s="253"/>
      <c r="P824" s="253"/>
      <c r="Q824" s="253"/>
      <c r="R824" s="253"/>
      <c r="S824" s="253"/>
      <c r="T824" s="25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5" t="s">
        <v>215</v>
      </c>
      <c r="AU824" s="255" t="s">
        <v>81</v>
      </c>
      <c r="AV824" s="14" t="s">
        <v>81</v>
      </c>
      <c r="AW824" s="14" t="s">
        <v>33</v>
      </c>
      <c r="AX824" s="14" t="s">
        <v>72</v>
      </c>
      <c r="AY824" s="255" t="s">
        <v>203</v>
      </c>
    </row>
    <row r="825" s="13" customFormat="1">
      <c r="A825" s="13"/>
      <c r="B825" s="234"/>
      <c r="C825" s="235"/>
      <c r="D825" s="236" t="s">
        <v>215</v>
      </c>
      <c r="E825" s="237" t="s">
        <v>19</v>
      </c>
      <c r="F825" s="238" t="s">
        <v>1977</v>
      </c>
      <c r="G825" s="235"/>
      <c r="H825" s="237" t="s">
        <v>19</v>
      </c>
      <c r="I825" s="239"/>
      <c r="J825" s="235"/>
      <c r="K825" s="235"/>
      <c r="L825" s="240"/>
      <c r="M825" s="241"/>
      <c r="N825" s="242"/>
      <c r="O825" s="242"/>
      <c r="P825" s="242"/>
      <c r="Q825" s="242"/>
      <c r="R825" s="242"/>
      <c r="S825" s="242"/>
      <c r="T825" s="24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4" t="s">
        <v>215</v>
      </c>
      <c r="AU825" s="244" t="s">
        <v>81</v>
      </c>
      <c r="AV825" s="13" t="s">
        <v>79</v>
      </c>
      <c r="AW825" s="13" t="s">
        <v>33</v>
      </c>
      <c r="AX825" s="13" t="s">
        <v>72</v>
      </c>
      <c r="AY825" s="244" t="s">
        <v>203</v>
      </c>
    </row>
    <row r="826" s="13" customFormat="1">
      <c r="A826" s="13"/>
      <c r="B826" s="234"/>
      <c r="C826" s="235"/>
      <c r="D826" s="236" t="s">
        <v>215</v>
      </c>
      <c r="E826" s="237" t="s">
        <v>19</v>
      </c>
      <c r="F826" s="238" t="s">
        <v>1799</v>
      </c>
      <c r="G826" s="235"/>
      <c r="H826" s="237" t="s">
        <v>19</v>
      </c>
      <c r="I826" s="239"/>
      <c r="J826" s="235"/>
      <c r="K826" s="235"/>
      <c r="L826" s="240"/>
      <c r="M826" s="241"/>
      <c r="N826" s="242"/>
      <c r="O826" s="242"/>
      <c r="P826" s="242"/>
      <c r="Q826" s="242"/>
      <c r="R826" s="242"/>
      <c r="S826" s="242"/>
      <c r="T826" s="24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4" t="s">
        <v>215</v>
      </c>
      <c r="AU826" s="244" t="s">
        <v>81</v>
      </c>
      <c r="AV826" s="13" t="s">
        <v>79</v>
      </c>
      <c r="AW826" s="13" t="s">
        <v>33</v>
      </c>
      <c r="AX826" s="13" t="s">
        <v>72</v>
      </c>
      <c r="AY826" s="244" t="s">
        <v>203</v>
      </c>
    </row>
    <row r="827" s="13" customFormat="1">
      <c r="A827" s="13"/>
      <c r="B827" s="234"/>
      <c r="C827" s="235"/>
      <c r="D827" s="236" t="s">
        <v>215</v>
      </c>
      <c r="E827" s="237" t="s">
        <v>19</v>
      </c>
      <c r="F827" s="238" t="s">
        <v>456</v>
      </c>
      <c r="G827" s="235"/>
      <c r="H827" s="237" t="s">
        <v>19</v>
      </c>
      <c r="I827" s="239"/>
      <c r="J827" s="235"/>
      <c r="K827" s="235"/>
      <c r="L827" s="240"/>
      <c r="M827" s="241"/>
      <c r="N827" s="242"/>
      <c r="O827" s="242"/>
      <c r="P827" s="242"/>
      <c r="Q827" s="242"/>
      <c r="R827" s="242"/>
      <c r="S827" s="242"/>
      <c r="T827" s="24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4" t="s">
        <v>215</v>
      </c>
      <c r="AU827" s="244" t="s">
        <v>81</v>
      </c>
      <c r="AV827" s="13" t="s">
        <v>79</v>
      </c>
      <c r="AW827" s="13" t="s">
        <v>33</v>
      </c>
      <c r="AX827" s="13" t="s">
        <v>72</v>
      </c>
      <c r="AY827" s="244" t="s">
        <v>203</v>
      </c>
    </row>
    <row r="828" s="13" customFormat="1">
      <c r="A828" s="13"/>
      <c r="B828" s="234"/>
      <c r="C828" s="235"/>
      <c r="D828" s="236" t="s">
        <v>215</v>
      </c>
      <c r="E828" s="237" t="s">
        <v>19</v>
      </c>
      <c r="F828" s="238" t="s">
        <v>949</v>
      </c>
      <c r="G828" s="235"/>
      <c r="H828" s="237" t="s">
        <v>19</v>
      </c>
      <c r="I828" s="239"/>
      <c r="J828" s="235"/>
      <c r="K828" s="235"/>
      <c r="L828" s="240"/>
      <c r="M828" s="241"/>
      <c r="N828" s="242"/>
      <c r="O828" s="242"/>
      <c r="P828" s="242"/>
      <c r="Q828" s="242"/>
      <c r="R828" s="242"/>
      <c r="S828" s="242"/>
      <c r="T828" s="24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4" t="s">
        <v>215</v>
      </c>
      <c r="AU828" s="244" t="s">
        <v>81</v>
      </c>
      <c r="AV828" s="13" t="s">
        <v>79</v>
      </c>
      <c r="AW828" s="13" t="s">
        <v>33</v>
      </c>
      <c r="AX828" s="13" t="s">
        <v>72</v>
      </c>
      <c r="AY828" s="244" t="s">
        <v>203</v>
      </c>
    </row>
    <row r="829" s="13" customFormat="1">
      <c r="A829" s="13"/>
      <c r="B829" s="234"/>
      <c r="C829" s="235"/>
      <c r="D829" s="236" t="s">
        <v>215</v>
      </c>
      <c r="E829" s="237" t="s">
        <v>19</v>
      </c>
      <c r="F829" s="238" t="s">
        <v>950</v>
      </c>
      <c r="G829" s="235"/>
      <c r="H829" s="237" t="s">
        <v>19</v>
      </c>
      <c r="I829" s="239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215</v>
      </c>
      <c r="AU829" s="244" t="s">
        <v>81</v>
      </c>
      <c r="AV829" s="13" t="s">
        <v>79</v>
      </c>
      <c r="AW829" s="13" t="s">
        <v>33</v>
      </c>
      <c r="AX829" s="13" t="s">
        <v>72</v>
      </c>
      <c r="AY829" s="244" t="s">
        <v>203</v>
      </c>
    </row>
    <row r="830" s="14" customFormat="1">
      <c r="A830" s="14"/>
      <c r="B830" s="245"/>
      <c r="C830" s="246"/>
      <c r="D830" s="236" t="s">
        <v>215</v>
      </c>
      <c r="E830" s="247" t="s">
        <v>19</v>
      </c>
      <c r="F830" s="248" t="s">
        <v>1978</v>
      </c>
      <c r="G830" s="246"/>
      <c r="H830" s="249">
        <v>11.560000000000001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215</v>
      </c>
      <c r="AU830" s="255" t="s">
        <v>81</v>
      </c>
      <c r="AV830" s="14" t="s">
        <v>81</v>
      </c>
      <c r="AW830" s="14" t="s">
        <v>33</v>
      </c>
      <c r="AX830" s="14" t="s">
        <v>72</v>
      </c>
      <c r="AY830" s="255" t="s">
        <v>203</v>
      </c>
    </row>
    <row r="831" s="13" customFormat="1">
      <c r="A831" s="13"/>
      <c r="B831" s="234"/>
      <c r="C831" s="235"/>
      <c r="D831" s="236" t="s">
        <v>215</v>
      </c>
      <c r="E831" s="237" t="s">
        <v>19</v>
      </c>
      <c r="F831" s="238" t="s">
        <v>1977</v>
      </c>
      <c r="G831" s="235"/>
      <c r="H831" s="237" t="s">
        <v>19</v>
      </c>
      <c r="I831" s="239"/>
      <c r="J831" s="235"/>
      <c r="K831" s="235"/>
      <c r="L831" s="240"/>
      <c r="M831" s="241"/>
      <c r="N831" s="242"/>
      <c r="O831" s="242"/>
      <c r="P831" s="242"/>
      <c r="Q831" s="242"/>
      <c r="R831" s="242"/>
      <c r="S831" s="242"/>
      <c r="T831" s="24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4" t="s">
        <v>215</v>
      </c>
      <c r="AU831" s="244" t="s">
        <v>81</v>
      </c>
      <c r="AV831" s="13" t="s">
        <v>79</v>
      </c>
      <c r="AW831" s="13" t="s">
        <v>33</v>
      </c>
      <c r="AX831" s="13" t="s">
        <v>72</v>
      </c>
      <c r="AY831" s="244" t="s">
        <v>203</v>
      </c>
    </row>
    <row r="832" s="13" customFormat="1">
      <c r="A832" s="13"/>
      <c r="B832" s="234"/>
      <c r="C832" s="235"/>
      <c r="D832" s="236" t="s">
        <v>215</v>
      </c>
      <c r="E832" s="237" t="s">
        <v>19</v>
      </c>
      <c r="F832" s="238" t="s">
        <v>1625</v>
      </c>
      <c r="G832" s="235"/>
      <c r="H832" s="237" t="s">
        <v>19</v>
      </c>
      <c r="I832" s="239"/>
      <c r="J832" s="235"/>
      <c r="K832" s="235"/>
      <c r="L832" s="240"/>
      <c r="M832" s="241"/>
      <c r="N832" s="242"/>
      <c r="O832" s="242"/>
      <c r="P832" s="242"/>
      <c r="Q832" s="242"/>
      <c r="R832" s="242"/>
      <c r="S832" s="242"/>
      <c r="T832" s="24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4" t="s">
        <v>215</v>
      </c>
      <c r="AU832" s="244" t="s">
        <v>81</v>
      </c>
      <c r="AV832" s="13" t="s">
        <v>79</v>
      </c>
      <c r="AW832" s="13" t="s">
        <v>33</v>
      </c>
      <c r="AX832" s="13" t="s">
        <v>72</v>
      </c>
      <c r="AY832" s="244" t="s">
        <v>203</v>
      </c>
    </row>
    <row r="833" s="13" customFormat="1">
      <c r="A833" s="13"/>
      <c r="B833" s="234"/>
      <c r="C833" s="235"/>
      <c r="D833" s="236" t="s">
        <v>215</v>
      </c>
      <c r="E833" s="237" t="s">
        <v>19</v>
      </c>
      <c r="F833" s="238" t="s">
        <v>1979</v>
      </c>
      <c r="G833" s="235"/>
      <c r="H833" s="237" t="s">
        <v>19</v>
      </c>
      <c r="I833" s="239"/>
      <c r="J833" s="235"/>
      <c r="K833" s="235"/>
      <c r="L833" s="240"/>
      <c r="M833" s="241"/>
      <c r="N833" s="242"/>
      <c r="O833" s="242"/>
      <c r="P833" s="242"/>
      <c r="Q833" s="242"/>
      <c r="R833" s="242"/>
      <c r="S833" s="242"/>
      <c r="T833" s="24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4" t="s">
        <v>215</v>
      </c>
      <c r="AU833" s="244" t="s">
        <v>81</v>
      </c>
      <c r="AV833" s="13" t="s">
        <v>79</v>
      </c>
      <c r="AW833" s="13" t="s">
        <v>33</v>
      </c>
      <c r="AX833" s="13" t="s">
        <v>72</v>
      </c>
      <c r="AY833" s="244" t="s">
        <v>203</v>
      </c>
    </row>
    <row r="834" s="13" customFormat="1">
      <c r="A834" s="13"/>
      <c r="B834" s="234"/>
      <c r="C834" s="235"/>
      <c r="D834" s="236" t="s">
        <v>215</v>
      </c>
      <c r="E834" s="237" t="s">
        <v>19</v>
      </c>
      <c r="F834" s="238" t="s">
        <v>949</v>
      </c>
      <c r="G834" s="235"/>
      <c r="H834" s="237" t="s">
        <v>19</v>
      </c>
      <c r="I834" s="239"/>
      <c r="J834" s="235"/>
      <c r="K834" s="235"/>
      <c r="L834" s="240"/>
      <c r="M834" s="241"/>
      <c r="N834" s="242"/>
      <c r="O834" s="242"/>
      <c r="P834" s="242"/>
      <c r="Q834" s="242"/>
      <c r="R834" s="242"/>
      <c r="S834" s="242"/>
      <c r="T834" s="24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4" t="s">
        <v>215</v>
      </c>
      <c r="AU834" s="244" t="s">
        <v>81</v>
      </c>
      <c r="AV834" s="13" t="s">
        <v>79</v>
      </c>
      <c r="AW834" s="13" t="s">
        <v>33</v>
      </c>
      <c r="AX834" s="13" t="s">
        <v>72</v>
      </c>
      <c r="AY834" s="244" t="s">
        <v>203</v>
      </c>
    </row>
    <row r="835" s="13" customFormat="1">
      <c r="A835" s="13"/>
      <c r="B835" s="234"/>
      <c r="C835" s="235"/>
      <c r="D835" s="236" t="s">
        <v>215</v>
      </c>
      <c r="E835" s="237" t="s">
        <v>19</v>
      </c>
      <c r="F835" s="238" t="s">
        <v>950</v>
      </c>
      <c r="G835" s="235"/>
      <c r="H835" s="237" t="s">
        <v>19</v>
      </c>
      <c r="I835" s="239"/>
      <c r="J835" s="235"/>
      <c r="K835" s="235"/>
      <c r="L835" s="240"/>
      <c r="M835" s="241"/>
      <c r="N835" s="242"/>
      <c r="O835" s="242"/>
      <c r="P835" s="242"/>
      <c r="Q835" s="242"/>
      <c r="R835" s="242"/>
      <c r="S835" s="242"/>
      <c r="T835" s="24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4" t="s">
        <v>215</v>
      </c>
      <c r="AU835" s="244" t="s">
        <v>81</v>
      </c>
      <c r="AV835" s="13" t="s">
        <v>79</v>
      </c>
      <c r="AW835" s="13" t="s">
        <v>33</v>
      </c>
      <c r="AX835" s="13" t="s">
        <v>72</v>
      </c>
      <c r="AY835" s="244" t="s">
        <v>203</v>
      </c>
    </row>
    <row r="836" s="14" customFormat="1">
      <c r="A836" s="14"/>
      <c r="B836" s="245"/>
      <c r="C836" s="246"/>
      <c r="D836" s="236" t="s">
        <v>215</v>
      </c>
      <c r="E836" s="247" t="s">
        <v>19</v>
      </c>
      <c r="F836" s="248" t="s">
        <v>1980</v>
      </c>
      <c r="G836" s="246"/>
      <c r="H836" s="249">
        <v>15.869999999999999</v>
      </c>
      <c r="I836" s="250"/>
      <c r="J836" s="246"/>
      <c r="K836" s="246"/>
      <c r="L836" s="251"/>
      <c r="M836" s="252"/>
      <c r="N836" s="253"/>
      <c r="O836" s="253"/>
      <c r="P836" s="253"/>
      <c r="Q836" s="253"/>
      <c r="R836" s="253"/>
      <c r="S836" s="253"/>
      <c r="T836" s="25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5" t="s">
        <v>215</v>
      </c>
      <c r="AU836" s="255" t="s">
        <v>81</v>
      </c>
      <c r="AV836" s="14" t="s">
        <v>81</v>
      </c>
      <c r="AW836" s="14" t="s">
        <v>33</v>
      </c>
      <c r="AX836" s="14" t="s">
        <v>72</v>
      </c>
      <c r="AY836" s="255" t="s">
        <v>203</v>
      </c>
    </row>
    <row r="837" s="13" customFormat="1">
      <c r="A837" s="13"/>
      <c r="B837" s="234"/>
      <c r="C837" s="235"/>
      <c r="D837" s="236" t="s">
        <v>215</v>
      </c>
      <c r="E837" s="237" t="s">
        <v>19</v>
      </c>
      <c r="F837" s="238" t="s">
        <v>1977</v>
      </c>
      <c r="G837" s="235"/>
      <c r="H837" s="237" t="s">
        <v>19</v>
      </c>
      <c r="I837" s="239"/>
      <c r="J837" s="235"/>
      <c r="K837" s="235"/>
      <c r="L837" s="240"/>
      <c r="M837" s="241"/>
      <c r="N837" s="242"/>
      <c r="O837" s="242"/>
      <c r="P837" s="242"/>
      <c r="Q837" s="242"/>
      <c r="R837" s="242"/>
      <c r="S837" s="242"/>
      <c r="T837" s="24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4" t="s">
        <v>215</v>
      </c>
      <c r="AU837" s="244" t="s">
        <v>81</v>
      </c>
      <c r="AV837" s="13" t="s">
        <v>79</v>
      </c>
      <c r="AW837" s="13" t="s">
        <v>33</v>
      </c>
      <c r="AX837" s="13" t="s">
        <v>72</v>
      </c>
      <c r="AY837" s="244" t="s">
        <v>203</v>
      </c>
    </row>
    <row r="838" s="13" customFormat="1">
      <c r="A838" s="13"/>
      <c r="B838" s="234"/>
      <c r="C838" s="235"/>
      <c r="D838" s="236" t="s">
        <v>215</v>
      </c>
      <c r="E838" s="237" t="s">
        <v>19</v>
      </c>
      <c r="F838" s="238" t="s">
        <v>1687</v>
      </c>
      <c r="G838" s="235"/>
      <c r="H838" s="237" t="s">
        <v>19</v>
      </c>
      <c r="I838" s="239"/>
      <c r="J838" s="235"/>
      <c r="K838" s="235"/>
      <c r="L838" s="240"/>
      <c r="M838" s="241"/>
      <c r="N838" s="242"/>
      <c r="O838" s="242"/>
      <c r="P838" s="242"/>
      <c r="Q838" s="242"/>
      <c r="R838" s="242"/>
      <c r="S838" s="242"/>
      <c r="T838" s="24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4" t="s">
        <v>215</v>
      </c>
      <c r="AU838" s="244" t="s">
        <v>81</v>
      </c>
      <c r="AV838" s="13" t="s">
        <v>79</v>
      </c>
      <c r="AW838" s="13" t="s">
        <v>33</v>
      </c>
      <c r="AX838" s="13" t="s">
        <v>72</v>
      </c>
      <c r="AY838" s="244" t="s">
        <v>203</v>
      </c>
    </row>
    <row r="839" s="13" customFormat="1">
      <c r="A839" s="13"/>
      <c r="B839" s="234"/>
      <c r="C839" s="235"/>
      <c r="D839" s="236" t="s">
        <v>215</v>
      </c>
      <c r="E839" s="237" t="s">
        <v>19</v>
      </c>
      <c r="F839" s="238" t="s">
        <v>1727</v>
      </c>
      <c r="G839" s="235"/>
      <c r="H839" s="237" t="s">
        <v>19</v>
      </c>
      <c r="I839" s="239"/>
      <c r="J839" s="235"/>
      <c r="K839" s="235"/>
      <c r="L839" s="240"/>
      <c r="M839" s="241"/>
      <c r="N839" s="242"/>
      <c r="O839" s="242"/>
      <c r="P839" s="242"/>
      <c r="Q839" s="242"/>
      <c r="R839" s="242"/>
      <c r="S839" s="242"/>
      <c r="T839" s="24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4" t="s">
        <v>215</v>
      </c>
      <c r="AU839" s="244" t="s">
        <v>81</v>
      </c>
      <c r="AV839" s="13" t="s">
        <v>79</v>
      </c>
      <c r="AW839" s="13" t="s">
        <v>33</v>
      </c>
      <c r="AX839" s="13" t="s">
        <v>72</v>
      </c>
      <c r="AY839" s="244" t="s">
        <v>203</v>
      </c>
    </row>
    <row r="840" s="13" customFormat="1">
      <c r="A840" s="13"/>
      <c r="B840" s="234"/>
      <c r="C840" s="235"/>
      <c r="D840" s="236" t="s">
        <v>215</v>
      </c>
      <c r="E840" s="237" t="s">
        <v>19</v>
      </c>
      <c r="F840" s="238" t="s">
        <v>949</v>
      </c>
      <c r="G840" s="235"/>
      <c r="H840" s="237" t="s">
        <v>19</v>
      </c>
      <c r="I840" s="239"/>
      <c r="J840" s="235"/>
      <c r="K840" s="235"/>
      <c r="L840" s="240"/>
      <c r="M840" s="241"/>
      <c r="N840" s="242"/>
      <c r="O840" s="242"/>
      <c r="P840" s="242"/>
      <c r="Q840" s="242"/>
      <c r="R840" s="242"/>
      <c r="S840" s="242"/>
      <c r="T840" s="24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4" t="s">
        <v>215</v>
      </c>
      <c r="AU840" s="244" t="s">
        <v>81</v>
      </c>
      <c r="AV840" s="13" t="s">
        <v>79</v>
      </c>
      <c r="AW840" s="13" t="s">
        <v>33</v>
      </c>
      <c r="AX840" s="13" t="s">
        <v>72</v>
      </c>
      <c r="AY840" s="244" t="s">
        <v>203</v>
      </c>
    </row>
    <row r="841" s="13" customFormat="1">
      <c r="A841" s="13"/>
      <c r="B841" s="234"/>
      <c r="C841" s="235"/>
      <c r="D841" s="236" t="s">
        <v>215</v>
      </c>
      <c r="E841" s="237" t="s">
        <v>19</v>
      </c>
      <c r="F841" s="238" t="s">
        <v>950</v>
      </c>
      <c r="G841" s="235"/>
      <c r="H841" s="237" t="s">
        <v>19</v>
      </c>
      <c r="I841" s="239"/>
      <c r="J841" s="235"/>
      <c r="K841" s="235"/>
      <c r="L841" s="240"/>
      <c r="M841" s="241"/>
      <c r="N841" s="242"/>
      <c r="O841" s="242"/>
      <c r="P841" s="242"/>
      <c r="Q841" s="242"/>
      <c r="R841" s="242"/>
      <c r="S841" s="242"/>
      <c r="T841" s="24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4" t="s">
        <v>215</v>
      </c>
      <c r="AU841" s="244" t="s">
        <v>81</v>
      </c>
      <c r="AV841" s="13" t="s">
        <v>79</v>
      </c>
      <c r="AW841" s="13" t="s">
        <v>33</v>
      </c>
      <c r="AX841" s="13" t="s">
        <v>72</v>
      </c>
      <c r="AY841" s="244" t="s">
        <v>203</v>
      </c>
    </row>
    <row r="842" s="14" customFormat="1">
      <c r="A842" s="14"/>
      <c r="B842" s="245"/>
      <c r="C842" s="246"/>
      <c r="D842" s="236" t="s">
        <v>215</v>
      </c>
      <c r="E842" s="247" t="s">
        <v>19</v>
      </c>
      <c r="F842" s="248" t="s">
        <v>1981</v>
      </c>
      <c r="G842" s="246"/>
      <c r="H842" s="249">
        <v>4.8099999999999996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215</v>
      </c>
      <c r="AU842" s="255" t="s">
        <v>81</v>
      </c>
      <c r="AV842" s="14" t="s">
        <v>81</v>
      </c>
      <c r="AW842" s="14" t="s">
        <v>33</v>
      </c>
      <c r="AX842" s="14" t="s">
        <v>72</v>
      </c>
      <c r="AY842" s="255" t="s">
        <v>203</v>
      </c>
    </row>
    <row r="843" s="13" customFormat="1">
      <c r="A843" s="13"/>
      <c r="B843" s="234"/>
      <c r="C843" s="235"/>
      <c r="D843" s="236" t="s">
        <v>215</v>
      </c>
      <c r="E843" s="237" t="s">
        <v>19</v>
      </c>
      <c r="F843" s="238" t="s">
        <v>1977</v>
      </c>
      <c r="G843" s="235"/>
      <c r="H843" s="237" t="s">
        <v>19</v>
      </c>
      <c r="I843" s="239"/>
      <c r="J843" s="235"/>
      <c r="K843" s="235"/>
      <c r="L843" s="240"/>
      <c r="M843" s="241"/>
      <c r="N843" s="242"/>
      <c r="O843" s="242"/>
      <c r="P843" s="242"/>
      <c r="Q843" s="242"/>
      <c r="R843" s="242"/>
      <c r="S843" s="242"/>
      <c r="T843" s="24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4" t="s">
        <v>215</v>
      </c>
      <c r="AU843" s="244" t="s">
        <v>81</v>
      </c>
      <c r="AV843" s="13" t="s">
        <v>79</v>
      </c>
      <c r="AW843" s="13" t="s">
        <v>33</v>
      </c>
      <c r="AX843" s="13" t="s">
        <v>72</v>
      </c>
      <c r="AY843" s="244" t="s">
        <v>203</v>
      </c>
    </row>
    <row r="844" s="13" customFormat="1">
      <c r="A844" s="13"/>
      <c r="B844" s="234"/>
      <c r="C844" s="235"/>
      <c r="D844" s="236" t="s">
        <v>215</v>
      </c>
      <c r="E844" s="237" t="s">
        <v>19</v>
      </c>
      <c r="F844" s="238" t="s">
        <v>1688</v>
      </c>
      <c r="G844" s="235"/>
      <c r="H844" s="237" t="s">
        <v>19</v>
      </c>
      <c r="I844" s="239"/>
      <c r="J844" s="235"/>
      <c r="K844" s="235"/>
      <c r="L844" s="240"/>
      <c r="M844" s="241"/>
      <c r="N844" s="242"/>
      <c r="O844" s="242"/>
      <c r="P844" s="242"/>
      <c r="Q844" s="242"/>
      <c r="R844" s="242"/>
      <c r="S844" s="242"/>
      <c r="T844" s="24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4" t="s">
        <v>215</v>
      </c>
      <c r="AU844" s="244" t="s">
        <v>81</v>
      </c>
      <c r="AV844" s="13" t="s">
        <v>79</v>
      </c>
      <c r="AW844" s="13" t="s">
        <v>33</v>
      </c>
      <c r="AX844" s="13" t="s">
        <v>72</v>
      </c>
      <c r="AY844" s="244" t="s">
        <v>203</v>
      </c>
    </row>
    <row r="845" s="13" customFormat="1">
      <c r="A845" s="13"/>
      <c r="B845" s="234"/>
      <c r="C845" s="235"/>
      <c r="D845" s="236" t="s">
        <v>215</v>
      </c>
      <c r="E845" s="237" t="s">
        <v>19</v>
      </c>
      <c r="F845" s="238" t="s">
        <v>1982</v>
      </c>
      <c r="G845" s="235"/>
      <c r="H845" s="237" t="s">
        <v>19</v>
      </c>
      <c r="I845" s="239"/>
      <c r="J845" s="235"/>
      <c r="K845" s="235"/>
      <c r="L845" s="240"/>
      <c r="M845" s="241"/>
      <c r="N845" s="242"/>
      <c r="O845" s="242"/>
      <c r="P845" s="242"/>
      <c r="Q845" s="242"/>
      <c r="R845" s="242"/>
      <c r="S845" s="242"/>
      <c r="T845" s="24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4" t="s">
        <v>215</v>
      </c>
      <c r="AU845" s="244" t="s">
        <v>81</v>
      </c>
      <c r="AV845" s="13" t="s">
        <v>79</v>
      </c>
      <c r="AW845" s="13" t="s">
        <v>33</v>
      </c>
      <c r="AX845" s="13" t="s">
        <v>72</v>
      </c>
      <c r="AY845" s="244" t="s">
        <v>203</v>
      </c>
    </row>
    <row r="846" s="13" customFormat="1">
      <c r="A846" s="13"/>
      <c r="B846" s="234"/>
      <c r="C846" s="235"/>
      <c r="D846" s="236" t="s">
        <v>215</v>
      </c>
      <c r="E846" s="237" t="s">
        <v>19</v>
      </c>
      <c r="F846" s="238" t="s">
        <v>949</v>
      </c>
      <c r="G846" s="235"/>
      <c r="H846" s="237" t="s">
        <v>19</v>
      </c>
      <c r="I846" s="239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215</v>
      </c>
      <c r="AU846" s="244" t="s">
        <v>81</v>
      </c>
      <c r="AV846" s="13" t="s">
        <v>79</v>
      </c>
      <c r="AW846" s="13" t="s">
        <v>33</v>
      </c>
      <c r="AX846" s="13" t="s">
        <v>72</v>
      </c>
      <c r="AY846" s="244" t="s">
        <v>203</v>
      </c>
    </row>
    <row r="847" s="13" customFormat="1">
      <c r="A847" s="13"/>
      <c r="B847" s="234"/>
      <c r="C847" s="235"/>
      <c r="D847" s="236" t="s">
        <v>215</v>
      </c>
      <c r="E847" s="237" t="s">
        <v>19</v>
      </c>
      <c r="F847" s="238" t="s">
        <v>950</v>
      </c>
      <c r="G847" s="235"/>
      <c r="H847" s="237" t="s">
        <v>19</v>
      </c>
      <c r="I847" s="239"/>
      <c r="J847" s="235"/>
      <c r="K847" s="235"/>
      <c r="L847" s="240"/>
      <c r="M847" s="241"/>
      <c r="N847" s="242"/>
      <c r="O847" s="242"/>
      <c r="P847" s="242"/>
      <c r="Q847" s="242"/>
      <c r="R847" s="242"/>
      <c r="S847" s="242"/>
      <c r="T847" s="24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4" t="s">
        <v>215</v>
      </c>
      <c r="AU847" s="244" t="s">
        <v>81</v>
      </c>
      <c r="AV847" s="13" t="s">
        <v>79</v>
      </c>
      <c r="AW847" s="13" t="s">
        <v>33</v>
      </c>
      <c r="AX847" s="13" t="s">
        <v>72</v>
      </c>
      <c r="AY847" s="244" t="s">
        <v>203</v>
      </c>
    </row>
    <row r="848" s="14" customFormat="1">
      <c r="A848" s="14"/>
      <c r="B848" s="245"/>
      <c r="C848" s="246"/>
      <c r="D848" s="236" t="s">
        <v>215</v>
      </c>
      <c r="E848" s="247" t="s">
        <v>19</v>
      </c>
      <c r="F848" s="248" t="s">
        <v>1983</v>
      </c>
      <c r="G848" s="246"/>
      <c r="H848" s="249">
        <v>7.3899999999999997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5" t="s">
        <v>215</v>
      </c>
      <c r="AU848" s="255" t="s">
        <v>81</v>
      </c>
      <c r="AV848" s="14" t="s">
        <v>81</v>
      </c>
      <c r="AW848" s="14" t="s">
        <v>33</v>
      </c>
      <c r="AX848" s="14" t="s">
        <v>72</v>
      </c>
      <c r="AY848" s="255" t="s">
        <v>203</v>
      </c>
    </row>
    <row r="849" s="15" customFormat="1">
      <c r="A849" s="15"/>
      <c r="B849" s="256"/>
      <c r="C849" s="257"/>
      <c r="D849" s="236" t="s">
        <v>215</v>
      </c>
      <c r="E849" s="258" t="s">
        <v>19</v>
      </c>
      <c r="F849" s="259" t="s">
        <v>246</v>
      </c>
      <c r="G849" s="257"/>
      <c r="H849" s="260">
        <v>55.630000000000003</v>
      </c>
      <c r="I849" s="261"/>
      <c r="J849" s="257"/>
      <c r="K849" s="257"/>
      <c r="L849" s="262"/>
      <c r="M849" s="263"/>
      <c r="N849" s="264"/>
      <c r="O849" s="264"/>
      <c r="P849" s="264"/>
      <c r="Q849" s="264"/>
      <c r="R849" s="264"/>
      <c r="S849" s="264"/>
      <c r="T849" s="26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T849" s="266" t="s">
        <v>215</v>
      </c>
      <c r="AU849" s="266" t="s">
        <v>81</v>
      </c>
      <c r="AV849" s="15" t="s">
        <v>211</v>
      </c>
      <c r="AW849" s="15" t="s">
        <v>33</v>
      </c>
      <c r="AX849" s="15" t="s">
        <v>79</v>
      </c>
      <c r="AY849" s="266" t="s">
        <v>203</v>
      </c>
    </row>
    <row r="850" s="2" customFormat="1" ht="16.5" customHeight="1">
      <c r="A850" s="40"/>
      <c r="B850" s="41"/>
      <c r="C850" s="270" t="s">
        <v>932</v>
      </c>
      <c r="D850" s="270" t="s">
        <v>771</v>
      </c>
      <c r="E850" s="271" t="s">
        <v>961</v>
      </c>
      <c r="F850" s="272" t="s">
        <v>962</v>
      </c>
      <c r="G850" s="273" t="s">
        <v>209</v>
      </c>
      <c r="H850" s="274">
        <v>61.192999999999998</v>
      </c>
      <c r="I850" s="275"/>
      <c r="J850" s="276">
        <f>ROUND(I850*H850,2)</f>
        <v>0</v>
      </c>
      <c r="K850" s="272" t="s">
        <v>210</v>
      </c>
      <c r="L850" s="277"/>
      <c r="M850" s="278" t="s">
        <v>19</v>
      </c>
      <c r="N850" s="279" t="s">
        <v>43</v>
      </c>
      <c r="O850" s="86"/>
      <c r="P850" s="225">
        <f>O850*H850</f>
        <v>0</v>
      </c>
      <c r="Q850" s="225">
        <v>2.0000000000000002E-05</v>
      </c>
      <c r="R850" s="225">
        <f>Q850*H850</f>
        <v>0.00122386</v>
      </c>
      <c r="S850" s="225">
        <v>0</v>
      </c>
      <c r="T850" s="226">
        <f>S850*H850</f>
        <v>0</v>
      </c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R850" s="227" t="s">
        <v>821</v>
      </c>
      <c r="AT850" s="227" t="s">
        <v>771</v>
      </c>
      <c r="AU850" s="227" t="s">
        <v>81</v>
      </c>
      <c r="AY850" s="19" t="s">
        <v>203</v>
      </c>
      <c r="BE850" s="228">
        <f>IF(N850="základní",J850,0)</f>
        <v>0</v>
      </c>
      <c r="BF850" s="228">
        <f>IF(N850="snížená",J850,0)</f>
        <v>0</v>
      </c>
      <c r="BG850" s="228">
        <f>IF(N850="zákl. přenesená",J850,0)</f>
        <v>0</v>
      </c>
      <c r="BH850" s="228">
        <f>IF(N850="sníž. přenesená",J850,0)</f>
        <v>0</v>
      </c>
      <c r="BI850" s="228">
        <f>IF(N850="nulová",J850,0)</f>
        <v>0</v>
      </c>
      <c r="BJ850" s="19" t="s">
        <v>79</v>
      </c>
      <c r="BK850" s="228">
        <f>ROUND(I850*H850,2)</f>
        <v>0</v>
      </c>
      <c r="BL850" s="19" t="s">
        <v>321</v>
      </c>
      <c r="BM850" s="227" t="s">
        <v>2109</v>
      </c>
    </row>
    <row r="851" s="13" customFormat="1">
      <c r="A851" s="13"/>
      <c r="B851" s="234"/>
      <c r="C851" s="235"/>
      <c r="D851" s="236" t="s">
        <v>215</v>
      </c>
      <c r="E851" s="237" t="s">
        <v>19</v>
      </c>
      <c r="F851" s="238" t="s">
        <v>1977</v>
      </c>
      <c r="G851" s="235"/>
      <c r="H851" s="237" t="s">
        <v>19</v>
      </c>
      <c r="I851" s="239"/>
      <c r="J851" s="235"/>
      <c r="K851" s="235"/>
      <c r="L851" s="240"/>
      <c r="M851" s="241"/>
      <c r="N851" s="242"/>
      <c r="O851" s="242"/>
      <c r="P851" s="242"/>
      <c r="Q851" s="242"/>
      <c r="R851" s="242"/>
      <c r="S851" s="242"/>
      <c r="T851" s="24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4" t="s">
        <v>215</v>
      </c>
      <c r="AU851" s="244" t="s">
        <v>81</v>
      </c>
      <c r="AV851" s="13" t="s">
        <v>79</v>
      </c>
      <c r="AW851" s="13" t="s">
        <v>33</v>
      </c>
      <c r="AX851" s="13" t="s">
        <v>72</v>
      </c>
      <c r="AY851" s="244" t="s">
        <v>203</v>
      </c>
    </row>
    <row r="852" s="13" customFormat="1">
      <c r="A852" s="13"/>
      <c r="B852" s="234"/>
      <c r="C852" s="235"/>
      <c r="D852" s="236" t="s">
        <v>215</v>
      </c>
      <c r="E852" s="237" t="s">
        <v>19</v>
      </c>
      <c r="F852" s="238" t="s">
        <v>1590</v>
      </c>
      <c r="G852" s="235"/>
      <c r="H852" s="237" t="s">
        <v>19</v>
      </c>
      <c r="I852" s="239"/>
      <c r="J852" s="235"/>
      <c r="K852" s="235"/>
      <c r="L852" s="240"/>
      <c r="M852" s="241"/>
      <c r="N852" s="242"/>
      <c r="O852" s="242"/>
      <c r="P852" s="242"/>
      <c r="Q852" s="242"/>
      <c r="R852" s="242"/>
      <c r="S852" s="242"/>
      <c r="T852" s="24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4" t="s">
        <v>215</v>
      </c>
      <c r="AU852" s="244" t="s">
        <v>81</v>
      </c>
      <c r="AV852" s="13" t="s">
        <v>79</v>
      </c>
      <c r="AW852" s="13" t="s">
        <v>33</v>
      </c>
      <c r="AX852" s="13" t="s">
        <v>72</v>
      </c>
      <c r="AY852" s="244" t="s">
        <v>203</v>
      </c>
    </row>
    <row r="853" s="13" customFormat="1">
      <c r="A853" s="13"/>
      <c r="B853" s="234"/>
      <c r="C853" s="235"/>
      <c r="D853" s="236" t="s">
        <v>215</v>
      </c>
      <c r="E853" s="237" t="s">
        <v>19</v>
      </c>
      <c r="F853" s="238" t="s">
        <v>444</v>
      </c>
      <c r="G853" s="235"/>
      <c r="H853" s="237" t="s">
        <v>19</v>
      </c>
      <c r="I853" s="239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215</v>
      </c>
      <c r="AU853" s="244" t="s">
        <v>81</v>
      </c>
      <c r="AV853" s="13" t="s">
        <v>79</v>
      </c>
      <c r="AW853" s="13" t="s">
        <v>33</v>
      </c>
      <c r="AX853" s="13" t="s">
        <v>72</v>
      </c>
      <c r="AY853" s="244" t="s">
        <v>203</v>
      </c>
    </row>
    <row r="854" s="13" customFormat="1">
      <c r="A854" s="13"/>
      <c r="B854" s="234"/>
      <c r="C854" s="235"/>
      <c r="D854" s="236" t="s">
        <v>215</v>
      </c>
      <c r="E854" s="237" t="s">
        <v>19</v>
      </c>
      <c r="F854" s="238" t="s">
        <v>949</v>
      </c>
      <c r="G854" s="235"/>
      <c r="H854" s="237" t="s">
        <v>19</v>
      </c>
      <c r="I854" s="239"/>
      <c r="J854" s="235"/>
      <c r="K854" s="235"/>
      <c r="L854" s="240"/>
      <c r="M854" s="241"/>
      <c r="N854" s="242"/>
      <c r="O854" s="242"/>
      <c r="P854" s="242"/>
      <c r="Q854" s="242"/>
      <c r="R854" s="242"/>
      <c r="S854" s="242"/>
      <c r="T854" s="24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4" t="s">
        <v>215</v>
      </c>
      <c r="AU854" s="244" t="s">
        <v>81</v>
      </c>
      <c r="AV854" s="13" t="s">
        <v>79</v>
      </c>
      <c r="AW854" s="13" t="s">
        <v>33</v>
      </c>
      <c r="AX854" s="13" t="s">
        <v>72</v>
      </c>
      <c r="AY854" s="244" t="s">
        <v>203</v>
      </c>
    </row>
    <row r="855" s="13" customFormat="1">
      <c r="A855" s="13"/>
      <c r="B855" s="234"/>
      <c r="C855" s="235"/>
      <c r="D855" s="236" t="s">
        <v>215</v>
      </c>
      <c r="E855" s="237" t="s">
        <v>19</v>
      </c>
      <c r="F855" s="238" t="s">
        <v>950</v>
      </c>
      <c r="G855" s="235"/>
      <c r="H855" s="237" t="s">
        <v>19</v>
      </c>
      <c r="I855" s="239"/>
      <c r="J855" s="235"/>
      <c r="K855" s="235"/>
      <c r="L855" s="240"/>
      <c r="M855" s="241"/>
      <c r="N855" s="242"/>
      <c r="O855" s="242"/>
      <c r="P855" s="242"/>
      <c r="Q855" s="242"/>
      <c r="R855" s="242"/>
      <c r="S855" s="242"/>
      <c r="T855" s="24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4" t="s">
        <v>215</v>
      </c>
      <c r="AU855" s="244" t="s">
        <v>81</v>
      </c>
      <c r="AV855" s="13" t="s">
        <v>79</v>
      </c>
      <c r="AW855" s="13" t="s">
        <v>33</v>
      </c>
      <c r="AX855" s="13" t="s">
        <v>72</v>
      </c>
      <c r="AY855" s="244" t="s">
        <v>203</v>
      </c>
    </row>
    <row r="856" s="14" customFormat="1">
      <c r="A856" s="14"/>
      <c r="B856" s="245"/>
      <c r="C856" s="246"/>
      <c r="D856" s="236" t="s">
        <v>215</v>
      </c>
      <c r="E856" s="247" t="s">
        <v>19</v>
      </c>
      <c r="F856" s="248" t="s">
        <v>321</v>
      </c>
      <c r="G856" s="246"/>
      <c r="H856" s="249">
        <v>16</v>
      </c>
      <c r="I856" s="250"/>
      <c r="J856" s="246"/>
      <c r="K856" s="246"/>
      <c r="L856" s="251"/>
      <c r="M856" s="252"/>
      <c r="N856" s="253"/>
      <c r="O856" s="253"/>
      <c r="P856" s="253"/>
      <c r="Q856" s="253"/>
      <c r="R856" s="253"/>
      <c r="S856" s="253"/>
      <c r="T856" s="25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5" t="s">
        <v>215</v>
      </c>
      <c r="AU856" s="255" t="s">
        <v>81</v>
      </c>
      <c r="AV856" s="14" t="s">
        <v>81</v>
      </c>
      <c r="AW856" s="14" t="s">
        <v>33</v>
      </c>
      <c r="AX856" s="14" t="s">
        <v>72</v>
      </c>
      <c r="AY856" s="255" t="s">
        <v>203</v>
      </c>
    </row>
    <row r="857" s="13" customFormat="1">
      <c r="A857" s="13"/>
      <c r="B857" s="234"/>
      <c r="C857" s="235"/>
      <c r="D857" s="236" t="s">
        <v>215</v>
      </c>
      <c r="E857" s="237" t="s">
        <v>19</v>
      </c>
      <c r="F857" s="238" t="s">
        <v>1977</v>
      </c>
      <c r="G857" s="235"/>
      <c r="H857" s="237" t="s">
        <v>19</v>
      </c>
      <c r="I857" s="239"/>
      <c r="J857" s="235"/>
      <c r="K857" s="235"/>
      <c r="L857" s="240"/>
      <c r="M857" s="241"/>
      <c r="N857" s="242"/>
      <c r="O857" s="242"/>
      <c r="P857" s="242"/>
      <c r="Q857" s="242"/>
      <c r="R857" s="242"/>
      <c r="S857" s="242"/>
      <c r="T857" s="24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4" t="s">
        <v>215</v>
      </c>
      <c r="AU857" s="244" t="s">
        <v>81</v>
      </c>
      <c r="AV857" s="13" t="s">
        <v>79</v>
      </c>
      <c r="AW857" s="13" t="s">
        <v>33</v>
      </c>
      <c r="AX857" s="13" t="s">
        <v>72</v>
      </c>
      <c r="AY857" s="244" t="s">
        <v>203</v>
      </c>
    </row>
    <row r="858" s="13" customFormat="1">
      <c r="A858" s="13"/>
      <c r="B858" s="234"/>
      <c r="C858" s="235"/>
      <c r="D858" s="236" t="s">
        <v>215</v>
      </c>
      <c r="E858" s="237" t="s">
        <v>19</v>
      </c>
      <c r="F858" s="238" t="s">
        <v>1799</v>
      </c>
      <c r="G858" s="235"/>
      <c r="H858" s="237" t="s">
        <v>19</v>
      </c>
      <c r="I858" s="239"/>
      <c r="J858" s="235"/>
      <c r="K858" s="235"/>
      <c r="L858" s="240"/>
      <c r="M858" s="241"/>
      <c r="N858" s="242"/>
      <c r="O858" s="242"/>
      <c r="P858" s="242"/>
      <c r="Q858" s="242"/>
      <c r="R858" s="242"/>
      <c r="S858" s="242"/>
      <c r="T858" s="24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4" t="s">
        <v>215</v>
      </c>
      <c r="AU858" s="244" t="s">
        <v>81</v>
      </c>
      <c r="AV858" s="13" t="s">
        <v>79</v>
      </c>
      <c r="AW858" s="13" t="s">
        <v>33</v>
      </c>
      <c r="AX858" s="13" t="s">
        <v>72</v>
      </c>
      <c r="AY858" s="244" t="s">
        <v>203</v>
      </c>
    </row>
    <row r="859" s="13" customFormat="1">
      <c r="A859" s="13"/>
      <c r="B859" s="234"/>
      <c r="C859" s="235"/>
      <c r="D859" s="236" t="s">
        <v>215</v>
      </c>
      <c r="E859" s="237" t="s">
        <v>19</v>
      </c>
      <c r="F859" s="238" t="s">
        <v>456</v>
      </c>
      <c r="G859" s="235"/>
      <c r="H859" s="237" t="s">
        <v>19</v>
      </c>
      <c r="I859" s="239"/>
      <c r="J859" s="235"/>
      <c r="K859" s="235"/>
      <c r="L859" s="240"/>
      <c r="M859" s="241"/>
      <c r="N859" s="242"/>
      <c r="O859" s="242"/>
      <c r="P859" s="242"/>
      <c r="Q859" s="242"/>
      <c r="R859" s="242"/>
      <c r="S859" s="242"/>
      <c r="T859" s="24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4" t="s">
        <v>215</v>
      </c>
      <c r="AU859" s="244" t="s">
        <v>81</v>
      </c>
      <c r="AV859" s="13" t="s">
        <v>79</v>
      </c>
      <c r="AW859" s="13" t="s">
        <v>33</v>
      </c>
      <c r="AX859" s="13" t="s">
        <v>72</v>
      </c>
      <c r="AY859" s="244" t="s">
        <v>203</v>
      </c>
    </row>
    <row r="860" s="13" customFormat="1">
      <c r="A860" s="13"/>
      <c r="B860" s="234"/>
      <c r="C860" s="235"/>
      <c r="D860" s="236" t="s">
        <v>215</v>
      </c>
      <c r="E860" s="237" t="s">
        <v>19</v>
      </c>
      <c r="F860" s="238" t="s">
        <v>949</v>
      </c>
      <c r="G860" s="235"/>
      <c r="H860" s="237" t="s">
        <v>19</v>
      </c>
      <c r="I860" s="239"/>
      <c r="J860" s="235"/>
      <c r="K860" s="235"/>
      <c r="L860" s="240"/>
      <c r="M860" s="241"/>
      <c r="N860" s="242"/>
      <c r="O860" s="242"/>
      <c r="P860" s="242"/>
      <c r="Q860" s="242"/>
      <c r="R860" s="242"/>
      <c r="S860" s="242"/>
      <c r="T860" s="24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4" t="s">
        <v>215</v>
      </c>
      <c r="AU860" s="244" t="s">
        <v>81</v>
      </c>
      <c r="AV860" s="13" t="s">
        <v>79</v>
      </c>
      <c r="AW860" s="13" t="s">
        <v>33</v>
      </c>
      <c r="AX860" s="13" t="s">
        <v>72</v>
      </c>
      <c r="AY860" s="244" t="s">
        <v>203</v>
      </c>
    </row>
    <row r="861" s="13" customFormat="1">
      <c r="A861" s="13"/>
      <c r="B861" s="234"/>
      <c r="C861" s="235"/>
      <c r="D861" s="236" t="s">
        <v>215</v>
      </c>
      <c r="E861" s="237" t="s">
        <v>19</v>
      </c>
      <c r="F861" s="238" t="s">
        <v>950</v>
      </c>
      <c r="G861" s="235"/>
      <c r="H861" s="237" t="s">
        <v>19</v>
      </c>
      <c r="I861" s="239"/>
      <c r="J861" s="235"/>
      <c r="K861" s="235"/>
      <c r="L861" s="240"/>
      <c r="M861" s="241"/>
      <c r="N861" s="242"/>
      <c r="O861" s="242"/>
      <c r="P861" s="242"/>
      <c r="Q861" s="242"/>
      <c r="R861" s="242"/>
      <c r="S861" s="242"/>
      <c r="T861" s="24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4" t="s">
        <v>215</v>
      </c>
      <c r="AU861" s="244" t="s">
        <v>81</v>
      </c>
      <c r="AV861" s="13" t="s">
        <v>79</v>
      </c>
      <c r="AW861" s="13" t="s">
        <v>33</v>
      </c>
      <c r="AX861" s="13" t="s">
        <v>72</v>
      </c>
      <c r="AY861" s="244" t="s">
        <v>203</v>
      </c>
    </row>
    <row r="862" s="14" customFormat="1">
      <c r="A862" s="14"/>
      <c r="B862" s="245"/>
      <c r="C862" s="246"/>
      <c r="D862" s="236" t="s">
        <v>215</v>
      </c>
      <c r="E862" s="247" t="s">
        <v>19</v>
      </c>
      <c r="F862" s="248" t="s">
        <v>1978</v>
      </c>
      <c r="G862" s="246"/>
      <c r="H862" s="249">
        <v>11.560000000000001</v>
      </c>
      <c r="I862" s="250"/>
      <c r="J862" s="246"/>
      <c r="K862" s="246"/>
      <c r="L862" s="251"/>
      <c r="M862" s="252"/>
      <c r="N862" s="253"/>
      <c r="O862" s="253"/>
      <c r="P862" s="253"/>
      <c r="Q862" s="253"/>
      <c r="R862" s="253"/>
      <c r="S862" s="253"/>
      <c r="T862" s="25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5" t="s">
        <v>215</v>
      </c>
      <c r="AU862" s="255" t="s">
        <v>81</v>
      </c>
      <c r="AV862" s="14" t="s">
        <v>81</v>
      </c>
      <c r="AW862" s="14" t="s">
        <v>33</v>
      </c>
      <c r="AX862" s="14" t="s">
        <v>72</v>
      </c>
      <c r="AY862" s="255" t="s">
        <v>203</v>
      </c>
    </row>
    <row r="863" s="13" customFormat="1">
      <c r="A863" s="13"/>
      <c r="B863" s="234"/>
      <c r="C863" s="235"/>
      <c r="D863" s="236" t="s">
        <v>215</v>
      </c>
      <c r="E863" s="237" t="s">
        <v>19</v>
      </c>
      <c r="F863" s="238" t="s">
        <v>1977</v>
      </c>
      <c r="G863" s="235"/>
      <c r="H863" s="237" t="s">
        <v>19</v>
      </c>
      <c r="I863" s="239"/>
      <c r="J863" s="235"/>
      <c r="K863" s="235"/>
      <c r="L863" s="240"/>
      <c r="M863" s="241"/>
      <c r="N863" s="242"/>
      <c r="O863" s="242"/>
      <c r="P863" s="242"/>
      <c r="Q863" s="242"/>
      <c r="R863" s="242"/>
      <c r="S863" s="242"/>
      <c r="T863" s="24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4" t="s">
        <v>215</v>
      </c>
      <c r="AU863" s="244" t="s">
        <v>81</v>
      </c>
      <c r="AV863" s="13" t="s">
        <v>79</v>
      </c>
      <c r="AW863" s="13" t="s">
        <v>33</v>
      </c>
      <c r="AX863" s="13" t="s">
        <v>72</v>
      </c>
      <c r="AY863" s="244" t="s">
        <v>203</v>
      </c>
    </row>
    <row r="864" s="13" customFormat="1">
      <c r="A864" s="13"/>
      <c r="B864" s="234"/>
      <c r="C864" s="235"/>
      <c r="D864" s="236" t="s">
        <v>215</v>
      </c>
      <c r="E864" s="237" t="s">
        <v>19</v>
      </c>
      <c r="F864" s="238" t="s">
        <v>1625</v>
      </c>
      <c r="G864" s="235"/>
      <c r="H864" s="237" t="s">
        <v>19</v>
      </c>
      <c r="I864" s="239"/>
      <c r="J864" s="235"/>
      <c r="K864" s="235"/>
      <c r="L864" s="240"/>
      <c r="M864" s="241"/>
      <c r="N864" s="242"/>
      <c r="O864" s="242"/>
      <c r="P864" s="242"/>
      <c r="Q864" s="242"/>
      <c r="R864" s="242"/>
      <c r="S864" s="242"/>
      <c r="T864" s="24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4" t="s">
        <v>215</v>
      </c>
      <c r="AU864" s="244" t="s">
        <v>81</v>
      </c>
      <c r="AV864" s="13" t="s">
        <v>79</v>
      </c>
      <c r="AW864" s="13" t="s">
        <v>33</v>
      </c>
      <c r="AX864" s="13" t="s">
        <v>72</v>
      </c>
      <c r="AY864" s="244" t="s">
        <v>203</v>
      </c>
    </row>
    <row r="865" s="13" customFormat="1">
      <c r="A865" s="13"/>
      <c r="B865" s="234"/>
      <c r="C865" s="235"/>
      <c r="D865" s="236" t="s">
        <v>215</v>
      </c>
      <c r="E865" s="237" t="s">
        <v>19</v>
      </c>
      <c r="F865" s="238" t="s">
        <v>1979</v>
      </c>
      <c r="G865" s="235"/>
      <c r="H865" s="237" t="s">
        <v>19</v>
      </c>
      <c r="I865" s="239"/>
      <c r="J865" s="235"/>
      <c r="K865" s="235"/>
      <c r="L865" s="240"/>
      <c r="M865" s="241"/>
      <c r="N865" s="242"/>
      <c r="O865" s="242"/>
      <c r="P865" s="242"/>
      <c r="Q865" s="242"/>
      <c r="R865" s="242"/>
      <c r="S865" s="242"/>
      <c r="T865" s="24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4" t="s">
        <v>215</v>
      </c>
      <c r="AU865" s="244" t="s">
        <v>81</v>
      </c>
      <c r="AV865" s="13" t="s">
        <v>79</v>
      </c>
      <c r="AW865" s="13" t="s">
        <v>33</v>
      </c>
      <c r="AX865" s="13" t="s">
        <v>72</v>
      </c>
      <c r="AY865" s="244" t="s">
        <v>203</v>
      </c>
    </row>
    <row r="866" s="13" customFormat="1">
      <c r="A866" s="13"/>
      <c r="B866" s="234"/>
      <c r="C866" s="235"/>
      <c r="D866" s="236" t="s">
        <v>215</v>
      </c>
      <c r="E866" s="237" t="s">
        <v>19</v>
      </c>
      <c r="F866" s="238" t="s">
        <v>949</v>
      </c>
      <c r="G866" s="235"/>
      <c r="H866" s="237" t="s">
        <v>19</v>
      </c>
      <c r="I866" s="239"/>
      <c r="J866" s="235"/>
      <c r="K866" s="235"/>
      <c r="L866" s="240"/>
      <c r="M866" s="241"/>
      <c r="N866" s="242"/>
      <c r="O866" s="242"/>
      <c r="P866" s="242"/>
      <c r="Q866" s="242"/>
      <c r="R866" s="242"/>
      <c r="S866" s="242"/>
      <c r="T866" s="24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4" t="s">
        <v>215</v>
      </c>
      <c r="AU866" s="244" t="s">
        <v>81</v>
      </c>
      <c r="AV866" s="13" t="s">
        <v>79</v>
      </c>
      <c r="AW866" s="13" t="s">
        <v>33</v>
      </c>
      <c r="AX866" s="13" t="s">
        <v>72</v>
      </c>
      <c r="AY866" s="244" t="s">
        <v>203</v>
      </c>
    </row>
    <row r="867" s="13" customFormat="1">
      <c r="A867" s="13"/>
      <c r="B867" s="234"/>
      <c r="C867" s="235"/>
      <c r="D867" s="236" t="s">
        <v>215</v>
      </c>
      <c r="E867" s="237" t="s">
        <v>19</v>
      </c>
      <c r="F867" s="238" t="s">
        <v>950</v>
      </c>
      <c r="G867" s="235"/>
      <c r="H867" s="237" t="s">
        <v>19</v>
      </c>
      <c r="I867" s="239"/>
      <c r="J867" s="235"/>
      <c r="K867" s="235"/>
      <c r="L867" s="240"/>
      <c r="M867" s="241"/>
      <c r="N867" s="242"/>
      <c r="O867" s="242"/>
      <c r="P867" s="242"/>
      <c r="Q867" s="242"/>
      <c r="R867" s="242"/>
      <c r="S867" s="242"/>
      <c r="T867" s="24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4" t="s">
        <v>215</v>
      </c>
      <c r="AU867" s="244" t="s">
        <v>81</v>
      </c>
      <c r="AV867" s="13" t="s">
        <v>79</v>
      </c>
      <c r="AW867" s="13" t="s">
        <v>33</v>
      </c>
      <c r="AX867" s="13" t="s">
        <v>72</v>
      </c>
      <c r="AY867" s="244" t="s">
        <v>203</v>
      </c>
    </row>
    <row r="868" s="14" customFormat="1">
      <c r="A868" s="14"/>
      <c r="B868" s="245"/>
      <c r="C868" s="246"/>
      <c r="D868" s="236" t="s">
        <v>215</v>
      </c>
      <c r="E868" s="247" t="s">
        <v>19</v>
      </c>
      <c r="F868" s="248" t="s">
        <v>1980</v>
      </c>
      <c r="G868" s="246"/>
      <c r="H868" s="249">
        <v>15.869999999999999</v>
      </c>
      <c r="I868" s="250"/>
      <c r="J868" s="246"/>
      <c r="K868" s="246"/>
      <c r="L868" s="251"/>
      <c r="M868" s="252"/>
      <c r="N868" s="253"/>
      <c r="O868" s="253"/>
      <c r="P868" s="253"/>
      <c r="Q868" s="253"/>
      <c r="R868" s="253"/>
      <c r="S868" s="253"/>
      <c r="T868" s="25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5" t="s">
        <v>215</v>
      </c>
      <c r="AU868" s="255" t="s">
        <v>81</v>
      </c>
      <c r="AV868" s="14" t="s">
        <v>81</v>
      </c>
      <c r="AW868" s="14" t="s">
        <v>33</v>
      </c>
      <c r="AX868" s="14" t="s">
        <v>72</v>
      </c>
      <c r="AY868" s="255" t="s">
        <v>203</v>
      </c>
    </row>
    <row r="869" s="13" customFormat="1">
      <c r="A869" s="13"/>
      <c r="B869" s="234"/>
      <c r="C869" s="235"/>
      <c r="D869" s="236" t="s">
        <v>215</v>
      </c>
      <c r="E869" s="237" t="s">
        <v>19</v>
      </c>
      <c r="F869" s="238" t="s">
        <v>1977</v>
      </c>
      <c r="G869" s="235"/>
      <c r="H869" s="237" t="s">
        <v>19</v>
      </c>
      <c r="I869" s="239"/>
      <c r="J869" s="235"/>
      <c r="K869" s="235"/>
      <c r="L869" s="240"/>
      <c r="M869" s="241"/>
      <c r="N869" s="242"/>
      <c r="O869" s="242"/>
      <c r="P869" s="242"/>
      <c r="Q869" s="242"/>
      <c r="R869" s="242"/>
      <c r="S869" s="242"/>
      <c r="T869" s="24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4" t="s">
        <v>215</v>
      </c>
      <c r="AU869" s="244" t="s">
        <v>81</v>
      </c>
      <c r="AV869" s="13" t="s">
        <v>79</v>
      </c>
      <c r="AW869" s="13" t="s">
        <v>33</v>
      </c>
      <c r="AX869" s="13" t="s">
        <v>72</v>
      </c>
      <c r="AY869" s="244" t="s">
        <v>203</v>
      </c>
    </row>
    <row r="870" s="13" customFormat="1">
      <c r="A870" s="13"/>
      <c r="B870" s="234"/>
      <c r="C870" s="235"/>
      <c r="D870" s="236" t="s">
        <v>215</v>
      </c>
      <c r="E870" s="237" t="s">
        <v>19</v>
      </c>
      <c r="F870" s="238" t="s">
        <v>1687</v>
      </c>
      <c r="G870" s="235"/>
      <c r="H870" s="237" t="s">
        <v>19</v>
      </c>
      <c r="I870" s="239"/>
      <c r="J870" s="235"/>
      <c r="K870" s="235"/>
      <c r="L870" s="240"/>
      <c r="M870" s="241"/>
      <c r="N870" s="242"/>
      <c r="O870" s="242"/>
      <c r="P870" s="242"/>
      <c r="Q870" s="242"/>
      <c r="R870" s="242"/>
      <c r="S870" s="242"/>
      <c r="T870" s="24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4" t="s">
        <v>215</v>
      </c>
      <c r="AU870" s="244" t="s">
        <v>81</v>
      </c>
      <c r="AV870" s="13" t="s">
        <v>79</v>
      </c>
      <c r="AW870" s="13" t="s">
        <v>33</v>
      </c>
      <c r="AX870" s="13" t="s">
        <v>72</v>
      </c>
      <c r="AY870" s="244" t="s">
        <v>203</v>
      </c>
    </row>
    <row r="871" s="13" customFormat="1">
      <c r="A871" s="13"/>
      <c r="B871" s="234"/>
      <c r="C871" s="235"/>
      <c r="D871" s="236" t="s">
        <v>215</v>
      </c>
      <c r="E871" s="237" t="s">
        <v>19</v>
      </c>
      <c r="F871" s="238" t="s">
        <v>1727</v>
      </c>
      <c r="G871" s="235"/>
      <c r="H871" s="237" t="s">
        <v>19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215</v>
      </c>
      <c r="AU871" s="244" t="s">
        <v>81</v>
      </c>
      <c r="AV871" s="13" t="s">
        <v>79</v>
      </c>
      <c r="AW871" s="13" t="s">
        <v>33</v>
      </c>
      <c r="AX871" s="13" t="s">
        <v>72</v>
      </c>
      <c r="AY871" s="244" t="s">
        <v>203</v>
      </c>
    </row>
    <row r="872" s="13" customFormat="1">
      <c r="A872" s="13"/>
      <c r="B872" s="234"/>
      <c r="C872" s="235"/>
      <c r="D872" s="236" t="s">
        <v>215</v>
      </c>
      <c r="E872" s="237" t="s">
        <v>19</v>
      </c>
      <c r="F872" s="238" t="s">
        <v>949</v>
      </c>
      <c r="G872" s="235"/>
      <c r="H872" s="237" t="s">
        <v>19</v>
      </c>
      <c r="I872" s="239"/>
      <c r="J872" s="235"/>
      <c r="K872" s="235"/>
      <c r="L872" s="240"/>
      <c r="M872" s="241"/>
      <c r="N872" s="242"/>
      <c r="O872" s="242"/>
      <c r="P872" s="242"/>
      <c r="Q872" s="242"/>
      <c r="R872" s="242"/>
      <c r="S872" s="242"/>
      <c r="T872" s="24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4" t="s">
        <v>215</v>
      </c>
      <c r="AU872" s="244" t="s">
        <v>81</v>
      </c>
      <c r="AV872" s="13" t="s">
        <v>79</v>
      </c>
      <c r="AW872" s="13" t="s">
        <v>33</v>
      </c>
      <c r="AX872" s="13" t="s">
        <v>72</v>
      </c>
      <c r="AY872" s="244" t="s">
        <v>203</v>
      </c>
    </row>
    <row r="873" s="13" customFormat="1">
      <c r="A873" s="13"/>
      <c r="B873" s="234"/>
      <c r="C873" s="235"/>
      <c r="D873" s="236" t="s">
        <v>215</v>
      </c>
      <c r="E873" s="237" t="s">
        <v>19</v>
      </c>
      <c r="F873" s="238" t="s">
        <v>950</v>
      </c>
      <c r="G873" s="235"/>
      <c r="H873" s="237" t="s">
        <v>19</v>
      </c>
      <c r="I873" s="239"/>
      <c r="J873" s="235"/>
      <c r="K873" s="235"/>
      <c r="L873" s="240"/>
      <c r="M873" s="241"/>
      <c r="N873" s="242"/>
      <c r="O873" s="242"/>
      <c r="P873" s="242"/>
      <c r="Q873" s="242"/>
      <c r="R873" s="242"/>
      <c r="S873" s="242"/>
      <c r="T873" s="24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4" t="s">
        <v>215</v>
      </c>
      <c r="AU873" s="244" t="s">
        <v>81</v>
      </c>
      <c r="AV873" s="13" t="s">
        <v>79</v>
      </c>
      <c r="AW873" s="13" t="s">
        <v>33</v>
      </c>
      <c r="AX873" s="13" t="s">
        <v>72</v>
      </c>
      <c r="AY873" s="244" t="s">
        <v>203</v>
      </c>
    </row>
    <row r="874" s="14" customFormat="1">
      <c r="A874" s="14"/>
      <c r="B874" s="245"/>
      <c r="C874" s="246"/>
      <c r="D874" s="236" t="s">
        <v>215</v>
      </c>
      <c r="E874" s="247" t="s">
        <v>19</v>
      </c>
      <c r="F874" s="248" t="s">
        <v>1981</v>
      </c>
      <c r="G874" s="246"/>
      <c r="H874" s="249">
        <v>4.8099999999999996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5" t="s">
        <v>215</v>
      </c>
      <c r="AU874" s="255" t="s">
        <v>81</v>
      </c>
      <c r="AV874" s="14" t="s">
        <v>81</v>
      </c>
      <c r="AW874" s="14" t="s">
        <v>33</v>
      </c>
      <c r="AX874" s="14" t="s">
        <v>72</v>
      </c>
      <c r="AY874" s="255" t="s">
        <v>203</v>
      </c>
    </row>
    <row r="875" s="13" customFormat="1">
      <c r="A875" s="13"/>
      <c r="B875" s="234"/>
      <c r="C875" s="235"/>
      <c r="D875" s="236" t="s">
        <v>215</v>
      </c>
      <c r="E875" s="237" t="s">
        <v>19</v>
      </c>
      <c r="F875" s="238" t="s">
        <v>1977</v>
      </c>
      <c r="G875" s="235"/>
      <c r="H875" s="237" t="s">
        <v>19</v>
      </c>
      <c r="I875" s="239"/>
      <c r="J875" s="235"/>
      <c r="K875" s="235"/>
      <c r="L875" s="240"/>
      <c r="M875" s="241"/>
      <c r="N875" s="242"/>
      <c r="O875" s="242"/>
      <c r="P875" s="242"/>
      <c r="Q875" s="242"/>
      <c r="R875" s="242"/>
      <c r="S875" s="242"/>
      <c r="T875" s="24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4" t="s">
        <v>215</v>
      </c>
      <c r="AU875" s="244" t="s">
        <v>81</v>
      </c>
      <c r="AV875" s="13" t="s">
        <v>79</v>
      </c>
      <c r="AW875" s="13" t="s">
        <v>33</v>
      </c>
      <c r="AX875" s="13" t="s">
        <v>72</v>
      </c>
      <c r="AY875" s="244" t="s">
        <v>203</v>
      </c>
    </row>
    <row r="876" s="13" customFormat="1">
      <c r="A876" s="13"/>
      <c r="B876" s="234"/>
      <c r="C876" s="235"/>
      <c r="D876" s="236" t="s">
        <v>215</v>
      </c>
      <c r="E876" s="237" t="s">
        <v>19</v>
      </c>
      <c r="F876" s="238" t="s">
        <v>1688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215</v>
      </c>
      <c r="AU876" s="244" t="s">
        <v>81</v>
      </c>
      <c r="AV876" s="13" t="s">
        <v>79</v>
      </c>
      <c r="AW876" s="13" t="s">
        <v>33</v>
      </c>
      <c r="AX876" s="13" t="s">
        <v>72</v>
      </c>
      <c r="AY876" s="244" t="s">
        <v>203</v>
      </c>
    </row>
    <row r="877" s="13" customFormat="1">
      <c r="A877" s="13"/>
      <c r="B877" s="234"/>
      <c r="C877" s="235"/>
      <c r="D877" s="236" t="s">
        <v>215</v>
      </c>
      <c r="E877" s="237" t="s">
        <v>19</v>
      </c>
      <c r="F877" s="238" t="s">
        <v>1982</v>
      </c>
      <c r="G877" s="235"/>
      <c r="H877" s="237" t="s">
        <v>19</v>
      </c>
      <c r="I877" s="239"/>
      <c r="J877" s="235"/>
      <c r="K877" s="235"/>
      <c r="L877" s="240"/>
      <c r="M877" s="241"/>
      <c r="N877" s="242"/>
      <c r="O877" s="242"/>
      <c r="P877" s="242"/>
      <c r="Q877" s="242"/>
      <c r="R877" s="242"/>
      <c r="S877" s="242"/>
      <c r="T877" s="24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4" t="s">
        <v>215</v>
      </c>
      <c r="AU877" s="244" t="s">
        <v>81</v>
      </c>
      <c r="AV877" s="13" t="s">
        <v>79</v>
      </c>
      <c r="AW877" s="13" t="s">
        <v>33</v>
      </c>
      <c r="AX877" s="13" t="s">
        <v>72</v>
      </c>
      <c r="AY877" s="244" t="s">
        <v>203</v>
      </c>
    </row>
    <row r="878" s="13" customFormat="1">
      <c r="A878" s="13"/>
      <c r="B878" s="234"/>
      <c r="C878" s="235"/>
      <c r="D878" s="236" t="s">
        <v>215</v>
      </c>
      <c r="E878" s="237" t="s">
        <v>19</v>
      </c>
      <c r="F878" s="238" t="s">
        <v>949</v>
      </c>
      <c r="G878" s="235"/>
      <c r="H878" s="237" t="s">
        <v>19</v>
      </c>
      <c r="I878" s="239"/>
      <c r="J878" s="235"/>
      <c r="K878" s="235"/>
      <c r="L878" s="240"/>
      <c r="M878" s="241"/>
      <c r="N878" s="242"/>
      <c r="O878" s="242"/>
      <c r="P878" s="242"/>
      <c r="Q878" s="242"/>
      <c r="R878" s="242"/>
      <c r="S878" s="242"/>
      <c r="T878" s="24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4" t="s">
        <v>215</v>
      </c>
      <c r="AU878" s="244" t="s">
        <v>81</v>
      </c>
      <c r="AV878" s="13" t="s">
        <v>79</v>
      </c>
      <c r="AW878" s="13" t="s">
        <v>33</v>
      </c>
      <c r="AX878" s="13" t="s">
        <v>72</v>
      </c>
      <c r="AY878" s="244" t="s">
        <v>203</v>
      </c>
    </row>
    <row r="879" s="13" customFormat="1">
      <c r="A879" s="13"/>
      <c r="B879" s="234"/>
      <c r="C879" s="235"/>
      <c r="D879" s="236" t="s">
        <v>215</v>
      </c>
      <c r="E879" s="237" t="s">
        <v>19</v>
      </c>
      <c r="F879" s="238" t="s">
        <v>950</v>
      </c>
      <c r="G879" s="235"/>
      <c r="H879" s="237" t="s">
        <v>19</v>
      </c>
      <c r="I879" s="239"/>
      <c r="J879" s="235"/>
      <c r="K879" s="235"/>
      <c r="L879" s="240"/>
      <c r="M879" s="241"/>
      <c r="N879" s="242"/>
      <c r="O879" s="242"/>
      <c r="P879" s="242"/>
      <c r="Q879" s="242"/>
      <c r="R879" s="242"/>
      <c r="S879" s="242"/>
      <c r="T879" s="24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4" t="s">
        <v>215</v>
      </c>
      <c r="AU879" s="244" t="s">
        <v>81</v>
      </c>
      <c r="AV879" s="13" t="s">
        <v>79</v>
      </c>
      <c r="AW879" s="13" t="s">
        <v>33</v>
      </c>
      <c r="AX879" s="13" t="s">
        <v>72</v>
      </c>
      <c r="AY879" s="244" t="s">
        <v>203</v>
      </c>
    </row>
    <row r="880" s="14" customFormat="1">
      <c r="A880" s="14"/>
      <c r="B880" s="245"/>
      <c r="C880" s="246"/>
      <c r="D880" s="236" t="s">
        <v>215</v>
      </c>
      <c r="E880" s="247" t="s">
        <v>19</v>
      </c>
      <c r="F880" s="248" t="s">
        <v>1983</v>
      </c>
      <c r="G880" s="246"/>
      <c r="H880" s="249">
        <v>7.3899999999999997</v>
      </c>
      <c r="I880" s="250"/>
      <c r="J880" s="246"/>
      <c r="K880" s="246"/>
      <c r="L880" s="251"/>
      <c r="M880" s="252"/>
      <c r="N880" s="253"/>
      <c r="O880" s="253"/>
      <c r="P880" s="253"/>
      <c r="Q880" s="253"/>
      <c r="R880" s="253"/>
      <c r="S880" s="253"/>
      <c r="T880" s="25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5" t="s">
        <v>215</v>
      </c>
      <c r="AU880" s="255" t="s">
        <v>81</v>
      </c>
      <c r="AV880" s="14" t="s">
        <v>81</v>
      </c>
      <c r="AW880" s="14" t="s">
        <v>33</v>
      </c>
      <c r="AX880" s="14" t="s">
        <v>72</v>
      </c>
      <c r="AY880" s="255" t="s">
        <v>203</v>
      </c>
    </row>
    <row r="881" s="15" customFormat="1">
      <c r="A881" s="15"/>
      <c r="B881" s="256"/>
      <c r="C881" s="257"/>
      <c r="D881" s="236" t="s">
        <v>215</v>
      </c>
      <c r="E881" s="258" t="s">
        <v>19</v>
      </c>
      <c r="F881" s="259" t="s">
        <v>246</v>
      </c>
      <c r="G881" s="257"/>
      <c r="H881" s="260">
        <v>55.630000000000003</v>
      </c>
      <c r="I881" s="261"/>
      <c r="J881" s="257"/>
      <c r="K881" s="257"/>
      <c r="L881" s="262"/>
      <c r="M881" s="263"/>
      <c r="N881" s="264"/>
      <c r="O881" s="264"/>
      <c r="P881" s="264"/>
      <c r="Q881" s="264"/>
      <c r="R881" s="264"/>
      <c r="S881" s="264"/>
      <c r="T881" s="26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T881" s="266" t="s">
        <v>215</v>
      </c>
      <c r="AU881" s="266" t="s">
        <v>81</v>
      </c>
      <c r="AV881" s="15" t="s">
        <v>211</v>
      </c>
      <c r="AW881" s="15" t="s">
        <v>33</v>
      </c>
      <c r="AX881" s="15" t="s">
        <v>79</v>
      </c>
      <c r="AY881" s="266" t="s">
        <v>203</v>
      </c>
    </row>
    <row r="882" s="14" customFormat="1">
      <c r="A882" s="14"/>
      <c r="B882" s="245"/>
      <c r="C882" s="246"/>
      <c r="D882" s="236" t="s">
        <v>215</v>
      </c>
      <c r="E882" s="246"/>
      <c r="F882" s="248" t="s">
        <v>2104</v>
      </c>
      <c r="G882" s="246"/>
      <c r="H882" s="249">
        <v>61.192999999999998</v>
      </c>
      <c r="I882" s="250"/>
      <c r="J882" s="246"/>
      <c r="K882" s="246"/>
      <c r="L882" s="251"/>
      <c r="M882" s="252"/>
      <c r="N882" s="253"/>
      <c r="O882" s="253"/>
      <c r="P882" s="253"/>
      <c r="Q882" s="253"/>
      <c r="R882" s="253"/>
      <c r="S882" s="253"/>
      <c r="T882" s="25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5" t="s">
        <v>215</v>
      </c>
      <c r="AU882" s="255" t="s">
        <v>81</v>
      </c>
      <c r="AV882" s="14" t="s">
        <v>81</v>
      </c>
      <c r="AW882" s="14" t="s">
        <v>4</v>
      </c>
      <c r="AX882" s="14" t="s">
        <v>79</v>
      </c>
      <c r="AY882" s="255" t="s">
        <v>203</v>
      </c>
    </row>
    <row r="883" s="2" customFormat="1" ht="24.15" customHeight="1">
      <c r="A883" s="40"/>
      <c r="B883" s="41"/>
      <c r="C883" s="216" t="s">
        <v>937</v>
      </c>
      <c r="D883" s="216" t="s">
        <v>206</v>
      </c>
      <c r="E883" s="217" t="s">
        <v>966</v>
      </c>
      <c r="F883" s="218" t="s">
        <v>967</v>
      </c>
      <c r="G883" s="219" t="s">
        <v>209</v>
      </c>
      <c r="H883" s="220">
        <v>40.384999999999998</v>
      </c>
      <c r="I883" s="221"/>
      <c r="J883" s="222">
        <f>ROUND(I883*H883,2)</f>
        <v>0</v>
      </c>
      <c r="K883" s="218" t="s">
        <v>210</v>
      </c>
      <c r="L883" s="46"/>
      <c r="M883" s="223" t="s">
        <v>19</v>
      </c>
      <c r="N883" s="224" t="s">
        <v>43</v>
      </c>
      <c r="O883" s="86"/>
      <c r="P883" s="225">
        <f>O883*H883</f>
        <v>0</v>
      </c>
      <c r="Q883" s="225">
        <v>0</v>
      </c>
      <c r="R883" s="225">
        <f>Q883*H883</f>
        <v>0</v>
      </c>
      <c r="S883" s="225">
        <v>3.0000000000000001E-05</v>
      </c>
      <c r="T883" s="226">
        <f>S883*H883</f>
        <v>0.00121155</v>
      </c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R883" s="227" t="s">
        <v>321</v>
      </c>
      <c r="AT883" s="227" t="s">
        <v>206</v>
      </c>
      <c r="AU883" s="227" t="s">
        <v>81</v>
      </c>
      <c r="AY883" s="19" t="s">
        <v>203</v>
      </c>
      <c r="BE883" s="228">
        <f>IF(N883="základní",J883,0)</f>
        <v>0</v>
      </c>
      <c r="BF883" s="228">
        <f>IF(N883="snížená",J883,0)</f>
        <v>0</v>
      </c>
      <c r="BG883" s="228">
        <f>IF(N883="zákl. přenesená",J883,0)</f>
        <v>0</v>
      </c>
      <c r="BH883" s="228">
        <f>IF(N883="sníž. přenesená",J883,0)</f>
        <v>0</v>
      </c>
      <c r="BI883" s="228">
        <f>IF(N883="nulová",J883,0)</f>
        <v>0</v>
      </c>
      <c r="BJ883" s="19" t="s">
        <v>79</v>
      </c>
      <c r="BK883" s="228">
        <f>ROUND(I883*H883,2)</f>
        <v>0</v>
      </c>
      <c r="BL883" s="19" t="s">
        <v>321</v>
      </c>
      <c r="BM883" s="227" t="s">
        <v>2110</v>
      </c>
    </row>
    <row r="884" s="2" customFormat="1">
      <c r="A884" s="40"/>
      <c r="B884" s="41"/>
      <c r="C884" s="42"/>
      <c r="D884" s="229" t="s">
        <v>213</v>
      </c>
      <c r="E884" s="42"/>
      <c r="F884" s="230" t="s">
        <v>969</v>
      </c>
      <c r="G884" s="42"/>
      <c r="H884" s="42"/>
      <c r="I884" s="231"/>
      <c r="J884" s="42"/>
      <c r="K884" s="42"/>
      <c r="L884" s="46"/>
      <c r="M884" s="232"/>
      <c r="N884" s="233"/>
      <c r="O884" s="86"/>
      <c r="P884" s="86"/>
      <c r="Q884" s="86"/>
      <c r="R884" s="86"/>
      <c r="S884" s="86"/>
      <c r="T884" s="87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T884" s="19" t="s">
        <v>213</v>
      </c>
      <c r="AU884" s="19" t="s">
        <v>81</v>
      </c>
    </row>
    <row r="885" s="13" customFormat="1">
      <c r="A885" s="13"/>
      <c r="B885" s="234"/>
      <c r="C885" s="235"/>
      <c r="D885" s="236" t="s">
        <v>215</v>
      </c>
      <c r="E885" s="237" t="s">
        <v>19</v>
      </c>
      <c r="F885" s="238" t="s">
        <v>1977</v>
      </c>
      <c r="G885" s="235"/>
      <c r="H885" s="237" t="s">
        <v>19</v>
      </c>
      <c r="I885" s="239"/>
      <c r="J885" s="235"/>
      <c r="K885" s="235"/>
      <c r="L885" s="240"/>
      <c r="M885" s="241"/>
      <c r="N885" s="242"/>
      <c r="O885" s="242"/>
      <c r="P885" s="242"/>
      <c r="Q885" s="242"/>
      <c r="R885" s="242"/>
      <c r="S885" s="242"/>
      <c r="T885" s="24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4" t="s">
        <v>215</v>
      </c>
      <c r="AU885" s="244" t="s">
        <v>81</v>
      </c>
      <c r="AV885" s="13" t="s">
        <v>79</v>
      </c>
      <c r="AW885" s="13" t="s">
        <v>33</v>
      </c>
      <c r="AX885" s="13" t="s">
        <v>72</v>
      </c>
      <c r="AY885" s="244" t="s">
        <v>203</v>
      </c>
    </row>
    <row r="886" s="13" customFormat="1">
      <c r="A886" s="13"/>
      <c r="B886" s="234"/>
      <c r="C886" s="235"/>
      <c r="D886" s="236" t="s">
        <v>215</v>
      </c>
      <c r="E886" s="237" t="s">
        <v>19</v>
      </c>
      <c r="F886" s="238" t="s">
        <v>1604</v>
      </c>
      <c r="G886" s="235"/>
      <c r="H886" s="237" t="s">
        <v>19</v>
      </c>
      <c r="I886" s="239"/>
      <c r="J886" s="235"/>
      <c r="K886" s="235"/>
      <c r="L886" s="240"/>
      <c r="M886" s="241"/>
      <c r="N886" s="242"/>
      <c r="O886" s="242"/>
      <c r="P886" s="242"/>
      <c r="Q886" s="242"/>
      <c r="R886" s="242"/>
      <c r="S886" s="242"/>
      <c r="T886" s="24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4" t="s">
        <v>215</v>
      </c>
      <c r="AU886" s="244" t="s">
        <v>81</v>
      </c>
      <c r="AV886" s="13" t="s">
        <v>79</v>
      </c>
      <c r="AW886" s="13" t="s">
        <v>33</v>
      </c>
      <c r="AX886" s="13" t="s">
        <v>72</v>
      </c>
      <c r="AY886" s="244" t="s">
        <v>203</v>
      </c>
    </row>
    <row r="887" s="13" customFormat="1">
      <c r="A887" s="13"/>
      <c r="B887" s="234"/>
      <c r="C887" s="235"/>
      <c r="D887" s="236" t="s">
        <v>215</v>
      </c>
      <c r="E887" s="237" t="s">
        <v>19</v>
      </c>
      <c r="F887" s="238" t="s">
        <v>444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215</v>
      </c>
      <c r="AU887" s="244" t="s">
        <v>81</v>
      </c>
      <c r="AV887" s="13" t="s">
        <v>79</v>
      </c>
      <c r="AW887" s="13" t="s">
        <v>33</v>
      </c>
      <c r="AX887" s="13" t="s">
        <v>72</v>
      </c>
      <c r="AY887" s="244" t="s">
        <v>203</v>
      </c>
    </row>
    <row r="888" s="13" customFormat="1">
      <c r="A888" s="13"/>
      <c r="B888" s="234"/>
      <c r="C888" s="235"/>
      <c r="D888" s="236" t="s">
        <v>215</v>
      </c>
      <c r="E888" s="237" t="s">
        <v>19</v>
      </c>
      <c r="F888" s="238" t="s">
        <v>949</v>
      </c>
      <c r="G888" s="235"/>
      <c r="H888" s="237" t="s">
        <v>19</v>
      </c>
      <c r="I888" s="239"/>
      <c r="J888" s="235"/>
      <c r="K888" s="235"/>
      <c r="L888" s="240"/>
      <c r="M888" s="241"/>
      <c r="N888" s="242"/>
      <c r="O888" s="242"/>
      <c r="P888" s="242"/>
      <c r="Q888" s="242"/>
      <c r="R888" s="242"/>
      <c r="S888" s="242"/>
      <c r="T888" s="24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4" t="s">
        <v>215</v>
      </c>
      <c r="AU888" s="244" t="s">
        <v>81</v>
      </c>
      <c r="AV888" s="13" t="s">
        <v>79</v>
      </c>
      <c r="AW888" s="13" t="s">
        <v>33</v>
      </c>
      <c r="AX888" s="13" t="s">
        <v>72</v>
      </c>
      <c r="AY888" s="244" t="s">
        <v>203</v>
      </c>
    </row>
    <row r="889" s="13" customFormat="1">
      <c r="A889" s="13"/>
      <c r="B889" s="234"/>
      <c r="C889" s="235"/>
      <c r="D889" s="236" t="s">
        <v>215</v>
      </c>
      <c r="E889" s="237" t="s">
        <v>19</v>
      </c>
      <c r="F889" s="238" t="s">
        <v>971</v>
      </c>
      <c r="G889" s="235"/>
      <c r="H889" s="237" t="s">
        <v>19</v>
      </c>
      <c r="I889" s="239"/>
      <c r="J889" s="235"/>
      <c r="K889" s="235"/>
      <c r="L889" s="240"/>
      <c r="M889" s="241"/>
      <c r="N889" s="242"/>
      <c r="O889" s="242"/>
      <c r="P889" s="242"/>
      <c r="Q889" s="242"/>
      <c r="R889" s="242"/>
      <c r="S889" s="242"/>
      <c r="T889" s="24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4" t="s">
        <v>215</v>
      </c>
      <c r="AU889" s="244" t="s">
        <v>81</v>
      </c>
      <c r="AV889" s="13" t="s">
        <v>79</v>
      </c>
      <c r="AW889" s="13" t="s">
        <v>33</v>
      </c>
      <c r="AX889" s="13" t="s">
        <v>72</v>
      </c>
      <c r="AY889" s="244" t="s">
        <v>203</v>
      </c>
    </row>
    <row r="890" s="14" customFormat="1">
      <c r="A890" s="14"/>
      <c r="B890" s="245"/>
      <c r="C890" s="246"/>
      <c r="D890" s="236" t="s">
        <v>215</v>
      </c>
      <c r="E890" s="247" t="s">
        <v>19</v>
      </c>
      <c r="F890" s="248" t="s">
        <v>2111</v>
      </c>
      <c r="G890" s="246"/>
      <c r="H890" s="249">
        <v>13.002000000000001</v>
      </c>
      <c r="I890" s="250"/>
      <c r="J890" s="246"/>
      <c r="K890" s="246"/>
      <c r="L890" s="251"/>
      <c r="M890" s="252"/>
      <c r="N890" s="253"/>
      <c r="O890" s="253"/>
      <c r="P890" s="253"/>
      <c r="Q890" s="253"/>
      <c r="R890" s="253"/>
      <c r="S890" s="253"/>
      <c r="T890" s="25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5" t="s">
        <v>215</v>
      </c>
      <c r="AU890" s="255" t="s">
        <v>81</v>
      </c>
      <c r="AV890" s="14" t="s">
        <v>81</v>
      </c>
      <c r="AW890" s="14" t="s">
        <v>33</v>
      </c>
      <c r="AX890" s="14" t="s">
        <v>72</v>
      </c>
      <c r="AY890" s="255" t="s">
        <v>203</v>
      </c>
    </row>
    <row r="891" s="13" customFormat="1">
      <c r="A891" s="13"/>
      <c r="B891" s="234"/>
      <c r="C891" s="235"/>
      <c r="D891" s="236" t="s">
        <v>215</v>
      </c>
      <c r="E891" s="237" t="s">
        <v>19</v>
      </c>
      <c r="F891" s="238" t="s">
        <v>1977</v>
      </c>
      <c r="G891" s="235"/>
      <c r="H891" s="237" t="s">
        <v>19</v>
      </c>
      <c r="I891" s="239"/>
      <c r="J891" s="235"/>
      <c r="K891" s="235"/>
      <c r="L891" s="240"/>
      <c r="M891" s="241"/>
      <c r="N891" s="242"/>
      <c r="O891" s="242"/>
      <c r="P891" s="242"/>
      <c r="Q891" s="242"/>
      <c r="R891" s="242"/>
      <c r="S891" s="242"/>
      <c r="T891" s="24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4" t="s">
        <v>215</v>
      </c>
      <c r="AU891" s="244" t="s">
        <v>81</v>
      </c>
      <c r="AV891" s="13" t="s">
        <v>79</v>
      </c>
      <c r="AW891" s="13" t="s">
        <v>33</v>
      </c>
      <c r="AX891" s="13" t="s">
        <v>72</v>
      </c>
      <c r="AY891" s="244" t="s">
        <v>203</v>
      </c>
    </row>
    <row r="892" s="13" customFormat="1">
      <c r="A892" s="13"/>
      <c r="B892" s="234"/>
      <c r="C892" s="235"/>
      <c r="D892" s="236" t="s">
        <v>215</v>
      </c>
      <c r="E892" s="237" t="s">
        <v>19</v>
      </c>
      <c r="F892" s="238" t="s">
        <v>1612</v>
      </c>
      <c r="G892" s="235"/>
      <c r="H892" s="237" t="s">
        <v>19</v>
      </c>
      <c r="I892" s="239"/>
      <c r="J892" s="235"/>
      <c r="K892" s="235"/>
      <c r="L892" s="240"/>
      <c r="M892" s="241"/>
      <c r="N892" s="242"/>
      <c r="O892" s="242"/>
      <c r="P892" s="242"/>
      <c r="Q892" s="242"/>
      <c r="R892" s="242"/>
      <c r="S892" s="242"/>
      <c r="T892" s="24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4" t="s">
        <v>215</v>
      </c>
      <c r="AU892" s="244" t="s">
        <v>81</v>
      </c>
      <c r="AV892" s="13" t="s">
        <v>79</v>
      </c>
      <c r="AW892" s="13" t="s">
        <v>33</v>
      </c>
      <c r="AX892" s="13" t="s">
        <v>72</v>
      </c>
      <c r="AY892" s="244" t="s">
        <v>203</v>
      </c>
    </row>
    <row r="893" s="13" customFormat="1">
      <c r="A893" s="13"/>
      <c r="B893" s="234"/>
      <c r="C893" s="235"/>
      <c r="D893" s="236" t="s">
        <v>215</v>
      </c>
      <c r="E893" s="237" t="s">
        <v>19</v>
      </c>
      <c r="F893" s="238" t="s">
        <v>456</v>
      </c>
      <c r="G893" s="235"/>
      <c r="H893" s="237" t="s">
        <v>19</v>
      </c>
      <c r="I893" s="239"/>
      <c r="J893" s="235"/>
      <c r="K893" s="235"/>
      <c r="L893" s="240"/>
      <c r="M893" s="241"/>
      <c r="N893" s="242"/>
      <c r="O893" s="242"/>
      <c r="P893" s="242"/>
      <c r="Q893" s="242"/>
      <c r="R893" s="242"/>
      <c r="S893" s="242"/>
      <c r="T893" s="24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4" t="s">
        <v>215</v>
      </c>
      <c r="AU893" s="244" t="s">
        <v>81</v>
      </c>
      <c r="AV893" s="13" t="s">
        <v>79</v>
      </c>
      <c r="AW893" s="13" t="s">
        <v>33</v>
      </c>
      <c r="AX893" s="13" t="s">
        <v>72</v>
      </c>
      <c r="AY893" s="244" t="s">
        <v>203</v>
      </c>
    </row>
    <row r="894" s="13" customFormat="1">
      <c r="A894" s="13"/>
      <c r="B894" s="234"/>
      <c r="C894" s="235"/>
      <c r="D894" s="236" t="s">
        <v>215</v>
      </c>
      <c r="E894" s="237" t="s">
        <v>19</v>
      </c>
      <c r="F894" s="238" t="s">
        <v>949</v>
      </c>
      <c r="G894" s="235"/>
      <c r="H894" s="237" t="s">
        <v>19</v>
      </c>
      <c r="I894" s="239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215</v>
      </c>
      <c r="AU894" s="244" t="s">
        <v>81</v>
      </c>
      <c r="AV894" s="13" t="s">
        <v>79</v>
      </c>
      <c r="AW894" s="13" t="s">
        <v>33</v>
      </c>
      <c r="AX894" s="13" t="s">
        <v>72</v>
      </c>
      <c r="AY894" s="244" t="s">
        <v>203</v>
      </c>
    </row>
    <row r="895" s="13" customFormat="1">
      <c r="A895" s="13"/>
      <c r="B895" s="234"/>
      <c r="C895" s="235"/>
      <c r="D895" s="236" t="s">
        <v>215</v>
      </c>
      <c r="E895" s="237" t="s">
        <v>19</v>
      </c>
      <c r="F895" s="238" t="s">
        <v>971</v>
      </c>
      <c r="G895" s="235"/>
      <c r="H895" s="237" t="s">
        <v>19</v>
      </c>
      <c r="I895" s="239"/>
      <c r="J895" s="235"/>
      <c r="K895" s="235"/>
      <c r="L895" s="240"/>
      <c r="M895" s="241"/>
      <c r="N895" s="242"/>
      <c r="O895" s="242"/>
      <c r="P895" s="242"/>
      <c r="Q895" s="242"/>
      <c r="R895" s="242"/>
      <c r="S895" s="242"/>
      <c r="T895" s="24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4" t="s">
        <v>215</v>
      </c>
      <c r="AU895" s="244" t="s">
        <v>81</v>
      </c>
      <c r="AV895" s="13" t="s">
        <v>79</v>
      </c>
      <c r="AW895" s="13" t="s">
        <v>33</v>
      </c>
      <c r="AX895" s="13" t="s">
        <v>72</v>
      </c>
      <c r="AY895" s="244" t="s">
        <v>203</v>
      </c>
    </row>
    <row r="896" s="14" customFormat="1">
      <c r="A896" s="14"/>
      <c r="B896" s="245"/>
      <c r="C896" s="246"/>
      <c r="D896" s="236" t="s">
        <v>215</v>
      </c>
      <c r="E896" s="247" t="s">
        <v>19</v>
      </c>
      <c r="F896" s="248" t="s">
        <v>2112</v>
      </c>
      <c r="G896" s="246"/>
      <c r="H896" s="249">
        <v>8.4710000000000001</v>
      </c>
      <c r="I896" s="250"/>
      <c r="J896" s="246"/>
      <c r="K896" s="246"/>
      <c r="L896" s="251"/>
      <c r="M896" s="252"/>
      <c r="N896" s="253"/>
      <c r="O896" s="253"/>
      <c r="P896" s="253"/>
      <c r="Q896" s="253"/>
      <c r="R896" s="253"/>
      <c r="S896" s="253"/>
      <c r="T896" s="25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5" t="s">
        <v>215</v>
      </c>
      <c r="AU896" s="255" t="s">
        <v>81</v>
      </c>
      <c r="AV896" s="14" t="s">
        <v>81</v>
      </c>
      <c r="AW896" s="14" t="s">
        <v>33</v>
      </c>
      <c r="AX896" s="14" t="s">
        <v>72</v>
      </c>
      <c r="AY896" s="255" t="s">
        <v>203</v>
      </c>
    </row>
    <row r="897" s="13" customFormat="1">
      <c r="A897" s="13"/>
      <c r="B897" s="234"/>
      <c r="C897" s="235"/>
      <c r="D897" s="236" t="s">
        <v>215</v>
      </c>
      <c r="E897" s="237" t="s">
        <v>19</v>
      </c>
      <c r="F897" s="238" t="s">
        <v>1977</v>
      </c>
      <c r="G897" s="235"/>
      <c r="H897" s="237" t="s">
        <v>19</v>
      </c>
      <c r="I897" s="239"/>
      <c r="J897" s="235"/>
      <c r="K897" s="235"/>
      <c r="L897" s="240"/>
      <c r="M897" s="241"/>
      <c r="N897" s="242"/>
      <c r="O897" s="242"/>
      <c r="P897" s="242"/>
      <c r="Q897" s="242"/>
      <c r="R897" s="242"/>
      <c r="S897" s="242"/>
      <c r="T897" s="24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4" t="s">
        <v>215</v>
      </c>
      <c r="AU897" s="244" t="s">
        <v>81</v>
      </c>
      <c r="AV897" s="13" t="s">
        <v>79</v>
      </c>
      <c r="AW897" s="13" t="s">
        <v>33</v>
      </c>
      <c r="AX897" s="13" t="s">
        <v>72</v>
      </c>
      <c r="AY897" s="244" t="s">
        <v>203</v>
      </c>
    </row>
    <row r="898" s="13" customFormat="1">
      <c r="A898" s="13"/>
      <c r="B898" s="234"/>
      <c r="C898" s="235"/>
      <c r="D898" s="236" t="s">
        <v>215</v>
      </c>
      <c r="E898" s="237" t="s">
        <v>19</v>
      </c>
      <c r="F898" s="238" t="s">
        <v>1831</v>
      </c>
      <c r="G898" s="235"/>
      <c r="H898" s="237" t="s">
        <v>19</v>
      </c>
      <c r="I898" s="239"/>
      <c r="J898" s="235"/>
      <c r="K898" s="235"/>
      <c r="L898" s="240"/>
      <c r="M898" s="241"/>
      <c r="N898" s="242"/>
      <c r="O898" s="242"/>
      <c r="P898" s="242"/>
      <c r="Q898" s="242"/>
      <c r="R898" s="242"/>
      <c r="S898" s="242"/>
      <c r="T898" s="24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4" t="s">
        <v>215</v>
      </c>
      <c r="AU898" s="244" t="s">
        <v>81</v>
      </c>
      <c r="AV898" s="13" t="s">
        <v>79</v>
      </c>
      <c r="AW898" s="13" t="s">
        <v>33</v>
      </c>
      <c r="AX898" s="13" t="s">
        <v>72</v>
      </c>
      <c r="AY898" s="244" t="s">
        <v>203</v>
      </c>
    </row>
    <row r="899" s="13" customFormat="1">
      <c r="A899" s="13"/>
      <c r="B899" s="234"/>
      <c r="C899" s="235"/>
      <c r="D899" s="236" t="s">
        <v>215</v>
      </c>
      <c r="E899" s="237" t="s">
        <v>19</v>
      </c>
      <c r="F899" s="238" t="s">
        <v>1979</v>
      </c>
      <c r="G899" s="235"/>
      <c r="H899" s="237" t="s">
        <v>19</v>
      </c>
      <c r="I899" s="239"/>
      <c r="J899" s="235"/>
      <c r="K899" s="235"/>
      <c r="L899" s="240"/>
      <c r="M899" s="241"/>
      <c r="N899" s="242"/>
      <c r="O899" s="242"/>
      <c r="P899" s="242"/>
      <c r="Q899" s="242"/>
      <c r="R899" s="242"/>
      <c r="S899" s="242"/>
      <c r="T899" s="24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4" t="s">
        <v>215</v>
      </c>
      <c r="AU899" s="244" t="s">
        <v>81</v>
      </c>
      <c r="AV899" s="13" t="s">
        <v>79</v>
      </c>
      <c r="AW899" s="13" t="s">
        <v>33</v>
      </c>
      <c r="AX899" s="13" t="s">
        <v>72</v>
      </c>
      <c r="AY899" s="244" t="s">
        <v>203</v>
      </c>
    </row>
    <row r="900" s="13" customFormat="1">
      <c r="A900" s="13"/>
      <c r="B900" s="234"/>
      <c r="C900" s="235"/>
      <c r="D900" s="236" t="s">
        <v>215</v>
      </c>
      <c r="E900" s="237" t="s">
        <v>19</v>
      </c>
      <c r="F900" s="238" t="s">
        <v>949</v>
      </c>
      <c r="G900" s="235"/>
      <c r="H900" s="237" t="s">
        <v>19</v>
      </c>
      <c r="I900" s="239"/>
      <c r="J900" s="235"/>
      <c r="K900" s="235"/>
      <c r="L900" s="240"/>
      <c r="M900" s="241"/>
      <c r="N900" s="242"/>
      <c r="O900" s="242"/>
      <c r="P900" s="242"/>
      <c r="Q900" s="242"/>
      <c r="R900" s="242"/>
      <c r="S900" s="242"/>
      <c r="T900" s="24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4" t="s">
        <v>215</v>
      </c>
      <c r="AU900" s="244" t="s">
        <v>81</v>
      </c>
      <c r="AV900" s="13" t="s">
        <v>79</v>
      </c>
      <c r="AW900" s="13" t="s">
        <v>33</v>
      </c>
      <c r="AX900" s="13" t="s">
        <v>72</v>
      </c>
      <c r="AY900" s="244" t="s">
        <v>203</v>
      </c>
    </row>
    <row r="901" s="13" customFormat="1">
      <c r="A901" s="13"/>
      <c r="B901" s="234"/>
      <c r="C901" s="235"/>
      <c r="D901" s="236" t="s">
        <v>215</v>
      </c>
      <c r="E901" s="237" t="s">
        <v>19</v>
      </c>
      <c r="F901" s="238" t="s">
        <v>971</v>
      </c>
      <c r="G901" s="235"/>
      <c r="H901" s="237" t="s">
        <v>19</v>
      </c>
      <c r="I901" s="239"/>
      <c r="J901" s="235"/>
      <c r="K901" s="235"/>
      <c r="L901" s="240"/>
      <c r="M901" s="241"/>
      <c r="N901" s="242"/>
      <c r="O901" s="242"/>
      <c r="P901" s="242"/>
      <c r="Q901" s="242"/>
      <c r="R901" s="242"/>
      <c r="S901" s="242"/>
      <c r="T901" s="24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4" t="s">
        <v>215</v>
      </c>
      <c r="AU901" s="244" t="s">
        <v>81</v>
      </c>
      <c r="AV901" s="13" t="s">
        <v>79</v>
      </c>
      <c r="AW901" s="13" t="s">
        <v>33</v>
      </c>
      <c r="AX901" s="13" t="s">
        <v>72</v>
      </c>
      <c r="AY901" s="244" t="s">
        <v>203</v>
      </c>
    </row>
    <row r="902" s="14" customFormat="1">
      <c r="A902" s="14"/>
      <c r="B902" s="245"/>
      <c r="C902" s="246"/>
      <c r="D902" s="236" t="s">
        <v>215</v>
      </c>
      <c r="E902" s="247" t="s">
        <v>19</v>
      </c>
      <c r="F902" s="248" t="s">
        <v>2113</v>
      </c>
      <c r="G902" s="246"/>
      <c r="H902" s="249">
        <v>7.0919999999999996</v>
      </c>
      <c r="I902" s="250"/>
      <c r="J902" s="246"/>
      <c r="K902" s="246"/>
      <c r="L902" s="251"/>
      <c r="M902" s="252"/>
      <c r="N902" s="253"/>
      <c r="O902" s="253"/>
      <c r="P902" s="253"/>
      <c r="Q902" s="253"/>
      <c r="R902" s="253"/>
      <c r="S902" s="253"/>
      <c r="T902" s="25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5" t="s">
        <v>215</v>
      </c>
      <c r="AU902" s="255" t="s">
        <v>81</v>
      </c>
      <c r="AV902" s="14" t="s">
        <v>81</v>
      </c>
      <c r="AW902" s="14" t="s">
        <v>33</v>
      </c>
      <c r="AX902" s="14" t="s">
        <v>72</v>
      </c>
      <c r="AY902" s="255" t="s">
        <v>203</v>
      </c>
    </row>
    <row r="903" s="13" customFormat="1">
      <c r="A903" s="13"/>
      <c r="B903" s="234"/>
      <c r="C903" s="235"/>
      <c r="D903" s="236" t="s">
        <v>215</v>
      </c>
      <c r="E903" s="237" t="s">
        <v>19</v>
      </c>
      <c r="F903" s="238" t="s">
        <v>1977</v>
      </c>
      <c r="G903" s="235"/>
      <c r="H903" s="237" t="s">
        <v>19</v>
      </c>
      <c r="I903" s="239"/>
      <c r="J903" s="235"/>
      <c r="K903" s="235"/>
      <c r="L903" s="240"/>
      <c r="M903" s="241"/>
      <c r="N903" s="242"/>
      <c r="O903" s="242"/>
      <c r="P903" s="242"/>
      <c r="Q903" s="242"/>
      <c r="R903" s="242"/>
      <c r="S903" s="242"/>
      <c r="T903" s="24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4" t="s">
        <v>215</v>
      </c>
      <c r="AU903" s="244" t="s">
        <v>81</v>
      </c>
      <c r="AV903" s="13" t="s">
        <v>79</v>
      </c>
      <c r="AW903" s="13" t="s">
        <v>33</v>
      </c>
      <c r="AX903" s="13" t="s">
        <v>72</v>
      </c>
      <c r="AY903" s="244" t="s">
        <v>203</v>
      </c>
    </row>
    <row r="904" s="13" customFormat="1">
      <c r="A904" s="13"/>
      <c r="B904" s="234"/>
      <c r="C904" s="235"/>
      <c r="D904" s="236" t="s">
        <v>215</v>
      </c>
      <c r="E904" s="237" t="s">
        <v>19</v>
      </c>
      <c r="F904" s="238" t="s">
        <v>1598</v>
      </c>
      <c r="G904" s="235"/>
      <c r="H904" s="237" t="s">
        <v>19</v>
      </c>
      <c r="I904" s="239"/>
      <c r="J904" s="235"/>
      <c r="K904" s="235"/>
      <c r="L904" s="240"/>
      <c r="M904" s="241"/>
      <c r="N904" s="242"/>
      <c r="O904" s="242"/>
      <c r="P904" s="242"/>
      <c r="Q904" s="242"/>
      <c r="R904" s="242"/>
      <c r="S904" s="242"/>
      <c r="T904" s="24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4" t="s">
        <v>215</v>
      </c>
      <c r="AU904" s="244" t="s">
        <v>81</v>
      </c>
      <c r="AV904" s="13" t="s">
        <v>79</v>
      </c>
      <c r="AW904" s="13" t="s">
        <v>33</v>
      </c>
      <c r="AX904" s="13" t="s">
        <v>72</v>
      </c>
      <c r="AY904" s="244" t="s">
        <v>203</v>
      </c>
    </row>
    <row r="905" s="13" customFormat="1">
      <c r="A905" s="13"/>
      <c r="B905" s="234"/>
      <c r="C905" s="235"/>
      <c r="D905" s="236" t="s">
        <v>215</v>
      </c>
      <c r="E905" s="237" t="s">
        <v>19</v>
      </c>
      <c r="F905" s="238" t="s">
        <v>1727</v>
      </c>
      <c r="G905" s="235"/>
      <c r="H905" s="237" t="s">
        <v>19</v>
      </c>
      <c r="I905" s="239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215</v>
      </c>
      <c r="AU905" s="244" t="s">
        <v>81</v>
      </c>
      <c r="AV905" s="13" t="s">
        <v>79</v>
      </c>
      <c r="AW905" s="13" t="s">
        <v>33</v>
      </c>
      <c r="AX905" s="13" t="s">
        <v>72</v>
      </c>
      <c r="AY905" s="244" t="s">
        <v>203</v>
      </c>
    </row>
    <row r="906" s="13" customFormat="1">
      <c r="A906" s="13"/>
      <c r="B906" s="234"/>
      <c r="C906" s="235"/>
      <c r="D906" s="236" t="s">
        <v>215</v>
      </c>
      <c r="E906" s="237" t="s">
        <v>19</v>
      </c>
      <c r="F906" s="238" t="s">
        <v>949</v>
      </c>
      <c r="G906" s="235"/>
      <c r="H906" s="237" t="s">
        <v>19</v>
      </c>
      <c r="I906" s="239"/>
      <c r="J906" s="235"/>
      <c r="K906" s="235"/>
      <c r="L906" s="240"/>
      <c r="M906" s="241"/>
      <c r="N906" s="242"/>
      <c r="O906" s="242"/>
      <c r="P906" s="242"/>
      <c r="Q906" s="242"/>
      <c r="R906" s="242"/>
      <c r="S906" s="242"/>
      <c r="T906" s="24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4" t="s">
        <v>215</v>
      </c>
      <c r="AU906" s="244" t="s">
        <v>81</v>
      </c>
      <c r="AV906" s="13" t="s">
        <v>79</v>
      </c>
      <c r="AW906" s="13" t="s">
        <v>33</v>
      </c>
      <c r="AX906" s="13" t="s">
        <v>72</v>
      </c>
      <c r="AY906" s="244" t="s">
        <v>203</v>
      </c>
    </row>
    <row r="907" s="13" customFormat="1">
      <c r="A907" s="13"/>
      <c r="B907" s="234"/>
      <c r="C907" s="235"/>
      <c r="D907" s="236" t="s">
        <v>215</v>
      </c>
      <c r="E907" s="237" t="s">
        <v>19</v>
      </c>
      <c r="F907" s="238" t="s">
        <v>971</v>
      </c>
      <c r="G907" s="235"/>
      <c r="H907" s="237" t="s">
        <v>19</v>
      </c>
      <c r="I907" s="239"/>
      <c r="J907" s="235"/>
      <c r="K907" s="235"/>
      <c r="L907" s="240"/>
      <c r="M907" s="241"/>
      <c r="N907" s="242"/>
      <c r="O907" s="242"/>
      <c r="P907" s="242"/>
      <c r="Q907" s="242"/>
      <c r="R907" s="242"/>
      <c r="S907" s="242"/>
      <c r="T907" s="24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4" t="s">
        <v>215</v>
      </c>
      <c r="AU907" s="244" t="s">
        <v>81</v>
      </c>
      <c r="AV907" s="13" t="s">
        <v>79</v>
      </c>
      <c r="AW907" s="13" t="s">
        <v>33</v>
      </c>
      <c r="AX907" s="13" t="s">
        <v>72</v>
      </c>
      <c r="AY907" s="244" t="s">
        <v>203</v>
      </c>
    </row>
    <row r="908" s="14" customFormat="1">
      <c r="A908" s="14"/>
      <c r="B908" s="245"/>
      <c r="C908" s="246"/>
      <c r="D908" s="236" t="s">
        <v>215</v>
      </c>
      <c r="E908" s="247" t="s">
        <v>19</v>
      </c>
      <c r="F908" s="248" t="s">
        <v>2113</v>
      </c>
      <c r="G908" s="246"/>
      <c r="H908" s="249">
        <v>7.0919999999999996</v>
      </c>
      <c r="I908" s="250"/>
      <c r="J908" s="246"/>
      <c r="K908" s="246"/>
      <c r="L908" s="251"/>
      <c r="M908" s="252"/>
      <c r="N908" s="253"/>
      <c r="O908" s="253"/>
      <c r="P908" s="253"/>
      <c r="Q908" s="253"/>
      <c r="R908" s="253"/>
      <c r="S908" s="253"/>
      <c r="T908" s="25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5" t="s">
        <v>215</v>
      </c>
      <c r="AU908" s="255" t="s">
        <v>81</v>
      </c>
      <c r="AV908" s="14" t="s">
        <v>81</v>
      </c>
      <c r="AW908" s="14" t="s">
        <v>33</v>
      </c>
      <c r="AX908" s="14" t="s">
        <v>72</v>
      </c>
      <c r="AY908" s="255" t="s">
        <v>203</v>
      </c>
    </row>
    <row r="909" s="13" customFormat="1">
      <c r="A909" s="13"/>
      <c r="B909" s="234"/>
      <c r="C909" s="235"/>
      <c r="D909" s="236" t="s">
        <v>215</v>
      </c>
      <c r="E909" s="237" t="s">
        <v>19</v>
      </c>
      <c r="F909" s="238" t="s">
        <v>1977</v>
      </c>
      <c r="G909" s="235"/>
      <c r="H909" s="237" t="s">
        <v>19</v>
      </c>
      <c r="I909" s="239"/>
      <c r="J909" s="235"/>
      <c r="K909" s="235"/>
      <c r="L909" s="240"/>
      <c r="M909" s="241"/>
      <c r="N909" s="242"/>
      <c r="O909" s="242"/>
      <c r="P909" s="242"/>
      <c r="Q909" s="242"/>
      <c r="R909" s="242"/>
      <c r="S909" s="242"/>
      <c r="T909" s="24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4" t="s">
        <v>215</v>
      </c>
      <c r="AU909" s="244" t="s">
        <v>81</v>
      </c>
      <c r="AV909" s="13" t="s">
        <v>79</v>
      </c>
      <c r="AW909" s="13" t="s">
        <v>33</v>
      </c>
      <c r="AX909" s="13" t="s">
        <v>72</v>
      </c>
      <c r="AY909" s="244" t="s">
        <v>203</v>
      </c>
    </row>
    <row r="910" s="13" customFormat="1">
      <c r="A910" s="13"/>
      <c r="B910" s="234"/>
      <c r="C910" s="235"/>
      <c r="D910" s="236" t="s">
        <v>215</v>
      </c>
      <c r="E910" s="237" t="s">
        <v>19</v>
      </c>
      <c r="F910" s="238" t="s">
        <v>1726</v>
      </c>
      <c r="G910" s="235"/>
      <c r="H910" s="237" t="s">
        <v>19</v>
      </c>
      <c r="I910" s="239"/>
      <c r="J910" s="235"/>
      <c r="K910" s="235"/>
      <c r="L910" s="240"/>
      <c r="M910" s="241"/>
      <c r="N910" s="242"/>
      <c r="O910" s="242"/>
      <c r="P910" s="242"/>
      <c r="Q910" s="242"/>
      <c r="R910" s="242"/>
      <c r="S910" s="242"/>
      <c r="T910" s="24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4" t="s">
        <v>215</v>
      </c>
      <c r="AU910" s="244" t="s">
        <v>81</v>
      </c>
      <c r="AV910" s="13" t="s">
        <v>79</v>
      </c>
      <c r="AW910" s="13" t="s">
        <v>33</v>
      </c>
      <c r="AX910" s="13" t="s">
        <v>72</v>
      </c>
      <c r="AY910" s="244" t="s">
        <v>203</v>
      </c>
    </row>
    <row r="911" s="13" customFormat="1">
      <c r="A911" s="13"/>
      <c r="B911" s="234"/>
      <c r="C911" s="235"/>
      <c r="D911" s="236" t="s">
        <v>215</v>
      </c>
      <c r="E911" s="237" t="s">
        <v>19</v>
      </c>
      <c r="F911" s="238" t="s">
        <v>1982</v>
      </c>
      <c r="G911" s="235"/>
      <c r="H911" s="237" t="s">
        <v>19</v>
      </c>
      <c r="I911" s="239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215</v>
      </c>
      <c r="AU911" s="244" t="s">
        <v>81</v>
      </c>
      <c r="AV911" s="13" t="s">
        <v>79</v>
      </c>
      <c r="AW911" s="13" t="s">
        <v>33</v>
      </c>
      <c r="AX911" s="13" t="s">
        <v>72</v>
      </c>
      <c r="AY911" s="244" t="s">
        <v>203</v>
      </c>
    </row>
    <row r="912" s="13" customFormat="1">
      <c r="A912" s="13"/>
      <c r="B912" s="234"/>
      <c r="C912" s="235"/>
      <c r="D912" s="236" t="s">
        <v>215</v>
      </c>
      <c r="E912" s="237" t="s">
        <v>19</v>
      </c>
      <c r="F912" s="238" t="s">
        <v>949</v>
      </c>
      <c r="G912" s="235"/>
      <c r="H912" s="237" t="s">
        <v>19</v>
      </c>
      <c r="I912" s="239"/>
      <c r="J912" s="235"/>
      <c r="K912" s="235"/>
      <c r="L912" s="240"/>
      <c r="M912" s="241"/>
      <c r="N912" s="242"/>
      <c r="O912" s="242"/>
      <c r="P912" s="242"/>
      <c r="Q912" s="242"/>
      <c r="R912" s="242"/>
      <c r="S912" s="242"/>
      <c r="T912" s="24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4" t="s">
        <v>215</v>
      </c>
      <c r="AU912" s="244" t="s">
        <v>81</v>
      </c>
      <c r="AV912" s="13" t="s">
        <v>79</v>
      </c>
      <c r="AW912" s="13" t="s">
        <v>33</v>
      </c>
      <c r="AX912" s="13" t="s">
        <v>72</v>
      </c>
      <c r="AY912" s="244" t="s">
        <v>203</v>
      </c>
    </row>
    <row r="913" s="13" customFormat="1">
      <c r="A913" s="13"/>
      <c r="B913" s="234"/>
      <c r="C913" s="235"/>
      <c r="D913" s="236" t="s">
        <v>215</v>
      </c>
      <c r="E913" s="237" t="s">
        <v>19</v>
      </c>
      <c r="F913" s="238" t="s">
        <v>971</v>
      </c>
      <c r="G913" s="235"/>
      <c r="H913" s="237" t="s">
        <v>19</v>
      </c>
      <c r="I913" s="239"/>
      <c r="J913" s="235"/>
      <c r="K913" s="235"/>
      <c r="L913" s="240"/>
      <c r="M913" s="241"/>
      <c r="N913" s="242"/>
      <c r="O913" s="242"/>
      <c r="P913" s="242"/>
      <c r="Q913" s="242"/>
      <c r="R913" s="242"/>
      <c r="S913" s="242"/>
      <c r="T913" s="24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4" t="s">
        <v>215</v>
      </c>
      <c r="AU913" s="244" t="s">
        <v>81</v>
      </c>
      <c r="AV913" s="13" t="s">
        <v>79</v>
      </c>
      <c r="AW913" s="13" t="s">
        <v>33</v>
      </c>
      <c r="AX913" s="13" t="s">
        <v>72</v>
      </c>
      <c r="AY913" s="244" t="s">
        <v>203</v>
      </c>
    </row>
    <row r="914" s="14" customFormat="1">
      <c r="A914" s="14"/>
      <c r="B914" s="245"/>
      <c r="C914" s="246"/>
      <c r="D914" s="236" t="s">
        <v>215</v>
      </c>
      <c r="E914" s="247" t="s">
        <v>19</v>
      </c>
      <c r="F914" s="248" t="s">
        <v>2114</v>
      </c>
      <c r="G914" s="246"/>
      <c r="H914" s="249">
        <v>4.7279999999999998</v>
      </c>
      <c r="I914" s="250"/>
      <c r="J914" s="246"/>
      <c r="K914" s="246"/>
      <c r="L914" s="251"/>
      <c r="M914" s="252"/>
      <c r="N914" s="253"/>
      <c r="O914" s="253"/>
      <c r="P914" s="253"/>
      <c r="Q914" s="253"/>
      <c r="R914" s="253"/>
      <c r="S914" s="253"/>
      <c r="T914" s="25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55" t="s">
        <v>215</v>
      </c>
      <c r="AU914" s="255" t="s">
        <v>81</v>
      </c>
      <c r="AV914" s="14" t="s">
        <v>81</v>
      </c>
      <c r="AW914" s="14" t="s">
        <v>33</v>
      </c>
      <c r="AX914" s="14" t="s">
        <v>72</v>
      </c>
      <c r="AY914" s="255" t="s">
        <v>203</v>
      </c>
    </row>
    <row r="915" s="15" customFormat="1">
      <c r="A915" s="15"/>
      <c r="B915" s="256"/>
      <c r="C915" s="257"/>
      <c r="D915" s="236" t="s">
        <v>215</v>
      </c>
      <c r="E915" s="258" t="s">
        <v>19</v>
      </c>
      <c r="F915" s="259" t="s">
        <v>246</v>
      </c>
      <c r="G915" s="257"/>
      <c r="H915" s="260">
        <v>40.384999999999998</v>
      </c>
      <c r="I915" s="261"/>
      <c r="J915" s="257"/>
      <c r="K915" s="257"/>
      <c r="L915" s="262"/>
      <c r="M915" s="263"/>
      <c r="N915" s="264"/>
      <c r="O915" s="264"/>
      <c r="P915" s="264"/>
      <c r="Q915" s="264"/>
      <c r="R915" s="264"/>
      <c r="S915" s="264"/>
      <c r="T915" s="26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T915" s="266" t="s">
        <v>215</v>
      </c>
      <c r="AU915" s="266" t="s">
        <v>81</v>
      </c>
      <c r="AV915" s="15" t="s">
        <v>211</v>
      </c>
      <c r="AW915" s="15" t="s">
        <v>33</v>
      </c>
      <c r="AX915" s="15" t="s">
        <v>79</v>
      </c>
      <c r="AY915" s="266" t="s">
        <v>203</v>
      </c>
    </row>
    <row r="916" s="2" customFormat="1" ht="16.5" customHeight="1">
      <c r="A916" s="40"/>
      <c r="B916" s="41"/>
      <c r="C916" s="270" t="s">
        <v>943</v>
      </c>
      <c r="D916" s="270" t="s">
        <v>771</v>
      </c>
      <c r="E916" s="271" t="s">
        <v>961</v>
      </c>
      <c r="F916" s="272" t="s">
        <v>962</v>
      </c>
      <c r="G916" s="273" t="s">
        <v>209</v>
      </c>
      <c r="H916" s="274">
        <v>44.423999999999999</v>
      </c>
      <c r="I916" s="275"/>
      <c r="J916" s="276">
        <f>ROUND(I916*H916,2)</f>
        <v>0</v>
      </c>
      <c r="K916" s="272" t="s">
        <v>210</v>
      </c>
      <c r="L916" s="277"/>
      <c r="M916" s="278" t="s">
        <v>19</v>
      </c>
      <c r="N916" s="279" t="s">
        <v>43</v>
      </c>
      <c r="O916" s="86"/>
      <c r="P916" s="225">
        <f>O916*H916</f>
        <v>0</v>
      </c>
      <c r="Q916" s="225">
        <v>2.0000000000000002E-05</v>
      </c>
      <c r="R916" s="225">
        <f>Q916*H916</f>
        <v>0.00088848000000000009</v>
      </c>
      <c r="S916" s="225">
        <v>0</v>
      </c>
      <c r="T916" s="226">
        <f>S916*H916</f>
        <v>0</v>
      </c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R916" s="227" t="s">
        <v>821</v>
      </c>
      <c r="AT916" s="227" t="s">
        <v>771</v>
      </c>
      <c r="AU916" s="227" t="s">
        <v>81</v>
      </c>
      <c r="AY916" s="19" t="s">
        <v>203</v>
      </c>
      <c r="BE916" s="228">
        <f>IF(N916="základní",J916,0)</f>
        <v>0</v>
      </c>
      <c r="BF916" s="228">
        <f>IF(N916="snížená",J916,0)</f>
        <v>0</v>
      </c>
      <c r="BG916" s="228">
        <f>IF(N916="zákl. přenesená",J916,0)</f>
        <v>0</v>
      </c>
      <c r="BH916" s="228">
        <f>IF(N916="sníž. přenesená",J916,0)</f>
        <v>0</v>
      </c>
      <c r="BI916" s="228">
        <f>IF(N916="nulová",J916,0)</f>
        <v>0</v>
      </c>
      <c r="BJ916" s="19" t="s">
        <v>79</v>
      </c>
      <c r="BK916" s="228">
        <f>ROUND(I916*H916,2)</f>
        <v>0</v>
      </c>
      <c r="BL916" s="19" t="s">
        <v>321</v>
      </c>
      <c r="BM916" s="227" t="s">
        <v>2115</v>
      </c>
    </row>
    <row r="917" s="13" customFormat="1">
      <c r="A917" s="13"/>
      <c r="B917" s="234"/>
      <c r="C917" s="235"/>
      <c r="D917" s="236" t="s">
        <v>215</v>
      </c>
      <c r="E917" s="237" t="s">
        <v>19</v>
      </c>
      <c r="F917" s="238" t="s">
        <v>1977</v>
      </c>
      <c r="G917" s="235"/>
      <c r="H917" s="237" t="s">
        <v>19</v>
      </c>
      <c r="I917" s="239"/>
      <c r="J917" s="235"/>
      <c r="K917" s="235"/>
      <c r="L917" s="240"/>
      <c r="M917" s="241"/>
      <c r="N917" s="242"/>
      <c r="O917" s="242"/>
      <c r="P917" s="242"/>
      <c r="Q917" s="242"/>
      <c r="R917" s="242"/>
      <c r="S917" s="242"/>
      <c r="T917" s="24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4" t="s">
        <v>215</v>
      </c>
      <c r="AU917" s="244" t="s">
        <v>81</v>
      </c>
      <c r="AV917" s="13" t="s">
        <v>79</v>
      </c>
      <c r="AW917" s="13" t="s">
        <v>33</v>
      </c>
      <c r="AX917" s="13" t="s">
        <v>72</v>
      </c>
      <c r="AY917" s="244" t="s">
        <v>203</v>
      </c>
    </row>
    <row r="918" s="13" customFormat="1">
      <c r="A918" s="13"/>
      <c r="B918" s="234"/>
      <c r="C918" s="235"/>
      <c r="D918" s="236" t="s">
        <v>215</v>
      </c>
      <c r="E918" s="237" t="s">
        <v>19</v>
      </c>
      <c r="F918" s="238" t="s">
        <v>1604</v>
      </c>
      <c r="G918" s="235"/>
      <c r="H918" s="237" t="s">
        <v>19</v>
      </c>
      <c r="I918" s="239"/>
      <c r="J918" s="235"/>
      <c r="K918" s="235"/>
      <c r="L918" s="240"/>
      <c r="M918" s="241"/>
      <c r="N918" s="242"/>
      <c r="O918" s="242"/>
      <c r="P918" s="242"/>
      <c r="Q918" s="242"/>
      <c r="R918" s="242"/>
      <c r="S918" s="242"/>
      <c r="T918" s="24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4" t="s">
        <v>215</v>
      </c>
      <c r="AU918" s="244" t="s">
        <v>81</v>
      </c>
      <c r="AV918" s="13" t="s">
        <v>79</v>
      </c>
      <c r="AW918" s="13" t="s">
        <v>33</v>
      </c>
      <c r="AX918" s="13" t="s">
        <v>72</v>
      </c>
      <c r="AY918" s="244" t="s">
        <v>203</v>
      </c>
    </row>
    <row r="919" s="13" customFormat="1">
      <c r="A919" s="13"/>
      <c r="B919" s="234"/>
      <c r="C919" s="235"/>
      <c r="D919" s="236" t="s">
        <v>215</v>
      </c>
      <c r="E919" s="237" t="s">
        <v>19</v>
      </c>
      <c r="F919" s="238" t="s">
        <v>444</v>
      </c>
      <c r="G919" s="235"/>
      <c r="H919" s="237" t="s">
        <v>19</v>
      </c>
      <c r="I919" s="239"/>
      <c r="J919" s="235"/>
      <c r="K919" s="235"/>
      <c r="L919" s="240"/>
      <c r="M919" s="241"/>
      <c r="N919" s="242"/>
      <c r="O919" s="242"/>
      <c r="P919" s="242"/>
      <c r="Q919" s="242"/>
      <c r="R919" s="242"/>
      <c r="S919" s="242"/>
      <c r="T919" s="24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4" t="s">
        <v>215</v>
      </c>
      <c r="AU919" s="244" t="s">
        <v>81</v>
      </c>
      <c r="AV919" s="13" t="s">
        <v>79</v>
      </c>
      <c r="AW919" s="13" t="s">
        <v>33</v>
      </c>
      <c r="AX919" s="13" t="s">
        <v>72</v>
      </c>
      <c r="AY919" s="244" t="s">
        <v>203</v>
      </c>
    </row>
    <row r="920" s="13" customFormat="1">
      <c r="A920" s="13"/>
      <c r="B920" s="234"/>
      <c r="C920" s="235"/>
      <c r="D920" s="236" t="s">
        <v>215</v>
      </c>
      <c r="E920" s="237" t="s">
        <v>19</v>
      </c>
      <c r="F920" s="238" t="s">
        <v>949</v>
      </c>
      <c r="G920" s="235"/>
      <c r="H920" s="237" t="s">
        <v>19</v>
      </c>
      <c r="I920" s="239"/>
      <c r="J920" s="235"/>
      <c r="K920" s="235"/>
      <c r="L920" s="240"/>
      <c r="M920" s="241"/>
      <c r="N920" s="242"/>
      <c r="O920" s="242"/>
      <c r="P920" s="242"/>
      <c r="Q920" s="242"/>
      <c r="R920" s="242"/>
      <c r="S920" s="242"/>
      <c r="T920" s="24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4" t="s">
        <v>215</v>
      </c>
      <c r="AU920" s="244" t="s">
        <v>81</v>
      </c>
      <c r="AV920" s="13" t="s">
        <v>79</v>
      </c>
      <c r="AW920" s="13" t="s">
        <v>33</v>
      </c>
      <c r="AX920" s="13" t="s">
        <v>72</v>
      </c>
      <c r="AY920" s="244" t="s">
        <v>203</v>
      </c>
    </row>
    <row r="921" s="13" customFormat="1">
      <c r="A921" s="13"/>
      <c r="B921" s="234"/>
      <c r="C921" s="235"/>
      <c r="D921" s="236" t="s">
        <v>215</v>
      </c>
      <c r="E921" s="237" t="s">
        <v>19</v>
      </c>
      <c r="F921" s="238" t="s">
        <v>971</v>
      </c>
      <c r="G921" s="235"/>
      <c r="H921" s="237" t="s">
        <v>19</v>
      </c>
      <c r="I921" s="239"/>
      <c r="J921" s="235"/>
      <c r="K921" s="235"/>
      <c r="L921" s="240"/>
      <c r="M921" s="241"/>
      <c r="N921" s="242"/>
      <c r="O921" s="242"/>
      <c r="P921" s="242"/>
      <c r="Q921" s="242"/>
      <c r="R921" s="242"/>
      <c r="S921" s="242"/>
      <c r="T921" s="24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4" t="s">
        <v>215</v>
      </c>
      <c r="AU921" s="244" t="s">
        <v>81</v>
      </c>
      <c r="AV921" s="13" t="s">
        <v>79</v>
      </c>
      <c r="AW921" s="13" t="s">
        <v>33</v>
      </c>
      <c r="AX921" s="13" t="s">
        <v>72</v>
      </c>
      <c r="AY921" s="244" t="s">
        <v>203</v>
      </c>
    </row>
    <row r="922" s="14" customFormat="1">
      <c r="A922" s="14"/>
      <c r="B922" s="245"/>
      <c r="C922" s="246"/>
      <c r="D922" s="236" t="s">
        <v>215</v>
      </c>
      <c r="E922" s="247" t="s">
        <v>19</v>
      </c>
      <c r="F922" s="248" t="s">
        <v>2111</v>
      </c>
      <c r="G922" s="246"/>
      <c r="H922" s="249">
        <v>13.002000000000001</v>
      </c>
      <c r="I922" s="250"/>
      <c r="J922" s="246"/>
      <c r="K922" s="246"/>
      <c r="L922" s="251"/>
      <c r="M922" s="252"/>
      <c r="N922" s="253"/>
      <c r="O922" s="253"/>
      <c r="P922" s="253"/>
      <c r="Q922" s="253"/>
      <c r="R922" s="253"/>
      <c r="S922" s="253"/>
      <c r="T922" s="25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5" t="s">
        <v>215</v>
      </c>
      <c r="AU922" s="255" t="s">
        <v>81</v>
      </c>
      <c r="AV922" s="14" t="s">
        <v>81</v>
      </c>
      <c r="AW922" s="14" t="s">
        <v>33</v>
      </c>
      <c r="AX922" s="14" t="s">
        <v>72</v>
      </c>
      <c r="AY922" s="255" t="s">
        <v>203</v>
      </c>
    </row>
    <row r="923" s="13" customFormat="1">
      <c r="A923" s="13"/>
      <c r="B923" s="234"/>
      <c r="C923" s="235"/>
      <c r="D923" s="236" t="s">
        <v>215</v>
      </c>
      <c r="E923" s="237" t="s">
        <v>19</v>
      </c>
      <c r="F923" s="238" t="s">
        <v>1977</v>
      </c>
      <c r="G923" s="235"/>
      <c r="H923" s="237" t="s">
        <v>19</v>
      </c>
      <c r="I923" s="239"/>
      <c r="J923" s="235"/>
      <c r="K923" s="235"/>
      <c r="L923" s="240"/>
      <c r="M923" s="241"/>
      <c r="N923" s="242"/>
      <c r="O923" s="242"/>
      <c r="P923" s="242"/>
      <c r="Q923" s="242"/>
      <c r="R923" s="242"/>
      <c r="S923" s="242"/>
      <c r="T923" s="24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4" t="s">
        <v>215</v>
      </c>
      <c r="AU923" s="244" t="s">
        <v>81</v>
      </c>
      <c r="AV923" s="13" t="s">
        <v>79</v>
      </c>
      <c r="AW923" s="13" t="s">
        <v>33</v>
      </c>
      <c r="AX923" s="13" t="s">
        <v>72</v>
      </c>
      <c r="AY923" s="244" t="s">
        <v>203</v>
      </c>
    </row>
    <row r="924" s="13" customFormat="1">
      <c r="A924" s="13"/>
      <c r="B924" s="234"/>
      <c r="C924" s="235"/>
      <c r="D924" s="236" t="s">
        <v>215</v>
      </c>
      <c r="E924" s="237" t="s">
        <v>19</v>
      </c>
      <c r="F924" s="238" t="s">
        <v>1612</v>
      </c>
      <c r="G924" s="235"/>
      <c r="H924" s="237" t="s">
        <v>19</v>
      </c>
      <c r="I924" s="239"/>
      <c r="J924" s="235"/>
      <c r="K924" s="235"/>
      <c r="L924" s="240"/>
      <c r="M924" s="241"/>
      <c r="N924" s="242"/>
      <c r="O924" s="242"/>
      <c r="P924" s="242"/>
      <c r="Q924" s="242"/>
      <c r="R924" s="242"/>
      <c r="S924" s="242"/>
      <c r="T924" s="24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4" t="s">
        <v>215</v>
      </c>
      <c r="AU924" s="244" t="s">
        <v>81</v>
      </c>
      <c r="AV924" s="13" t="s">
        <v>79</v>
      </c>
      <c r="AW924" s="13" t="s">
        <v>33</v>
      </c>
      <c r="AX924" s="13" t="s">
        <v>72</v>
      </c>
      <c r="AY924" s="244" t="s">
        <v>203</v>
      </c>
    </row>
    <row r="925" s="13" customFormat="1">
      <c r="A925" s="13"/>
      <c r="B925" s="234"/>
      <c r="C925" s="235"/>
      <c r="D925" s="236" t="s">
        <v>215</v>
      </c>
      <c r="E925" s="237" t="s">
        <v>19</v>
      </c>
      <c r="F925" s="238" t="s">
        <v>456</v>
      </c>
      <c r="G925" s="235"/>
      <c r="H925" s="237" t="s">
        <v>19</v>
      </c>
      <c r="I925" s="239"/>
      <c r="J925" s="235"/>
      <c r="K925" s="235"/>
      <c r="L925" s="240"/>
      <c r="M925" s="241"/>
      <c r="N925" s="242"/>
      <c r="O925" s="242"/>
      <c r="P925" s="242"/>
      <c r="Q925" s="242"/>
      <c r="R925" s="242"/>
      <c r="S925" s="242"/>
      <c r="T925" s="24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4" t="s">
        <v>215</v>
      </c>
      <c r="AU925" s="244" t="s">
        <v>81</v>
      </c>
      <c r="AV925" s="13" t="s">
        <v>79</v>
      </c>
      <c r="AW925" s="13" t="s">
        <v>33</v>
      </c>
      <c r="AX925" s="13" t="s">
        <v>72</v>
      </c>
      <c r="AY925" s="244" t="s">
        <v>203</v>
      </c>
    </row>
    <row r="926" s="13" customFormat="1">
      <c r="A926" s="13"/>
      <c r="B926" s="234"/>
      <c r="C926" s="235"/>
      <c r="D926" s="236" t="s">
        <v>215</v>
      </c>
      <c r="E926" s="237" t="s">
        <v>19</v>
      </c>
      <c r="F926" s="238" t="s">
        <v>949</v>
      </c>
      <c r="G926" s="235"/>
      <c r="H926" s="237" t="s">
        <v>19</v>
      </c>
      <c r="I926" s="239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215</v>
      </c>
      <c r="AU926" s="244" t="s">
        <v>81</v>
      </c>
      <c r="AV926" s="13" t="s">
        <v>79</v>
      </c>
      <c r="AW926" s="13" t="s">
        <v>33</v>
      </c>
      <c r="AX926" s="13" t="s">
        <v>72</v>
      </c>
      <c r="AY926" s="244" t="s">
        <v>203</v>
      </c>
    </row>
    <row r="927" s="13" customFormat="1">
      <c r="A927" s="13"/>
      <c r="B927" s="234"/>
      <c r="C927" s="235"/>
      <c r="D927" s="236" t="s">
        <v>215</v>
      </c>
      <c r="E927" s="237" t="s">
        <v>19</v>
      </c>
      <c r="F927" s="238" t="s">
        <v>971</v>
      </c>
      <c r="G927" s="235"/>
      <c r="H927" s="237" t="s">
        <v>19</v>
      </c>
      <c r="I927" s="239"/>
      <c r="J927" s="235"/>
      <c r="K927" s="235"/>
      <c r="L927" s="240"/>
      <c r="M927" s="241"/>
      <c r="N927" s="242"/>
      <c r="O927" s="242"/>
      <c r="P927" s="242"/>
      <c r="Q927" s="242"/>
      <c r="R927" s="242"/>
      <c r="S927" s="242"/>
      <c r="T927" s="24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4" t="s">
        <v>215</v>
      </c>
      <c r="AU927" s="244" t="s">
        <v>81</v>
      </c>
      <c r="AV927" s="13" t="s">
        <v>79</v>
      </c>
      <c r="AW927" s="13" t="s">
        <v>33</v>
      </c>
      <c r="AX927" s="13" t="s">
        <v>72</v>
      </c>
      <c r="AY927" s="244" t="s">
        <v>203</v>
      </c>
    </row>
    <row r="928" s="14" customFormat="1">
      <c r="A928" s="14"/>
      <c r="B928" s="245"/>
      <c r="C928" s="246"/>
      <c r="D928" s="236" t="s">
        <v>215</v>
      </c>
      <c r="E928" s="247" t="s">
        <v>19</v>
      </c>
      <c r="F928" s="248" t="s">
        <v>2112</v>
      </c>
      <c r="G928" s="246"/>
      <c r="H928" s="249">
        <v>8.4710000000000001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215</v>
      </c>
      <c r="AU928" s="255" t="s">
        <v>81</v>
      </c>
      <c r="AV928" s="14" t="s">
        <v>81</v>
      </c>
      <c r="AW928" s="14" t="s">
        <v>33</v>
      </c>
      <c r="AX928" s="14" t="s">
        <v>72</v>
      </c>
      <c r="AY928" s="255" t="s">
        <v>203</v>
      </c>
    </row>
    <row r="929" s="13" customFormat="1">
      <c r="A929" s="13"/>
      <c r="B929" s="234"/>
      <c r="C929" s="235"/>
      <c r="D929" s="236" t="s">
        <v>215</v>
      </c>
      <c r="E929" s="237" t="s">
        <v>19</v>
      </c>
      <c r="F929" s="238" t="s">
        <v>1977</v>
      </c>
      <c r="G929" s="235"/>
      <c r="H929" s="237" t="s">
        <v>19</v>
      </c>
      <c r="I929" s="239"/>
      <c r="J929" s="235"/>
      <c r="K929" s="235"/>
      <c r="L929" s="240"/>
      <c r="M929" s="241"/>
      <c r="N929" s="242"/>
      <c r="O929" s="242"/>
      <c r="P929" s="242"/>
      <c r="Q929" s="242"/>
      <c r="R929" s="242"/>
      <c r="S929" s="242"/>
      <c r="T929" s="24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4" t="s">
        <v>215</v>
      </c>
      <c r="AU929" s="244" t="s">
        <v>81</v>
      </c>
      <c r="AV929" s="13" t="s">
        <v>79</v>
      </c>
      <c r="AW929" s="13" t="s">
        <v>33</v>
      </c>
      <c r="AX929" s="13" t="s">
        <v>72</v>
      </c>
      <c r="AY929" s="244" t="s">
        <v>203</v>
      </c>
    </row>
    <row r="930" s="13" customFormat="1">
      <c r="A930" s="13"/>
      <c r="B930" s="234"/>
      <c r="C930" s="235"/>
      <c r="D930" s="236" t="s">
        <v>215</v>
      </c>
      <c r="E930" s="237" t="s">
        <v>19</v>
      </c>
      <c r="F930" s="238" t="s">
        <v>1831</v>
      </c>
      <c r="G930" s="235"/>
      <c r="H930" s="237" t="s">
        <v>19</v>
      </c>
      <c r="I930" s="239"/>
      <c r="J930" s="235"/>
      <c r="K930" s="235"/>
      <c r="L930" s="240"/>
      <c r="M930" s="241"/>
      <c r="N930" s="242"/>
      <c r="O930" s="242"/>
      <c r="P930" s="242"/>
      <c r="Q930" s="242"/>
      <c r="R930" s="242"/>
      <c r="S930" s="242"/>
      <c r="T930" s="24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4" t="s">
        <v>215</v>
      </c>
      <c r="AU930" s="244" t="s">
        <v>81</v>
      </c>
      <c r="AV930" s="13" t="s">
        <v>79</v>
      </c>
      <c r="AW930" s="13" t="s">
        <v>33</v>
      </c>
      <c r="AX930" s="13" t="s">
        <v>72</v>
      </c>
      <c r="AY930" s="244" t="s">
        <v>203</v>
      </c>
    </row>
    <row r="931" s="13" customFormat="1">
      <c r="A931" s="13"/>
      <c r="B931" s="234"/>
      <c r="C931" s="235"/>
      <c r="D931" s="236" t="s">
        <v>215</v>
      </c>
      <c r="E931" s="237" t="s">
        <v>19</v>
      </c>
      <c r="F931" s="238" t="s">
        <v>1979</v>
      </c>
      <c r="G931" s="235"/>
      <c r="H931" s="237" t="s">
        <v>19</v>
      </c>
      <c r="I931" s="239"/>
      <c r="J931" s="235"/>
      <c r="K931" s="235"/>
      <c r="L931" s="240"/>
      <c r="M931" s="241"/>
      <c r="N931" s="242"/>
      <c r="O931" s="242"/>
      <c r="P931" s="242"/>
      <c r="Q931" s="242"/>
      <c r="R931" s="242"/>
      <c r="S931" s="242"/>
      <c r="T931" s="24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4" t="s">
        <v>215</v>
      </c>
      <c r="AU931" s="244" t="s">
        <v>81</v>
      </c>
      <c r="AV931" s="13" t="s">
        <v>79</v>
      </c>
      <c r="AW931" s="13" t="s">
        <v>33</v>
      </c>
      <c r="AX931" s="13" t="s">
        <v>72</v>
      </c>
      <c r="AY931" s="244" t="s">
        <v>203</v>
      </c>
    </row>
    <row r="932" s="13" customFormat="1">
      <c r="A932" s="13"/>
      <c r="B932" s="234"/>
      <c r="C932" s="235"/>
      <c r="D932" s="236" t="s">
        <v>215</v>
      </c>
      <c r="E932" s="237" t="s">
        <v>19</v>
      </c>
      <c r="F932" s="238" t="s">
        <v>949</v>
      </c>
      <c r="G932" s="235"/>
      <c r="H932" s="237" t="s">
        <v>19</v>
      </c>
      <c r="I932" s="239"/>
      <c r="J932" s="235"/>
      <c r="K932" s="235"/>
      <c r="L932" s="240"/>
      <c r="M932" s="241"/>
      <c r="N932" s="242"/>
      <c r="O932" s="242"/>
      <c r="P932" s="242"/>
      <c r="Q932" s="242"/>
      <c r="R932" s="242"/>
      <c r="S932" s="242"/>
      <c r="T932" s="24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4" t="s">
        <v>215</v>
      </c>
      <c r="AU932" s="244" t="s">
        <v>81</v>
      </c>
      <c r="AV932" s="13" t="s">
        <v>79</v>
      </c>
      <c r="AW932" s="13" t="s">
        <v>33</v>
      </c>
      <c r="AX932" s="13" t="s">
        <v>72</v>
      </c>
      <c r="AY932" s="244" t="s">
        <v>203</v>
      </c>
    </row>
    <row r="933" s="13" customFormat="1">
      <c r="A933" s="13"/>
      <c r="B933" s="234"/>
      <c r="C933" s="235"/>
      <c r="D933" s="236" t="s">
        <v>215</v>
      </c>
      <c r="E933" s="237" t="s">
        <v>19</v>
      </c>
      <c r="F933" s="238" t="s">
        <v>971</v>
      </c>
      <c r="G933" s="235"/>
      <c r="H933" s="237" t="s">
        <v>19</v>
      </c>
      <c r="I933" s="239"/>
      <c r="J933" s="235"/>
      <c r="K933" s="235"/>
      <c r="L933" s="240"/>
      <c r="M933" s="241"/>
      <c r="N933" s="242"/>
      <c r="O933" s="242"/>
      <c r="P933" s="242"/>
      <c r="Q933" s="242"/>
      <c r="R933" s="242"/>
      <c r="S933" s="242"/>
      <c r="T933" s="24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4" t="s">
        <v>215</v>
      </c>
      <c r="AU933" s="244" t="s">
        <v>81</v>
      </c>
      <c r="AV933" s="13" t="s">
        <v>79</v>
      </c>
      <c r="AW933" s="13" t="s">
        <v>33</v>
      </c>
      <c r="AX933" s="13" t="s">
        <v>72</v>
      </c>
      <c r="AY933" s="244" t="s">
        <v>203</v>
      </c>
    </row>
    <row r="934" s="14" customFormat="1">
      <c r="A934" s="14"/>
      <c r="B934" s="245"/>
      <c r="C934" s="246"/>
      <c r="D934" s="236" t="s">
        <v>215</v>
      </c>
      <c r="E934" s="247" t="s">
        <v>19</v>
      </c>
      <c r="F934" s="248" t="s">
        <v>2113</v>
      </c>
      <c r="G934" s="246"/>
      <c r="H934" s="249">
        <v>7.0919999999999996</v>
      </c>
      <c r="I934" s="250"/>
      <c r="J934" s="246"/>
      <c r="K934" s="246"/>
      <c r="L934" s="251"/>
      <c r="M934" s="252"/>
      <c r="N934" s="253"/>
      <c r="O934" s="253"/>
      <c r="P934" s="253"/>
      <c r="Q934" s="253"/>
      <c r="R934" s="253"/>
      <c r="S934" s="253"/>
      <c r="T934" s="25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5" t="s">
        <v>215</v>
      </c>
      <c r="AU934" s="255" t="s">
        <v>81</v>
      </c>
      <c r="AV934" s="14" t="s">
        <v>81</v>
      </c>
      <c r="AW934" s="14" t="s">
        <v>33</v>
      </c>
      <c r="AX934" s="14" t="s">
        <v>72</v>
      </c>
      <c r="AY934" s="255" t="s">
        <v>203</v>
      </c>
    </row>
    <row r="935" s="13" customFormat="1">
      <c r="A935" s="13"/>
      <c r="B935" s="234"/>
      <c r="C935" s="235"/>
      <c r="D935" s="236" t="s">
        <v>215</v>
      </c>
      <c r="E935" s="237" t="s">
        <v>19</v>
      </c>
      <c r="F935" s="238" t="s">
        <v>1977</v>
      </c>
      <c r="G935" s="235"/>
      <c r="H935" s="237" t="s">
        <v>19</v>
      </c>
      <c r="I935" s="239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215</v>
      </c>
      <c r="AU935" s="244" t="s">
        <v>81</v>
      </c>
      <c r="AV935" s="13" t="s">
        <v>79</v>
      </c>
      <c r="AW935" s="13" t="s">
        <v>33</v>
      </c>
      <c r="AX935" s="13" t="s">
        <v>72</v>
      </c>
      <c r="AY935" s="244" t="s">
        <v>203</v>
      </c>
    </row>
    <row r="936" s="13" customFormat="1">
      <c r="A936" s="13"/>
      <c r="B936" s="234"/>
      <c r="C936" s="235"/>
      <c r="D936" s="236" t="s">
        <v>215</v>
      </c>
      <c r="E936" s="237" t="s">
        <v>19</v>
      </c>
      <c r="F936" s="238" t="s">
        <v>1598</v>
      </c>
      <c r="G936" s="235"/>
      <c r="H936" s="237" t="s">
        <v>19</v>
      </c>
      <c r="I936" s="239"/>
      <c r="J936" s="235"/>
      <c r="K936" s="235"/>
      <c r="L936" s="240"/>
      <c r="M936" s="241"/>
      <c r="N936" s="242"/>
      <c r="O936" s="242"/>
      <c r="P936" s="242"/>
      <c r="Q936" s="242"/>
      <c r="R936" s="242"/>
      <c r="S936" s="242"/>
      <c r="T936" s="24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4" t="s">
        <v>215</v>
      </c>
      <c r="AU936" s="244" t="s">
        <v>81</v>
      </c>
      <c r="AV936" s="13" t="s">
        <v>79</v>
      </c>
      <c r="AW936" s="13" t="s">
        <v>33</v>
      </c>
      <c r="AX936" s="13" t="s">
        <v>72</v>
      </c>
      <c r="AY936" s="244" t="s">
        <v>203</v>
      </c>
    </row>
    <row r="937" s="13" customFormat="1">
      <c r="A937" s="13"/>
      <c r="B937" s="234"/>
      <c r="C937" s="235"/>
      <c r="D937" s="236" t="s">
        <v>215</v>
      </c>
      <c r="E937" s="237" t="s">
        <v>19</v>
      </c>
      <c r="F937" s="238" t="s">
        <v>1727</v>
      </c>
      <c r="G937" s="235"/>
      <c r="H937" s="237" t="s">
        <v>19</v>
      </c>
      <c r="I937" s="239"/>
      <c r="J937" s="235"/>
      <c r="K937" s="235"/>
      <c r="L937" s="240"/>
      <c r="M937" s="241"/>
      <c r="N937" s="242"/>
      <c r="O937" s="242"/>
      <c r="P937" s="242"/>
      <c r="Q937" s="242"/>
      <c r="R937" s="242"/>
      <c r="S937" s="242"/>
      <c r="T937" s="24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4" t="s">
        <v>215</v>
      </c>
      <c r="AU937" s="244" t="s">
        <v>81</v>
      </c>
      <c r="AV937" s="13" t="s">
        <v>79</v>
      </c>
      <c r="AW937" s="13" t="s">
        <v>33</v>
      </c>
      <c r="AX937" s="13" t="s">
        <v>72</v>
      </c>
      <c r="AY937" s="244" t="s">
        <v>203</v>
      </c>
    </row>
    <row r="938" s="13" customFormat="1">
      <c r="A938" s="13"/>
      <c r="B938" s="234"/>
      <c r="C938" s="235"/>
      <c r="D938" s="236" t="s">
        <v>215</v>
      </c>
      <c r="E938" s="237" t="s">
        <v>19</v>
      </c>
      <c r="F938" s="238" t="s">
        <v>949</v>
      </c>
      <c r="G938" s="235"/>
      <c r="H938" s="237" t="s">
        <v>19</v>
      </c>
      <c r="I938" s="239"/>
      <c r="J938" s="235"/>
      <c r="K938" s="235"/>
      <c r="L938" s="240"/>
      <c r="M938" s="241"/>
      <c r="N938" s="242"/>
      <c r="O938" s="242"/>
      <c r="P938" s="242"/>
      <c r="Q938" s="242"/>
      <c r="R938" s="242"/>
      <c r="S938" s="242"/>
      <c r="T938" s="24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4" t="s">
        <v>215</v>
      </c>
      <c r="AU938" s="244" t="s">
        <v>81</v>
      </c>
      <c r="AV938" s="13" t="s">
        <v>79</v>
      </c>
      <c r="AW938" s="13" t="s">
        <v>33</v>
      </c>
      <c r="AX938" s="13" t="s">
        <v>72</v>
      </c>
      <c r="AY938" s="244" t="s">
        <v>203</v>
      </c>
    </row>
    <row r="939" s="13" customFormat="1">
      <c r="A939" s="13"/>
      <c r="B939" s="234"/>
      <c r="C939" s="235"/>
      <c r="D939" s="236" t="s">
        <v>215</v>
      </c>
      <c r="E939" s="237" t="s">
        <v>19</v>
      </c>
      <c r="F939" s="238" t="s">
        <v>971</v>
      </c>
      <c r="G939" s="235"/>
      <c r="H939" s="237" t="s">
        <v>19</v>
      </c>
      <c r="I939" s="239"/>
      <c r="J939" s="235"/>
      <c r="K939" s="235"/>
      <c r="L939" s="240"/>
      <c r="M939" s="241"/>
      <c r="N939" s="242"/>
      <c r="O939" s="242"/>
      <c r="P939" s="242"/>
      <c r="Q939" s="242"/>
      <c r="R939" s="242"/>
      <c r="S939" s="242"/>
      <c r="T939" s="24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4" t="s">
        <v>215</v>
      </c>
      <c r="AU939" s="244" t="s">
        <v>81</v>
      </c>
      <c r="AV939" s="13" t="s">
        <v>79</v>
      </c>
      <c r="AW939" s="13" t="s">
        <v>33</v>
      </c>
      <c r="AX939" s="13" t="s">
        <v>72</v>
      </c>
      <c r="AY939" s="244" t="s">
        <v>203</v>
      </c>
    </row>
    <row r="940" s="14" customFormat="1">
      <c r="A940" s="14"/>
      <c r="B940" s="245"/>
      <c r="C940" s="246"/>
      <c r="D940" s="236" t="s">
        <v>215</v>
      </c>
      <c r="E940" s="247" t="s">
        <v>19</v>
      </c>
      <c r="F940" s="248" t="s">
        <v>2113</v>
      </c>
      <c r="G940" s="246"/>
      <c r="H940" s="249">
        <v>7.0919999999999996</v>
      </c>
      <c r="I940" s="250"/>
      <c r="J940" s="246"/>
      <c r="K940" s="246"/>
      <c r="L940" s="251"/>
      <c r="M940" s="252"/>
      <c r="N940" s="253"/>
      <c r="O940" s="253"/>
      <c r="P940" s="253"/>
      <c r="Q940" s="253"/>
      <c r="R940" s="253"/>
      <c r="S940" s="253"/>
      <c r="T940" s="25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5" t="s">
        <v>215</v>
      </c>
      <c r="AU940" s="255" t="s">
        <v>81</v>
      </c>
      <c r="AV940" s="14" t="s">
        <v>81</v>
      </c>
      <c r="AW940" s="14" t="s">
        <v>33</v>
      </c>
      <c r="AX940" s="14" t="s">
        <v>72</v>
      </c>
      <c r="AY940" s="255" t="s">
        <v>203</v>
      </c>
    </row>
    <row r="941" s="13" customFormat="1">
      <c r="A941" s="13"/>
      <c r="B941" s="234"/>
      <c r="C941" s="235"/>
      <c r="D941" s="236" t="s">
        <v>215</v>
      </c>
      <c r="E941" s="237" t="s">
        <v>19</v>
      </c>
      <c r="F941" s="238" t="s">
        <v>1977</v>
      </c>
      <c r="G941" s="235"/>
      <c r="H941" s="237" t="s">
        <v>19</v>
      </c>
      <c r="I941" s="239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215</v>
      </c>
      <c r="AU941" s="244" t="s">
        <v>81</v>
      </c>
      <c r="AV941" s="13" t="s">
        <v>79</v>
      </c>
      <c r="AW941" s="13" t="s">
        <v>33</v>
      </c>
      <c r="AX941" s="13" t="s">
        <v>72</v>
      </c>
      <c r="AY941" s="244" t="s">
        <v>203</v>
      </c>
    </row>
    <row r="942" s="13" customFormat="1">
      <c r="A942" s="13"/>
      <c r="B942" s="234"/>
      <c r="C942" s="235"/>
      <c r="D942" s="236" t="s">
        <v>215</v>
      </c>
      <c r="E942" s="237" t="s">
        <v>19</v>
      </c>
      <c r="F942" s="238" t="s">
        <v>1726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215</v>
      </c>
      <c r="AU942" s="244" t="s">
        <v>81</v>
      </c>
      <c r="AV942" s="13" t="s">
        <v>79</v>
      </c>
      <c r="AW942" s="13" t="s">
        <v>33</v>
      </c>
      <c r="AX942" s="13" t="s">
        <v>72</v>
      </c>
      <c r="AY942" s="244" t="s">
        <v>203</v>
      </c>
    </row>
    <row r="943" s="13" customFormat="1">
      <c r="A943" s="13"/>
      <c r="B943" s="234"/>
      <c r="C943" s="235"/>
      <c r="D943" s="236" t="s">
        <v>215</v>
      </c>
      <c r="E943" s="237" t="s">
        <v>19</v>
      </c>
      <c r="F943" s="238" t="s">
        <v>1982</v>
      </c>
      <c r="G943" s="235"/>
      <c r="H943" s="237" t="s">
        <v>19</v>
      </c>
      <c r="I943" s="239"/>
      <c r="J943" s="235"/>
      <c r="K943" s="235"/>
      <c r="L943" s="240"/>
      <c r="M943" s="241"/>
      <c r="N943" s="242"/>
      <c r="O943" s="242"/>
      <c r="P943" s="242"/>
      <c r="Q943" s="242"/>
      <c r="R943" s="242"/>
      <c r="S943" s="242"/>
      <c r="T943" s="24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4" t="s">
        <v>215</v>
      </c>
      <c r="AU943" s="244" t="s">
        <v>81</v>
      </c>
      <c r="AV943" s="13" t="s">
        <v>79</v>
      </c>
      <c r="AW943" s="13" t="s">
        <v>33</v>
      </c>
      <c r="AX943" s="13" t="s">
        <v>72</v>
      </c>
      <c r="AY943" s="244" t="s">
        <v>203</v>
      </c>
    </row>
    <row r="944" s="13" customFormat="1">
      <c r="A944" s="13"/>
      <c r="B944" s="234"/>
      <c r="C944" s="235"/>
      <c r="D944" s="236" t="s">
        <v>215</v>
      </c>
      <c r="E944" s="237" t="s">
        <v>19</v>
      </c>
      <c r="F944" s="238" t="s">
        <v>949</v>
      </c>
      <c r="G944" s="235"/>
      <c r="H944" s="237" t="s">
        <v>19</v>
      </c>
      <c r="I944" s="239"/>
      <c r="J944" s="235"/>
      <c r="K944" s="235"/>
      <c r="L944" s="240"/>
      <c r="M944" s="241"/>
      <c r="N944" s="242"/>
      <c r="O944" s="242"/>
      <c r="P944" s="242"/>
      <c r="Q944" s="242"/>
      <c r="R944" s="242"/>
      <c r="S944" s="242"/>
      <c r="T944" s="24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4" t="s">
        <v>215</v>
      </c>
      <c r="AU944" s="244" t="s">
        <v>81</v>
      </c>
      <c r="AV944" s="13" t="s">
        <v>79</v>
      </c>
      <c r="AW944" s="13" t="s">
        <v>33</v>
      </c>
      <c r="AX944" s="13" t="s">
        <v>72</v>
      </c>
      <c r="AY944" s="244" t="s">
        <v>203</v>
      </c>
    </row>
    <row r="945" s="13" customFormat="1">
      <c r="A945" s="13"/>
      <c r="B945" s="234"/>
      <c r="C945" s="235"/>
      <c r="D945" s="236" t="s">
        <v>215</v>
      </c>
      <c r="E945" s="237" t="s">
        <v>19</v>
      </c>
      <c r="F945" s="238" t="s">
        <v>971</v>
      </c>
      <c r="G945" s="235"/>
      <c r="H945" s="237" t="s">
        <v>19</v>
      </c>
      <c r="I945" s="239"/>
      <c r="J945" s="235"/>
      <c r="K945" s="235"/>
      <c r="L945" s="240"/>
      <c r="M945" s="241"/>
      <c r="N945" s="242"/>
      <c r="O945" s="242"/>
      <c r="P945" s="242"/>
      <c r="Q945" s="242"/>
      <c r="R945" s="242"/>
      <c r="S945" s="242"/>
      <c r="T945" s="24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4" t="s">
        <v>215</v>
      </c>
      <c r="AU945" s="244" t="s">
        <v>81</v>
      </c>
      <c r="AV945" s="13" t="s">
        <v>79</v>
      </c>
      <c r="AW945" s="13" t="s">
        <v>33</v>
      </c>
      <c r="AX945" s="13" t="s">
        <v>72</v>
      </c>
      <c r="AY945" s="244" t="s">
        <v>203</v>
      </c>
    </row>
    <row r="946" s="14" customFormat="1">
      <c r="A946" s="14"/>
      <c r="B946" s="245"/>
      <c r="C946" s="246"/>
      <c r="D946" s="236" t="s">
        <v>215</v>
      </c>
      <c r="E946" s="247" t="s">
        <v>19</v>
      </c>
      <c r="F946" s="248" t="s">
        <v>2114</v>
      </c>
      <c r="G946" s="246"/>
      <c r="H946" s="249">
        <v>4.7279999999999998</v>
      </c>
      <c r="I946" s="250"/>
      <c r="J946" s="246"/>
      <c r="K946" s="246"/>
      <c r="L946" s="251"/>
      <c r="M946" s="252"/>
      <c r="N946" s="253"/>
      <c r="O946" s="253"/>
      <c r="P946" s="253"/>
      <c r="Q946" s="253"/>
      <c r="R946" s="253"/>
      <c r="S946" s="253"/>
      <c r="T946" s="25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5" t="s">
        <v>215</v>
      </c>
      <c r="AU946" s="255" t="s">
        <v>81</v>
      </c>
      <c r="AV946" s="14" t="s">
        <v>81</v>
      </c>
      <c r="AW946" s="14" t="s">
        <v>33</v>
      </c>
      <c r="AX946" s="14" t="s">
        <v>72</v>
      </c>
      <c r="AY946" s="255" t="s">
        <v>203</v>
      </c>
    </row>
    <row r="947" s="15" customFormat="1">
      <c r="A947" s="15"/>
      <c r="B947" s="256"/>
      <c r="C947" s="257"/>
      <c r="D947" s="236" t="s">
        <v>215</v>
      </c>
      <c r="E947" s="258" t="s">
        <v>19</v>
      </c>
      <c r="F947" s="259" t="s">
        <v>246</v>
      </c>
      <c r="G947" s="257"/>
      <c r="H947" s="260">
        <v>40.384999999999998</v>
      </c>
      <c r="I947" s="261"/>
      <c r="J947" s="257"/>
      <c r="K947" s="257"/>
      <c r="L947" s="262"/>
      <c r="M947" s="263"/>
      <c r="N947" s="264"/>
      <c r="O947" s="264"/>
      <c r="P947" s="264"/>
      <c r="Q947" s="264"/>
      <c r="R947" s="264"/>
      <c r="S947" s="264"/>
      <c r="T947" s="26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T947" s="266" t="s">
        <v>215</v>
      </c>
      <c r="AU947" s="266" t="s">
        <v>81</v>
      </c>
      <c r="AV947" s="15" t="s">
        <v>211</v>
      </c>
      <c r="AW947" s="15" t="s">
        <v>33</v>
      </c>
      <c r="AX947" s="15" t="s">
        <v>79</v>
      </c>
      <c r="AY947" s="266" t="s">
        <v>203</v>
      </c>
    </row>
    <row r="948" s="14" customFormat="1">
      <c r="A948" s="14"/>
      <c r="B948" s="245"/>
      <c r="C948" s="246"/>
      <c r="D948" s="236" t="s">
        <v>215</v>
      </c>
      <c r="E948" s="246"/>
      <c r="F948" s="248" t="s">
        <v>2116</v>
      </c>
      <c r="G948" s="246"/>
      <c r="H948" s="249">
        <v>44.423999999999999</v>
      </c>
      <c r="I948" s="250"/>
      <c r="J948" s="246"/>
      <c r="K948" s="246"/>
      <c r="L948" s="251"/>
      <c r="M948" s="252"/>
      <c r="N948" s="253"/>
      <c r="O948" s="253"/>
      <c r="P948" s="253"/>
      <c r="Q948" s="253"/>
      <c r="R948" s="253"/>
      <c r="S948" s="253"/>
      <c r="T948" s="25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5" t="s">
        <v>215</v>
      </c>
      <c r="AU948" s="255" t="s">
        <v>81</v>
      </c>
      <c r="AV948" s="14" t="s">
        <v>81</v>
      </c>
      <c r="AW948" s="14" t="s">
        <v>4</v>
      </c>
      <c r="AX948" s="14" t="s">
        <v>79</v>
      </c>
      <c r="AY948" s="255" t="s">
        <v>203</v>
      </c>
    </row>
    <row r="949" s="2" customFormat="1" ht="16.5" customHeight="1">
      <c r="A949" s="40"/>
      <c r="B949" s="41"/>
      <c r="C949" s="216" t="s">
        <v>960</v>
      </c>
      <c r="D949" s="216" t="s">
        <v>206</v>
      </c>
      <c r="E949" s="217" t="s">
        <v>994</v>
      </c>
      <c r="F949" s="218" t="s">
        <v>995</v>
      </c>
      <c r="G949" s="219" t="s">
        <v>209</v>
      </c>
      <c r="H949" s="220">
        <v>205.923</v>
      </c>
      <c r="I949" s="221"/>
      <c r="J949" s="222">
        <f>ROUND(I949*H949,2)</f>
        <v>0</v>
      </c>
      <c r="K949" s="218" t="s">
        <v>210</v>
      </c>
      <c r="L949" s="46"/>
      <c r="M949" s="223" t="s">
        <v>19</v>
      </c>
      <c r="N949" s="224" t="s">
        <v>43</v>
      </c>
      <c r="O949" s="86"/>
      <c r="P949" s="225">
        <f>O949*H949</f>
        <v>0</v>
      </c>
      <c r="Q949" s="225">
        <v>0.000205</v>
      </c>
      <c r="R949" s="225">
        <f>Q949*H949</f>
        <v>0.042214214999999999</v>
      </c>
      <c r="S949" s="225">
        <v>0</v>
      </c>
      <c r="T949" s="226">
        <f>S949*H949</f>
        <v>0</v>
      </c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R949" s="227" t="s">
        <v>321</v>
      </c>
      <c r="AT949" s="227" t="s">
        <v>206</v>
      </c>
      <c r="AU949" s="227" t="s">
        <v>81</v>
      </c>
      <c r="AY949" s="19" t="s">
        <v>203</v>
      </c>
      <c r="BE949" s="228">
        <f>IF(N949="základní",J949,0)</f>
        <v>0</v>
      </c>
      <c r="BF949" s="228">
        <f>IF(N949="snížená",J949,0)</f>
        <v>0</v>
      </c>
      <c r="BG949" s="228">
        <f>IF(N949="zákl. přenesená",J949,0)</f>
        <v>0</v>
      </c>
      <c r="BH949" s="228">
        <f>IF(N949="sníž. přenesená",J949,0)</f>
        <v>0</v>
      </c>
      <c r="BI949" s="228">
        <f>IF(N949="nulová",J949,0)</f>
        <v>0</v>
      </c>
      <c r="BJ949" s="19" t="s">
        <v>79</v>
      </c>
      <c r="BK949" s="228">
        <f>ROUND(I949*H949,2)</f>
        <v>0</v>
      </c>
      <c r="BL949" s="19" t="s">
        <v>321</v>
      </c>
      <c r="BM949" s="227" t="s">
        <v>2117</v>
      </c>
    </row>
    <row r="950" s="2" customFormat="1">
      <c r="A950" s="40"/>
      <c r="B950" s="41"/>
      <c r="C950" s="42"/>
      <c r="D950" s="229" t="s">
        <v>213</v>
      </c>
      <c r="E950" s="42"/>
      <c r="F950" s="230" t="s">
        <v>997</v>
      </c>
      <c r="G950" s="42"/>
      <c r="H950" s="42"/>
      <c r="I950" s="231"/>
      <c r="J950" s="42"/>
      <c r="K950" s="42"/>
      <c r="L950" s="46"/>
      <c r="M950" s="232"/>
      <c r="N950" s="233"/>
      <c r="O950" s="86"/>
      <c r="P950" s="86"/>
      <c r="Q950" s="86"/>
      <c r="R950" s="86"/>
      <c r="S950" s="86"/>
      <c r="T950" s="87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T950" s="19" t="s">
        <v>213</v>
      </c>
      <c r="AU950" s="19" t="s">
        <v>81</v>
      </c>
    </row>
    <row r="951" s="13" customFormat="1">
      <c r="A951" s="13"/>
      <c r="B951" s="234"/>
      <c r="C951" s="235"/>
      <c r="D951" s="236" t="s">
        <v>215</v>
      </c>
      <c r="E951" s="237" t="s">
        <v>19</v>
      </c>
      <c r="F951" s="238" t="s">
        <v>1977</v>
      </c>
      <c r="G951" s="235"/>
      <c r="H951" s="237" t="s">
        <v>19</v>
      </c>
      <c r="I951" s="239"/>
      <c r="J951" s="235"/>
      <c r="K951" s="235"/>
      <c r="L951" s="240"/>
      <c r="M951" s="241"/>
      <c r="N951" s="242"/>
      <c r="O951" s="242"/>
      <c r="P951" s="242"/>
      <c r="Q951" s="242"/>
      <c r="R951" s="242"/>
      <c r="S951" s="242"/>
      <c r="T951" s="24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4" t="s">
        <v>215</v>
      </c>
      <c r="AU951" s="244" t="s">
        <v>81</v>
      </c>
      <c r="AV951" s="13" t="s">
        <v>79</v>
      </c>
      <c r="AW951" s="13" t="s">
        <v>33</v>
      </c>
      <c r="AX951" s="13" t="s">
        <v>72</v>
      </c>
      <c r="AY951" s="244" t="s">
        <v>203</v>
      </c>
    </row>
    <row r="952" s="13" customFormat="1">
      <c r="A952" s="13"/>
      <c r="B952" s="234"/>
      <c r="C952" s="235"/>
      <c r="D952" s="236" t="s">
        <v>215</v>
      </c>
      <c r="E952" s="237" t="s">
        <v>19</v>
      </c>
      <c r="F952" s="238" t="s">
        <v>1828</v>
      </c>
      <c r="G952" s="235"/>
      <c r="H952" s="237" t="s">
        <v>19</v>
      </c>
      <c r="I952" s="239"/>
      <c r="J952" s="235"/>
      <c r="K952" s="235"/>
      <c r="L952" s="240"/>
      <c r="M952" s="241"/>
      <c r="N952" s="242"/>
      <c r="O952" s="242"/>
      <c r="P952" s="242"/>
      <c r="Q952" s="242"/>
      <c r="R952" s="242"/>
      <c r="S952" s="242"/>
      <c r="T952" s="24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4" t="s">
        <v>215</v>
      </c>
      <c r="AU952" s="244" t="s">
        <v>81</v>
      </c>
      <c r="AV952" s="13" t="s">
        <v>79</v>
      </c>
      <c r="AW952" s="13" t="s">
        <v>33</v>
      </c>
      <c r="AX952" s="13" t="s">
        <v>72</v>
      </c>
      <c r="AY952" s="244" t="s">
        <v>203</v>
      </c>
    </row>
    <row r="953" s="13" customFormat="1">
      <c r="A953" s="13"/>
      <c r="B953" s="234"/>
      <c r="C953" s="235"/>
      <c r="D953" s="236" t="s">
        <v>215</v>
      </c>
      <c r="E953" s="237" t="s">
        <v>19</v>
      </c>
      <c r="F953" s="238" t="s">
        <v>444</v>
      </c>
      <c r="G953" s="235"/>
      <c r="H953" s="237" t="s">
        <v>19</v>
      </c>
      <c r="I953" s="239"/>
      <c r="J953" s="235"/>
      <c r="K953" s="235"/>
      <c r="L953" s="240"/>
      <c r="M953" s="241"/>
      <c r="N953" s="242"/>
      <c r="O953" s="242"/>
      <c r="P953" s="242"/>
      <c r="Q953" s="242"/>
      <c r="R953" s="242"/>
      <c r="S953" s="242"/>
      <c r="T953" s="24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4" t="s">
        <v>215</v>
      </c>
      <c r="AU953" s="244" t="s">
        <v>81</v>
      </c>
      <c r="AV953" s="13" t="s">
        <v>79</v>
      </c>
      <c r="AW953" s="13" t="s">
        <v>33</v>
      </c>
      <c r="AX953" s="13" t="s">
        <v>72</v>
      </c>
      <c r="AY953" s="244" t="s">
        <v>203</v>
      </c>
    </row>
    <row r="954" s="13" customFormat="1">
      <c r="A954" s="13"/>
      <c r="B954" s="234"/>
      <c r="C954" s="235"/>
      <c r="D954" s="236" t="s">
        <v>215</v>
      </c>
      <c r="E954" s="237" t="s">
        <v>19</v>
      </c>
      <c r="F954" s="238" t="s">
        <v>999</v>
      </c>
      <c r="G954" s="235"/>
      <c r="H954" s="237" t="s">
        <v>19</v>
      </c>
      <c r="I954" s="239"/>
      <c r="J954" s="235"/>
      <c r="K954" s="235"/>
      <c r="L954" s="240"/>
      <c r="M954" s="241"/>
      <c r="N954" s="242"/>
      <c r="O954" s="242"/>
      <c r="P954" s="242"/>
      <c r="Q954" s="242"/>
      <c r="R954" s="242"/>
      <c r="S954" s="242"/>
      <c r="T954" s="24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4" t="s">
        <v>215</v>
      </c>
      <c r="AU954" s="244" t="s">
        <v>81</v>
      </c>
      <c r="AV954" s="13" t="s">
        <v>79</v>
      </c>
      <c r="AW954" s="13" t="s">
        <v>33</v>
      </c>
      <c r="AX954" s="13" t="s">
        <v>72</v>
      </c>
      <c r="AY954" s="244" t="s">
        <v>203</v>
      </c>
    </row>
    <row r="955" s="13" customFormat="1">
      <c r="A955" s="13"/>
      <c r="B955" s="234"/>
      <c r="C955" s="235"/>
      <c r="D955" s="236" t="s">
        <v>215</v>
      </c>
      <c r="E955" s="237" t="s">
        <v>19</v>
      </c>
      <c r="F955" s="238" t="s">
        <v>1000</v>
      </c>
      <c r="G955" s="235"/>
      <c r="H955" s="237" t="s">
        <v>19</v>
      </c>
      <c r="I955" s="239"/>
      <c r="J955" s="235"/>
      <c r="K955" s="235"/>
      <c r="L955" s="240"/>
      <c r="M955" s="241"/>
      <c r="N955" s="242"/>
      <c r="O955" s="242"/>
      <c r="P955" s="242"/>
      <c r="Q955" s="242"/>
      <c r="R955" s="242"/>
      <c r="S955" s="242"/>
      <c r="T955" s="24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4" t="s">
        <v>215</v>
      </c>
      <c r="AU955" s="244" t="s">
        <v>81</v>
      </c>
      <c r="AV955" s="13" t="s">
        <v>79</v>
      </c>
      <c r="AW955" s="13" t="s">
        <v>33</v>
      </c>
      <c r="AX955" s="13" t="s">
        <v>72</v>
      </c>
      <c r="AY955" s="244" t="s">
        <v>203</v>
      </c>
    </row>
    <row r="956" s="14" customFormat="1">
      <c r="A956" s="14"/>
      <c r="B956" s="245"/>
      <c r="C956" s="246"/>
      <c r="D956" s="236" t="s">
        <v>215</v>
      </c>
      <c r="E956" s="247" t="s">
        <v>19</v>
      </c>
      <c r="F956" s="248" t="s">
        <v>321</v>
      </c>
      <c r="G956" s="246"/>
      <c r="H956" s="249">
        <v>16</v>
      </c>
      <c r="I956" s="250"/>
      <c r="J956" s="246"/>
      <c r="K956" s="246"/>
      <c r="L956" s="251"/>
      <c r="M956" s="252"/>
      <c r="N956" s="253"/>
      <c r="O956" s="253"/>
      <c r="P956" s="253"/>
      <c r="Q956" s="253"/>
      <c r="R956" s="253"/>
      <c r="S956" s="253"/>
      <c r="T956" s="25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5" t="s">
        <v>215</v>
      </c>
      <c r="AU956" s="255" t="s">
        <v>81</v>
      </c>
      <c r="AV956" s="14" t="s">
        <v>81</v>
      </c>
      <c r="AW956" s="14" t="s">
        <v>33</v>
      </c>
      <c r="AX956" s="14" t="s">
        <v>72</v>
      </c>
      <c r="AY956" s="255" t="s">
        <v>203</v>
      </c>
    </row>
    <row r="957" s="13" customFormat="1">
      <c r="A957" s="13"/>
      <c r="B957" s="234"/>
      <c r="C957" s="235"/>
      <c r="D957" s="236" t="s">
        <v>215</v>
      </c>
      <c r="E957" s="237" t="s">
        <v>19</v>
      </c>
      <c r="F957" s="238" t="s">
        <v>1977</v>
      </c>
      <c r="G957" s="235"/>
      <c r="H957" s="237" t="s">
        <v>19</v>
      </c>
      <c r="I957" s="239"/>
      <c r="J957" s="235"/>
      <c r="K957" s="235"/>
      <c r="L957" s="240"/>
      <c r="M957" s="241"/>
      <c r="N957" s="242"/>
      <c r="O957" s="242"/>
      <c r="P957" s="242"/>
      <c r="Q957" s="242"/>
      <c r="R957" s="242"/>
      <c r="S957" s="242"/>
      <c r="T957" s="24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4" t="s">
        <v>215</v>
      </c>
      <c r="AU957" s="244" t="s">
        <v>81</v>
      </c>
      <c r="AV957" s="13" t="s">
        <v>79</v>
      </c>
      <c r="AW957" s="13" t="s">
        <v>33</v>
      </c>
      <c r="AX957" s="13" t="s">
        <v>72</v>
      </c>
      <c r="AY957" s="244" t="s">
        <v>203</v>
      </c>
    </row>
    <row r="958" s="13" customFormat="1">
      <c r="A958" s="13"/>
      <c r="B958" s="234"/>
      <c r="C958" s="235"/>
      <c r="D958" s="236" t="s">
        <v>215</v>
      </c>
      <c r="E958" s="237" t="s">
        <v>19</v>
      </c>
      <c r="F958" s="238" t="s">
        <v>1684</v>
      </c>
      <c r="G958" s="235"/>
      <c r="H958" s="237" t="s">
        <v>19</v>
      </c>
      <c r="I958" s="239"/>
      <c r="J958" s="235"/>
      <c r="K958" s="235"/>
      <c r="L958" s="240"/>
      <c r="M958" s="241"/>
      <c r="N958" s="242"/>
      <c r="O958" s="242"/>
      <c r="P958" s="242"/>
      <c r="Q958" s="242"/>
      <c r="R958" s="242"/>
      <c r="S958" s="242"/>
      <c r="T958" s="24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4" t="s">
        <v>215</v>
      </c>
      <c r="AU958" s="244" t="s">
        <v>81</v>
      </c>
      <c r="AV958" s="13" t="s">
        <v>79</v>
      </c>
      <c r="AW958" s="13" t="s">
        <v>33</v>
      </c>
      <c r="AX958" s="13" t="s">
        <v>72</v>
      </c>
      <c r="AY958" s="244" t="s">
        <v>203</v>
      </c>
    </row>
    <row r="959" s="13" customFormat="1">
      <c r="A959" s="13"/>
      <c r="B959" s="234"/>
      <c r="C959" s="235"/>
      <c r="D959" s="236" t="s">
        <v>215</v>
      </c>
      <c r="E959" s="237" t="s">
        <v>19</v>
      </c>
      <c r="F959" s="238" t="s">
        <v>444</v>
      </c>
      <c r="G959" s="235"/>
      <c r="H959" s="237" t="s">
        <v>19</v>
      </c>
      <c r="I959" s="239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215</v>
      </c>
      <c r="AU959" s="244" t="s">
        <v>81</v>
      </c>
      <c r="AV959" s="13" t="s">
        <v>79</v>
      </c>
      <c r="AW959" s="13" t="s">
        <v>33</v>
      </c>
      <c r="AX959" s="13" t="s">
        <v>72</v>
      </c>
      <c r="AY959" s="244" t="s">
        <v>203</v>
      </c>
    </row>
    <row r="960" s="13" customFormat="1">
      <c r="A960" s="13"/>
      <c r="B960" s="234"/>
      <c r="C960" s="235"/>
      <c r="D960" s="236" t="s">
        <v>215</v>
      </c>
      <c r="E960" s="237" t="s">
        <v>19</v>
      </c>
      <c r="F960" s="238" t="s">
        <v>999</v>
      </c>
      <c r="G960" s="235"/>
      <c r="H960" s="237" t="s">
        <v>19</v>
      </c>
      <c r="I960" s="239"/>
      <c r="J960" s="235"/>
      <c r="K960" s="235"/>
      <c r="L960" s="240"/>
      <c r="M960" s="241"/>
      <c r="N960" s="242"/>
      <c r="O960" s="242"/>
      <c r="P960" s="242"/>
      <c r="Q960" s="242"/>
      <c r="R960" s="242"/>
      <c r="S960" s="242"/>
      <c r="T960" s="24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4" t="s">
        <v>215</v>
      </c>
      <c r="AU960" s="244" t="s">
        <v>81</v>
      </c>
      <c r="AV960" s="13" t="s">
        <v>79</v>
      </c>
      <c r="AW960" s="13" t="s">
        <v>33</v>
      </c>
      <c r="AX960" s="13" t="s">
        <v>72</v>
      </c>
      <c r="AY960" s="244" t="s">
        <v>203</v>
      </c>
    </row>
    <row r="961" s="13" customFormat="1">
      <c r="A961" s="13"/>
      <c r="B961" s="234"/>
      <c r="C961" s="235"/>
      <c r="D961" s="236" t="s">
        <v>215</v>
      </c>
      <c r="E961" s="237" t="s">
        <v>19</v>
      </c>
      <c r="F961" s="238" t="s">
        <v>1002</v>
      </c>
      <c r="G961" s="235"/>
      <c r="H961" s="237" t="s">
        <v>19</v>
      </c>
      <c r="I961" s="239"/>
      <c r="J961" s="235"/>
      <c r="K961" s="235"/>
      <c r="L961" s="240"/>
      <c r="M961" s="241"/>
      <c r="N961" s="242"/>
      <c r="O961" s="242"/>
      <c r="P961" s="242"/>
      <c r="Q961" s="242"/>
      <c r="R961" s="242"/>
      <c r="S961" s="242"/>
      <c r="T961" s="24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4" t="s">
        <v>215</v>
      </c>
      <c r="AU961" s="244" t="s">
        <v>81</v>
      </c>
      <c r="AV961" s="13" t="s">
        <v>79</v>
      </c>
      <c r="AW961" s="13" t="s">
        <v>33</v>
      </c>
      <c r="AX961" s="13" t="s">
        <v>72</v>
      </c>
      <c r="AY961" s="244" t="s">
        <v>203</v>
      </c>
    </row>
    <row r="962" s="14" customFormat="1">
      <c r="A962" s="14"/>
      <c r="B962" s="245"/>
      <c r="C962" s="246"/>
      <c r="D962" s="236" t="s">
        <v>215</v>
      </c>
      <c r="E962" s="247" t="s">
        <v>19</v>
      </c>
      <c r="F962" s="248" t="s">
        <v>2021</v>
      </c>
      <c r="G962" s="246"/>
      <c r="H962" s="249">
        <v>49.484999999999999</v>
      </c>
      <c r="I962" s="250"/>
      <c r="J962" s="246"/>
      <c r="K962" s="246"/>
      <c r="L962" s="251"/>
      <c r="M962" s="252"/>
      <c r="N962" s="253"/>
      <c r="O962" s="253"/>
      <c r="P962" s="253"/>
      <c r="Q962" s="253"/>
      <c r="R962" s="253"/>
      <c r="S962" s="253"/>
      <c r="T962" s="25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5" t="s">
        <v>215</v>
      </c>
      <c r="AU962" s="255" t="s">
        <v>81</v>
      </c>
      <c r="AV962" s="14" t="s">
        <v>81</v>
      </c>
      <c r="AW962" s="14" t="s">
        <v>33</v>
      </c>
      <c r="AX962" s="14" t="s">
        <v>72</v>
      </c>
      <c r="AY962" s="255" t="s">
        <v>203</v>
      </c>
    </row>
    <row r="963" s="13" customFormat="1">
      <c r="A963" s="13"/>
      <c r="B963" s="234"/>
      <c r="C963" s="235"/>
      <c r="D963" s="236" t="s">
        <v>215</v>
      </c>
      <c r="E963" s="237" t="s">
        <v>19</v>
      </c>
      <c r="F963" s="238" t="s">
        <v>1977</v>
      </c>
      <c r="G963" s="235"/>
      <c r="H963" s="237" t="s">
        <v>19</v>
      </c>
      <c r="I963" s="239"/>
      <c r="J963" s="235"/>
      <c r="K963" s="235"/>
      <c r="L963" s="240"/>
      <c r="M963" s="241"/>
      <c r="N963" s="242"/>
      <c r="O963" s="242"/>
      <c r="P963" s="242"/>
      <c r="Q963" s="242"/>
      <c r="R963" s="242"/>
      <c r="S963" s="242"/>
      <c r="T963" s="24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4" t="s">
        <v>215</v>
      </c>
      <c r="AU963" s="244" t="s">
        <v>81</v>
      </c>
      <c r="AV963" s="13" t="s">
        <v>79</v>
      </c>
      <c r="AW963" s="13" t="s">
        <v>33</v>
      </c>
      <c r="AX963" s="13" t="s">
        <v>72</v>
      </c>
      <c r="AY963" s="244" t="s">
        <v>203</v>
      </c>
    </row>
    <row r="964" s="13" customFormat="1">
      <c r="A964" s="13"/>
      <c r="B964" s="234"/>
      <c r="C964" s="235"/>
      <c r="D964" s="236" t="s">
        <v>215</v>
      </c>
      <c r="E964" s="237" t="s">
        <v>19</v>
      </c>
      <c r="F964" s="238" t="s">
        <v>1712</v>
      </c>
      <c r="G964" s="235"/>
      <c r="H964" s="237" t="s">
        <v>19</v>
      </c>
      <c r="I964" s="239"/>
      <c r="J964" s="235"/>
      <c r="K964" s="235"/>
      <c r="L964" s="240"/>
      <c r="M964" s="241"/>
      <c r="N964" s="242"/>
      <c r="O964" s="242"/>
      <c r="P964" s="242"/>
      <c r="Q964" s="242"/>
      <c r="R964" s="242"/>
      <c r="S964" s="242"/>
      <c r="T964" s="24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4" t="s">
        <v>215</v>
      </c>
      <c r="AU964" s="244" t="s">
        <v>81</v>
      </c>
      <c r="AV964" s="13" t="s">
        <v>79</v>
      </c>
      <c r="AW964" s="13" t="s">
        <v>33</v>
      </c>
      <c r="AX964" s="13" t="s">
        <v>72</v>
      </c>
      <c r="AY964" s="244" t="s">
        <v>203</v>
      </c>
    </row>
    <row r="965" s="13" customFormat="1">
      <c r="A965" s="13"/>
      <c r="B965" s="234"/>
      <c r="C965" s="235"/>
      <c r="D965" s="236" t="s">
        <v>215</v>
      </c>
      <c r="E965" s="237" t="s">
        <v>19</v>
      </c>
      <c r="F965" s="238" t="s">
        <v>456</v>
      </c>
      <c r="G965" s="235"/>
      <c r="H965" s="237" t="s">
        <v>19</v>
      </c>
      <c r="I965" s="239"/>
      <c r="J965" s="235"/>
      <c r="K965" s="235"/>
      <c r="L965" s="240"/>
      <c r="M965" s="241"/>
      <c r="N965" s="242"/>
      <c r="O965" s="242"/>
      <c r="P965" s="242"/>
      <c r="Q965" s="242"/>
      <c r="R965" s="242"/>
      <c r="S965" s="242"/>
      <c r="T965" s="24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4" t="s">
        <v>215</v>
      </c>
      <c r="AU965" s="244" t="s">
        <v>81</v>
      </c>
      <c r="AV965" s="13" t="s">
        <v>79</v>
      </c>
      <c r="AW965" s="13" t="s">
        <v>33</v>
      </c>
      <c r="AX965" s="13" t="s">
        <v>72</v>
      </c>
      <c r="AY965" s="244" t="s">
        <v>203</v>
      </c>
    </row>
    <row r="966" s="13" customFormat="1">
      <c r="A966" s="13"/>
      <c r="B966" s="234"/>
      <c r="C966" s="235"/>
      <c r="D966" s="236" t="s">
        <v>215</v>
      </c>
      <c r="E966" s="237" t="s">
        <v>19</v>
      </c>
      <c r="F966" s="238" t="s">
        <v>999</v>
      </c>
      <c r="G966" s="235"/>
      <c r="H966" s="237" t="s">
        <v>19</v>
      </c>
      <c r="I966" s="239"/>
      <c r="J966" s="235"/>
      <c r="K966" s="235"/>
      <c r="L966" s="240"/>
      <c r="M966" s="241"/>
      <c r="N966" s="242"/>
      <c r="O966" s="242"/>
      <c r="P966" s="242"/>
      <c r="Q966" s="242"/>
      <c r="R966" s="242"/>
      <c r="S966" s="242"/>
      <c r="T966" s="24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4" t="s">
        <v>215</v>
      </c>
      <c r="AU966" s="244" t="s">
        <v>81</v>
      </c>
      <c r="AV966" s="13" t="s">
        <v>79</v>
      </c>
      <c r="AW966" s="13" t="s">
        <v>33</v>
      </c>
      <c r="AX966" s="13" t="s">
        <v>72</v>
      </c>
      <c r="AY966" s="244" t="s">
        <v>203</v>
      </c>
    </row>
    <row r="967" s="13" customFormat="1">
      <c r="A967" s="13"/>
      <c r="B967" s="234"/>
      <c r="C967" s="235"/>
      <c r="D967" s="236" t="s">
        <v>215</v>
      </c>
      <c r="E967" s="237" t="s">
        <v>19</v>
      </c>
      <c r="F967" s="238" t="s">
        <v>1000</v>
      </c>
      <c r="G967" s="235"/>
      <c r="H967" s="237" t="s">
        <v>19</v>
      </c>
      <c r="I967" s="239"/>
      <c r="J967" s="235"/>
      <c r="K967" s="235"/>
      <c r="L967" s="240"/>
      <c r="M967" s="241"/>
      <c r="N967" s="242"/>
      <c r="O967" s="242"/>
      <c r="P967" s="242"/>
      <c r="Q967" s="242"/>
      <c r="R967" s="242"/>
      <c r="S967" s="242"/>
      <c r="T967" s="24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4" t="s">
        <v>215</v>
      </c>
      <c r="AU967" s="244" t="s">
        <v>81</v>
      </c>
      <c r="AV967" s="13" t="s">
        <v>79</v>
      </c>
      <c r="AW967" s="13" t="s">
        <v>33</v>
      </c>
      <c r="AX967" s="13" t="s">
        <v>72</v>
      </c>
      <c r="AY967" s="244" t="s">
        <v>203</v>
      </c>
    </row>
    <row r="968" s="14" customFormat="1">
      <c r="A968" s="14"/>
      <c r="B968" s="245"/>
      <c r="C968" s="246"/>
      <c r="D968" s="236" t="s">
        <v>215</v>
      </c>
      <c r="E968" s="247" t="s">
        <v>19</v>
      </c>
      <c r="F968" s="248" t="s">
        <v>1978</v>
      </c>
      <c r="G968" s="246"/>
      <c r="H968" s="249">
        <v>11.560000000000001</v>
      </c>
      <c r="I968" s="250"/>
      <c r="J968" s="246"/>
      <c r="K968" s="246"/>
      <c r="L968" s="251"/>
      <c r="M968" s="252"/>
      <c r="N968" s="253"/>
      <c r="O968" s="253"/>
      <c r="P968" s="253"/>
      <c r="Q968" s="253"/>
      <c r="R968" s="253"/>
      <c r="S968" s="253"/>
      <c r="T968" s="25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5" t="s">
        <v>215</v>
      </c>
      <c r="AU968" s="255" t="s">
        <v>81</v>
      </c>
      <c r="AV968" s="14" t="s">
        <v>81</v>
      </c>
      <c r="AW968" s="14" t="s">
        <v>33</v>
      </c>
      <c r="AX968" s="14" t="s">
        <v>72</v>
      </c>
      <c r="AY968" s="255" t="s">
        <v>203</v>
      </c>
    </row>
    <row r="969" s="13" customFormat="1">
      <c r="A969" s="13"/>
      <c r="B969" s="234"/>
      <c r="C969" s="235"/>
      <c r="D969" s="236" t="s">
        <v>215</v>
      </c>
      <c r="E969" s="237" t="s">
        <v>19</v>
      </c>
      <c r="F969" s="238" t="s">
        <v>1977</v>
      </c>
      <c r="G969" s="235"/>
      <c r="H969" s="237" t="s">
        <v>19</v>
      </c>
      <c r="I969" s="239"/>
      <c r="J969" s="235"/>
      <c r="K969" s="235"/>
      <c r="L969" s="240"/>
      <c r="M969" s="241"/>
      <c r="N969" s="242"/>
      <c r="O969" s="242"/>
      <c r="P969" s="242"/>
      <c r="Q969" s="242"/>
      <c r="R969" s="242"/>
      <c r="S969" s="242"/>
      <c r="T969" s="24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4" t="s">
        <v>215</v>
      </c>
      <c r="AU969" s="244" t="s">
        <v>81</v>
      </c>
      <c r="AV969" s="13" t="s">
        <v>79</v>
      </c>
      <c r="AW969" s="13" t="s">
        <v>33</v>
      </c>
      <c r="AX969" s="13" t="s">
        <v>72</v>
      </c>
      <c r="AY969" s="244" t="s">
        <v>203</v>
      </c>
    </row>
    <row r="970" s="13" customFormat="1">
      <c r="A970" s="13"/>
      <c r="B970" s="234"/>
      <c r="C970" s="235"/>
      <c r="D970" s="236" t="s">
        <v>215</v>
      </c>
      <c r="E970" s="237" t="s">
        <v>19</v>
      </c>
      <c r="F970" s="238" t="s">
        <v>1640</v>
      </c>
      <c r="G970" s="235"/>
      <c r="H970" s="237" t="s">
        <v>19</v>
      </c>
      <c r="I970" s="239"/>
      <c r="J970" s="235"/>
      <c r="K970" s="235"/>
      <c r="L970" s="240"/>
      <c r="M970" s="241"/>
      <c r="N970" s="242"/>
      <c r="O970" s="242"/>
      <c r="P970" s="242"/>
      <c r="Q970" s="242"/>
      <c r="R970" s="242"/>
      <c r="S970" s="242"/>
      <c r="T970" s="24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4" t="s">
        <v>215</v>
      </c>
      <c r="AU970" s="244" t="s">
        <v>81</v>
      </c>
      <c r="AV970" s="13" t="s">
        <v>79</v>
      </c>
      <c r="AW970" s="13" t="s">
        <v>33</v>
      </c>
      <c r="AX970" s="13" t="s">
        <v>72</v>
      </c>
      <c r="AY970" s="244" t="s">
        <v>203</v>
      </c>
    </row>
    <row r="971" s="13" customFormat="1">
      <c r="A971" s="13"/>
      <c r="B971" s="234"/>
      <c r="C971" s="235"/>
      <c r="D971" s="236" t="s">
        <v>215</v>
      </c>
      <c r="E971" s="237" t="s">
        <v>19</v>
      </c>
      <c r="F971" s="238" t="s">
        <v>456</v>
      </c>
      <c r="G971" s="235"/>
      <c r="H971" s="237" t="s">
        <v>19</v>
      </c>
      <c r="I971" s="239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215</v>
      </c>
      <c r="AU971" s="244" t="s">
        <v>81</v>
      </c>
      <c r="AV971" s="13" t="s">
        <v>79</v>
      </c>
      <c r="AW971" s="13" t="s">
        <v>33</v>
      </c>
      <c r="AX971" s="13" t="s">
        <v>72</v>
      </c>
      <c r="AY971" s="244" t="s">
        <v>203</v>
      </c>
    </row>
    <row r="972" s="13" customFormat="1">
      <c r="A972" s="13"/>
      <c r="B972" s="234"/>
      <c r="C972" s="235"/>
      <c r="D972" s="236" t="s">
        <v>215</v>
      </c>
      <c r="E972" s="237" t="s">
        <v>19</v>
      </c>
      <c r="F972" s="238" t="s">
        <v>999</v>
      </c>
      <c r="G972" s="235"/>
      <c r="H972" s="237" t="s">
        <v>19</v>
      </c>
      <c r="I972" s="239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215</v>
      </c>
      <c r="AU972" s="244" t="s">
        <v>81</v>
      </c>
      <c r="AV972" s="13" t="s">
        <v>79</v>
      </c>
      <c r="AW972" s="13" t="s">
        <v>33</v>
      </c>
      <c r="AX972" s="13" t="s">
        <v>72</v>
      </c>
      <c r="AY972" s="244" t="s">
        <v>203</v>
      </c>
    </row>
    <row r="973" s="13" customFormat="1">
      <c r="A973" s="13"/>
      <c r="B973" s="234"/>
      <c r="C973" s="235"/>
      <c r="D973" s="236" t="s">
        <v>215</v>
      </c>
      <c r="E973" s="237" t="s">
        <v>19</v>
      </c>
      <c r="F973" s="238" t="s">
        <v>1002</v>
      </c>
      <c r="G973" s="235"/>
      <c r="H973" s="237" t="s">
        <v>19</v>
      </c>
      <c r="I973" s="239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215</v>
      </c>
      <c r="AU973" s="244" t="s">
        <v>81</v>
      </c>
      <c r="AV973" s="13" t="s">
        <v>79</v>
      </c>
      <c r="AW973" s="13" t="s">
        <v>33</v>
      </c>
      <c r="AX973" s="13" t="s">
        <v>72</v>
      </c>
      <c r="AY973" s="244" t="s">
        <v>203</v>
      </c>
    </row>
    <row r="974" s="14" customFormat="1">
      <c r="A974" s="14"/>
      <c r="B974" s="245"/>
      <c r="C974" s="246"/>
      <c r="D974" s="236" t="s">
        <v>215</v>
      </c>
      <c r="E974" s="247" t="s">
        <v>19</v>
      </c>
      <c r="F974" s="248" t="s">
        <v>2068</v>
      </c>
      <c r="G974" s="246"/>
      <c r="H974" s="249">
        <v>24.896999999999998</v>
      </c>
      <c r="I974" s="250"/>
      <c r="J974" s="246"/>
      <c r="K974" s="246"/>
      <c r="L974" s="251"/>
      <c r="M974" s="252"/>
      <c r="N974" s="253"/>
      <c r="O974" s="253"/>
      <c r="P974" s="253"/>
      <c r="Q974" s="253"/>
      <c r="R974" s="253"/>
      <c r="S974" s="253"/>
      <c r="T974" s="25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5" t="s">
        <v>215</v>
      </c>
      <c r="AU974" s="255" t="s">
        <v>81</v>
      </c>
      <c r="AV974" s="14" t="s">
        <v>81</v>
      </c>
      <c r="AW974" s="14" t="s">
        <v>33</v>
      </c>
      <c r="AX974" s="14" t="s">
        <v>72</v>
      </c>
      <c r="AY974" s="255" t="s">
        <v>203</v>
      </c>
    </row>
    <row r="975" s="13" customFormat="1">
      <c r="A975" s="13"/>
      <c r="B975" s="234"/>
      <c r="C975" s="235"/>
      <c r="D975" s="236" t="s">
        <v>215</v>
      </c>
      <c r="E975" s="237" t="s">
        <v>19</v>
      </c>
      <c r="F975" s="238" t="s">
        <v>1977</v>
      </c>
      <c r="G975" s="235"/>
      <c r="H975" s="237" t="s">
        <v>19</v>
      </c>
      <c r="I975" s="239"/>
      <c r="J975" s="235"/>
      <c r="K975" s="235"/>
      <c r="L975" s="240"/>
      <c r="M975" s="241"/>
      <c r="N975" s="242"/>
      <c r="O975" s="242"/>
      <c r="P975" s="242"/>
      <c r="Q975" s="242"/>
      <c r="R975" s="242"/>
      <c r="S975" s="242"/>
      <c r="T975" s="24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4" t="s">
        <v>215</v>
      </c>
      <c r="AU975" s="244" t="s">
        <v>81</v>
      </c>
      <c r="AV975" s="13" t="s">
        <v>79</v>
      </c>
      <c r="AW975" s="13" t="s">
        <v>33</v>
      </c>
      <c r="AX975" s="13" t="s">
        <v>72</v>
      </c>
      <c r="AY975" s="244" t="s">
        <v>203</v>
      </c>
    </row>
    <row r="976" s="13" customFormat="1">
      <c r="A976" s="13"/>
      <c r="B976" s="234"/>
      <c r="C976" s="235"/>
      <c r="D976" s="236" t="s">
        <v>215</v>
      </c>
      <c r="E976" s="237" t="s">
        <v>19</v>
      </c>
      <c r="F976" s="238" t="s">
        <v>1813</v>
      </c>
      <c r="G976" s="235"/>
      <c r="H976" s="237" t="s">
        <v>19</v>
      </c>
      <c r="I976" s="239"/>
      <c r="J976" s="235"/>
      <c r="K976" s="235"/>
      <c r="L976" s="240"/>
      <c r="M976" s="241"/>
      <c r="N976" s="242"/>
      <c r="O976" s="242"/>
      <c r="P976" s="242"/>
      <c r="Q976" s="242"/>
      <c r="R976" s="242"/>
      <c r="S976" s="242"/>
      <c r="T976" s="24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44" t="s">
        <v>215</v>
      </c>
      <c r="AU976" s="244" t="s">
        <v>81</v>
      </c>
      <c r="AV976" s="13" t="s">
        <v>79</v>
      </c>
      <c r="AW976" s="13" t="s">
        <v>33</v>
      </c>
      <c r="AX976" s="13" t="s">
        <v>72</v>
      </c>
      <c r="AY976" s="244" t="s">
        <v>203</v>
      </c>
    </row>
    <row r="977" s="13" customFormat="1">
      <c r="A977" s="13"/>
      <c r="B977" s="234"/>
      <c r="C977" s="235"/>
      <c r="D977" s="236" t="s">
        <v>215</v>
      </c>
      <c r="E977" s="237" t="s">
        <v>19</v>
      </c>
      <c r="F977" s="238" t="s">
        <v>1979</v>
      </c>
      <c r="G977" s="235"/>
      <c r="H977" s="237" t="s">
        <v>19</v>
      </c>
      <c r="I977" s="239"/>
      <c r="J977" s="235"/>
      <c r="K977" s="235"/>
      <c r="L977" s="240"/>
      <c r="M977" s="241"/>
      <c r="N977" s="242"/>
      <c r="O977" s="242"/>
      <c r="P977" s="242"/>
      <c r="Q977" s="242"/>
      <c r="R977" s="242"/>
      <c r="S977" s="242"/>
      <c r="T977" s="24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4" t="s">
        <v>215</v>
      </c>
      <c r="AU977" s="244" t="s">
        <v>81</v>
      </c>
      <c r="AV977" s="13" t="s">
        <v>79</v>
      </c>
      <c r="AW977" s="13" t="s">
        <v>33</v>
      </c>
      <c r="AX977" s="13" t="s">
        <v>72</v>
      </c>
      <c r="AY977" s="244" t="s">
        <v>203</v>
      </c>
    </row>
    <row r="978" s="13" customFormat="1">
      <c r="A978" s="13"/>
      <c r="B978" s="234"/>
      <c r="C978" s="235"/>
      <c r="D978" s="236" t="s">
        <v>215</v>
      </c>
      <c r="E978" s="237" t="s">
        <v>19</v>
      </c>
      <c r="F978" s="238" t="s">
        <v>999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215</v>
      </c>
      <c r="AU978" s="244" t="s">
        <v>81</v>
      </c>
      <c r="AV978" s="13" t="s">
        <v>79</v>
      </c>
      <c r="AW978" s="13" t="s">
        <v>33</v>
      </c>
      <c r="AX978" s="13" t="s">
        <v>72</v>
      </c>
      <c r="AY978" s="244" t="s">
        <v>203</v>
      </c>
    </row>
    <row r="979" s="13" customFormat="1">
      <c r="A979" s="13"/>
      <c r="B979" s="234"/>
      <c r="C979" s="235"/>
      <c r="D979" s="236" t="s">
        <v>215</v>
      </c>
      <c r="E979" s="237" t="s">
        <v>19</v>
      </c>
      <c r="F979" s="238" t="s">
        <v>1000</v>
      </c>
      <c r="G979" s="235"/>
      <c r="H979" s="237" t="s">
        <v>19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215</v>
      </c>
      <c r="AU979" s="244" t="s">
        <v>81</v>
      </c>
      <c r="AV979" s="13" t="s">
        <v>79</v>
      </c>
      <c r="AW979" s="13" t="s">
        <v>33</v>
      </c>
      <c r="AX979" s="13" t="s">
        <v>72</v>
      </c>
      <c r="AY979" s="244" t="s">
        <v>203</v>
      </c>
    </row>
    <row r="980" s="14" customFormat="1">
      <c r="A980" s="14"/>
      <c r="B980" s="245"/>
      <c r="C980" s="246"/>
      <c r="D980" s="236" t="s">
        <v>215</v>
      </c>
      <c r="E980" s="247" t="s">
        <v>19</v>
      </c>
      <c r="F980" s="248" t="s">
        <v>1980</v>
      </c>
      <c r="G980" s="246"/>
      <c r="H980" s="249">
        <v>15.869999999999999</v>
      </c>
      <c r="I980" s="250"/>
      <c r="J980" s="246"/>
      <c r="K980" s="246"/>
      <c r="L980" s="251"/>
      <c r="M980" s="252"/>
      <c r="N980" s="253"/>
      <c r="O980" s="253"/>
      <c r="P980" s="253"/>
      <c r="Q980" s="253"/>
      <c r="R980" s="253"/>
      <c r="S980" s="253"/>
      <c r="T980" s="25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5" t="s">
        <v>215</v>
      </c>
      <c r="AU980" s="255" t="s">
        <v>81</v>
      </c>
      <c r="AV980" s="14" t="s">
        <v>81</v>
      </c>
      <c r="AW980" s="14" t="s">
        <v>33</v>
      </c>
      <c r="AX980" s="14" t="s">
        <v>72</v>
      </c>
      <c r="AY980" s="255" t="s">
        <v>203</v>
      </c>
    </row>
    <row r="981" s="13" customFormat="1">
      <c r="A981" s="13"/>
      <c r="B981" s="234"/>
      <c r="C981" s="235"/>
      <c r="D981" s="236" t="s">
        <v>215</v>
      </c>
      <c r="E981" s="237" t="s">
        <v>19</v>
      </c>
      <c r="F981" s="238" t="s">
        <v>1977</v>
      </c>
      <c r="G981" s="235"/>
      <c r="H981" s="237" t="s">
        <v>19</v>
      </c>
      <c r="I981" s="239"/>
      <c r="J981" s="235"/>
      <c r="K981" s="235"/>
      <c r="L981" s="240"/>
      <c r="M981" s="241"/>
      <c r="N981" s="242"/>
      <c r="O981" s="242"/>
      <c r="P981" s="242"/>
      <c r="Q981" s="242"/>
      <c r="R981" s="242"/>
      <c r="S981" s="242"/>
      <c r="T981" s="24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4" t="s">
        <v>215</v>
      </c>
      <c r="AU981" s="244" t="s">
        <v>81</v>
      </c>
      <c r="AV981" s="13" t="s">
        <v>79</v>
      </c>
      <c r="AW981" s="13" t="s">
        <v>33</v>
      </c>
      <c r="AX981" s="13" t="s">
        <v>72</v>
      </c>
      <c r="AY981" s="244" t="s">
        <v>203</v>
      </c>
    </row>
    <row r="982" s="13" customFormat="1">
      <c r="A982" s="13"/>
      <c r="B982" s="234"/>
      <c r="C982" s="235"/>
      <c r="D982" s="236" t="s">
        <v>215</v>
      </c>
      <c r="E982" s="237" t="s">
        <v>19</v>
      </c>
      <c r="F982" s="238" t="s">
        <v>1801</v>
      </c>
      <c r="G982" s="235"/>
      <c r="H982" s="237" t="s">
        <v>19</v>
      </c>
      <c r="I982" s="239"/>
      <c r="J982" s="235"/>
      <c r="K982" s="235"/>
      <c r="L982" s="240"/>
      <c r="M982" s="241"/>
      <c r="N982" s="242"/>
      <c r="O982" s="242"/>
      <c r="P982" s="242"/>
      <c r="Q982" s="242"/>
      <c r="R982" s="242"/>
      <c r="S982" s="242"/>
      <c r="T982" s="24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4" t="s">
        <v>215</v>
      </c>
      <c r="AU982" s="244" t="s">
        <v>81</v>
      </c>
      <c r="AV982" s="13" t="s">
        <v>79</v>
      </c>
      <c r="AW982" s="13" t="s">
        <v>33</v>
      </c>
      <c r="AX982" s="13" t="s">
        <v>72</v>
      </c>
      <c r="AY982" s="244" t="s">
        <v>203</v>
      </c>
    </row>
    <row r="983" s="13" customFormat="1">
      <c r="A983" s="13"/>
      <c r="B983" s="234"/>
      <c r="C983" s="235"/>
      <c r="D983" s="236" t="s">
        <v>215</v>
      </c>
      <c r="E983" s="237" t="s">
        <v>19</v>
      </c>
      <c r="F983" s="238" t="s">
        <v>1979</v>
      </c>
      <c r="G983" s="235"/>
      <c r="H983" s="237" t="s">
        <v>19</v>
      </c>
      <c r="I983" s="239"/>
      <c r="J983" s="235"/>
      <c r="K983" s="235"/>
      <c r="L983" s="240"/>
      <c r="M983" s="241"/>
      <c r="N983" s="242"/>
      <c r="O983" s="242"/>
      <c r="P983" s="242"/>
      <c r="Q983" s="242"/>
      <c r="R983" s="242"/>
      <c r="S983" s="242"/>
      <c r="T983" s="24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4" t="s">
        <v>215</v>
      </c>
      <c r="AU983" s="244" t="s">
        <v>81</v>
      </c>
      <c r="AV983" s="13" t="s">
        <v>79</v>
      </c>
      <c r="AW983" s="13" t="s">
        <v>33</v>
      </c>
      <c r="AX983" s="13" t="s">
        <v>72</v>
      </c>
      <c r="AY983" s="244" t="s">
        <v>203</v>
      </c>
    </row>
    <row r="984" s="13" customFormat="1">
      <c r="A984" s="13"/>
      <c r="B984" s="234"/>
      <c r="C984" s="235"/>
      <c r="D984" s="236" t="s">
        <v>215</v>
      </c>
      <c r="E984" s="237" t="s">
        <v>19</v>
      </c>
      <c r="F984" s="238" t="s">
        <v>999</v>
      </c>
      <c r="G984" s="235"/>
      <c r="H984" s="237" t="s">
        <v>19</v>
      </c>
      <c r="I984" s="239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215</v>
      </c>
      <c r="AU984" s="244" t="s">
        <v>81</v>
      </c>
      <c r="AV984" s="13" t="s">
        <v>79</v>
      </c>
      <c r="AW984" s="13" t="s">
        <v>33</v>
      </c>
      <c r="AX984" s="13" t="s">
        <v>72</v>
      </c>
      <c r="AY984" s="244" t="s">
        <v>203</v>
      </c>
    </row>
    <row r="985" s="13" customFormat="1">
      <c r="A985" s="13"/>
      <c r="B985" s="234"/>
      <c r="C985" s="235"/>
      <c r="D985" s="236" t="s">
        <v>215</v>
      </c>
      <c r="E985" s="237" t="s">
        <v>19</v>
      </c>
      <c r="F985" s="238" t="s">
        <v>1002</v>
      </c>
      <c r="G985" s="235"/>
      <c r="H985" s="237" t="s">
        <v>19</v>
      </c>
      <c r="I985" s="239"/>
      <c r="J985" s="235"/>
      <c r="K985" s="235"/>
      <c r="L985" s="240"/>
      <c r="M985" s="241"/>
      <c r="N985" s="242"/>
      <c r="O985" s="242"/>
      <c r="P985" s="242"/>
      <c r="Q985" s="242"/>
      <c r="R985" s="242"/>
      <c r="S985" s="242"/>
      <c r="T985" s="24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4" t="s">
        <v>215</v>
      </c>
      <c r="AU985" s="244" t="s">
        <v>81</v>
      </c>
      <c r="AV985" s="13" t="s">
        <v>79</v>
      </c>
      <c r="AW985" s="13" t="s">
        <v>33</v>
      </c>
      <c r="AX985" s="13" t="s">
        <v>72</v>
      </c>
      <c r="AY985" s="244" t="s">
        <v>203</v>
      </c>
    </row>
    <row r="986" s="14" customFormat="1">
      <c r="A986" s="14"/>
      <c r="B986" s="245"/>
      <c r="C986" s="246"/>
      <c r="D986" s="236" t="s">
        <v>215</v>
      </c>
      <c r="E986" s="247" t="s">
        <v>19</v>
      </c>
      <c r="F986" s="248" t="s">
        <v>2069</v>
      </c>
      <c r="G986" s="246"/>
      <c r="H986" s="249">
        <v>35.241999999999997</v>
      </c>
      <c r="I986" s="250"/>
      <c r="J986" s="246"/>
      <c r="K986" s="246"/>
      <c r="L986" s="251"/>
      <c r="M986" s="252"/>
      <c r="N986" s="253"/>
      <c r="O986" s="253"/>
      <c r="P986" s="253"/>
      <c r="Q986" s="253"/>
      <c r="R986" s="253"/>
      <c r="S986" s="253"/>
      <c r="T986" s="25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5" t="s">
        <v>215</v>
      </c>
      <c r="AU986" s="255" t="s">
        <v>81</v>
      </c>
      <c r="AV986" s="14" t="s">
        <v>81</v>
      </c>
      <c r="AW986" s="14" t="s">
        <v>33</v>
      </c>
      <c r="AX986" s="14" t="s">
        <v>72</v>
      </c>
      <c r="AY986" s="255" t="s">
        <v>203</v>
      </c>
    </row>
    <row r="987" s="13" customFormat="1">
      <c r="A987" s="13"/>
      <c r="B987" s="234"/>
      <c r="C987" s="235"/>
      <c r="D987" s="236" t="s">
        <v>215</v>
      </c>
      <c r="E987" s="237" t="s">
        <v>19</v>
      </c>
      <c r="F987" s="238" t="s">
        <v>1977</v>
      </c>
      <c r="G987" s="235"/>
      <c r="H987" s="237" t="s">
        <v>19</v>
      </c>
      <c r="I987" s="239"/>
      <c r="J987" s="235"/>
      <c r="K987" s="235"/>
      <c r="L987" s="240"/>
      <c r="M987" s="241"/>
      <c r="N987" s="242"/>
      <c r="O987" s="242"/>
      <c r="P987" s="242"/>
      <c r="Q987" s="242"/>
      <c r="R987" s="242"/>
      <c r="S987" s="242"/>
      <c r="T987" s="24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4" t="s">
        <v>215</v>
      </c>
      <c r="AU987" s="244" t="s">
        <v>81</v>
      </c>
      <c r="AV987" s="13" t="s">
        <v>79</v>
      </c>
      <c r="AW987" s="13" t="s">
        <v>33</v>
      </c>
      <c r="AX987" s="13" t="s">
        <v>72</v>
      </c>
      <c r="AY987" s="244" t="s">
        <v>203</v>
      </c>
    </row>
    <row r="988" s="13" customFormat="1">
      <c r="A988" s="13"/>
      <c r="B988" s="234"/>
      <c r="C988" s="235"/>
      <c r="D988" s="236" t="s">
        <v>215</v>
      </c>
      <c r="E988" s="237" t="s">
        <v>19</v>
      </c>
      <c r="F988" s="238" t="s">
        <v>1628</v>
      </c>
      <c r="G988" s="235"/>
      <c r="H988" s="237" t="s">
        <v>19</v>
      </c>
      <c r="I988" s="239"/>
      <c r="J988" s="235"/>
      <c r="K988" s="235"/>
      <c r="L988" s="240"/>
      <c r="M988" s="241"/>
      <c r="N988" s="242"/>
      <c r="O988" s="242"/>
      <c r="P988" s="242"/>
      <c r="Q988" s="242"/>
      <c r="R988" s="242"/>
      <c r="S988" s="242"/>
      <c r="T988" s="24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4" t="s">
        <v>215</v>
      </c>
      <c r="AU988" s="244" t="s">
        <v>81</v>
      </c>
      <c r="AV988" s="13" t="s">
        <v>79</v>
      </c>
      <c r="AW988" s="13" t="s">
        <v>33</v>
      </c>
      <c r="AX988" s="13" t="s">
        <v>72</v>
      </c>
      <c r="AY988" s="244" t="s">
        <v>203</v>
      </c>
    </row>
    <row r="989" s="13" customFormat="1">
      <c r="A989" s="13"/>
      <c r="B989" s="234"/>
      <c r="C989" s="235"/>
      <c r="D989" s="236" t="s">
        <v>215</v>
      </c>
      <c r="E989" s="237" t="s">
        <v>19</v>
      </c>
      <c r="F989" s="238" t="s">
        <v>1727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215</v>
      </c>
      <c r="AU989" s="244" t="s">
        <v>81</v>
      </c>
      <c r="AV989" s="13" t="s">
        <v>79</v>
      </c>
      <c r="AW989" s="13" t="s">
        <v>33</v>
      </c>
      <c r="AX989" s="13" t="s">
        <v>72</v>
      </c>
      <c r="AY989" s="244" t="s">
        <v>203</v>
      </c>
    </row>
    <row r="990" s="13" customFormat="1">
      <c r="A990" s="13"/>
      <c r="B990" s="234"/>
      <c r="C990" s="235"/>
      <c r="D990" s="236" t="s">
        <v>215</v>
      </c>
      <c r="E990" s="237" t="s">
        <v>19</v>
      </c>
      <c r="F990" s="238" t="s">
        <v>999</v>
      </c>
      <c r="G990" s="235"/>
      <c r="H990" s="237" t="s">
        <v>19</v>
      </c>
      <c r="I990" s="239"/>
      <c r="J990" s="235"/>
      <c r="K990" s="235"/>
      <c r="L990" s="240"/>
      <c r="M990" s="241"/>
      <c r="N990" s="242"/>
      <c r="O990" s="242"/>
      <c r="P990" s="242"/>
      <c r="Q990" s="242"/>
      <c r="R990" s="242"/>
      <c r="S990" s="242"/>
      <c r="T990" s="24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4" t="s">
        <v>215</v>
      </c>
      <c r="AU990" s="244" t="s">
        <v>81</v>
      </c>
      <c r="AV990" s="13" t="s">
        <v>79</v>
      </c>
      <c r="AW990" s="13" t="s">
        <v>33</v>
      </c>
      <c r="AX990" s="13" t="s">
        <v>72</v>
      </c>
      <c r="AY990" s="244" t="s">
        <v>203</v>
      </c>
    </row>
    <row r="991" s="13" customFormat="1">
      <c r="A991" s="13"/>
      <c r="B991" s="234"/>
      <c r="C991" s="235"/>
      <c r="D991" s="236" t="s">
        <v>215</v>
      </c>
      <c r="E991" s="237" t="s">
        <v>19</v>
      </c>
      <c r="F991" s="238" t="s">
        <v>1000</v>
      </c>
      <c r="G991" s="235"/>
      <c r="H991" s="237" t="s">
        <v>19</v>
      </c>
      <c r="I991" s="239"/>
      <c r="J991" s="235"/>
      <c r="K991" s="235"/>
      <c r="L991" s="240"/>
      <c r="M991" s="241"/>
      <c r="N991" s="242"/>
      <c r="O991" s="242"/>
      <c r="P991" s="242"/>
      <c r="Q991" s="242"/>
      <c r="R991" s="242"/>
      <c r="S991" s="242"/>
      <c r="T991" s="24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4" t="s">
        <v>215</v>
      </c>
      <c r="AU991" s="244" t="s">
        <v>81</v>
      </c>
      <c r="AV991" s="13" t="s">
        <v>79</v>
      </c>
      <c r="AW991" s="13" t="s">
        <v>33</v>
      </c>
      <c r="AX991" s="13" t="s">
        <v>72</v>
      </c>
      <c r="AY991" s="244" t="s">
        <v>203</v>
      </c>
    </row>
    <row r="992" s="14" customFormat="1">
      <c r="A992" s="14"/>
      <c r="B992" s="245"/>
      <c r="C992" s="246"/>
      <c r="D992" s="236" t="s">
        <v>215</v>
      </c>
      <c r="E992" s="247" t="s">
        <v>19</v>
      </c>
      <c r="F992" s="248" t="s">
        <v>1981</v>
      </c>
      <c r="G992" s="246"/>
      <c r="H992" s="249">
        <v>4.8099999999999996</v>
      </c>
      <c r="I992" s="250"/>
      <c r="J992" s="246"/>
      <c r="K992" s="246"/>
      <c r="L992" s="251"/>
      <c r="M992" s="252"/>
      <c r="N992" s="253"/>
      <c r="O992" s="253"/>
      <c r="P992" s="253"/>
      <c r="Q992" s="253"/>
      <c r="R992" s="253"/>
      <c r="S992" s="253"/>
      <c r="T992" s="25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55" t="s">
        <v>215</v>
      </c>
      <c r="AU992" s="255" t="s">
        <v>81</v>
      </c>
      <c r="AV992" s="14" t="s">
        <v>81</v>
      </c>
      <c r="AW992" s="14" t="s">
        <v>33</v>
      </c>
      <c r="AX992" s="14" t="s">
        <v>72</v>
      </c>
      <c r="AY992" s="255" t="s">
        <v>203</v>
      </c>
    </row>
    <row r="993" s="13" customFormat="1">
      <c r="A993" s="13"/>
      <c r="B993" s="234"/>
      <c r="C993" s="235"/>
      <c r="D993" s="236" t="s">
        <v>215</v>
      </c>
      <c r="E993" s="237" t="s">
        <v>19</v>
      </c>
      <c r="F993" s="238" t="s">
        <v>1977</v>
      </c>
      <c r="G993" s="235"/>
      <c r="H993" s="237" t="s">
        <v>19</v>
      </c>
      <c r="I993" s="239"/>
      <c r="J993" s="235"/>
      <c r="K993" s="235"/>
      <c r="L993" s="240"/>
      <c r="M993" s="241"/>
      <c r="N993" s="242"/>
      <c r="O993" s="242"/>
      <c r="P993" s="242"/>
      <c r="Q993" s="242"/>
      <c r="R993" s="242"/>
      <c r="S993" s="242"/>
      <c r="T993" s="24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4" t="s">
        <v>215</v>
      </c>
      <c r="AU993" s="244" t="s">
        <v>81</v>
      </c>
      <c r="AV993" s="13" t="s">
        <v>79</v>
      </c>
      <c r="AW993" s="13" t="s">
        <v>33</v>
      </c>
      <c r="AX993" s="13" t="s">
        <v>72</v>
      </c>
      <c r="AY993" s="244" t="s">
        <v>203</v>
      </c>
    </row>
    <row r="994" s="13" customFormat="1">
      <c r="A994" s="13"/>
      <c r="B994" s="234"/>
      <c r="C994" s="235"/>
      <c r="D994" s="236" t="s">
        <v>215</v>
      </c>
      <c r="E994" s="237" t="s">
        <v>19</v>
      </c>
      <c r="F994" s="238" t="s">
        <v>1835</v>
      </c>
      <c r="G994" s="235"/>
      <c r="H994" s="237" t="s">
        <v>19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215</v>
      </c>
      <c r="AU994" s="244" t="s">
        <v>81</v>
      </c>
      <c r="AV994" s="13" t="s">
        <v>79</v>
      </c>
      <c r="AW994" s="13" t="s">
        <v>33</v>
      </c>
      <c r="AX994" s="13" t="s">
        <v>72</v>
      </c>
      <c r="AY994" s="244" t="s">
        <v>203</v>
      </c>
    </row>
    <row r="995" s="13" customFormat="1">
      <c r="A995" s="13"/>
      <c r="B995" s="234"/>
      <c r="C995" s="235"/>
      <c r="D995" s="236" t="s">
        <v>215</v>
      </c>
      <c r="E995" s="237" t="s">
        <v>19</v>
      </c>
      <c r="F995" s="238" t="s">
        <v>1727</v>
      </c>
      <c r="G995" s="235"/>
      <c r="H995" s="237" t="s">
        <v>19</v>
      </c>
      <c r="I995" s="239"/>
      <c r="J995" s="235"/>
      <c r="K995" s="235"/>
      <c r="L995" s="240"/>
      <c r="M995" s="241"/>
      <c r="N995" s="242"/>
      <c r="O995" s="242"/>
      <c r="P995" s="242"/>
      <c r="Q995" s="242"/>
      <c r="R995" s="242"/>
      <c r="S995" s="242"/>
      <c r="T995" s="24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4" t="s">
        <v>215</v>
      </c>
      <c r="AU995" s="244" t="s">
        <v>81</v>
      </c>
      <c r="AV995" s="13" t="s">
        <v>79</v>
      </c>
      <c r="AW995" s="13" t="s">
        <v>33</v>
      </c>
      <c r="AX995" s="13" t="s">
        <v>72</v>
      </c>
      <c r="AY995" s="244" t="s">
        <v>203</v>
      </c>
    </row>
    <row r="996" s="13" customFormat="1">
      <c r="A996" s="13"/>
      <c r="B996" s="234"/>
      <c r="C996" s="235"/>
      <c r="D996" s="236" t="s">
        <v>215</v>
      </c>
      <c r="E996" s="237" t="s">
        <v>19</v>
      </c>
      <c r="F996" s="238" t="s">
        <v>999</v>
      </c>
      <c r="G996" s="235"/>
      <c r="H996" s="237" t="s">
        <v>19</v>
      </c>
      <c r="I996" s="239"/>
      <c r="J996" s="235"/>
      <c r="K996" s="235"/>
      <c r="L996" s="240"/>
      <c r="M996" s="241"/>
      <c r="N996" s="242"/>
      <c r="O996" s="242"/>
      <c r="P996" s="242"/>
      <c r="Q996" s="242"/>
      <c r="R996" s="242"/>
      <c r="S996" s="242"/>
      <c r="T996" s="24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4" t="s">
        <v>215</v>
      </c>
      <c r="AU996" s="244" t="s">
        <v>81</v>
      </c>
      <c r="AV996" s="13" t="s">
        <v>79</v>
      </c>
      <c r="AW996" s="13" t="s">
        <v>33</v>
      </c>
      <c r="AX996" s="13" t="s">
        <v>72</v>
      </c>
      <c r="AY996" s="244" t="s">
        <v>203</v>
      </c>
    </row>
    <row r="997" s="13" customFormat="1">
      <c r="A997" s="13"/>
      <c r="B997" s="234"/>
      <c r="C997" s="235"/>
      <c r="D997" s="236" t="s">
        <v>215</v>
      </c>
      <c r="E997" s="237" t="s">
        <v>19</v>
      </c>
      <c r="F997" s="238" t="s">
        <v>1002</v>
      </c>
      <c r="G997" s="235"/>
      <c r="H997" s="237" t="s">
        <v>19</v>
      </c>
      <c r="I997" s="239"/>
      <c r="J997" s="235"/>
      <c r="K997" s="235"/>
      <c r="L997" s="240"/>
      <c r="M997" s="241"/>
      <c r="N997" s="242"/>
      <c r="O997" s="242"/>
      <c r="P997" s="242"/>
      <c r="Q997" s="242"/>
      <c r="R997" s="242"/>
      <c r="S997" s="242"/>
      <c r="T997" s="24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4" t="s">
        <v>215</v>
      </c>
      <c r="AU997" s="244" t="s">
        <v>81</v>
      </c>
      <c r="AV997" s="13" t="s">
        <v>79</v>
      </c>
      <c r="AW997" s="13" t="s">
        <v>33</v>
      </c>
      <c r="AX997" s="13" t="s">
        <v>72</v>
      </c>
      <c r="AY997" s="244" t="s">
        <v>203</v>
      </c>
    </row>
    <row r="998" s="14" customFormat="1">
      <c r="A998" s="14"/>
      <c r="B998" s="245"/>
      <c r="C998" s="246"/>
      <c r="D998" s="236" t="s">
        <v>215</v>
      </c>
      <c r="E998" s="247" t="s">
        <v>19</v>
      </c>
      <c r="F998" s="248" t="s">
        <v>2024</v>
      </c>
      <c r="G998" s="246"/>
      <c r="H998" s="249">
        <v>19.678000000000001</v>
      </c>
      <c r="I998" s="250"/>
      <c r="J998" s="246"/>
      <c r="K998" s="246"/>
      <c r="L998" s="251"/>
      <c r="M998" s="252"/>
      <c r="N998" s="253"/>
      <c r="O998" s="253"/>
      <c r="P998" s="253"/>
      <c r="Q998" s="253"/>
      <c r="R998" s="253"/>
      <c r="S998" s="253"/>
      <c r="T998" s="25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5" t="s">
        <v>215</v>
      </c>
      <c r="AU998" s="255" t="s">
        <v>81</v>
      </c>
      <c r="AV998" s="14" t="s">
        <v>81</v>
      </c>
      <c r="AW998" s="14" t="s">
        <v>33</v>
      </c>
      <c r="AX998" s="14" t="s">
        <v>72</v>
      </c>
      <c r="AY998" s="255" t="s">
        <v>203</v>
      </c>
    </row>
    <row r="999" s="13" customFormat="1">
      <c r="A999" s="13"/>
      <c r="B999" s="234"/>
      <c r="C999" s="235"/>
      <c r="D999" s="236" t="s">
        <v>215</v>
      </c>
      <c r="E999" s="237" t="s">
        <v>19</v>
      </c>
      <c r="F999" s="238" t="s">
        <v>1977</v>
      </c>
      <c r="G999" s="235"/>
      <c r="H999" s="237" t="s">
        <v>19</v>
      </c>
      <c r="I999" s="239"/>
      <c r="J999" s="235"/>
      <c r="K999" s="235"/>
      <c r="L999" s="240"/>
      <c r="M999" s="241"/>
      <c r="N999" s="242"/>
      <c r="O999" s="242"/>
      <c r="P999" s="242"/>
      <c r="Q999" s="242"/>
      <c r="R999" s="242"/>
      <c r="S999" s="242"/>
      <c r="T999" s="24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4" t="s">
        <v>215</v>
      </c>
      <c r="AU999" s="244" t="s">
        <v>81</v>
      </c>
      <c r="AV999" s="13" t="s">
        <v>79</v>
      </c>
      <c r="AW999" s="13" t="s">
        <v>33</v>
      </c>
      <c r="AX999" s="13" t="s">
        <v>72</v>
      </c>
      <c r="AY999" s="244" t="s">
        <v>203</v>
      </c>
    </row>
    <row r="1000" s="13" customFormat="1">
      <c r="A1000" s="13"/>
      <c r="B1000" s="234"/>
      <c r="C1000" s="235"/>
      <c r="D1000" s="236" t="s">
        <v>215</v>
      </c>
      <c r="E1000" s="237" t="s">
        <v>19</v>
      </c>
      <c r="F1000" s="238" t="s">
        <v>1838</v>
      </c>
      <c r="G1000" s="235"/>
      <c r="H1000" s="237" t="s">
        <v>19</v>
      </c>
      <c r="I1000" s="239"/>
      <c r="J1000" s="235"/>
      <c r="K1000" s="235"/>
      <c r="L1000" s="240"/>
      <c r="M1000" s="241"/>
      <c r="N1000" s="242"/>
      <c r="O1000" s="242"/>
      <c r="P1000" s="242"/>
      <c r="Q1000" s="242"/>
      <c r="R1000" s="242"/>
      <c r="S1000" s="242"/>
      <c r="T1000" s="24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4" t="s">
        <v>215</v>
      </c>
      <c r="AU1000" s="244" t="s">
        <v>81</v>
      </c>
      <c r="AV1000" s="13" t="s">
        <v>79</v>
      </c>
      <c r="AW1000" s="13" t="s">
        <v>33</v>
      </c>
      <c r="AX1000" s="13" t="s">
        <v>72</v>
      </c>
      <c r="AY1000" s="244" t="s">
        <v>203</v>
      </c>
    </row>
    <row r="1001" s="13" customFormat="1">
      <c r="A1001" s="13"/>
      <c r="B1001" s="234"/>
      <c r="C1001" s="235"/>
      <c r="D1001" s="236" t="s">
        <v>215</v>
      </c>
      <c r="E1001" s="237" t="s">
        <v>19</v>
      </c>
      <c r="F1001" s="238" t="s">
        <v>1982</v>
      </c>
      <c r="G1001" s="235"/>
      <c r="H1001" s="237" t="s">
        <v>19</v>
      </c>
      <c r="I1001" s="239"/>
      <c r="J1001" s="235"/>
      <c r="K1001" s="235"/>
      <c r="L1001" s="240"/>
      <c r="M1001" s="241"/>
      <c r="N1001" s="242"/>
      <c r="O1001" s="242"/>
      <c r="P1001" s="242"/>
      <c r="Q1001" s="242"/>
      <c r="R1001" s="242"/>
      <c r="S1001" s="242"/>
      <c r="T1001" s="24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4" t="s">
        <v>215</v>
      </c>
      <c r="AU1001" s="244" t="s">
        <v>81</v>
      </c>
      <c r="AV1001" s="13" t="s">
        <v>79</v>
      </c>
      <c r="AW1001" s="13" t="s">
        <v>33</v>
      </c>
      <c r="AX1001" s="13" t="s">
        <v>72</v>
      </c>
      <c r="AY1001" s="244" t="s">
        <v>203</v>
      </c>
    </row>
    <row r="1002" s="13" customFormat="1">
      <c r="A1002" s="13"/>
      <c r="B1002" s="234"/>
      <c r="C1002" s="235"/>
      <c r="D1002" s="236" t="s">
        <v>215</v>
      </c>
      <c r="E1002" s="237" t="s">
        <v>19</v>
      </c>
      <c r="F1002" s="238" t="s">
        <v>999</v>
      </c>
      <c r="G1002" s="235"/>
      <c r="H1002" s="237" t="s">
        <v>19</v>
      </c>
      <c r="I1002" s="239"/>
      <c r="J1002" s="235"/>
      <c r="K1002" s="235"/>
      <c r="L1002" s="240"/>
      <c r="M1002" s="241"/>
      <c r="N1002" s="242"/>
      <c r="O1002" s="242"/>
      <c r="P1002" s="242"/>
      <c r="Q1002" s="242"/>
      <c r="R1002" s="242"/>
      <c r="S1002" s="242"/>
      <c r="T1002" s="24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4" t="s">
        <v>215</v>
      </c>
      <c r="AU1002" s="244" t="s">
        <v>81</v>
      </c>
      <c r="AV1002" s="13" t="s">
        <v>79</v>
      </c>
      <c r="AW1002" s="13" t="s">
        <v>33</v>
      </c>
      <c r="AX1002" s="13" t="s">
        <v>72</v>
      </c>
      <c r="AY1002" s="244" t="s">
        <v>203</v>
      </c>
    </row>
    <row r="1003" s="13" customFormat="1">
      <c r="A1003" s="13"/>
      <c r="B1003" s="234"/>
      <c r="C1003" s="235"/>
      <c r="D1003" s="236" t="s">
        <v>215</v>
      </c>
      <c r="E1003" s="237" t="s">
        <v>19</v>
      </c>
      <c r="F1003" s="238" t="s">
        <v>1000</v>
      </c>
      <c r="G1003" s="235"/>
      <c r="H1003" s="237" t="s">
        <v>19</v>
      </c>
      <c r="I1003" s="239"/>
      <c r="J1003" s="235"/>
      <c r="K1003" s="235"/>
      <c r="L1003" s="240"/>
      <c r="M1003" s="241"/>
      <c r="N1003" s="242"/>
      <c r="O1003" s="242"/>
      <c r="P1003" s="242"/>
      <c r="Q1003" s="242"/>
      <c r="R1003" s="242"/>
      <c r="S1003" s="242"/>
      <c r="T1003" s="24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4" t="s">
        <v>215</v>
      </c>
      <c r="AU1003" s="244" t="s">
        <v>81</v>
      </c>
      <c r="AV1003" s="13" t="s">
        <v>79</v>
      </c>
      <c r="AW1003" s="13" t="s">
        <v>33</v>
      </c>
      <c r="AX1003" s="13" t="s">
        <v>72</v>
      </c>
      <c r="AY1003" s="244" t="s">
        <v>203</v>
      </c>
    </row>
    <row r="1004" s="14" customFormat="1">
      <c r="A1004" s="14"/>
      <c r="B1004" s="245"/>
      <c r="C1004" s="246"/>
      <c r="D1004" s="236" t="s">
        <v>215</v>
      </c>
      <c r="E1004" s="247" t="s">
        <v>19</v>
      </c>
      <c r="F1004" s="248" t="s">
        <v>1983</v>
      </c>
      <c r="G1004" s="246"/>
      <c r="H1004" s="249">
        <v>7.3899999999999997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5" t="s">
        <v>215</v>
      </c>
      <c r="AU1004" s="255" t="s">
        <v>81</v>
      </c>
      <c r="AV1004" s="14" t="s">
        <v>81</v>
      </c>
      <c r="AW1004" s="14" t="s">
        <v>33</v>
      </c>
      <c r="AX1004" s="14" t="s">
        <v>72</v>
      </c>
      <c r="AY1004" s="255" t="s">
        <v>203</v>
      </c>
    </row>
    <row r="1005" s="13" customFormat="1">
      <c r="A1005" s="13"/>
      <c r="B1005" s="234"/>
      <c r="C1005" s="235"/>
      <c r="D1005" s="236" t="s">
        <v>215</v>
      </c>
      <c r="E1005" s="237" t="s">
        <v>19</v>
      </c>
      <c r="F1005" s="238" t="s">
        <v>1977</v>
      </c>
      <c r="G1005" s="235"/>
      <c r="H1005" s="237" t="s">
        <v>19</v>
      </c>
      <c r="I1005" s="239"/>
      <c r="J1005" s="235"/>
      <c r="K1005" s="235"/>
      <c r="L1005" s="240"/>
      <c r="M1005" s="241"/>
      <c r="N1005" s="242"/>
      <c r="O1005" s="242"/>
      <c r="P1005" s="242"/>
      <c r="Q1005" s="242"/>
      <c r="R1005" s="242"/>
      <c r="S1005" s="242"/>
      <c r="T1005" s="24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4" t="s">
        <v>215</v>
      </c>
      <c r="AU1005" s="244" t="s">
        <v>81</v>
      </c>
      <c r="AV1005" s="13" t="s">
        <v>79</v>
      </c>
      <c r="AW1005" s="13" t="s">
        <v>33</v>
      </c>
      <c r="AX1005" s="13" t="s">
        <v>72</v>
      </c>
      <c r="AY1005" s="244" t="s">
        <v>203</v>
      </c>
    </row>
    <row r="1006" s="13" customFormat="1">
      <c r="A1006" s="13"/>
      <c r="B1006" s="234"/>
      <c r="C1006" s="235"/>
      <c r="D1006" s="236" t="s">
        <v>215</v>
      </c>
      <c r="E1006" s="237" t="s">
        <v>19</v>
      </c>
      <c r="F1006" s="238" t="s">
        <v>1689</v>
      </c>
      <c r="G1006" s="235"/>
      <c r="H1006" s="237" t="s">
        <v>19</v>
      </c>
      <c r="I1006" s="239"/>
      <c r="J1006" s="235"/>
      <c r="K1006" s="235"/>
      <c r="L1006" s="240"/>
      <c r="M1006" s="241"/>
      <c r="N1006" s="242"/>
      <c r="O1006" s="242"/>
      <c r="P1006" s="242"/>
      <c r="Q1006" s="242"/>
      <c r="R1006" s="242"/>
      <c r="S1006" s="242"/>
      <c r="T1006" s="24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4" t="s">
        <v>215</v>
      </c>
      <c r="AU1006" s="244" t="s">
        <v>81</v>
      </c>
      <c r="AV1006" s="13" t="s">
        <v>79</v>
      </c>
      <c r="AW1006" s="13" t="s">
        <v>33</v>
      </c>
      <c r="AX1006" s="13" t="s">
        <v>72</v>
      </c>
      <c r="AY1006" s="244" t="s">
        <v>203</v>
      </c>
    </row>
    <row r="1007" s="13" customFormat="1">
      <c r="A1007" s="13"/>
      <c r="B1007" s="234"/>
      <c r="C1007" s="235"/>
      <c r="D1007" s="236" t="s">
        <v>215</v>
      </c>
      <c r="E1007" s="237" t="s">
        <v>19</v>
      </c>
      <c r="F1007" s="238" t="s">
        <v>1982</v>
      </c>
      <c r="G1007" s="235"/>
      <c r="H1007" s="237" t="s">
        <v>19</v>
      </c>
      <c r="I1007" s="239"/>
      <c r="J1007" s="235"/>
      <c r="K1007" s="235"/>
      <c r="L1007" s="240"/>
      <c r="M1007" s="241"/>
      <c r="N1007" s="242"/>
      <c r="O1007" s="242"/>
      <c r="P1007" s="242"/>
      <c r="Q1007" s="242"/>
      <c r="R1007" s="242"/>
      <c r="S1007" s="242"/>
      <c r="T1007" s="24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4" t="s">
        <v>215</v>
      </c>
      <c r="AU1007" s="244" t="s">
        <v>81</v>
      </c>
      <c r="AV1007" s="13" t="s">
        <v>79</v>
      </c>
      <c r="AW1007" s="13" t="s">
        <v>33</v>
      </c>
      <c r="AX1007" s="13" t="s">
        <v>72</v>
      </c>
      <c r="AY1007" s="244" t="s">
        <v>203</v>
      </c>
    </row>
    <row r="1008" s="13" customFormat="1">
      <c r="A1008" s="13"/>
      <c r="B1008" s="234"/>
      <c r="C1008" s="235"/>
      <c r="D1008" s="236" t="s">
        <v>215</v>
      </c>
      <c r="E1008" s="237" t="s">
        <v>19</v>
      </c>
      <c r="F1008" s="238" t="s">
        <v>999</v>
      </c>
      <c r="G1008" s="235"/>
      <c r="H1008" s="237" t="s">
        <v>19</v>
      </c>
      <c r="I1008" s="239"/>
      <c r="J1008" s="235"/>
      <c r="K1008" s="235"/>
      <c r="L1008" s="240"/>
      <c r="M1008" s="241"/>
      <c r="N1008" s="242"/>
      <c r="O1008" s="242"/>
      <c r="P1008" s="242"/>
      <c r="Q1008" s="242"/>
      <c r="R1008" s="242"/>
      <c r="S1008" s="242"/>
      <c r="T1008" s="24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4" t="s">
        <v>215</v>
      </c>
      <c r="AU1008" s="244" t="s">
        <v>81</v>
      </c>
      <c r="AV1008" s="13" t="s">
        <v>79</v>
      </c>
      <c r="AW1008" s="13" t="s">
        <v>33</v>
      </c>
      <c r="AX1008" s="13" t="s">
        <v>72</v>
      </c>
      <c r="AY1008" s="244" t="s">
        <v>203</v>
      </c>
    </row>
    <row r="1009" s="13" customFormat="1">
      <c r="A1009" s="13"/>
      <c r="B1009" s="234"/>
      <c r="C1009" s="235"/>
      <c r="D1009" s="236" t="s">
        <v>215</v>
      </c>
      <c r="E1009" s="237" t="s">
        <v>19</v>
      </c>
      <c r="F1009" s="238" t="s">
        <v>1002</v>
      </c>
      <c r="G1009" s="235"/>
      <c r="H1009" s="237" t="s">
        <v>19</v>
      </c>
      <c r="I1009" s="239"/>
      <c r="J1009" s="235"/>
      <c r="K1009" s="235"/>
      <c r="L1009" s="240"/>
      <c r="M1009" s="241"/>
      <c r="N1009" s="242"/>
      <c r="O1009" s="242"/>
      <c r="P1009" s="242"/>
      <c r="Q1009" s="242"/>
      <c r="R1009" s="242"/>
      <c r="S1009" s="242"/>
      <c r="T1009" s="24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4" t="s">
        <v>215</v>
      </c>
      <c r="AU1009" s="244" t="s">
        <v>81</v>
      </c>
      <c r="AV1009" s="13" t="s">
        <v>79</v>
      </c>
      <c r="AW1009" s="13" t="s">
        <v>33</v>
      </c>
      <c r="AX1009" s="13" t="s">
        <v>72</v>
      </c>
      <c r="AY1009" s="244" t="s">
        <v>203</v>
      </c>
    </row>
    <row r="1010" s="14" customFormat="1">
      <c r="A1010" s="14"/>
      <c r="B1010" s="245"/>
      <c r="C1010" s="246"/>
      <c r="D1010" s="236" t="s">
        <v>215</v>
      </c>
      <c r="E1010" s="247" t="s">
        <v>19</v>
      </c>
      <c r="F1010" s="248" t="s">
        <v>2070</v>
      </c>
      <c r="G1010" s="246"/>
      <c r="H1010" s="249">
        <v>20.991</v>
      </c>
      <c r="I1010" s="250"/>
      <c r="J1010" s="246"/>
      <c r="K1010" s="246"/>
      <c r="L1010" s="251"/>
      <c r="M1010" s="252"/>
      <c r="N1010" s="253"/>
      <c r="O1010" s="253"/>
      <c r="P1010" s="253"/>
      <c r="Q1010" s="253"/>
      <c r="R1010" s="253"/>
      <c r="S1010" s="253"/>
      <c r="T1010" s="25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5" t="s">
        <v>215</v>
      </c>
      <c r="AU1010" s="255" t="s">
        <v>81</v>
      </c>
      <c r="AV1010" s="14" t="s">
        <v>81</v>
      </c>
      <c r="AW1010" s="14" t="s">
        <v>33</v>
      </c>
      <c r="AX1010" s="14" t="s">
        <v>72</v>
      </c>
      <c r="AY1010" s="255" t="s">
        <v>203</v>
      </c>
    </row>
    <row r="1011" s="15" customFormat="1">
      <c r="A1011" s="15"/>
      <c r="B1011" s="256"/>
      <c r="C1011" s="257"/>
      <c r="D1011" s="236" t="s">
        <v>215</v>
      </c>
      <c r="E1011" s="258" t="s">
        <v>19</v>
      </c>
      <c r="F1011" s="259" t="s">
        <v>246</v>
      </c>
      <c r="G1011" s="257"/>
      <c r="H1011" s="260">
        <v>205.923</v>
      </c>
      <c r="I1011" s="261"/>
      <c r="J1011" s="257"/>
      <c r="K1011" s="257"/>
      <c r="L1011" s="262"/>
      <c r="M1011" s="263"/>
      <c r="N1011" s="264"/>
      <c r="O1011" s="264"/>
      <c r="P1011" s="264"/>
      <c r="Q1011" s="264"/>
      <c r="R1011" s="264"/>
      <c r="S1011" s="264"/>
      <c r="T1011" s="26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T1011" s="266" t="s">
        <v>215</v>
      </c>
      <c r="AU1011" s="266" t="s">
        <v>81</v>
      </c>
      <c r="AV1011" s="15" t="s">
        <v>211</v>
      </c>
      <c r="AW1011" s="15" t="s">
        <v>33</v>
      </c>
      <c r="AX1011" s="15" t="s">
        <v>79</v>
      </c>
      <c r="AY1011" s="266" t="s">
        <v>203</v>
      </c>
    </row>
    <row r="1012" s="2" customFormat="1" ht="16.5" customHeight="1">
      <c r="A1012" s="40"/>
      <c r="B1012" s="41"/>
      <c r="C1012" s="216" t="s">
        <v>965</v>
      </c>
      <c r="D1012" s="216" t="s">
        <v>206</v>
      </c>
      <c r="E1012" s="217" t="s">
        <v>1021</v>
      </c>
      <c r="F1012" s="218" t="s">
        <v>1022</v>
      </c>
      <c r="G1012" s="219" t="s">
        <v>209</v>
      </c>
      <c r="H1012" s="220">
        <v>40.384999999999998</v>
      </c>
      <c r="I1012" s="221"/>
      <c r="J1012" s="222">
        <f>ROUND(I1012*H1012,2)</f>
        <v>0</v>
      </c>
      <c r="K1012" s="218" t="s">
        <v>210</v>
      </c>
      <c r="L1012" s="46"/>
      <c r="M1012" s="223" t="s">
        <v>19</v>
      </c>
      <c r="N1012" s="224" t="s">
        <v>43</v>
      </c>
      <c r="O1012" s="86"/>
      <c r="P1012" s="225">
        <f>O1012*H1012</f>
        <v>0</v>
      </c>
      <c r="Q1012" s="225">
        <v>7.1500000000000002E-06</v>
      </c>
      <c r="R1012" s="225">
        <f>Q1012*H1012</f>
        <v>0.00028875275000000001</v>
      </c>
      <c r="S1012" s="225">
        <v>0</v>
      </c>
      <c r="T1012" s="226">
        <f>S1012*H1012</f>
        <v>0</v>
      </c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R1012" s="227" t="s">
        <v>321</v>
      </c>
      <c r="AT1012" s="227" t="s">
        <v>206</v>
      </c>
      <c r="AU1012" s="227" t="s">
        <v>81</v>
      </c>
      <c r="AY1012" s="19" t="s">
        <v>203</v>
      </c>
      <c r="BE1012" s="228">
        <f>IF(N1012="základní",J1012,0)</f>
        <v>0</v>
      </c>
      <c r="BF1012" s="228">
        <f>IF(N1012="snížená",J1012,0)</f>
        <v>0</v>
      </c>
      <c r="BG1012" s="228">
        <f>IF(N1012="zákl. přenesená",J1012,0)</f>
        <v>0</v>
      </c>
      <c r="BH1012" s="228">
        <f>IF(N1012="sníž. přenesená",J1012,0)</f>
        <v>0</v>
      </c>
      <c r="BI1012" s="228">
        <f>IF(N1012="nulová",J1012,0)</f>
        <v>0</v>
      </c>
      <c r="BJ1012" s="19" t="s">
        <v>79</v>
      </c>
      <c r="BK1012" s="228">
        <f>ROUND(I1012*H1012,2)</f>
        <v>0</v>
      </c>
      <c r="BL1012" s="19" t="s">
        <v>321</v>
      </c>
      <c r="BM1012" s="227" t="s">
        <v>2118</v>
      </c>
    </row>
    <row r="1013" s="2" customFormat="1">
      <c r="A1013" s="40"/>
      <c r="B1013" s="41"/>
      <c r="C1013" s="42"/>
      <c r="D1013" s="229" t="s">
        <v>213</v>
      </c>
      <c r="E1013" s="42"/>
      <c r="F1013" s="230" t="s">
        <v>1024</v>
      </c>
      <c r="G1013" s="42"/>
      <c r="H1013" s="42"/>
      <c r="I1013" s="231"/>
      <c r="J1013" s="42"/>
      <c r="K1013" s="42"/>
      <c r="L1013" s="46"/>
      <c r="M1013" s="232"/>
      <c r="N1013" s="233"/>
      <c r="O1013" s="86"/>
      <c r="P1013" s="86"/>
      <c r="Q1013" s="86"/>
      <c r="R1013" s="86"/>
      <c r="S1013" s="86"/>
      <c r="T1013" s="87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T1013" s="19" t="s">
        <v>213</v>
      </c>
      <c r="AU1013" s="19" t="s">
        <v>81</v>
      </c>
    </row>
    <row r="1014" s="13" customFormat="1">
      <c r="A1014" s="13"/>
      <c r="B1014" s="234"/>
      <c r="C1014" s="235"/>
      <c r="D1014" s="236" t="s">
        <v>215</v>
      </c>
      <c r="E1014" s="237" t="s">
        <v>19</v>
      </c>
      <c r="F1014" s="238" t="s">
        <v>1977</v>
      </c>
      <c r="G1014" s="235"/>
      <c r="H1014" s="237" t="s">
        <v>19</v>
      </c>
      <c r="I1014" s="239"/>
      <c r="J1014" s="235"/>
      <c r="K1014" s="235"/>
      <c r="L1014" s="240"/>
      <c r="M1014" s="241"/>
      <c r="N1014" s="242"/>
      <c r="O1014" s="242"/>
      <c r="P1014" s="242"/>
      <c r="Q1014" s="242"/>
      <c r="R1014" s="242"/>
      <c r="S1014" s="242"/>
      <c r="T1014" s="24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4" t="s">
        <v>215</v>
      </c>
      <c r="AU1014" s="244" t="s">
        <v>81</v>
      </c>
      <c r="AV1014" s="13" t="s">
        <v>79</v>
      </c>
      <c r="AW1014" s="13" t="s">
        <v>33</v>
      </c>
      <c r="AX1014" s="13" t="s">
        <v>72</v>
      </c>
      <c r="AY1014" s="244" t="s">
        <v>203</v>
      </c>
    </row>
    <row r="1015" s="13" customFormat="1">
      <c r="A1015" s="13"/>
      <c r="B1015" s="234"/>
      <c r="C1015" s="235"/>
      <c r="D1015" s="236" t="s">
        <v>215</v>
      </c>
      <c r="E1015" s="237" t="s">
        <v>19</v>
      </c>
      <c r="F1015" s="238" t="s">
        <v>1604</v>
      </c>
      <c r="G1015" s="235"/>
      <c r="H1015" s="237" t="s">
        <v>19</v>
      </c>
      <c r="I1015" s="239"/>
      <c r="J1015" s="235"/>
      <c r="K1015" s="235"/>
      <c r="L1015" s="240"/>
      <c r="M1015" s="241"/>
      <c r="N1015" s="242"/>
      <c r="O1015" s="242"/>
      <c r="P1015" s="242"/>
      <c r="Q1015" s="242"/>
      <c r="R1015" s="242"/>
      <c r="S1015" s="242"/>
      <c r="T1015" s="24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4" t="s">
        <v>215</v>
      </c>
      <c r="AU1015" s="244" t="s">
        <v>81</v>
      </c>
      <c r="AV1015" s="13" t="s">
        <v>79</v>
      </c>
      <c r="AW1015" s="13" t="s">
        <v>33</v>
      </c>
      <c r="AX1015" s="13" t="s">
        <v>72</v>
      </c>
      <c r="AY1015" s="244" t="s">
        <v>203</v>
      </c>
    </row>
    <row r="1016" s="13" customFormat="1">
      <c r="A1016" s="13"/>
      <c r="B1016" s="234"/>
      <c r="C1016" s="235"/>
      <c r="D1016" s="236" t="s">
        <v>215</v>
      </c>
      <c r="E1016" s="237" t="s">
        <v>19</v>
      </c>
      <c r="F1016" s="238" t="s">
        <v>444</v>
      </c>
      <c r="G1016" s="235"/>
      <c r="H1016" s="237" t="s">
        <v>19</v>
      </c>
      <c r="I1016" s="239"/>
      <c r="J1016" s="235"/>
      <c r="K1016" s="235"/>
      <c r="L1016" s="240"/>
      <c r="M1016" s="241"/>
      <c r="N1016" s="242"/>
      <c r="O1016" s="242"/>
      <c r="P1016" s="242"/>
      <c r="Q1016" s="242"/>
      <c r="R1016" s="242"/>
      <c r="S1016" s="242"/>
      <c r="T1016" s="24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4" t="s">
        <v>215</v>
      </c>
      <c r="AU1016" s="244" t="s">
        <v>81</v>
      </c>
      <c r="AV1016" s="13" t="s">
        <v>79</v>
      </c>
      <c r="AW1016" s="13" t="s">
        <v>33</v>
      </c>
      <c r="AX1016" s="13" t="s">
        <v>72</v>
      </c>
      <c r="AY1016" s="244" t="s">
        <v>203</v>
      </c>
    </row>
    <row r="1017" s="13" customFormat="1">
      <c r="A1017" s="13"/>
      <c r="B1017" s="234"/>
      <c r="C1017" s="235"/>
      <c r="D1017" s="236" t="s">
        <v>215</v>
      </c>
      <c r="E1017" s="237" t="s">
        <v>19</v>
      </c>
      <c r="F1017" s="238" t="s">
        <v>949</v>
      </c>
      <c r="G1017" s="235"/>
      <c r="H1017" s="237" t="s">
        <v>19</v>
      </c>
      <c r="I1017" s="239"/>
      <c r="J1017" s="235"/>
      <c r="K1017" s="235"/>
      <c r="L1017" s="240"/>
      <c r="M1017" s="241"/>
      <c r="N1017" s="242"/>
      <c r="O1017" s="242"/>
      <c r="P1017" s="242"/>
      <c r="Q1017" s="242"/>
      <c r="R1017" s="242"/>
      <c r="S1017" s="242"/>
      <c r="T1017" s="24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4" t="s">
        <v>215</v>
      </c>
      <c r="AU1017" s="244" t="s">
        <v>81</v>
      </c>
      <c r="AV1017" s="13" t="s">
        <v>79</v>
      </c>
      <c r="AW1017" s="13" t="s">
        <v>33</v>
      </c>
      <c r="AX1017" s="13" t="s">
        <v>72</v>
      </c>
      <c r="AY1017" s="244" t="s">
        <v>203</v>
      </c>
    </row>
    <row r="1018" s="13" customFormat="1">
      <c r="A1018" s="13"/>
      <c r="B1018" s="234"/>
      <c r="C1018" s="235"/>
      <c r="D1018" s="236" t="s">
        <v>215</v>
      </c>
      <c r="E1018" s="237" t="s">
        <v>19</v>
      </c>
      <c r="F1018" s="238" t="s">
        <v>971</v>
      </c>
      <c r="G1018" s="235"/>
      <c r="H1018" s="237" t="s">
        <v>19</v>
      </c>
      <c r="I1018" s="239"/>
      <c r="J1018" s="235"/>
      <c r="K1018" s="235"/>
      <c r="L1018" s="240"/>
      <c r="M1018" s="241"/>
      <c r="N1018" s="242"/>
      <c r="O1018" s="242"/>
      <c r="P1018" s="242"/>
      <c r="Q1018" s="242"/>
      <c r="R1018" s="242"/>
      <c r="S1018" s="242"/>
      <c r="T1018" s="24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4" t="s">
        <v>215</v>
      </c>
      <c r="AU1018" s="244" t="s">
        <v>81</v>
      </c>
      <c r="AV1018" s="13" t="s">
        <v>79</v>
      </c>
      <c r="AW1018" s="13" t="s">
        <v>33</v>
      </c>
      <c r="AX1018" s="13" t="s">
        <v>72</v>
      </c>
      <c r="AY1018" s="244" t="s">
        <v>203</v>
      </c>
    </row>
    <row r="1019" s="14" customFormat="1">
      <c r="A1019" s="14"/>
      <c r="B1019" s="245"/>
      <c r="C1019" s="246"/>
      <c r="D1019" s="236" t="s">
        <v>215</v>
      </c>
      <c r="E1019" s="247" t="s">
        <v>19</v>
      </c>
      <c r="F1019" s="248" t="s">
        <v>2111</v>
      </c>
      <c r="G1019" s="246"/>
      <c r="H1019" s="249">
        <v>13.002000000000001</v>
      </c>
      <c r="I1019" s="250"/>
      <c r="J1019" s="246"/>
      <c r="K1019" s="246"/>
      <c r="L1019" s="251"/>
      <c r="M1019" s="252"/>
      <c r="N1019" s="253"/>
      <c r="O1019" s="253"/>
      <c r="P1019" s="253"/>
      <c r="Q1019" s="253"/>
      <c r="R1019" s="253"/>
      <c r="S1019" s="253"/>
      <c r="T1019" s="25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5" t="s">
        <v>215</v>
      </c>
      <c r="AU1019" s="255" t="s">
        <v>81</v>
      </c>
      <c r="AV1019" s="14" t="s">
        <v>81</v>
      </c>
      <c r="AW1019" s="14" t="s">
        <v>33</v>
      </c>
      <c r="AX1019" s="14" t="s">
        <v>72</v>
      </c>
      <c r="AY1019" s="255" t="s">
        <v>203</v>
      </c>
    </row>
    <row r="1020" s="13" customFormat="1">
      <c r="A1020" s="13"/>
      <c r="B1020" s="234"/>
      <c r="C1020" s="235"/>
      <c r="D1020" s="236" t="s">
        <v>215</v>
      </c>
      <c r="E1020" s="237" t="s">
        <v>19</v>
      </c>
      <c r="F1020" s="238" t="s">
        <v>1977</v>
      </c>
      <c r="G1020" s="235"/>
      <c r="H1020" s="237" t="s">
        <v>19</v>
      </c>
      <c r="I1020" s="239"/>
      <c r="J1020" s="235"/>
      <c r="K1020" s="235"/>
      <c r="L1020" s="240"/>
      <c r="M1020" s="241"/>
      <c r="N1020" s="242"/>
      <c r="O1020" s="242"/>
      <c r="P1020" s="242"/>
      <c r="Q1020" s="242"/>
      <c r="R1020" s="242"/>
      <c r="S1020" s="242"/>
      <c r="T1020" s="24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4" t="s">
        <v>215</v>
      </c>
      <c r="AU1020" s="244" t="s">
        <v>81</v>
      </c>
      <c r="AV1020" s="13" t="s">
        <v>79</v>
      </c>
      <c r="AW1020" s="13" t="s">
        <v>33</v>
      </c>
      <c r="AX1020" s="13" t="s">
        <v>72</v>
      </c>
      <c r="AY1020" s="244" t="s">
        <v>203</v>
      </c>
    </row>
    <row r="1021" s="13" customFormat="1">
      <c r="A1021" s="13"/>
      <c r="B1021" s="234"/>
      <c r="C1021" s="235"/>
      <c r="D1021" s="236" t="s">
        <v>215</v>
      </c>
      <c r="E1021" s="237" t="s">
        <v>19</v>
      </c>
      <c r="F1021" s="238" t="s">
        <v>1612</v>
      </c>
      <c r="G1021" s="235"/>
      <c r="H1021" s="237" t="s">
        <v>19</v>
      </c>
      <c r="I1021" s="239"/>
      <c r="J1021" s="235"/>
      <c r="K1021" s="235"/>
      <c r="L1021" s="240"/>
      <c r="M1021" s="241"/>
      <c r="N1021" s="242"/>
      <c r="O1021" s="242"/>
      <c r="P1021" s="242"/>
      <c r="Q1021" s="242"/>
      <c r="R1021" s="242"/>
      <c r="S1021" s="242"/>
      <c r="T1021" s="24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4" t="s">
        <v>215</v>
      </c>
      <c r="AU1021" s="244" t="s">
        <v>81</v>
      </c>
      <c r="AV1021" s="13" t="s">
        <v>79</v>
      </c>
      <c r="AW1021" s="13" t="s">
        <v>33</v>
      </c>
      <c r="AX1021" s="13" t="s">
        <v>72</v>
      </c>
      <c r="AY1021" s="244" t="s">
        <v>203</v>
      </c>
    </row>
    <row r="1022" s="13" customFormat="1">
      <c r="A1022" s="13"/>
      <c r="B1022" s="234"/>
      <c r="C1022" s="235"/>
      <c r="D1022" s="236" t="s">
        <v>215</v>
      </c>
      <c r="E1022" s="237" t="s">
        <v>19</v>
      </c>
      <c r="F1022" s="238" t="s">
        <v>456</v>
      </c>
      <c r="G1022" s="235"/>
      <c r="H1022" s="237" t="s">
        <v>19</v>
      </c>
      <c r="I1022" s="239"/>
      <c r="J1022" s="235"/>
      <c r="K1022" s="235"/>
      <c r="L1022" s="240"/>
      <c r="M1022" s="241"/>
      <c r="N1022" s="242"/>
      <c r="O1022" s="242"/>
      <c r="P1022" s="242"/>
      <c r="Q1022" s="242"/>
      <c r="R1022" s="242"/>
      <c r="S1022" s="242"/>
      <c r="T1022" s="24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4" t="s">
        <v>215</v>
      </c>
      <c r="AU1022" s="244" t="s">
        <v>81</v>
      </c>
      <c r="AV1022" s="13" t="s">
        <v>79</v>
      </c>
      <c r="AW1022" s="13" t="s">
        <v>33</v>
      </c>
      <c r="AX1022" s="13" t="s">
        <v>72</v>
      </c>
      <c r="AY1022" s="244" t="s">
        <v>203</v>
      </c>
    </row>
    <row r="1023" s="13" customFormat="1">
      <c r="A1023" s="13"/>
      <c r="B1023" s="234"/>
      <c r="C1023" s="235"/>
      <c r="D1023" s="236" t="s">
        <v>215</v>
      </c>
      <c r="E1023" s="237" t="s">
        <v>19</v>
      </c>
      <c r="F1023" s="238" t="s">
        <v>949</v>
      </c>
      <c r="G1023" s="235"/>
      <c r="H1023" s="237" t="s">
        <v>19</v>
      </c>
      <c r="I1023" s="239"/>
      <c r="J1023" s="235"/>
      <c r="K1023" s="235"/>
      <c r="L1023" s="240"/>
      <c r="M1023" s="241"/>
      <c r="N1023" s="242"/>
      <c r="O1023" s="242"/>
      <c r="P1023" s="242"/>
      <c r="Q1023" s="242"/>
      <c r="R1023" s="242"/>
      <c r="S1023" s="242"/>
      <c r="T1023" s="24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4" t="s">
        <v>215</v>
      </c>
      <c r="AU1023" s="244" t="s">
        <v>81</v>
      </c>
      <c r="AV1023" s="13" t="s">
        <v>79</v>
      </c>
      <c r="AW1023" s="13" t="s">
        <v>33</v>
      </c>
      <c r="AX1023" s="13" t="s">
        <v>72</v>
      </c>
      <c r="AY1023" s="244" t="s">
        <v>203</v>
      </c>
    </row>
    <row r="1024" s="13" customFormat="1">
      <c r="A1024" s="13"/>
      <c r="B1024" s="234"/>
      <c r="C1024" s="235"/>
      <c r="D1024" s="236" t="s">
        <v>215</v>
      </c>
      <c r="E1024" s="237" t="s">
        <v>19</v>
      </c>
      <c r="F1024" s="238" t="s">
        <v>971</v>
      </c>
      <c r="G1024" s="235"/>
      <c r="H1024" s="237" t="s">
        <v>19</v>
      </c>
      <c r="I1024" s="239"/>
      <c r="J1024" s="235"/>
      <c r="K1024" s="235"/>
      <c r="L1024" s="240"/>
      <c r="M1024" s="241"/>
      <c r="N1024" s="242"/>
      <c r="O1024" s="242"/>
      <c r="P1024" s="242"/>
      <c r="Q1024" s="242"/>
      <c r="R1024" s="242"/>
      <c r="S1024" s="242"/>
      <c r="T1024" s="24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4" t="s">
        <v>215</v>
      </c>
      <c r="AU1024" s="244" t="s">
        <v>81</v>
      </c>
      <c r="AV1024" s="13" t="s">
        <v>79</v>
      </c>
      <c r="AW1024" s="13" t="s">
        <v>33</v>
      </c>
      <c r="AX1024" s="13" t="s">
        <v>72</v>
      </c>
      <c r="AY1024" s="244" t="s">
        <v>203</v>
      </c>
    </row>
    <row r="1025" s="14" customFormat="1">
      <c r="A1025" s="14"/>
      <c r="B1025" s="245"/>
      <c r="C1025" s="246"/>
      <c r="D1025" s="236" t="s">
        <v>215</v>
      </c>
      <c r="E1025" s="247" t="s">
        <v>19</v>
      </c>
      <c r="F1025" s="248" t="s">
        <v>2112</v>
      </c>
      <c r="G1025" s="246"/>
      <c r="H1025" s="249">
        <v>8.4710000000000001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215</v>
      </c>
      <c r="AU1025" s="255" t="s">
        <v>81</v>
      </c>
      <c r="AV1025" s="14" t="s">
        <v>81</v>
      </c>
      <c r="AW1025" s="14" t="s">
        <v>33</v>
      </c>
      <c r="AX1025" s="14" t="s">
        <v>72</v>
      </c>
      <c r="AY1025" s="255" t="s">
        <v>203</v>
      </c>
    </row>
    <row r="1026" s="13" customFormat="1">
      <c r="A1026" s="13"/>
      <c r="B1026" s="234"/>
      <c r="C1026" s="235"/>
      <c r="D1026" s="236" t="s">
        <v>215</v>
      </c>
      <c r="E1026" s="237" t="s">
        <v>19</v>
      </c>
      <c r="F1026" s="238" t="s">
        <v>1977</v>
      </c>
      <c r="G1026" s="235"/>
      <c r="H1026" s="237" t="s">
        <v>19</v>
      </c>
      <c r="I1026" s="239"/>
      <c r="J1026" s="235"/>
      <c r="K1026" s="235"/>
      <c r="L1026" s="240"/>
      <c r="M1026" s="241"/>
      <c r="N1026" s="242"/>
      <c r="O1026" s="242"/>
      <c r="P1026" s="242"/>
      <c r="Q1026" s="242"/>
      <c r="R1026" s="242"/>
      <c r="S1026" s="242"/>
      <c r="T1026" s="24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44" t="s">
        <v>215</v>
      </c>
      <c r="AU1026" s="244" t="s">
        <v>81</v>
      </c>
      <c r="AV1026" s="13" t="s">
        <v>79</v>
      </c>
      <c r="AW1026" s="13" t="s">
        <v>33</v>
      </c>
      <c r="AX1026" s="13" t="s">
        <v>72</v>
      </c>
      <c r="AY1026" s="244" t="s">
        <v>203</v>
      </c>
    </row>
    <row r="1027" s="13" customFormat="1">
      <c r="A1027" s="13"/>
      <c r="B1027" s="234"/>
      <c r="C1027" s="235"/>
      <c r="D1027" s="236" t="s">
        <v>215</v>
      </c>
      <c r="E1027" s="237" t="s">
        <v>19</v>
      </c>
      <c r="F1027" s="238" t="s">
        <v>1831</v>
      </c>
      <c r="G1027" s="235"/>
      <c r="H1027" s="237" t="s">
        <v>19</v>
      </c>
      <c r="I1027" s="239"/>
      <c r="J1027" s="235"/>
      <c r="K1027" s="235"/>
      <c r="L1027" s="240"/>
      <c r="M1027" s="241"/>
      <c r="N1027" s="242"/>
      <c r="O1027" s="242"/>
      <c r="P1027" s="242"/>
      <c r="Q1027" s="242"/>
      <c r="R1027" s="242"/>
      <c r="S1027" s="242"/>
      <c r="T1027" s="24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4" t="s">
        <v>215</v>
      </c>
      <c r="AU1027" s="244" t="s">
        <v>81</v>
      </c>
      <c r="AV1027" s="13" t="s">
        <v>79</v>
      </c>
      <c r="AW1027" s="13" t="s">
        <v>33</v>
      </c>
      <c r="AX1027" s="13" t="s">
        <v>72</v>
      </c>
      <c r="AY1027" s="244" t="s">
        <v>203</v>
      </c>
    </row>
    <row r="1028" s="13" customFormat="1">
      <c r="A1028" s="13"/>
      <c r="B1028" s="234"/>
      <c r="C1028" s="235"/>
      <c r="D1028" s="236" t="s">
        <v>215</v>
      </c>
      <c r="E1028" s="237" t="s">
        <v>19</v>
      </c>
      <c r="F1028" s="238" t="s">
        <v>1979</v>
      </c>
      <c r="G1028" s="235"/>
      <c r="H1028" s="237" t="s">
        <v>19</v>
      </c>
      <c r="I1028" s="239"/>
      <c r="J1028" s="235"/>
      <c r="K1028" s="235"/>
      <c r="L1028" s="240"/>
      <c r="M1028" s="241"/>
      <c r="N1028" s="242"/>
      <c r="O1028" s="242"/>
      <c r="P1028" s="242"/>
      <c r="Q1028" s="242"/>
      <c r="R1028" s="242"/>
      <c r="S1028" s="242"/>
      <c r="T1028" s="24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4" t="s">
        <v>215</v>
      </c>
      <c r="AU1028" s="244" t="s">
        <v>81</v>
      </c>
      <c r="AV1028" s="13" t="s">
        <v>79</v>
      </c>
      <c r="AW1028" s="13" t="s">
        <v>33</v>
      </c>
      <c r="AX1028" s="13" t="s">
        <v>72</v>
      </c>
      <c r="AY1028" s="244" t="s">
        <v>203</v>
      </c>
    </row>
    <row r="1029" s="13" customFormat="1">
      <c r="A1029" s="13"/>
      <c r="B1029" s="234"/>
      <c r="C1029" s="235"/>
      <c r="D1029" s="236" t="s">
        <v>215</v>
      </c>
      <c r="E1029" s="237" t="s">
        <v>19</v>
      </c>
      <c r="F1029" s="238" t="s">
        <v>949</v>
      </c>
      <c r="G1029" s="235"/>
      <c r="H1029" s="237" t="s">
        <v>19</v>
      </c>
      <c r="I1029" s="239"/>
      <c r="J1029" s="235"/>
      <c r="K1029" s="235"/>
      <c r="L1029" s="240"/>
      <c r="M1029" s="241"/>
      <c r="N1029" s="242"/>
      <c r="O1029" s="242"/>
      <c r="P1029" s="242"/>
      <c r="Q1029" s="242"/>
      <c r="R1029" s="242"/>
      <c r="S1029" s="242"/>
      <c r="T1029" s="24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4" t="s">
        <v>215</v>
      </c>
      <c r="AU1029" s="244" t="s">
        <v>81</v>
      </c>
      <c r="AV1029" s="13" t="s">
        <v>79</v>
      </c>
      <c r="AW1029" s="13" t="s">
        <v>33</v>
      </c>
      <c r="AX1029" s="13" t="s">
        <v>72</v>
      </c>
      <c r="AY1029" s="244" t="s">
        <v>203</v>
      </c>
    </row>
    <row r="1030" s="13" customFormat="1">
      <c r="A1030" s="13"/>
      <c r="B1030" s="234"/>
      <c r="C1030" s="235"/>
      <c r="D1030" s="236" t="s">
        <v>215</v>
      </c>
      <c r="E1030" s="237" t="s">
        <v>19</v>
      </c>
      <c r="F1030" s="238" t="s">
        <v>971</v>
      </c>
      <c r="G1030" s="235"/>
      <c r="H1030" s="237" t="s">
        <v>19</v>
      </c>
      <c r="I1030" s="239"/>
      <c r="J1030" s="235"/>
      <c r="K1030" s="235"/>
      <c r="L1030" s="240"/>
      <c r="M1030" s="241"/>
      <c r="N1030" s="242"/>
      <c r="O1030" s="242"/>
      <c r="P1030" s="242"/>
      <c r="Q1030" s="242"/>
      <c r="R1030" s="242"/>
      <c r="S1030" s="242"/>
      <c r="T1030" s="24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44" t="s">
        <v>215</v>
      </c>
      <c r="AU1030" s="244" t="s">
        <v>81</v>
      </c>
      <c r="AV1030" s="13" t="s">
        <v>79</v>
      </c>
      <c r="AW1030" s="13" t="s">
        <v>33</v>
      </c>
      <c r="AX1030" s="13" t="s">
        <v>72</v>
      </c>
      <c r="AY1030" s="244" t="s">
        <v>203</v>
      </c>
    </row>
    <row r="1031" s="14" customFormat="1">
      <c r="A1031" s="14"/>
      <c r="B1031" s="245"/>
      <c r="C1031" s="246"/>
      <c r="D1031" s="236" t="s">
        <v>215</v>
      </c>
      <c r="E1031" s="247" t="s">
        <v>19</v>
      </c>
      <c r="F1031" s="248" t="s">
        <v>2113</v>
      </c>
      <c r="G1031" s="246"/>
      <c r="H1031" s="249">
        <v>7.0919999999999996</v>
      </c>
      <c r="I1031" s="250"/>
      <c r="J1031" s="246"/>
      <c r="K1031" s="246"/>
      <c r="L1031" s="251"/>
      <c r="M1031" s="252"/>
      <c r="N1031" s="253"/>
      <c r="O1031" s="253"/>
      <c r="P1031" s="253"/>
      <c r="Q1031" s="253"/>
      <c r="R1031" s="253"/>
      <c r="S1031" s="253"/>
      <c r="T1031" s="25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5" t="s">
        <v>215</v>
      </c>
      <c r="AU1031" s="255" t="s">
        <v>81</v>
      </c>
      <c r="AV1031" s="14" t="s">
        <v>81</v>
      </c>
      <c r="AW1031" s="14" t="s">
        <v>33</v>
      </c>
      <c r="AX1031" s="14" t="s">
        <v>72</v>
      </c>
      <c r="AY1031" s="255" t="s">
        <v>203</v>
      </c>
    </row>
    <row r="1032" s="13" customFormat="1">
      <c r="A1032" s="13"/>
      <c r="B1032" s="234"/>
      <c r="C1032" s="235"/>
      <c r="D1032" s="236" t="s">
        <v>215</v>
      </c>
      <c r="E1032" s="237" t="s">
        <v>19</v>
      </c>
      <c r="F1032" s="238" t="s">
        <v>1977</v>
      </c>
      <c r="G1032" s="235"/>
      <c r="H1032" s="237" t="s">
        <v>19</v>
      </c>
      <c r="I1032" s="239"/>
      <c r="J1032" s="235"/>
      <c r="K1032" s="235"/>
      <c r="L1032" s="240"/>
      <c r="M1032" s="241"/>
      <c r="N1032" s="242"/>
      <c r="O1032" s="242"/>
      <c r="P1032" s="242"/>
      <c r="Q1032" s="242"/>
      <c r="R1032" s="242"/>
      <c r="S1032" s="242"/>
      <c r="T1032" s="24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4" t="s">
        <v>215</v>
      </c>
      <c r="AU1032" s="244" t="s">
        <v>81</v>
      </c>
      <c r="AV1032" s="13" t="s">
        <v>79</v>
      </c>
      <c r="AW1032" s="13" t="s">
        <v>33</v>
      </c>
      <c r="AX1032" s="13" t="s">
        <v>72</v>
      </c>
      <c r="AY1032" s="244" t="s">
        <v>203</v>
      </c>
    </row>
    <row r="1033" s="13" customFormat="1">
      <c r="A1033" s="13"/>
      <c r="B1033" s="234"/>
      <c r="C1033" s="235"/>
      <c r="D1033" s="236" t="s">
        <v>215</v>
      </c>
      <c r="E1033" s="237" t="s">
        <v>19</v>
      </c>
      <c r="F1033" s="238" t="s">
        <v>1598</v>
      </c>
      <c r="G1033" s="235"/>
      <c r="H1033" s="237" t="s">
        <v>19</v>
      </c>
      <c r="I1033" s="239"/>
      <c r="J1033" s="235"/>
      <c r="K1033" s="235"/>
      <c r="L1033" s="240"/>
      <c r="M1033" s="241"/>
      <c r="N1033" s="242"/>
      <c r="O1033" s="242"/>
      <c r="P1033" s="242"/>
      <c r="Q1033" s="242"/>
      <c r="R1033" s="242"/>
      <c r="S1033" s="242"/>
      <c r="T1033" s="24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4" t="s">
        <v>215</v>
      </c>
      <c r="AU1033" s="244" t="s">
        <v>81</v>
      </c>
      <c r="AV1033" s="13" t="s">
        <v>79</v>
      </c>
      <c r="AW1033" s="13" t="s">
        <v>33</v>
      </c>
      <c r="AX1033" s="13" t="s">
        <v>72</v>
      </c>
      <c r="AY1033" s="244" t="s">
        <v>203</v>
      </c>
    </row>
    <row r="1034" s="13" customFormat="1">
      <c r="A1034" s="13"/>
      <c r="B1034" s="234"/>
      <c r="C1034" s="235"/>
      <c r="D1034" s="236" t="s">
        <v>215</v>
      </c>
      <c r="E1034" s="237" t="s">
        <v>19</v>
      </c>
      <c r="F1034" s="238" t="s">
        <v>1727</v>
      </c>
      <c r="G1034" s="235"/>
      <c r="H1034" s="237" t="s">
        <v>19</v>
      </c>
      <c r="I1034" s="239"/>
      <c r="J1034" s="235"/>
      <c r="K1034" s="235"/>
      <c r="L1034" s="240"/>
      <c r="M1034" s="241"/>
      <c r="N1034" s="242"/>
      <c r="O1034" s="242"/>
      <c r="P1034" s="242"/>
      <c r="Q1034" s="242"/>
      <c r="R1034" s="242"/>
      <c r="S1034" s="242"/>
      <c r="T1034" s="24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4" t="s">
        <v>215</v>
      </c>
      <c r="AU1034" s="244" t="s">
        <v>81</v>
      </c>
      <c r="AV1034" s="13" t="s">
        <v>79</v>
      </c>
      <c r="AW1034" s="13" t="s">
        <v>33</v>
      </c>
      <c r="AX1034" s="13" t="s">
        <v>72</v>
      </c>
      <c r="AY1034" s="244" t="s">
        <v>203</v>
      </c>
    </row>
    <row r="1035" s="13" customFormat="1">
      <c r="A1035" s="13"/>
      <c r="B1035" s="234"/>
      <c r="C1035" s="235"/>
      <c r="D1035" s="236" t="s">
        <v>215</v>
      </c>
      <c r="E1035" s="237" t="s">
        <v>19</v>
      </c>
      <c r="F1035" s="238" t="s">
        <v>949</v>
      </c>
      <c r="G1035" s="235"/>
      <c r="H1035" s="237" t="s">
        <v>19</v>
      </c>
      <c r="I1035" s="239"/>
      <c r="J1035" s="235"/>
      <c r="K1035" s="235"/>
      <c r="L1035" s="240"/>
      <c r="M1035" s="241"/>
      <c r="N1035" s="242"/>
      <c r="O1035" s="242"/>
      <c r="P1035" s="242"/>
      <c r="Q1035" s="242"/>
      <c r="R1035" s="242"/>
      <c r="S1035" s="242"/>
      <c r="T1035" s="24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4" t="s">
        <v>215</v>
      </c>
      <c r="AU1035" s="244" t="s">
        <v>81</v>
      </c>
      <c r="AV1035" s="13" t="s">
        <v>79</v>
      </c>
      <c r="AW1035" s="13" t="s">
        <v>33</v>
      </c>
      <c r="AX1035" s="13" t="s">
        <v>72</v>
      </c>
      <c r="AY1035" s="244" t="s">
        <v>203</v>
      </c>
    </row>
    <row r="1036" s="13" customFormat="1">
      <c r="A1036" s="13"/>
      <c r="B1036" s="234"/>
      <c r="C1036" s="235"/>
      <c r="D1036" s="236" t="s">
        <v>215</v>
      </c>
      <c r="E1036" s="237" t="s">
        <v>19</v>
      </c>
      <c r="F1036" s="238" t="s">
        <v>971</v>
      </c>
      <c r="G1036" s="235"/>
      <c r="H1036" s="237" t="s">
        <v>19</v>
      </c>
      <c r="I1036" s="239"/>
      <c r="J1036" s="235"/>
      <c r="K1036" s="235"/>
      <c r="L1036" s="240"/>
      <c r="M1036" s="241"/>
      <c r="N1036" s="242"/>
      <c r="O1036" s="242"/>
      <c r="P1036" s="242"/>
      <c r="Q1036" s="242"/>
      <c r="R1036" s="242"/>
      <c r="S1036" s="242"/>
      <c r="T1036" s="24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4" t="s">
        <v>215</v>
      </c>
      <c r="AU1036" s="244" t="s">
        <v>81</v>
      </c>
      <c r="AV1036" s="13" t="s">
        <v>79</v>
      </c>
      <c r="AW1036" s="13" t="s">
        <v>33</v>
      </c>
      <c r="AX1036" s="13" t="s">
        <v>72</v>
      </c>
      <c r="AY1036" s="244" t="s">
        <v>203</v>
      </c>
    </row>
    <row r="1037" s="14" customFormat="1">
      <c r="A1037" s="14"/>
      <c r="B1037" s="245"/>
      <c r="C1037" s="246"/>
      <c r="D1037" s="236" t="s">
        <v>215</v>
      </c>
      <c r="E1037" s="247" t="s">
        <v>19</v>
      </c>
      <c r="F1037" s="248" t="s">
        <v>2113</v>
      </c>
      <c r="G1037" s="246"/>
      <c r="H1037" s="249">
        <v>7.0919999999999996</v>
      </c>
      <c r="I1037" s="250"/>
      <c r="J1037" s="246"/>
      <c r="K1037" s="246"/>
      <c r="L1037" s="251"/>
      <c r="M1037" s="252"/>
      <c r="N1037" s="253"/>
      <c r="O1037" s="253"/>
      <c r="P1037" s="253"/>
      <c r="Q1037" s="253"/>
      <c r="R1037" s="253"/>
      <c r="S1037" s="253"/>
      <c r="T1037" s="25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5" t="s">
        <v>215</v>
      </c>
      <c r="AU1037" s="255" t="s">
        <v>81</v>
      </c>
      <c r="AV1037" s="14" t="s">
        <v>81</v>
      </c>
      <c r="AW1037" s="14" t="s">
        <v>33</v>
      </c>
      <c r="AX1037" s="14" t="s">
        <v>72</v>
      </c>
      <c r="AY1037" s="255" t="s">
        <v>203</v>
      </c>
    </row>
    <row r="1038" s="13" customFormat="1">
      <c r="A1038" s="13"/>
      <c r="B1038" s="234"/>
      <c r="C1038" s="235"/>
      <c r="D1038" s="236" t="s">
        <v>215</v>
      </c>
      <c r="E1038" s="237" t="s">
        <v>19</v>
      </c>
      <c r="F1038" s="238" t="s">
        <v>1977</v>
      </c>
      <c r="G1038" s="235"/>
      <c r="H1038" s="237" t="s">
        <v>19</v>
      </c>
      <c r="I1038" s="239"/>
      <c r="J1038" s="235"/>
      <c r="K1038" s="235"/>
      <c r="L1038" s="240"/>
      <c r="M1038" s="241"/>
      <c r="N1038" s="242"/>
      <c r="O1038" s="242"/>
      <c r="P1038" s="242"/>
      <c r="Q1038" s="242"/>
      <c r="R1038" s="242"/>
      <c r="S1038" s="242"/>
      <c r="T1038" s="24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4" t="s">
        <v>215</v>
      </c>
      <c r="AU1038" s="244" t="s">
        <v>81</v>
      </c>
      <c r="AV1038" s="13" t="s">
        <v>79</v>
      </c>
      <c r="AW1038" s="13" t="s">
        <v>33</v>
      </c>
      <c r="AX1038" s="13" t="s">
        <v>72</v>
      </c>
      <c r="AY1038" s="244" t="s">
        <v>203</v>
      </c>
    </row>
    <row r="1039" s="13" customFormat="1">
      <c r="A1039" s="13"/>
      <c r="B1039" s="234"/>
      <c r="C1039" s="235"/>
      <c r="D1039" s="236" t="s">
        <v>215</v>
      </c>
      <c r="E1039" s="237" t="s">
        <v>19</v>
      </c>
      <c r="F1039" s="238" t="s">
        <v>1726</v>
      </c>
      <c r="G1039" s="235"/>
      <c r="H1039" s="237" t="s">
        <v>19</v>
      </c>
      <c r="I1039" s="239"/>
      <c r="J1039" s="235"/>
      <c r="K1039" s="235"/>
      <c r="L1039" s="240"/>
      <c r="M1039" s="241"/>
      <c r="N1039" s="242"/>
      <c r="O1039" s="242"/>
      <c r="P1039" s="242"/>
      <c r="Q1039" s="242"/>
      <c r="R1039" s="242"/>
      <c r="S1039" s="242"/>
      <c r="T1039" s="24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4" t="s">
        <v>215</v>
      </c>
      <c r="AU1039" s="244" t="s">
        <v>81</v>
      </c>
      <c r="AV1039" s="13" t="s">
        <v>79</v>
      </c>
      <c r="AW1039" s="13" t="s">
        <v>33</v>
      </c>
      <c r="AX1039" s="13" t="s">
        <v>72</v>
      </c>
      <c r="AY1039" s="244" t="s">
        <v>203</v>
      </c>
    </row>
    <row r="1040" s="13" customFormat="1">
      <c r="A1040" s="13"/>
      <c r="B1040" s="234"/>
      <c r="C1040" s="235"/>
      <c r="D1040" s="236" t="s">
        <v>215</v>
      </c>
      <c r="E1040" s="237" t="s">
        <v>19</v>
      </c>
      <c r="F1040" s="238" t="s">
        <v>1982</v>
      </c>
      <c r="G1040" s="235"/>
      <c r="H1040" s="237" t="s">
        <v>19</v>
      </c>
      <c r="I1040" s="239"/>
      <c r="J1040" s="235"/>
      <c r="K1040" s="235"/>
      <c r="L1040" s="240"/>
      <c r="M1040" s="241"/>
      <c r="N1040" s="242"/>
      <c r="O1040" s="242"/>
      <c r="P1040" s="242"/>
      <c r="Q1040" s="242"/>
      <c r="R1040" s="242"/>
      <c r="S1040" s="242"/>
      <c r="T1040" s="24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4" t="s">
        <v>215</v>
      </c>
      <c r="AU1040" s="244" t="s">
        <v>81</v>
      </c>
      <c r="AV1040" s="13" t="s">
        <v>79</v>
      </c>
      <c r="AW1040" s="13" t="s">
        <v>33</v>
      </c>
      <c r="AX1040" s="13" t="s">
        <v>72</v>
      </c>
      <c r="AY1040" s="244" t="s">
        <v>203</v>
      </c>
    </row>
    <row r="1041" s="13" customFormat="1">
      <c r="A1041" s="13"/>
      <c r="B1041" s="234"/>
      <c r="C1041" s="235"/>
      <c r="D1041" s="236" t="s">
        <v>215</v>
      </c>
      <c r="E1041" s="237" t="s">
        <v>19</v>
      </c>
      <c r="F1041" s="238" t="s">
        <v>949</v>
      </c>
      <c r="G1041" s="235"/>
      <c r="H1041" s="237" t="s">
        <v>19</v>
      </c>
      <c r="I1041" s="239"/>
      <c r="J1041" s="235"/>
      <c r="K1041" s="235"/>
      <c r="L1041" s="240"/>
      <c r="M1041" s="241"/>
      <c r="N1041" s="242"/>
      <c r="O1041" s="242"/>
      <c r="P1041" s="242"/>
      <c r="Q1041" s="242"/>
      <c r="R1041" s="242"/>
      <c r="S1041" s="242"/>
      <c r="T1041" s="24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4" t="s">
        <v>215</v>
      </c>
      <c r="AU1041" s="244" t="s">
        <v>81</v>
      </c>
      <c r="AV1041" s="13" t="s">
        <v>79</v>
      </c>
      <c r="AW1041" s="13" t="s">
        <v>33</v>
      </c>
      <c r="AX1041" s="13" t="s">
        <v>72</v>
      </c>
      <c r="AY1041" s="244" t="s">
        <v>203</v>
      </c>
    </row>
    <row r="1042" s="13" customFormat="1">
      <c r="A1042" s="13"/>
      <c r="B1042" s="234"/>
      <c r="C1042" s="235"/>
      <c r="D1042" s="236" t="s">
        <v>215</v>
      </c>
      <c r="E1042" s="237" t="s">
        <v>19</v>
      </c>
      <c r="F1042" s="238" t="s">
        <v>971</v>
      </c>
      <c r="G1042" s="235"/>
      <c r="H1042" s="237" t="s">
        <v>19</v>
      </c>
      <c r="I1042" s="239"/>
      <c r="J1042" s="235"/>
      <c r="K1042" s="235"/>
      <c r="L1042" s="240"/>
      <c r="M1042" s="241"/>
      <c r="N1042" s="242"/>
      <c r="O1042" s="242"/>
      <c r="P1042" s="242"/>
      <c r="Q1042" s="242"/>
      <c r="R1042" s="242"/>
      <c r="S1042" s="242"/>
      <c r="T1042" s="24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4" t="s">
        <v>215</v>
      </c>
      <c r="AU1042" s="244" t="s">
        <v>81</v>
      </c>
      <c r="AV1042" s="13" t="s">
        <v>79</v>
      </c>
      <c r="AW1042" s="13" t="s">
        <v>33</v>
      </c>
      <c r="AX1042" s="13" t="s">
        <v>72</v>
      </c>
      <c r="AY1042" s="244" t="s">
        <v>203</v>
      </c>
    </row>
    <row r="1043" s="14" customFormat="1">
      <c r="A1043" s="14"/>
      <c r="B1043" s="245"/>
      <c r="C1043" s="246"/>
      <c r="D1043" s="236" t="s">
        <v>215</v>
      </c>
      <c r="E1043" s="247" t="s">
        <v>19</v>
      </c>
      <c r="F1043" s="248" t="s">
        <v>2114</v>
      </c>
      <c r="G1043" s="246"/>
      <c r="H1043" s="249">
        <v>4.7279999999999998</v>
      </c>
      <c r="I1043" s="250"/>
      <c r="J1043" s="246"/>
      <c r="K1043" s="246"/>
      <c r="L1043" s="251"/>
      <c r="M1043" s="252"/>
      <c r="N1043" s="253"/>
      <c r="O1043" s="253"/>
      <c r="P1043" s="253"/>
      <c r="Q1043" s="253"/>
      <c r="R1043" s="253"/>
      <c r="S1043" s="253"/>
      <c r="T1043" s="25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5" t="s">
        <v>215</v>
      </c>
      <c r="AU1043" s="255" t="s">
        <v>81</v>
      </c>
      <c r="AV1043" s="14" t="s">
        <v>81</v>
      </c>
      <c r="AW1043" s="14" t="s">
        <v>33</v>
      </c>
      <c r="AX1043" s="14" t="s">
        <v>72</v>
      </c>
      <c r="AY1043" s="255" t="s">
        <v>203</v>
      </c>
    </row>
    <row r="1044" s="15" customFormat="1">
      <c r="A1044" s="15"/>
      <c r="B1044" s="256"/>
      <c r="C1044" s="257"/>
      <c r="D1044" s="236" t="s">
        <v>215</v>
      </c>
      <c r="E1044" s="258" t="s">
        <v>19</v>
      </c>
      <c r="F1044" s="259" t="s">
        <v>246</v>
      </c>
      <c r="G1044" s="257"/>
      <c r="H1044" s="260">
        <v>40.384999999999998</v>
      </c>
      <c r="I1044" s="261"/>
      <c r="J1044" s="257"/>
      <c r="K1044" s="257"/>
      <c r="L1044" s="262"/>
      <c r="M1044" s="263"/>
      <c r="N1044" s="264"/>
      <c r="O1044" s="264"/>
      <c r="P1044" s="264"/>
      <c r="Q1044" s="264"/>
      <c r="R1044" s="264"/>
      <c r="S1044" s="264"/>
      <c r="T1044" s="26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T1044" s="266" t="s">
        <v>215</v>
      </c>
      <c r="AU1044" s="266" t="s">
        <v>81</v>
      </c>
      <c r="AV1044" s="15" t="s">
        <v>211</v>
      </c>
      <c r="AW1044" s="15" t="s">
        <v>33</v>
      </c>
      <c r="AX1044" s="15" t="s">
        <v>79</v>
      </c>
      <c r="AY1044" s="266" t="s">
        <v>203</v>
      </c>
    </row>
    <row r="1045" s="2" customFormat="1" ht="16.5" customHeight="1">
      <c r="A1045" s="40"/>
      <c r="B1045" s="41"/>
      <c r="C1045" s="216" t="s">
        <v>990</v>
      </c>
      <c r="D1045" s="216" t="s">
        <v>206</v>
      </c>
      <c r="E1045" s="217" t="s">
        <v>1026</v>
      </c>
      <c r="F1045" s="218" t="s">
        <v>1027</v>
      </c>
      <c r="G1045" s="219" t="s">
        <v>209</v>
      </c>
      <c r="H1045" s="220">
        <v>55.630000000000003</v>
      </c>
      <c r="I1045" s="221"/>
      <c r="J1045" s="222">
        <f>ROUND(I1045*H1045,2)</f>
        <v>0</v>
      </c>
      <c r="K1045" s="218" t="s">
        <v>210</v>
      </c>
      <c r="L1045" s="46"/>
      <c r="M1045" s="223" t="s">
        <v>19</v>
      </c>
      <c r="N1045" s="224" t="s">
        <v>43</v>
      </c>
      <c r="O1045" s="86"/>
      <c r="P1045" s="225">
        <f>O1045*H1045</f>
        <v>0</v>
      </c>
      <c r="Q1045" s="225">
        <v>6.2500000000000003E-06</v>
      </c>
      <c r="R1045" s="225">
        <f>Q1045*H1045</f>
        <v>0.00034768750000000001</v>
      </c>
      <c r="S1045" s="225">
        <v>0</v>
      </c>
      <c r="T1045" s="226">
        <f>S1045*H1045</f>
        <v>0</v>
      </c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R1045" s="227" t="s">
        <v>321</v>
      </c>
      <c r="AT1045" s="227" t="s">
        <v>206</v>
      </c>
      <c r="AU1045" s="227" t="s">
        <v>81</v>
      </c>
      <c r="AY1045" s="19" t="s">
        <v>203</v>
      </c>
      <c r="BE1045" s="228">
        <f>IF(N1045="základní",J1045,0)</f>
        <v>0</v>
      </c>
      <c r="BF1045" s="228">
        <f>IF(N1045="snížená",J1045,0)</f>
        <v>0</v>
      </c>
      <c r="BG1045" s="228">
        <f>IF(N1045="zákl. přenesená",J1045,0)</f>
        <v>0</v>
      </c>
      <c r="BH1045" s="228">
        <f>IF(N1045="sníž. přenesená",J1045,0)</f>
        <v>0</v>
      </c>
      <c r="BI1045" s="228">
        <f>IF(N1045="nulová",J1045,0)</f>
        <v>0</v>
      </c>
      <c r="BJ1045" s="19" t="s">
        <v>79</v>
      </c>
      <c r="BK1045" s="228">
        <f>ROUND(I1045*H1045,2)</f>
        <v>0</v>
      </c>
      <c r="BL1045" s="19" t="s">
        <v>321</v>
      </c>
      <c r="BM1045" s="227" t="s">
        <v>2119</v>
      </c>
    </row>
    <row r="1046" s="2" customFormat="1">
      <c r="A1046" s="40"/>
      <c r="B1046" s="41"/>
      <c r="C1046" s="42"/>
      <c r="D1046" s="229" t="s">
        <v>213</v>
      </c>
      <c r="E1046" s="42"/>
      <c r="F1046" s="230" t="s">
        <v>1029</v>
      </c>
      <c r="G1046" s="42"/>
      <c r="H1046" s="42"/>
      <c r="I1046" s="231"/>
      <c r="J1046" s="42"/>
      <c r="K1046" s="42"/>
      <c r="L1046" s="46"/>
      <c r="M1046" s="232"/>
      <c r="N1046" s="233"/>
      <c r="O1046" s="86"/>
      <c r="P1046" s="86"/>
      <c r="Q1046" s="86"/>
      <c r="R1046" s="86"/>
      <c r="S1046" s="86"/>
      <c r="T1046" s="87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T1046" s="19" t="s">
        <v>213</v>
      </c>
      <c r="AU1046" s="19" t="s">
        <v>81</v>
      </c>
    </row>
    <row r="1047" s="13" customFormat="1">
      <c r="A1047" s="13"/>
      <c r="B1047" s="234"/>
      <c r="C1047" s="235"/>
      <c r="D1047" s="236" t="s">
        <v>215</v>
      </c>
      <c r="E1047" s="237" t="s">
        <v>19</v>
      </c>
      <c r="F1047" s="238" t="s">
        <v>1977</v>
      </c>
      <c r="G1047" s="235"/>
      <c r="H1047" s="237" t="s">
        <v>19</v>
      </c>
      <c r="I1047" s="239"/>
      <c r="J1047" s="235"/>
      <c r="K1047" s="235"/>
      <c r="L1047" s="240"/>
      <c r="M1047" s="241"/>
      <c r="N1047" s="242"/>
      <c r="O1047" s="242"/>
      <c r="P1047" s="242"/>
      <c r="Q1047" s="242"/>
      <c r="R1047" s="242"/>
      <c r="S1047" s="242"/>
      <c r="T1047" s="24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4" t="s">
        <v>215</v>
      </c>
      <c r="AU1047" s="244" t="s">
        <v>81</v>
      </c>
      <c r="AV1047" s="13" t="s">
        <v>79</v>
      </c>
      <c r="AW1047" s="13" t="s">
        <v>33</v>
      </c>
      <c r="AX1047" s="13" t="s">
        <v>72</v>
      </c>
      <c r="AY1047" s="244" t="s">
        <v>203</v>
      </c>
    </row>
    <row r="1048" s="13" customFormat="1">
      <c r="A1048" s="13"/>
      <c r="B1048" s="234"/>
      <c r="C1048" s="235"/>
      <c r="D1048" s="236" t="s">
        <v>215</v>
      </c>
      <c r="E1048" s="237" t="s">
        <v>19</v>
      </c>
      <c r="F1048" s="238" t="s">
        <v>1590</v>
      </c>
      <c r="G1048" s="235"/>
      <c r="H1048" s="237" t="s">
        <v>19</v>
      </c>
      <c r="I1048" s="239"/>
      <c r="J1048" s="235"/>
      <c r="K1048" s="235"/>
      <c r="L1048" s="240"/>
      <c r="M1048" s="241"/>
      <c r="N1048" s="242"/>
      <c r="O1048" s="242"/>
      <c r="P1048" s="242"/>
      <c r="Q1048" s="242"/>
      <c r="R1048" s="242"/>
      <c r="S1048" s="242"/>
      <c r="T1048" s="24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4" t="s">
        <v>215</v>
      </c>
      <c r="AU1048" s="244" t="s">
        <v>81</v>
      </c>
      <c r="AV1048" s="13" t="s">
        <v>79</v>
      </c>
      <c r="AW1048" s="13" t="s">
        <v>33</v>
      </c>
      <c r="AX1048" s="13" t="s">
        <v>72</v>
      </c>
      <c r="AY1048" s="244" t="s">
        <v>203</v>
      </c>
    </row>
    <row r="1049" s="13" customFormat="1">
      <c r="A1049" s="13"/>
      <c r="B1049" s="234"/>
      <c r="C1049" s="235"/>
      <c r="D1049" s="236" t="s">
        <v>215</v>
      </c>
      <c r="E1049" s="237" t="s">
        <v>19</v>
      </c>
      <c r="F1049" s="238" t="s">
        <v>444</v>
      </c>
      <c r="G1049" s="235"/>
      <c r="H1049" s="237" t="s">
        <v>19</v>
      </c>
      <c r="I1049" s="239"/>
      <c r="J1049" s="235"/>
      <c r="K1049" s="235"/>
      <c r="L1049" s="240"/>
      <c r="M1049" s="241"/>
      <c r="N1049" s="242"/>
      <c r="O1049" s="242"/>
      <c r="P1049" s="242"/>
      <c r="Q1049" s="242"/>
      <c r="R1049" s="242"/>
      <c r="S1049" s="242"/>
      <c r="T1049" s="24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4" t="s">
        <v>215</v>
      </c>
      <c r="AU1049" s="244" t="s">
        <v>81</v>
      </c>
      <c r="AV1049" s="13" t="s">
        <v>79</v>
      </c>
      <c r="AW1049" s="13" t="s">
        <v>33</v>
      </c>
      <c r="AX1049" s="13" t="s">
        <v>72</v>
      </c>
      <c r="AY1049" s="244" t="s">
        <v>203</v>
      </c>
    </row>
    <row r="1050" s="13" customFormat="1">
      <c r="A1050" s="13"/>
      <c r="B1050" s="234"/>
      <c r="C1050" s="235"/>
      <c r="D1050" s="236" t="s">
        <v>215</v>
      </c>
      <c r="E1050" s="237" t="s">
        <v>19</v>
      </c>
      <c r="F1050" s="238" t="s">
        <v>949</v>
      </c>
      <c r="G1050" s="235"/>
      <c r="H1050" s="237" t="s">
        <v>19</v>
      </c>
      <c r="I1050" s="239"/>
      <c r="J1050" s="235"/>
      <c r="K1050" s="235"/>
      <c r="L1050" s="240"/>
      <c r="M1050" s="241"/>
      <c r="N1050" s="242"/>
      <c r="O1050" s="242"/>
      <c r="P1050" s="242"/>
      <c r="Q1050" s="242"/>
      <c r="R1050" s="242"/>
      <c r="S1050" s="242"/>
      <c r="T1050" s="24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4" t="s">
        <v>215</v>
      </c>
      <c r="AU1050" s="244" t="s">
        <v>81</v>
      </c>
      <c r="AV1050" s="13" t="s">
        <v>79</v>
      </c>
      <c r="AW1050" s="13" t="s">
        <v>33</v>
      </c>
      <c r="AX1050" s="13" t="s">
        <v>72</v>
      </c>
      <c r="AY1050" s="244" t="s">
        <v>203</v>
      </c>
    </row>
    <row r="1051" s="13" customFormat="1">
      <c r="A1051" s="13"/>
      <c r="B1051" s="234"/>
      <c r="C1051" s="235"/>
      <c r="D1051" s="236" t="s">
        <v>215</v>
      </c>
      <c r="E1051" s="237" t="s">
        <v>19</v>
      </c>
      <c r="F1051" s="238" t="s">
        <v>950</v>
      </c>
      <c r="G1051" s="235"/>
      <c r="H1051" s="237" t="s">
        <v>19</v>
      </c>
      <c r="I1051" s="239"/>
      <c r="J1051" s="235"/>
      <c r="K1051" s="235"/>
      <c r="L1051" s="240"/>
      <c r="M1051" s="241"/>
      <c r="N1051" s="242"/>
      <c r="O1051" s="242"/>
      <c r="P1051" s="242"/>
      <c r="Q1051" s="242"/>
      <c r="R1051" s="242"/>
      <c r="S1051" s="242"/>
      <c r="T1051" s="24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4" t="s">
        <v>215</v>
      </c>
      <c r="AU1051" s="244" t="s">
        <v>81</v>
      </c>
      <c r="AV1051" s="13" t="s">
        <v>79</v>
      </c>
      <c r="AW1051" s="13" t="s">
        <v>33</v>
      </c>
      <c r="AX1051" s="13" t="s">
        <v>72</v>
      </c>
      <c r="AY1051" s="244" t="s">
        <v>203</v>
      </c>
    </row>
    <row r="1052" s="14" customFormat="1">
      <c r="A1052" s="14"/>
      <c r="B1052" s="245"/>
      <c r="C1052" s="246"/>
      <c r="D1052" s="236" t="s">
        <v>215</v>
      </c>
      <c r="E1052" s="247" t="s">
        <v>19</v>
      </c>
      <c r="F1052" s="248" t="s">
        <v>321</v>
      </c>
      <c r="G1052" s="246"/>
      <c r="H1052" s="249">
        <v>16</v>
      </c>
      <c r="I1052" s="250"/>
      <c r="J1052" s="246"/>
      <c r="K1052" s="246"/>
      <c r="L1052" s="251"/>
      <c r="M1052" s="252"/>
      <c r="N1052" s="253"/>
      <c r="O1052" s="253"/>
      <c r="P1052" s="253"/>
      <c r="Q1052" s="253"/>
      <c r="R1052" s="253"/>
      <c r="S1052" s="253"/>
      <c r="T1052" s="25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5" t="s">
        <v>215</v>
      </c>
      <c r="AU1052" s="255" t="s">
        <v>81</v>
      </c>
      <c r="AV1052" s="14" t="s">
        <v>81</v>
      </c>
      <c r="AW1052" s="14" t="s">
        <v>33</v>
      </c>
      <c r="AX1052" s="14" t="s">
        <v>72</v>
      </c>
      <c r="AY1052" s="255" t="s">
        <v>203</v>
      </c>
    </row>
    <row r="1053" s="13" customFormat="1">
      <c r="A1053" s="13"/>
      <c r="B1053" s="234"/>
      <c r="C1053" s="235"/>
      <c r="D1053" s="236" t="s">
        <v>215</v>
      </c>
      <c r="E1053" s="237" t="s">
        <v>19</v>
      </c>
      <c r="F1053" s="238" t="s">
        <v>1977</v>
      </c>
      <c r="G1053" s="235"/>
      <c r="H1053" s="237" t="s">
        <v>19</v>
      </c>
      <c r="I1053" s="239"/>
      <c r="J1053" s="235"/>
      <c r="K1053" s="235"/>
      <c r="L1053" s="240"/>
      <c r="M1053" s="241"/>
      <c r="N1053" s="242"/>
      <c r="O1053" s="242"/>
      <c r="P1053" s="242"/>
      <c r="Q1053" s="242"/>
      <c r="R1053" s="242"/>
      <c r="S1053" s="242"/>
      <c r="T1053" s="24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4" t="s">
        <v>215</v>
      </c>
      <c r="AU1053" s="244" t="s">
        <v>81</v>
      </c>
      <c r="AV1053" s="13" t="s">
        <v>79</v>
      </c>
      <c r="AW1053" s="13" t="s">
        <v>33</v>
      </c>
      <c r="AX1053" s="13" t="s">
        <v>72</v>
      </c>
      <c r="AY1053" s="244" t="s">
        <v>203</v>
      </c>
    </row>
    <row r="1054" s="13" customFormat="1">
      <c r="A1054" s="13"/>
      <c r="B1054" s="234"/>
      <c r="C1054" s="235"/>
      <c r="D1054" s="236" t="s">
        <v>215</v>
      </c>
      <c r="E1054" s="237" t="s">
        <v>19</v>
      </c>
      <c r="F1054" s="238" t="s">
        <v>1799</v>
      </c>
      <c r="G1054" s="235"/>
      <c r="H1054" s="237" t="s">
        <v>19</v>
      </c>
      <c r="I1054" s="239"/>
      <c r="J1054" s="235"/>
      <c r="K1054" s="235"/>
      <c r="L1054" s="240"/>
      <c r="M1054" s="241"/>
      <c r="N1054" s="242"/>
      <c r="O1054" s="242"/>
      <c r="P1054" s="242"/>
      <c r="Q1054" s="242"/>
      <c r="R1054" s="242"/>
      <c r="S1054" s="242"/>
      <c r="T1054" s="24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4" t="s">
        <v>215</v>
      </c>
      <c r="AU1054" s="244" t="s">
        <v>81</v>
      </c>
      <c r="AV1054" s="13" t="s">
        <v>79</v>
      </c>
      <c r="AW1054" s="13" t="s">
        <v>33</v>
      </c>
      <c r="AX1054" s="13" t="s">
        <v>72</v>
      </c>
      <c r="AY1054" s="244" t="s">
        <v>203</v>
      </c>
    </row>
    <row r="1055" s="13" customFormat="1">
      <c r="A1055" s="13"/>
      <c r="B1055" s="234"/>
      <c r="C1055" s="235"/>
      <c r="D1055" s="236" t="s">
        <v>215</v>
      </c>
      <c r="E1055" s="237" t="s">
        <v>19</v>
      </c>
      <c r="F1055" s="238" t="s">
        <v>456</v>
      </c>
      <c r="G1055" s="235"/>
      <c r="H1055" s="237" t="s">
        <v>19</v>
      </c>
      <c r="I1055" s="239"/>
      <c r="J1055" s="235"/>
      <c r="K1055" s="235"/>
      <c r="L1055" s="240"/>
      <c r="M1055" s="241"/>
      <c r="N1055" s="242"/>
      <c r="O1055" s="242"/>
      <c r="P1055" s="242"/>
      <c r="Q1055" s="242"/>
      <c r="R1055" s="242"/>
      <c r="S1055" s="242"/>
      <c r="T1055" s="24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4" t="s">
        <v>215</v>
      </c>
      <c r="AU1055" s="244" t="s">
        <v>81</v>
      </c>
      <c r="AV1055" s="13" t="s">
        <v>79</v>
      </c>
      <c r="AW1055" s="13" t="s">
        <v>33</v>
      </c>
      <c r="AX1055" s="13" t="s">
        <v>72</v>
      </c>
      <c r="AY1055" s="244" t="s">
        <v>203</v>
      </c>
    </row>
    <row r="1056" s="13" customFormat="1">
      <c r="A1056" s="13"/>
      <c r="B1056" s="234"/>
      <c r="C1056" s="235"/>
      <c r="D1056" s="236" t="s">
        <v>215</v>
      </c>
      <c r="E1056" s="237" t="s">
        <v>19</v>
      </c>
      <c r="F1056" s="238" t="s">
        <v>949</v>
      </c>
      <c r="G1056" s="235"/>
      <c r="H1056" s="237" t="s">
        <v>19</v>
      </c>
      <c r="I1056" s="239"/>
      <c r="J1056" s="235"/>
      <c r="K1056" s="235"/>
      <c r="L1056" s="240"/>
      <c r="M1056" s="241"/>
      <c r="N1056" s="242"/>
      <c r="O1056" s="242"/>
      <c r="P1056" s="242"/>
      <c r="Q1056" s="242"/>
      <c r="R1056" s="242"/>
      <c r="S1056" s="242"/>
      <c r="T1056" s="24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4" t="s">
        <v>215</v>
      </c>
      <c r="AU1056" s="244" t="s">
        <v>81</v>
      </c>
      <c r="AV1056" s="13" t="s">
        <v>79</v>
      </c>
      <c r="AW1056" s="13" t="s">
        <v>33</v>
      </c>
      <c r="AX1056" s="13" t="s">
        <v>72</v>
      </c>
      <c r="AY1056" s="244" t="s">
        <v>203</v>
      </c>
    </row>
    <row r="1057" s="13" customFormat="1">
      <c r="A1057" s="13"/>
      <c r="B1057" s="234"/>
      <c r="C1057" s="235"/>
      <c r="D1057" s="236" t="s">
        <v>215</v>
      </c>
      <c r="E1057" s="237" t="s">
        <v>19</v>
      </c>
      <c r="F1057" s="238" t="s">
        <v>950</v>
      </c>
      <c r="G1057" s="235"/>
      <c r="H1057" s="237" t="s">
        <v>19</v>
      </c>
      <c r="I1057" s="239"/>
      <c r="J1057" s="235"/>
      <c r="K1057" s="235"/>
      <c r="L1057" s="240"/>
      <c r="M1057" s="241"/>
      <c r="N1057" s="242"/>
      <c r="O1057" s="242"/>
      <c r="P1057" s="242"/>
      <c r="Q1057" s="242"/>
      <c r="R1057" s="242"/>
      <c r="S1057" s="242"/>
      <c r="T1057" s="24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4" t="s">
        <v>215</v>
      </c>
      <c r="AU1057" s="244" t="s">
        <v>81</v>
      </c>
      <c r="AV1057" s="13" t="s">
        <v>79</v>
      </c>
      <c r="AW1057" s="13" t="s">
        <v>33</v>
      </c>
      <c r="AX1057" s="13" t="s">
        <v>72</v>
      </c>
      <c r="AY1057" s="244" t="s">
        <v>203</v>
      </c>
    </row>
    <row r="1058" s="14" customFormat="1">
      <c r="A1058" s="14"/>
      <c r="B1058" s="245"/>
      <c r="C1058" s="246"/>
      <c r="D1058" s="236" t="s">
        <v>215</v>
      </c>
      <c r="E1058" s="247" t="s">
        <v>19</v>
      </c>
      <c r="F1058" s="248" t="s">
        <v>1978</v>
      </c>
      <c r="G1058" s="246"/>
      <c r="H1058" s="249">
        <v>11.560000000000001</v>
      </c>
      <c r="I1058" s="250"/>
      <c r="J1058" s="246"/>
      <c r="K1058" s="246"/>
      <c r="L1058" s="251"/>
      <c r="M1058" s="252"/>
      <c r="N1058" s="253"/>
      <c r="O1058" s="253"/>
      <c r="P1058" s="253"/>
      <c r="Q1058" s="253"/>
      <c r="R1058" s="253"/>
      <c r="S1058" s="253"/>
      <c r="T1058" s="25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55" t="s">
        <v>215</v>
      </c>
      <c r="AU1058" s="255" t="s">
        <v>81</v>
      </c>
      <c r="AV1058" s="14" t="s">
        <v>81</v>
      </c>
      <c r="AW1058" s="14" t="s">
        <v>33</v>
      </c>
      <c r="AX1058" s="14" t="s">
        <v>72</v>
      </c>
      <c r="AY1058" s="255" t="s">
        <v>203</v>
      </c>
    </row>
    <row r="1059" s="13" customFormat="1">
      <c r="A1059" s="13"/>
      <c r="B1059" s="234"/>
      <c r="C1059" s="235"/>
      <c r="D1059" s="236" t="s">
        <v>215</v>
      </c>
      <c r="E1059" s="237" t="s">
        <v>19</v>
      </c>
      <c r="F1059" s="238" t="s">
        <v>1977</v>
      </c>
      <c r="G1059" s="235"/>
      <c r="H1059" s="237" t="s">
        <v>19</v>
      </c>
      <c r="I1059" s="239"/>
      <c r="J1059" s="235"/>
      <c r="K1059" s="235"/>
      <c r="L1059" s="240"/>
      <c r="M1059" s="241"/>
      <c r="N1059" s="242"/>
      <c r="O1059" s="242"/>
      <c r="P1059" s="242"/>
      <c r="Q1059" s="242"/>
      <c r="R1059" s="242"/>
      <c r="S1059" s="242"/>
      <c r="T1059" s="24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4" t="s">
        <v>215</v>
      </c>
      <c r="AU1059" s="244" t="s">
        <v>81</v>
      </c>
      <c r="AV1059" s="13" t="s">
        <v>79</v>
      </c>
      <c r="AW1059" s="13" t="s">
        <v>33</v>
      </c>
      <c r="AX1059" s="13" t="s">
        <v>72</v>
      </c>
      <c r="AY1059" s="244" t="s">
        <v>203</v>
      </c>
    </row>
    <row r="1060" s="13" customFormat="1">
      <c r="A1060" s="13"/>
      <c r="B1060" s="234"/>
      <c r="C1060" s="235"/>
      <c r="D1060" s="236" t="s">
        <v>215</v>
      </c>
      <c r="E1060" s="237" t="s">
        <v>19</v>
      </c>
      <c r="F1060" s="238" t="s">
        <v>1625</v>
      </c>
      <c r="G1060" s="235"/>
      <c r="H1060" s="237" t="s">
        <v>19</v>
      </c>
      <c r="I1060" s="239"/>
      <c r="J1060" s="235"/>
      <c r="K1060" s="235"/>
      <c r="L1060" s="240"/>
      <c r="M1060" s="241"/>
      <c r="N1060" s="242"/>
      <c r="O1060" s="242"/>
      <c r="P1060" s="242"/>
      <c r="Q1060" s="242"/>
      <c r="R1060" s="242"/>
      <c r="S1060" s="242"/>
      <c r="T1060" s="24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4" t="s">
        <v>215</v>
      </c>
      <c r="AU1060" s="244" t="s">
        <v>81</v>
      </c>
      <c r="AV1060" s="13" t="s">
        <v>79</v>
      </c>
      <c r="AW1060" s="13" t="s">
        <v>33</v>
      </c>
      <c r="AX1060" s="13" t="s">
        <v>72</v>
      </c>
      <c r="AY1060" s="244" t="s">
        <v>203</v>
      </c>
    </row>
    <row r="1061" s="13" customFormat="1">
      <c r="A1061" s="13"/>
      <c r="B1061" s="234"/>
      <c r="C1061" s="235"/>
      <c r="D1061" s="236" t="s">
        <v>215</v>
      </c>
      <c r="E1061" s="237" t="s">
        <v>19</v>
      </c>
      <c r="F1061" s="238" t="s">
        <v>1979</v>
      </c>
      <c r="G1061" s="235"/>
      <c r="H1061" s="237" t="s">
        <v>19</v>
      </c>
      <c r="I1061" s="239"/>
      <c r="J1061" s="235"/>
      <c r="K1061" s="235"/>
      <c r="L1061" s="240"/>
      <c r="M1061" s="241"/>
      <c r="N1061" s="242"/>
      <c r="O1061" s="242"/>
      <c r="P1061" s="242"/>
      <c r="Q1061" s="242"/>
      <c r="R1061" s="242"/>
      <c r="S1061" s="242"/>
      <c r="T1061" s="24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4" t="s">
        <v>215</v>
      </c>
      <c r="AU1061" s="244" t="s">
        <v>81</v>
      </c>
      <c r="AV1061" s="13" t="s">
        <v>79</v>
      </c>
      <c r="AW1061" s="13" t="s">
        <v>33</v>
      </c>
      <c r="AX1061" s="13" t="s">
        <v>72</v>
      </c>
      <c r="AY1061" s="244" t="s">
        <v>203</v>
      </c>
    </row>
    <row r="1062" s="13" customFormat="1">
      <c r="A1062" s="13"/>
      <c r="B1062" s="234"/>
      <c r="C1062" s="235"/>
      <c r="D1062" s="236" t="s">
        <v>215</v>
      </c>
      <c r="E1062" s="237" t="s">
        <v>19</v>
      </c>
      <c r="F1062" s="238" t="s">
        <v>949</v>
      </c>
      <c r="G1062" s="235"/>
      <c r="H1062" s="237" t="s">
        <v>19</v>
      </c>
      <c r="I1062" s="239"/>
      <c r="J1062" s="235"/>
      <c r="K1062" s="235"/>
      <c r="L1062" s="240"/>
      <c r="M1062" s="241"/>
      <c r="N1062" s="242"/>
      <c r="O1062" s="242"/>
      <c r="P1062" s="242"/>
      <c r="Q1062" s="242"/>
      <c r="R1062" s="242"/>
      <c r="S1062" s="242"/>
      <c r="T1062" s="24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4" t="s">
        <v>215</v>
      </c>
      <c r="AU1062" s="244" t="s">
        <v>81</v>
      </c>
      <c r="AV1062" s="13" t="s">
        <v>79</v>
      </c>
      <c r="AW1062" s="13" t="s">
        <v>33</v>
      </c>
      <c r="AX1062" s="13" t="s">
        <v>72</v>
      </c>
      <c r="AY1062" s="244" t="s">
        <v>203</v>
      </c>
    </row>
    <row r="1063" s="13" customFormat="1">
      <c r="A1063" s="13"/>
      <c r="B1063" s="234"/>
      <c r="C1063" s="235"/>
      <c r="D1063" s="236" t="s">
        <v>215</v>
      </c>
      <c r="E1063" s="237" t="s">
        <v>19</v>
      </c>
      <c r="F1063" s="238" t="s">
        <v>950</v>
      </c>
      <c r="G1063" s="235"/>
      <c r="H1063" s="237" t="s">
        <v>19</v>
      </c>
      <c r="I1063" s="239"/>
      <c r="J1063" s="235"/>
      <c r="K1063" s="235"/>
      <c r="L1063" s="240"/>
      <c r="M1063" s="241"/>
      <c r="N1063" s="242"/>
      <c r="O1063" s="242"/>
      <c r="P1063" s="242"/>
      <c r="Q1063" s="242"/>
      <c r="R1063" s="242"/>
      <c r="S1063" s="242"/>
      <c r="T1063" s="24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4" t="s">
        <v>215</v>
      </c>
      <c r="AU1063" s="244" t="s">
        <v>81</v>
      </c>
      <c r="AV1063" s="13" t="s">
        <v>79</v>
      </c>
      <c r="AW1063" s="13" t="s">
        <v>33</v>
      </c>
      <c r="AX1063" s="13" t="s">
        <v>72</v>
      </c>
      <c r="AY1063" s="244" t="s">
        <v>203</v>
      </c>
    </row>
    <row r="1064" s="14" customFormat="1">
      <c r="A1064" s="14"/>
      <c r="B1064" s="245"/>
      <c r="C1064" s="246"/>
      <c r="D1064" s="236" t="s">
        <v>215</v>
      </c>
      <c r="E1064" s="247" t="s">
        <v>19</v>
      </c>
      <c r="F1064" s="248" t="s">
        <v>1980</v>
      </c>
      <c r="G1064" s="246"/>
      <c r="H1064" s="249">
        <v>15.869999999999999</v>
      </c>
      <c r="I1064" s="250"/>
      <c r="J1064" s="246"/>
      <c r="K1064" s="246"/>
      <c r="L1064" s="251"/>
      <c r="M1064" s="252"/>
      <c r="N1064" s="253"/>
      <c r="O1064" s="253"/>
      <c r="P1064" s="253"/>
      <c r="Q1064" s="253"/>
      <c r="R1064" s="253"/>
      <c r="S1064" s="253"/>
      <c r="T1064" s="25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5" t="s">
        <v>215</v>
      </c>
      <c r="AU1064" s="255" t="s">
        <v>81</v>
      </c>
      <c r="AV1064" s="14" t="s">
        <v>81</v>
      </c>
      <c r="AW1064" s="14" t="s">
        <v>33</v>
      </c>
      <c r="AX1064" s="14" t="s">
        <v>72</v>
      </c>
      <c r="AY1064" s="255" t="s">
        <v>203</v>
      </c>
    </row>
    <row r="1065" s="13" customFormat="1">
      <c r="A1065" s="13"/>
      <c r="B1065" s="234"/>
      <c r="C1065" s="235"/>
      <c r="D1065" s="236" t="s">
        <v>215</v>
      </c>
      <c r="E1065" s="237" t="s">
        <v>19</v>
      </c>
      <c r="F1065" s="238" t="s">
        <v>1977</v>
      </c>
      <c r="G1065" s="235"/>
      <c r="H1065" s="237" t="s">
        <v>19</v>
      </c>
      <c r="I1065" s="239"/>
      <c r="J1065" s="235"/>
      <c r="K1065" s="235"/>
      <c r="L1065" s="240"/>
      <c r="M1065" s="241"/>
      <c r="N1065" s="242"/>
      <c r="O1065" s="242"/>
      <c r="P1065" s="242"/>
      <c r="Q1065" s="242"/>
      <c r="R1065" s="242"/>
      <c r="S1065" s="242"/>
      <c r="T1065" s="24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4" t="s">
        <v>215</v>
      </c>
      <c r="AU1065" s="244" t="s">
        <v>81</v>
      </c>
      <c r="AV1065" s="13" t="s">
        <v>79</v>
      </c>
      <c r="AW1065" s="13" t="s">
        <v>33</v>
      </c>
      <c r="AX1065" s="13" t="s">
        <v>72</v>
      </c>
      <c r="AY1065" s="244" t="s">
        <v>203</v>
      </c>
    </row>
    <row r="1066" s="13" customFormat="1">
      <c r="A1066" s="13"/>
      <c r="B1066" s="234"/>
      <c r="C1066" s="235"/>
      <c r="D1066" s="236" t="s">
        <v>215</v>
      </c>
      <c r="E1066" s="237" t="s">
        <v>19</v>
      </c>
      <c r="F1066" s="238" t="s">
        <v>1687</v>
      </c>
      <c r="G1066" s="235"/>
      <c r="H1066" s="237" t="s">
        <v>19</v>
      </c>
      <c r="I1066" s="239"/>
      <c r="J1066" s="235"/>
      <c r="K1066" s="235"/>
      <c r="L1066" s="240"/>
      <c r="M1066" s="241"/>
      <c r="N1066" s="242"/>
      <c r="O1066" s="242"/>
      <c r="P1066" s="242"/>
      <c r="Q1066" s="242"/>
      <c r="R1066" s="242"/>
      <c r="S1066" s="242"/>
      <c r="T1066" s="24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4" t="s">
        <v>215</v>
      </c>
      <c r="AU1066" s="244" t="s">
        <v>81</v>
      </c>
      <c r="AV1066" s="13" t="s">
        <v>79</v>
      </c>
      <c r="AW1066" s="13" t="s">
        <v>33</v>
      </c>
      <c r="AX1066" s="13" t="s">
        <v>72</v>
      </c>
      <c r="AY1066" s="244" t="s">
        <v>203</v>
      </c>
    </row>
    <row r="1067" s="13" customFormat="1">
      <c r="A1067" s="13"/>
      <c r="B1067" s="234"/>
      <c r="C1067" s="235"/>
      <c r="D1067" s="236" t="s">
        <v>215</v>
      </c>
      <c r="E1067" s="237" t="s">
        <v>19</v>
      </c>
      <c r="F1067" s="238" t="s">
        <v>1727</v>
      </c>
      <c r="G1067" s="235"/>
      <c r="H1067" s="237" t="s">
        <v>19</v>
      </c>
      <c r="I1067" s="239"/>
      <c r="J1067" s="235"/>
      <c r="K1067" s="235"/>
      <c r="L1067" s="240"/>
      <c r="M1067" s="241"/>
      <c r="N1067" s="242"/>
      <c r="O1067" s="242"/>
      <c r="P1067" s="242"/>
      <c r="Q1067" s="242"/>
      <c r="R1067" s="242"/>
      <c r="S1067" s="242"/>
      <c r="T1067" s="24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4" t="s">
        <v>215</v>
      </c>
      <c r="AU1067" s="244" t="s">
        <v>81</v>
      </c>
      <c r="AV1067" s="13" t="s">
        <v>79</v>
      </c>
      <c r="AW1067" s="13" t="s">
        <v>33</v>
      </c>
      <c r="AX1067" s="13" t="s">
        <v>72</v>
      </c>
      <c r="AY1067" s="244" t="s">
        <v>203</v>
      </c>
    </row>
    <row r="1068" s="13" customFormat="1">
      <c r="A1068" s="13"/>
      <c r="B1068" s="234"/>
      <c r="C1068" s="235"/>
      <c r="D1068" s="236" t="s">
        <v>215</v>
      </c>
      <c r="E1068" s="237" t="s">
        <v>19</v>
      </c>
      <c r="F1068" s="238" t="s">
        <v>949</v>
      </c>
      <c r="G1068" s="235"/>
      <c r="H1068" s="237" t="s">
        <v>19</v>
      </c>
      <c r="I1068" s="239"/>
      <c r="J1068" s="235"/>
      <c r="K1068" s="235"/>
      <c r="L1068" s="240"/>
      <c r="M1068" s="241"/>
      <c r="N1068" s="242"/>
      <c r="O1068" s="242"/>
      <c r="P1068" s="242"/>
      <c r="Q1068" s="242"/>
      <c r="R1068" s="242"/>
      <c r="S1068" s="242"/>
      <c r="T1068" s="24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4" t="s">
        <v>215</v>
      </c>
      <c r="AU1068" s="244" t="s">
        <v>81</v>
      </c>
      <c r="AV1068" s="13" t="s">
        <v>79</v>
      </c>
      <c r="AW1068" s="13" t="s">
        <v>33</v>
      </c>
      <c r="AX1068" s="13" t="s">
        <v>72</v>
      </c>
      <c r="AY1068" s="244" t="s">
        <v>203</v>
      </c>
    </row>
    <row r="1069" s="13" customFormat="1">
      <c r="A1069" s="13"/>
      <c r="B1069" s="234"/>
      <c r="C1069" s="235"/>
      <c r="D1069" s="236" t="s">
        <v>215</v>
      </c>
      <c r="E1069" s="237" t="s">
        <v>19</v>
      </c>
      <c r="F1069" s="238" t="s">
        <v>950</v>
      </c>
      <c r="G1069" s="235"/>
      <c r="H1069" s="237" t="s">
        <v>19</v>
      </c>
      <c r="I1069" s="239"/>
      <c r="J1069" s="235"/>
      <c r="K1069" s="235"/>
      <c r="L1069" s="240"/>
      <c r="M1069" s="241"/>
      <c r="N1069" s="242"/>
      <c r="O1069" s="242"/>
      <c r="P1069" s="242"/>
      <c r="Q1069" s="242"/>
      <c r="R1069" s="242"/>
      <c r="S1069" s="242"/>
      <c r="T1069" s="24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4" t="s">
        <v>215</v>
      </c>
      <c r="AU1069" s="244" t="s">
        <v>81</v>
      </c>
      <c r="AV1069" s="13" t="s">
        <v>79</v>
      </c>
      <c r="AW1069" s="13" t="s">
        <v>33</v>
      </c>
      <c r="AX1069" s="13" t="s">
        <v>72</v>
      </c>
      <c r="AY1069" s="244" t="s">
        <v>203</v>
      </c>
    </row>
    <row r="1070" s="14" customFormat="1">
      <c r="A1070" s="14"/>
      <c r="B1070" s="245"/>
      <c r="C1070" s="246"/>
      <c r="D1070" s="236" t="s">
        <v>215</v>
      </c>
      <c r="E1070" s="247" t="s">
        <v>19</v>
      </c>
      <c r="F1070" s="248" t="s">
        <v>1981</v>
      </c>
      <c r="G1070" s="246"/>
      <c r="H1070" s="249">
        <v>4.8099999999999996</v>
      </c>
      <c r="I1070" s="250"/>
      <c r="J1070" s="246"/>
      <c r="K1070" s="246"/>
      <c r="L1070" s="251"/>
      <c r="M1070" s="252"/>
      <c r="N1070" s="253"/>
      <c r="O1070" s="253"/>
      <c r="P1070" s="253"/>
      <c r="Q1070" s="253"/>
      <c r="R1070" s="253"/>
      <c r="S1070" s="253"/>
      <c r="T1070" s="25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5" t="s">
        <v>215</v>
      </c>
      <c r="AU1070" s="255" t="s">
        <v>81</v>
      </c>
      <c r="AV1070" s="14" t="s">
        <v>81</v>
      </c>
      <c r="AW1070" s="14" t="s">
        <v>33</v>
      </c>
      <c r="AX1070" s="14" t="s">
        <v>72</v>
      </c>
      <c r="AY1070" s="255" t="s">
        <v>203</v>
      </c>
    </row>
    <row r="1071" s="13" customFormat="1">
      <c r="A1071" s="13"/>
      <c r="B1071" s="234"/>
      <c r="C1071" s="235"/>
      <c r="D1071" s="236" t="s">
        <v>215</v>
      </c>
      <c r="E1071" s="237" t="s">
        <v>19</v>
      </c>
      <c r="F1071" s="238" t="s">
        <v>1977</v>
      </c>
      <c r="G1071" s="235"/>
      <c r="H1071" s="237" t="s">
        <v>19</v>
      </c>
      <c r="I1071" s="239"/>
      <c r="J1071" s="235"/>
      <c r="K1071" s="235"/>
      <c r="L1071" s="240"/>
      <c r="M1071" s="241"/>
      <c r="N1071" s="242"/>
      <c r="O1071" s="242"/>
      <c r="P1071" s="242"/>
      <c r="Q1071" s="242"/>
      <c r="R1071" s="242"/>
      <c r="S1071" s="242"/>
      <c r="T1071" s="24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4" t="s">
        <v>215</v>
      </c>
      <c r="AU1071" s="244" t="s">
        <v>81</v>
      </c>
      <c r="AV1071" s="13" t="s">
        <v>79</v>
      </c>
      <c r="AW1071" s="13" t="s">
        <v>33</v>
      </c>
      <c r="AX1071" s="13" t="s">
        <v>72</v>
      </c>
      <c r="AY1071" s="244" t="s">
        <v>203</v>
      </c>
    </row>
    <row r="1072" s="13" customFormat="1">
      <c r="A1072" s="13"/>
      <c r="B1072" s="234"/>
      <c r="C1072" s="235"/>
      <c r="D1072" s="236" t="s">
        <v>215</v>
      </c>
      <c r="E1072" s="237" t="s">
        <v>19</v>
      </c>
      <c r="F1072" s="238" t="s">
        <v>1688</v>
      </c>
      <c r="G1072" s="235"/>
      <c r="H1072" s="237" t="s">
        <v>19</v>
      </c>
      <c r="I1072" s="239"/>
      <c r="J1072" s="235"/>
      <c r="K1072" s="235"/>
      <c r="L1072" s="240"/>
      <c r="M1072" s="241"/>
      <c r="N1072" s="242"/>
      <c r="O1072" s="242"/>
      <c r="P1072" s="242"/>
      <c r="Q1072" s="242"/>
      <c r="R1072" s="242"/>
      <c r="S1072" s="242"/>
      <c r="T1072" s="24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4" t="s">
        <v>215</v>
      </c>
      <c r="AU1072" s="244" t="s">
        <v>81</v>
      </c>
      <c r="AV1072" s="13" t="s">
        <v>79</v>
      </c>
      <c r="AW1072" s="13" t="s">
        <v>33</v>
      </c>
      <c r="AX1072" s="13" t="s">
        <v>72</v>
      </c>
      <c r="AY1072" s="244" t="s">
        <v>203</v>
      </c>
    </row>
    <row r="1073" s="13" customFormat="1">
      <c r="A1073" s="13"/>
      <c r="B1073" s="234"/>
      <c r="C1073" s="235"/>
      <c r="D1073" s="236" t="s">
        <v>215</v>
      </c>
      <c r="E1073" s="237" t="s">
        <v>19</v>
      </c>
      <c r="F1073" s="238" t="s">
        <v>1982</v>
      </c>
      <c r="G1073" s="235"/>
      <c r="H1073" s="237" t="s">
        <v>19</v>
      </c>
      <c r="I1073" s="239"/>
      <c r="J1073" s="235"/>
      <c r="K1073" s="235"/>
      <c r="L1073" s="240"/>
      <c r="M1073" s="241"/>
      <c r="N1073" s="242"/>
      <c r="O1073" s="242"/>
      <c r="P1073" s="242"/>
      <c r="Q1073" s="242"/>
      <c r="R1073" s="242"/>
      <c r="S1073" s="242"/>
      <c r="T1073" s="24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4" t="s">
        <v>215</v>
      </c>
      <c r="AU1073" s="244" t="s">
        <v>81</v>
      </c>
      <c r="AV1073" s="13" t="s">
        <v>79</v>
      </c>
      <c r="AW1073" s="13" t="s">
        <v>33</v>
      </c>
      <c r="AX1073" s="13" t="s">
        <v>72</v>
      </c>
      <c r="AY1073" s="244" t="s">
        <v>203</v>
      </c>
    </row>
    <row r="1074" s="13" customFormat="1">
      <c r="A1074" s="13"/>
      <c r="B1074" s="234"/>
      <c r="C1074" s="235"/>
      <c r="D1074" s="236" t="s">
        <v>215</v>
      </c>
      <c r="E1074" s="237" t="s">
        <v>19</v>
      </c>
      <c r="F1074" s="238" t="s">
        <v>949</v>
      </c>
      <c r="G1074" s="235"/>
      <c r="H1074" s="237" t="s">
        <v>19</v>
      </c>
      <c r="I1074" s="239"/>
      <c r="J1074" s="235"/>
      <c r="K1074" s="235"/>
      <c r="L1074" s="240"/>
      <c r="M1074" s="241"/>
      <c r="N1074" s="242"/>
      <c r="O1074" s="242"/>
      <c r="P1074" s="242"/>
      <c r="Q1074" s="242"/>
      <c r="R1074" s="242"/>
      <c r="S1074" s="242"/>
      <c r="T1074" s="24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4" t="s">
        <v>215</v>
      </c>
      <c r="AU1074" s="244" t="s">
        <v>81</v>
      </c>
      <c r="AV1074" s="13" t="s">
        <v>79</v>
      </c>
      <c r="AW1074" s="13" t="s">
        <v>33</v>
      </c>
      <c r="AX1074" s="13" t="s">
        <v>72</v>
      </c>
      <c r="AY1074" s="244" t="s">
        <v>203</v>
      </c>
    </row>
    <row r="1075" s="13" customFormat="1">
      <c r="A1075" s="13"/>
      <c r="B1075" s="234"/>
      <c r="C1075" s="235"/>
      <c r="D1075" s="236" t="s">
        <v>215</v>
      </c>
      <c r="E1075" s="237" t="s">
        <v>19</v>
      </c>
      <c r="F1075" s="238" t="s">
        <v>950</v>
      </c>
      <c r="G1075" s="235"/>
      <c r="H1075" s="237" t="s">
        <v>19</v>
      </c>
      <c r="I1075" s="239"/>
      <c r="J1075" s="235"/>
      <c r="K1075" s="235"/>
      <c r="L1075" s="240"/>
      <c r="M1075" s="241"/>
      <c r="N1075" s="242"/>
      <c r="O1075" s="242"/>
      <c r="P1075" s="242"/>
      <c r="Q1075" s="242"/>
      <c r="R1075" s="242"/>
      <c r="S1075" s="242"/>
      <c r="T1075" s="24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4" t="s">
        <v>215</v>
      </c>
      <c r="AU1075" s="244" t="s">
        <v>81</v>
      </c>
      <c r="AV1075" s="13" t="s">
        <v>79</v>
      </c>
      <c r="AW1075" s="13" t="s">
        <v>33</v>
      </c>
      <c r="AX1075" s="13" t="s">
        <v>72</v>
      </c>
      <c r="AY1075" s="244" t="s">
        <v>203</v>
      </c>
    </row>
    <row r="1076" s="14" customFormat="1">
      <c r="A1076" s="14"/>
      <c r="B1076" s="245"/>
      <c r="C1076" s="246"/>
      <c r="D1076" s="236" t="s">
        <v>215</v>
      </c>
      <c r="E1076" s="247" t="s">
        <v>19</v>
      </c>
      <c r="F1076" s="248" t="s">
        <v>1983</v>
      </c>
      <c r="G1076" s="246"/>
      <c r="H1076" s="249">
        <v>7.3899999999999997</v>
      </c>
      <c r="I1076" s="250"/>
      <c r="J1076" s="246"/>
      <c r="K1076" s="246"/>
      <c r="L1076" s="251"/>
      <c r="M1076" s="252"/>
      <c r="N1076" s="253"/>
      <c r="O1076" s="253"/>
      <c r="P1076" s="253"/>
      <c r="Q1076" s="253"/>
      <c r="R1076" s="253"/>
      <c r="S1076" s="253"/>
      <c r="T1076" s="25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55" t="s">
        <v>215</v>
      </c>
      <c r="AU1076" s="255" t="s">
        <v>81</v>
      </c>
      <c r="AV1076" s="14" t="s">
        <v>81</v>
      </c>
      <c r="AW1076" s="14" t="s">
        <v>33</v>
      </c>
      <c r="AX1076" s="14" t="s">
        <v>72</v>
      </c>
      <c r="AY1076" s="255" t="s">
        <v>203</v>
      </c>
    </row>
    <row r="1077" s="15" customFormat="1">
      <c r="A1077" s="15"/>
      <c r="B1077" s="256"/>
      <c r="C1077" s="257"/>
      <c r="D1077" s="236" t="s">
        <v>215</v>
      </c>
      <c r="E1077" s="258" t="s">
        <v>19</v>
      </c>
      <c r="F1077" s="259" t="s">
        <v>246</v>
      </c>
      <c r="G1077" s="257"/>
      <c r="H1077" s="260">
        <v>55.630000000000003</v>
      </c>
      <c r="I1077" s="261"/>
      <c r="J1077" s="257"/>
      <c r="K1077" s="257"/>
      <c r="L1077" s="262"/>
      <c r="M1077" s="263"/>
      <c r="N1077" s="264"/>
      <c r="O1077" s="264"/>
      <c r="P1077" s="264"/>
      <c r="Q1077" s="264"/>
      <c r="R1077" s="264"/>
      <c r="S1077" s="264"/>
      <c r="T1077" s="26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T1077" s="266" t="s">
        <v>215</v>
      </c>
      <c r="AU1077" s="266" t="s">
        <v>81</v>
      </c>
      <c r="AV1077" s="15" t="s">
        <v>211</v>
      </c>
      <c r="AW1077" s="15" t="s">
        <v>33</v>
      </c>
      <c r="AX1077" s="15" t="s">
        <v>79</v>
      </c>
      <c r="AY1077" s="266" t="s">
        <v>203</v>
      </c>
    </row>
    <row r="1078" s="2" customFormat="1" ht="24.15" customHeight="1">
      <c r="A1078" s="40"/>
      <c r="B1078" s="41"/>
      <c r="C1078" s="216" t="s">
        <v>993</v>
      </c>
      <c r="D1078" s="216" t="s">
        <v>206</v>
      </c>
      <c r="E1078" s="217" t="s">
        <v>1031</v>
      </c>
      <c r="F1078" s="218" t="s">
        <v>1032</v>
      </c>
      <c r="G1078" s="219" t="s">
        <v>209</v>
      </c>
      <c r="H1078" s="220">
        <v>205.923</v>
      </c>
      <c r="I1078" s="221"/>
      <c r="J1078" s="222">
        <f>ROUND(I1078*H1078,2)</f>
        <v>0</v>
      </c>
      <c r="K1078" s="218" t="s">
        <v>210</v>
      </c>
      <c r="L1078" s="46"/>
      <c r="M1078" s="223" t="s">
        <v>19</v>
      </c>
      <c r="N1078" s="224" t="s">
        <v>43</v>
      </c>
      <c r="O1078" s="86"/>
      <c r="P1078" s="225">
        <f>O1078*H1078</f>
        <v>0</v>
      </c>
      <c r="Q1078" s="225">
        <v>0.00028499999999999999</v>
      </c>
      <c r="R1078" s="225">
        <f>Q1078*H1078</f>
        <v>0.058688054999999996</v>
      </c>
      <c r="S1078" s="225">
        <v>0</v>
      </c>
      <c r="T1078" s="226">
        <f>S1078*H1078</f>
        <v>0</v>
      </c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R1078" s="227" t="s">
        <v>321</v>
      </c>
      <c r="AT1078" s="227" t="s">
        <v>206</v>
      </c>
      <c r="AU1078" s="227" t="s">
        <v>81</v>
      </c>
      <c r="AY1078" s="19" t="s">
        <v>203</v>
      </c>
      <c r="BE1078" s="228">
        <f>IF(N1078="základní",J1078,0)</f>
        <v>0</v>
      </c>
      <c r="BF1078" s="228">
        <f>IF(N1078="snížená",J1078,0)</f>
        <v>0</v>
      </c>
      <c r="BG1078" s="228">
        <f>IF(N1078="zákl. přenesená",J1078,0)</f>
        <v>0</v>
      </c>
      <c r="BH1078" s="228">
        <f>IF(N1078="sníž. přenesená",J1078,0)</f>
        <v>0</v>
      </c>
      <c r="BI1078" s="228">
        <f>IF(N1078="nulová",J1078,0)</f>
        <v>0</v>
      </c>
      <c r="BJ1078" s="19" t="s">
        <v>79</v>
      </c>
      <c r="BK1078" s="228">
        <f>ROUND(I1078*H1078,2)</f>
        <v>0</v>
      </c>
      <c r="BL1078" s="19" t="s">
        <v>321</v>
      </c>
      <c r="BM1078" s="227" t="s">
        <v>2120</v>
      </c>
    </row>
    <row r="1079" s="2" customFormat="1">
      <c r="A1079" s="40"/>
      <c r="B1079" s="41"/>
      <c r="C1079" s="42"/>
      <c r="D1079" s="229" t="s">
        <v>213</v>
      </c>
      <c r="E1079" s="42"/>
      <c r="F1079" s="230" t="s">
        <v>1034</v>
      </c>
      <c r="G1079" s="42"/>
      <c r="H1079" s="42"/>
      <c r="I1079" s="231"/>
      <c r="J1079" s="42"/>
      <c r="K1079" s="42"/>
      <c r="L1079" s="46"/>
      <c r="M1079" s="232"/>
      <c r="N1079" s="233"/>
      <c r="O1079" s="86"/>
      <c r="P1079" s="86"/>
      <c r="Q1079" s="86"/>
      <c r="R1079" s="86"/>
      <c r="S1079" s="86"/>
      <c r="T1079" s="87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T1079" s="19" t="s">
        <v>213</v>
      </c>
      <c r="AU1079" s="19" t="s">
        <v>81</v>
      </c>
    </row>
    <row r="1080" s="13" customFormat="1">
      <c r="A1080" s="13"/>
      <c r="B1080" s="234"/>
      <c r="C1080" s="235"/>
      <c r="D1080" s="236" t="s">
        <v>215</v>
      </c>
      <c r="E1080" s="237" t="s">
        <v>19</v>
      </c>
      <c r="F1080" s="238" t="s">
        <v>1977</v>
      </c>
      <c r="G1080" s="235"/>
      <c r="H1080" s="237" t="s">
        <v>19</v>
      </c>
      <c r="I1080" s="239"/>
      <c r="J1080" s="235"/>
      <c r="K1080" s="235"/>
      <c r="L1080" s="240"/>
      <c r="M1080" s="241"/>
      <c r="N1080" s="242"/>
      <c r="O1080" s="242"/>
      <c r="P1080" s="242"/>
      <c r="Q1080" s="242"/>
      <c r="R1080" s="242"/>
      <c r="S1080" s="242"/>
      <c r="T1080" s="24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4" t="s">
        <v>215</v>
      </c>
      <c r="AU1080" s="244" t="s">
        <v>81</v>
      </c>
      <c r="AV1080" s="13" t="s">
        <v>79</v>
      </c>
      <c r="AW1080" s="13" t="s">
        <v>33</v>
      </c>
      <c r="AX1080" s="13" t="s">
        <v>72</v>
      </c>
      <c r="AY1080" s="244" t="s">
        <v>203</v>
      </c>
    </row>
    <row r="1081" s="13" customFormat="1">
      <c r="A1081" s="13"/>
      <c r="B1081" s="234"/>
      <c r="C1081" s="235"/>
      <c r="D1081" s="236" t="s">
        <v>215</v>
      </c>
      <c r="E1081" s="237" t="s">
        <v>19</v>
      </c>
      <c r="F1081" s="238" t="s">
        <v>1828</v>
      </c>
      <c r="G1081" s="235"/>
      <c r="H1081" s="237" t="s">
        <v>19</v>
      </c>
      <c r="I1081" s="239"/>
      <c r="J1081" s="235"/>
      <c r="K1081" s="235"/>
      <c r="L1081" s="240"/>
      <c r="M1081" s="241"/>
      <c r="N1081" s="242"/>
      <c r="O1081" s="242"/>
      <c r="P1081" s="242"/>
      <c r="Q1081" s="242"/>
      <c r="R1081" s="242"/>
      <c r="S1081" s="242"/>
      <c r="T1081" s="24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4" t="s">
        <v>215</v>
      </c>
      <c r="AU1081" s="244" t="s">
        <v>81</v>
      </c>
      <c r="AV1081" s="13" t="s">
        <v>79</v>
      </c>
      <c r="AW1081" s="13" t="s">
        <v>33</v>
      </c>
      <c r="AX1081" s="13" t="s">
        <v>72</v>
      </c>
      <c r="AY1081" s="244" t="s">
        <v>203</v>
      </c>
    </row>
    <row r="1082" s="13" customFormat="1">
      <c r="A1082" s="13"/>
      <c r="B1082" s="234"/>
      <c r="C1082" s="235"/>
      <c r="D1082" s="236" t="s">
        <v>215</v>
      </c>
      <c r="E1082" s="237" t="s">
        <v>19</v>
      </c>
      <c r="F1082" s="238" t="s">
        <v>444</v>
      </c>
      <c r="G1082" s="235"/>
      <c r="H1082" s="237" t="s">
        <v>19</v>
      </c>
      <c r="I1082" s="239"/>
      <c r="J1082" s="235"/>
      <c r="K1082" s="235"/>
      <c r="L1082" s="240"/>
      <c r="M1082" s="241"/>
      <c r="N1082" s="242"/>
      <c r="O1082" s="242"/>
      <c r="P1082" s="242"/>
      <c r="Q1082" s="242"/>
      <c r="R1082" s="242"/>
      <c r="S1082" s="242"/>
      <c r="T1082" s="24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4" t="s">
        <v>215</v>
      </c>
      <c r="AU1082" s="244" t="s">
        <v>81</v>
      </c>
      <c r="AV1082" s="13" t="s">
        <v>79</v>
      </c>
      <c r="AW1082" s="13" t="s">
        <v>33</v>
      </c>
      <c r="AX1082" s="13" t="s">
        <v>72</v>
      </c>
      <c r="AY1082" s="244" t="s">
        <v>203</v>
      </c>
    </row>
    <row r="1083" s="13" customFormat="1">
      <c r="A1083" s="13"/>
      <c r="B1083" s="234"/>
      <c r="C1083" s="235"/>
      <c r="D1083" s="236" t="s">
        <v>215</v>
      </c>
      <c r="E1083" s="237" t="s">
        <v>19</v>
      </c>
      <c r="F1083" s="238" t="s">
        <v>999</v>
      </c>
      <c r="G1083" s="235"/>
      <c r="H1083" s="237" t="s">
        <v>19</v>
      </c>
      <c r="I1083" s="239"/>
      <c r="J1083" s="235"/>
      <c r="K1083" s="235"/>
      <c r="L1083" s="240"/>
      <c r="M1083" s="241"/>
      <c r="N1083" s="242"/>
      <c r="O1083" s="242"/>
      <c r="P1083" s="242"/>
      <c r="Q1083" s="242"/>
      <c r="R1083" s="242"/>
      <c r="S1083" s="242"/>
      <c r="T1083" s="24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44" t="s">
        <v>215</v>
      </c>
      <c r="AU1083" s="244" t="s">
        <v>81</v>
      </c>
      <c r="AV1083" s="13" t="s">
        <v>79</v>
      </c>
      <c r="AW1083" s="13" t="s">
        <v>33</v>
      </c>
      <c r="AX1083" s="13" t="s">
        <v>72</v>
      </c>
      <c r="AY1083" s="244" t="s">
        <v>203</v>
      </c>
    </row>
    <row r="1084" s="13" customFormat="1">
      <c r="A1084" s="13"/>
      <c r="B1084" s="234"/>
      <c r="C1084" s="235"/>
      <c r="D1084" s="236" t="s">
        <v>215</v>
      </c>
      <c r="E1084" s="237" t="s">
        <v>19</v>
      </c>
      <c r="F1084" s="238" t="s">
        <v>1000</v>
      </c>
      <c r="G1084" s="235"/>
      <c r="H1084" s="237" t="s">
        <v>19</v>
      </c>
      <c r="I1084" s="239"/>
      <c r="J1084" s="235"/>
      <c r="K1084" s="235"/>
      <c r="L1084" s="240"/>
      <c r="M1084" s="241"/>
      <c r="N1084" s="242"/>
      <c r="O1084" s="242"/>
      <c r="P1084" s="242"/>
      <c r="Q1084" s="242"/>
      <c r="R1084" s="242"/>
      <c r="S1084" s="242"/>
      <c r="T1084" s="24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4" t="s">
        <v>215</v>
      </c>
      <c r="AU1084" s="244" t="s">
        <v>81</v>
      </c>
      <c r="AV1084" s="13" t="s">
        <v>79</v>
      </c>
      <c r="AW1084" s="13" t="s">
        <v>33</v>
      </c>
      <c r="AX1084" s="13" t="s">
        <v>72</v>
      </c>
      <c r="AY1084" s="244" t="s">
        <v>203</v>
      </c>
    </row>
    <row r="1085" s="14" customFormat="1">
      <c r="A1085" s="14"/>
      <c r="B1085" s="245"/>
      <c r="C1085" s="246"/>
      <c r="D1085" s="236" t="s">
        <v>215</v>
      </c>
      <c r="E1085" s="247" t="s">
        <v>19</v>
      </c>
      <c r="F1085" s="248" t="s">
        <v>321</v>
      </c>
      <c r="G1085" s="246"/>
      <c r="H1085" s="249">
        <v>16</v>
      </c>
      <c r="I1085" s="250"/>
      <c r="J1085" s="246"/>
      <c r="K1085" s="246"/>
      <c r="L1085" s="251"/>
      <c r="M1085" s="252"/>
      <c r="N1085" s="253"/>
      <c r="O1085" s="253"/>
      <c r="P1085" s="253"/>
      <c r="Q1085" s="253"/>
      <c r="R1085" s="253"/>
      <c r="S1085" s="253"/>
      <c r="T1085" s="25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55" t="s">
        <v>215</v>
      </c>
      <c r="AU1085" s="255" t="s">
        <v>81</v>
      </c>
      <c r="AV1085" s="14" t="s">
        <v>81</v>
      </c>
      <c r="AW1085" s="14" t="s">
        <v>33</v>
      </c>
      <c r="AX1085" s="14" t="s">
        <v>72</v>
      </c>
      <c r="AY1085" s="255" t="s">
        <v>203</v>
      </c>
    </row>
    <row r="1086" s="13" customFormat="1">
      <c r="A1086" s="13"/>
      <c r="B1086" s="234"/>
      <c r="C1086" s="235"/>
      <c r="D1086" s="236" t="s">
        <v>215</v>
      </c>
      <c r="E1086" s="237" t="s">
        <v>19</v>
      </c>
      <c r="F1086" s="238" t="s">
        <v>1977</v>
      </c>
      <c r="G1086" s="235"/>
      <c r="H1086" s="237" t="s">
        <v>19</v>
      </c>
      <c r="I1086" s="239"/>
      <c r="J1086" s="235"/>
      <c r="K1086" s="235"/>
      <c r="L1086" s="240"/>
      <c r="M1086" s="241"/>
      <c r="N1086" s="242"/>
      <c r="O1086" s="242"/>
      <c r="P1086" s="242"/>
      <c r="Q1086" s="242"/>
      <c r="R1086" s="242"/>
      <c r="S1086" s="242"/>
      <c r="T1086" s="24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44" t="s">
        <v>215</v>
      </c>
      <c r="AU1086" s="244" t="s">
        <v>81</v>
      </c>
      <c r="AV1086" s="13" t="s">
        <v>79</v>
      </c>
      <c r="AW1086" s="13" t="s">
        <v>33</v>
      </c>
      <c r="AX1086" s="13" t="s">
        <v>72</v>
      </c>
      <c r="AY1086" s="244" t="s">
        <v>203</v>
      </c>
    </row>
    <row r="1087" s="13" customFormat="1">
      <c r="A1087" s="13"/>
      <c r="B1087" s="234"/>
      <c r="C1087" s="235"/>
      <c r="D1087" s="236" t="s">
        <v>215</v>
      </c>
      <c r="E1087" s="237" t="s">
        <v>19</v>
      </c>
      <c r="F1087" s="238" t="s">
        <v>1684</v>
      </c>
      <c r="G1087" s="235"/>
      <c r="H1087" s="237" t="s">
        <v>19</v>
      </c>
      <c r="I1087" s="239"/>
      <c r="J1087" s="235"/>
      <c r="K1087" s="235"/>
      <c r="L1087" s="240"/>
      <c r="M1087" s="241"/>
      <c r="N1087" s="242"/>
      <c r="O1087" s="242"/>
      <c r="P1087" s="242"/>
      <c r="Q1087" s="242"/>
      <c r="R1087" s="242"/>
      <c r="S1087" s="242"/>
      <c r="T1087" s="24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4" t="s">
        <v>215</v>
      </c>
      <c r="AU1087" s="244" t="s">
        <v>81</v>
      </c>
      <c r="AV1087" s="13" t="s">
        <v>79</v>
      </c>
      <c r="AW1087" s="13" t="s">
        <v>33</v>
      </c>
      <c r="AX1087" s="13" t="s">
        <v>72</v>
      </c>
      <c r="AY1087" s="244" t="s">
        <v>203</v>
      </c>
    </row>
    <row r="1088" s="13" customFormat="1">
      <c r="A1088" s="13"/>
      <c r="B1088" s="234"/>
      <c r="C1088" s="235"/>
      <c r="D1088" s="236" t="s">
        <v>215</v>
      </c>
      <c r="E1088" s="237" t="s">
        <v>19</v>
      </c>
      <c r="F1088" s="238" t="s">
        <v>444</v>
      </c>
      <c r="G1088" s="235"/>
      <c r="H1088" s="237" t="s">
        <v>19</v>
      </c>
      <c r="I1088" s="239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215</v>
      </c>
      <c r="AU1088" s="244" t="s">
        <v>81</v>
      </c>
      <c r="AV1088" s="13" t="s">
        <v>79</v>
      </c>
      <c r="AW1088" s="13" t="s">
        <v>33</v>
      </c>
      <c r="AX1088" s="13" t="s">
        <v>72</v>
      </c>
      <c r="AY1088" s="244" t="s">
        <v>203</v>
      </c>
    </row>
    <row r="1089" s="13" customFormat="1">
      <c r="A1089" s="13"/>
      <c r="B1089" s="234"/>
      <c r="C1089" s="235"/>
      <c r="D1089" s="236" t="s">
        <v>215</v>
      </c>
      <c r="E1089" s="237" t="s">
        <v>19</v>
      </c>
      <c r="F1089" s="238" t="s">
        <v>999</v>
      </c>
      <c r="G1089" s="235"/>
      <c r="H1089" s="237" t="s">
        <v>19</v>
      </c>
      <c r="I1089" s="239"/>
      <c r="J1089" s="235"/>
      <c r="K1089" s="235"/>
      <c r="L1089" s="240"/>
      <c r="M1089" s="241"/>
      <c r="N1089" s="242"/>
      <c r="O1089" s="242"/>
      <c r="P1089" s="242"/>
      <c r="Q1089" s="242"/>
      <c r="R1089" s="242"/>
      <c r="S1089" s="242"/>
      <c r="T1089" s="24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4" t="s">
        <v>215</v>
      </c>
      <c r="AU1089" s="244" t="s">
        <v>81</v>
      </c>
      <c r="AV1089" s="13" t="s">
        <v>79</v>
      </c>
      <c r="AW1089" s="13" t="s">
        <v>33</v>
      </c>
      <c r="AX1089" s="13" t="s">
        <v>72</v>
      </c>
      <c r="AY1089" s="244" t="s">
        <v>203</v>
      </c>
    </row>
    <row r="1090" s="13" customFormat="1">
      <c r="A1090" s="13"/>
      <c r="B1090" s="234"/>
      <c r="C1090" s="235"/>
      <c r="D1090" s="236" t="s">
        <v>215</v>
      </c>
      <c r="E1090" s="237" t="s">
        <v>19</v>
      </c>
      <c r="F1090" s="238" t="s">
        <v>1002</v>
      </c>
      <c r="G1090" s="235"/>
      <c r="H1090" s="237" t="s">
        <v>19</v>
      </c>
      <c r="I1090" s="239"/>
      <c r="J1090" s="235"/>
      <c r="K1090" s="235"/>
      <c r="L1090" s="240"/>
      <c r="M1090" s="241"/>
      <c r="N1090" s="242"/>
      <c r="O1090" s="242"/>
      <c r="P1090" s="242"/>
      <c r="Q1090" s="242"/>
      <c r="R1090" s="242"/>
      <c r="S1090" s="242"/>
      <c r="T1090" s="24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4" t="s">
        <v>215</v>
      </c>
      <c r="AU1090" s="244" t="s">
        <v>81</v>
      </c>
      <c r="AV1090" s="13" t="s">
        <v>79</v>
      </c>
      <c r="AW1090" s="13" t="s">
        <v>33</v>
      </c>
      <c r="AX1090" s="13" t="s">
        <v>72</v>
      </c>
      <c r="AY1090" s="244" t="s">
        <v>203</v>
      </c>
    </row>
    <row r="1091" s="14" customFormat="1">
      <c r="A1091" s="14"/>
      <c r="B1091" s="245"/>
      <c r="C1091" s="246"/>
      <c r="D1091" s="236" t="s">
        <v>215</v>
      </c>
      <c r="E1091" s="247" t="s">
        <v>19</v>
      </c>
      <c r="F1091" s="248" t="s">
        <v>2021</v>
      </c>
      <c r="G1091" s="246"/>
      <c r="H1091" s="249">
        <v>49.484999999999999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5" t="s">
        <v>215</v>
      </c>
      <c r="AU1091" s="255" t="s">
        <v>81</v>
      </c>
      <c r="AV1091" s="14" t="s">
        <v>81</v>
      </c>
      <c r="AW1091" s="14" t="s">
        <v>33</v>
      </c>
      <c r="AX1091" s="14" t="s">
        <v>72</v>
      </c>
      <c r="AY1091" s="255" t="s">
        <v>203</v>
      </c>
    </row>
    <row r="1092" s="13" customFormat="1">
      <c r="A1092" s="13"/>
      <c r="B1092" s="234"/>
      <c r="C1092" s="235"/>
      <c r="D1092" s="236" t="s">
        <v>215</v>
      </c>
      <c r="E1092" s="237" t="s">
        <v>19</v>
      </c>
      <c r="F1092" s="238" t="s">
        <v>1977</v>
      </c>
      <c r="G1092" s="235"/>
      <c r="H1092" s="237" t="s">
        <v>19</v>
      </c>
      <c r="I1092" s="239"/>
      <c r="J1092" s="235"/>
      <c r="K1092" s="235"/>
      <c r="L1092" s="240"/>
      <c r="M1092" s="241"/>
      <c r="N1092" s="242"/>
      <c r="O1092" s="242"/>
      <c r="P1092" s="242"/>
      <c r="Q1092" s="242"/>
      <c r="R1092" s="242"/>
      <c r="S1092" s="242"/>
      <c r="T1092" s="24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4" t="s">
        <v>215</v>
      </c>
      <c r="AU1092" s="244" t="s">
        <v>81</v>
      </c>
      <c r="AV1092" s="13" t="s">
        <v>79</v>
      </c>
      <c r="AW1092" s="13" t="s">
        <v>33</v>
      </c>
      <c r="AX1092" s="13" t="s">
        <v>72</v>
      </c>
      <c r="AY1092" s="244" t="s">
        <v>203</v>
      </c>
    </row>
    <row r="1093" s="13" customFormat="1">
      <c r="A1093" s="13"/>
      <c r="B1093" s="234"/>
      <c r="C1093" s="235"/>
      <c r="D1093" s="236" t="s">
        <v>215</v>
      </c>
      <c r="E1093" s="237" t="s">
        <v>19</v>
      </c>
      <c r="F1093" s="238" t="s">
        <v>1712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215</v>
      </c>
      <c r="AU1093" s="244" t="s">
        <v>81</v>
      </c>
      <c r="AV1093" s="13" t="s">
        <v>79</v>
      </c>
      <c r="AW1093" s="13" t="s">
        <v>33</v>
      </c>
      <c r="AX1093" s="13" t="s">
        <v>72</v>
      </c>
      <c r="AY1093" s="244" t="s">
        <v>203</v>
      </c>
    </row>
    <row r="1094" s="13" customFormat="1">
      <c r="A1094" s="13"/>
      <c r="B1094" s="234"/>
      <c r="C1094" s="235"/>
      <c r="D1094" s="236" t="s">
        <v>215</v>
      </c>
      <c r="E1094" s="237" t="s">
        <v>19</v>
      </c>
      <c r="F1094" s="238" t="s">
        <v>456</v>
      </c>
      <c r="G1094" s="235"/>
      <c r="H1094" s="237" t="s">
        <v>19</v>
      </c>
      <c r="I1094" s="239"/>
      <c r="J1094" s="235"/>
      <c r="K1094" s="235"/>
      <c r="L1094" s="240"/>
      <c r="M1094" s="241"/>
      <c r="N1094" s="242"/>
      <c r="O1094" s="242"/>
      <c r="P1094" s="242"/>
      <c r="Q1094" s="242"/>
      <c r="R1094" s="242"/>
      <c r="S1094" s="242"/>
      <c r="T1094" s="24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44" t="s">
        <v>215</v>
      </c>
      <c r="AU1094" s="244" t="s">
        <v>81</v>
      </c>
      <c r="AV1094" s="13" t="s">
        <v>79</v>
      </c>
      <c r="AW1094" s="13" t="s">
        <v>33</v>
      </c>
      <c r="AX1094" s="13" t="s">
        <v>72</v>
      </c>
      <c r="AY1094" s="244" t="s">
        <v>203</v>
      </c>
    </row>
    <row r="1095" s="13" customFormat="1">
      <c r="A1095" s="13"/>
      <c r="B1095" s="234"/>
      <c r="C1095" s="235"/>
      <c r="D1095" s="236" t="s">
        <v>215</v>
      </c>
      <c r="E1095" s="237" t="s">
        <v>19</v>
      </c>
      <c r="F1095" s="238" t="s">
        <v>999</v>
      </c>
      <c r="G1095" s="235"/>
      <c r="H1095" s="237" t="s">
        <v>19</v>
      </c>
      <c r="I1095" s="239"/>
      <c r="J1095" s="235"/>
      <c r="K1095" s="235"/>
      <c r="L1095" s="240"/>
      <c r="M1095" s="241"/>
      <c r="N1095" s="242"/>
      <c r="O1095" s="242"/>
      <c r="P1095" s="242"/>
      <c r="Q1095" s="242"/>
      <c r="R1095" s="242"/>
      <c r="S1095" s="242"/>
      <c r="T1095" s="24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4" t="s">
        <v>215</v>
      </c>
      <c r="AU1095" s="244" t="s">
        <v>81</v>
      </c>
      <c r="AV1095" s="13" t="s">
        <v>79</v>
      </c>
      <c r="AW1095" s="13" t="s">
        <v>33</v>
      </c>
      <c r="AX1095" s="13" t="s">
        <v>72</v>
      </c>
      <c r="AY1095" s="244" t="s">
        <v>203</v>
      </c>
    </row>
    <row r="1096" s="13" customFormat="1">
      <c r="A1096" s="13"/>
      <c r="B1096" s="234"/>
      <c r="C1096" s="235"/>
      <c r="D1096" s="236" t="s">
        <v>215</v>
      </c>
      <c r="E1096" s="237" t="s">
        <v>19</v>
      </c>
      <c r="F1096" s="238" t="s">
        <v>1000</v>
      </c>
      <c r="G1096" s="235"/>
      <c r="H1096" s="237" t="s">
        <v>19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215</v>
      </c>
      <c r="AU1096" s="244" t="s">
        <v>81</v>
      </c>
      <c r="AV1096" s="13" t="s">
        <v>79</v>
      </c>
      <c r="AW1096" s="13" t="s">
        <v>33</v>
      </c>
      <c r="AX1096" s="13" t="s">
        <v>72</v>
      </c>
      <c r="AY1096" s="244" t="s">
        <v>203</v>
      </c>
    </row>
    <row r="1097" s="14" customFormat="1">
      <c r="A1097" s="14"/>
      <c r="B1097" s="245"/>
      <c r="C1097" s="246"/>
      <c r="D1097" s="236" t="s">
        <v>215</v>
      </c>
      <c r="E1097" s="247" t="s">
        <v>19</v>
      </c>
      <c r="F1097" s="248" t="s">
        <v>1978</v>
      </c>
      <c r="G1097" s="246"/>
      <c r="H1097" s="249">
        <v>11.560000000000001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5" t="s">
        <v>215</v>
      </c>
      <c r="AU1097" s="255" t="s">
        <v>81</v>
      </c>
      <c r="AV1097" s="14" t="s">
        <v>81</v>
      </c>
      <c r="AW1097" s="14" t="s">
        <v>33</v>
      </c>
      <c r="AX1097" s="14" t="s">
        <v>72</v>
      </c>
      <c r="AY1097" s="255" t="s">
        <v>203</v>
      </c>
    </row>
    <row r="1098" s="13" customFormat="1">
      <c r="A1098" s="13"/>
      <c r="B1098" s="234"/>
      <c r="C1098" s="235"/>
      <c r="D1098" s="236" t="s">
        <v>215</v>
      </c>
      <c r="E1098" s="237" t="s">
        <v>19</v>
      </c>
      <c r="F1098" s="238" t="s">
        <v>1977</v>
      </c>
      <c r="G1098" s="235"/>
      <c r="H1098" s="237" t="s">
        <v>19</v>
      </c>
      <c r="I1098" s="239"/>
      <c r="J1098" s="235"/>
      <c r="K1098" s="235"/>
      <c r="L1098" s="240"/>
      <c r="M1098" s="241"/>
      <c r="N1098" s="242"/>
      <c r="O1098" s="242"/>
      <c r="P1098" s="242"/>
      <c r="Q1098" s="242"/>
      <c r="R1098" s="242"/>
      <c r="S1098" s="242"/>
      <c r="T1098" s="24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4" t="s">
        <v>215</v>
      </c>
      <c r="AU1098" s="244" t="s">
        <v>81</v>
      </c>
      <c r="AV1098" s="13" t="s">
        <v>79</v>
      </c>
      <c r="AW1098" s="13" t="s">
        <v>33</v>
      </c>
      <c r="AX1098" s="13" t="s">
        <v>72</v>
      </c>
      <c r="AY1098" s="244" t="s">
        <v>203</v>
      </c>
    </row>
    <row r="1099" s="13" customFormat="1">
      <c r="A1099" s="13"/>
      <c r="B1099" s="234"/>
      <c r="C1099" s="235"/>
      <c r="D1099" s="236" t="s">
        <v>215</v>
      </c>
      <c r="E1099" s="237" t="s">
        <v>19</v>
      </c>
      <c r="F1099" s="238" t="s">
        <v>1640</v>
      </c>
      <c r="G1099" s="235"/>
      <c r="H1099" s="237" t="s">
        <v>19</v>
      </c>
      <c r="I1099" s="239"/>
      <c r="J1099" s="235"/>
      <c r="K1099" s="235"/>
      <c r="L1099" s="240"/>
      <c r="M1099" s="241"/>
      <c r="N1099" s="242"/>
      <c r="O1099" s="242"/>
      <c r="P1099" s="242"/>
      <c r="Q1099" s="242"/>
      <c r="R1099" s="242"/>
      <c r="S1099" s="242"/>
      <c r="T1099" s="24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4" t="s">
        <v>215</v>
      </c>
      <c r="AU1099" s="244" t="s">
        <v>81</v>
      </c>
      <c r="AV1099" s="13" t="s">
        <v>79</v>
      </c>
      <c r="AW1099" s="13" t="s">
        <v>33</v>
      </c>
      <c r="AX1099" s="13" t="s">
        <v>72</v>
      </c>
      <c r="AY1099" s="244" t="s">
        <v>203</v>
      </c>
    </row>
    <row r="1100" s="13" customFormat="1">
      <c r="A1100" s="13"/>
      <c r="B1100" s="234"/>
      <c r="C1100" s="235"/>
      <c r="D1100" s="236" t="s">
        <v>215</v>
      </c>
      <c r="E1100" s="237" t="s">
        <v>19</v>
      </c>
      <c r="F1100" s="238" t="s">
        <v>456</v>
      </c>
      <c r="G1100" s="235"/>
      <c r="H1100" s="237" t="s">
        <v>19</v>
      </c>
      <c r="I1100" s="239"/>
      <c r="J1100" s="235"/>
      <c r="K1100" s="235"/>
      <c r="L1100" s="240"/>
      <c r="M1100" s="241"/>
      <c r="N1100" s="242"/>
      <c r="O1100" s="242"/>
      <c r="P1100" s="242"/>
      <c r="Q1100" s="242"/>
      <c r="R1100" s="242"/>
      <c r="S1100" s="242"/>
      <c r="T1100" s="24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4" t="s">
        <v>215</v>
      </c>
      <c r="AU1100" s="244" t="s">
        <v>81</v>
      </c>
      <c r="AV1100" s="13" t="s">
        <v>79</v>
      </c>
      <c r="AW1100" s="13" t="s">
        <v>33</v>
      </c>
      <c r="AX1100" s="13" t="s">
        <v>72</v>
      </c>
      <c r="AY1100" s="244" t="s">
        <v>203</v>
      </c>
    </row>
    <row r="1101" s="13" customFormat="1">
      <c r="A1101" s="13"/>
      <c r="B1101" s="234"/>
      <c r="C1101" s="235"/>
      <c r="D1101" s="236" t="s">
        <v>215</v>
      </c>
      <c r="E1101" s="237" t="s">
        <v>19</v>
      </c>
      <c r="F1101" s="238" t="s">
        <v>999</v>
      </c>
      <c r="G1101" s="235"/>
      <c r="H1101" s="237" t="s">
        <v>19</v>
      </c>
      <c r="I1101" s="239"/>
      <c r="J1101" s="235"/>
      <c r="K1101" s="235"/>
      <c r="L1101" s="240"/>
      <c r="M1101" s="241"/>
      <c r="N1101" s="242"/>
      <c r="O1101" s="242"/>
      <c r="P1101" s="242"/>
      <c r="Q1101" s="242"/>
      <c r="R1101" s="242"/>
      <c r="S1101" s="242"/>
      <c r="T1101" s="24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4" t="s">
        <v>215</v>
      </c>
      <c r="AU1101" s="244" t="s">
        <v>81</v>
      </c>
      <c r="AV1101" s="13" t="s">
        <v>79</v>
      </c>
      <c r="AW1101" s="13" t="s">
        <v>33</v>
      </c>
      <c r="AX1101" s="13" t="s">
        <v>72</v>
      </c>
      <c r="AY1101" s="244" t="s">
        <v>203</v>
      </c>
    </row>
    <row r="1102" s="13" customFormat="1">
      <c r="A1102" s="13"/>
      <c r="B1102" s="234"/>
      <c r="C1102" s="235"/>
      <c r="D1102" s="236" t="s">
        <v>215</v>
      </c>
      <c r="E1102" s="237" t="s">
        <v>19</v>
      </c>
      <c r="F1102" s="238" t="s">
        <v>1002</v>
      </c>
      <c r="G1102" s="235"/>
      <c r="H1102" s="237" t="s">
        <v>19</v>
      </c>
      <c r="I1102" s="239"/>
      <c r="J1102" s="235"/>
      <c r="K1102" s="235"/>
      <c r="L1102" s="240"/>
      <c r="M1102" s="241"/>
      <c r="N1102" s="242"/>
      <c r="O1102" s="242"/>
      <c r="P1102" s="242"/>
      <c r="Q1102" s="242"/>
      <c r="R1102" s="242"/>
      <c r="S1102" s="242"/>
      <c r="T1102" s="24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4" t="s">
        <v>215</v>
      </c>
      <c r="AU1102" s="244" t="s">
        <v>81</v>
      </c>
      <c r="AV1102" s="13" t="s">
        <v>79</v>
      </c>
      <c r="AW1102" s="13" t="s">
        <v>33</v>
      </c>
      <c r="AX1102" s="13" t="s">
        <v>72</v>
      </c>
      <c r="AY1102" s="244" t="s">
        <v>203</v>
      </c>
    </row>
    <row r="1103" s="14" customFormat="1">
      <c r="A1103" s="14"/>
      <c r="B1103" s="245"/>
      <c r="C1103" s="246"/>
      <c r="D1103" s="236" t="s">
        <v>215</v>
      </c>
      <c r="E1103" s="247" t="s">
        <v>19</v>
      </c>
      <c r="F1103" s="248" t="s">
        <v>2068</v>
      </c>
      <c r="G1103" s="246"/>
      <c r="H1103" s="249">
        <v>24.896999999999998</v>
      </c>
      <c r="I1103" s="250"/>
      <c r="J1103" s="246"/>
      <c r="K1103" s="246"/>
      <c r="L1103" s="251"/>
      <c r="M1103" s="252"/>
      <c r="N1103" s="253"/>
      <c r="O1103" s="253"/>
      <c r="P1103" s="253"/>
      <c r="Q1103" s="253"/>
      <c r="R1103" s="253"/>
      <c r="S1103" s="253"/>
      <c r="T1103" s="25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5" t="s">
        <v>215</v>
      </c>
      <c r="AU1103" s="255" t="s">
        <v>81</v>
      </c>
      <c r="AV1103" s="14" t="s">
        <v>81</v>
      </c>
      <c r="AW1103" s="14" t="s">
        <v>33</v>
      </c>
      <c r="AX1103" s="14" t="s">
        <v>72</v>
      </c>
      <c r="AY1103" s="255" t="s">
        <v>203</v>
      </c>
    </row>
    <row r="1104" s="13" customFormat="1">
      <c r="A1104" s="13"/>
      <c r="B1104" s="234"/>
      <c r="C1104" s="235"/>
      <c r="D1104" s="236" t="s">
        <v>215</v>
      </c>
      <c r="E1104" s="237" t="s">
        <v>19</v>
      </c>
      <c r="F1104" s="238" t="s">
        <v>1977</v>
      </c>
      <c r="G1104" s="235"/>
      <c r="H1104" s="237" t="s">
        <v>19</v>
      </c>
      <c r="I1104" s="239"/>
      <c r="J1104" s="235"/>
      <c r="K1104" s="235"/>
      <c r="L1104" s="240"/>
      <c r="M1104" s="241"/>
      <c r="N1104" s="242"/>
      <c r="O1104" s="242"/>
      <c r="P1104" s="242"/>
      <c r="Q1104" s="242"/>
      <c r="R1104" s="242"/>
      <c r="S1104" s="242"/>
      <c r="T1104" s="24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4" t="s">
        <v>215</v>
      </c>
      <c r="AU1104" s="244" t="s">
        <v>81</v>
      </c>
      <c r="AV1104" s="13" t="s">
        <v>79</v>
      </c>
      <c r="AW1104" s="13" t="s">
        <v>33</v>
      </c>
      <c r="AX1104" s="13" t="s">
        <v>72</v>
      </c>
      <c r="AY1104" s="244" t="s">
        <v>203</v>
      </c>
    </row>
    <row r="1105" s="13" customFormat="1">
      <c r="A1105" s="13"/>
      <c r="B1105" s="234"/>
      <c r="C1105" s="235"/>
      <c r="D1105" s="236" t="s">
        <v>215</v>
      </c>
      <c r="E1105" s="237" t="s">
        <v>19</v>
      </c>
      <c r="F1105" s="238" t="s">
        <v>1813</v>
      </c>
      <c r="G1105" s="235"/>
      <c r="H1105" s="237" t="s">
        <v>19</v>
      </c>
      <c r="I1105" s="239"/>
      <c r="J1105" s="235"/>
      <c r="K1105" s="235"/>
      <c r="L1105" s="240"/>
      <c r="M1105" s="241"/>
      <c r="N1105" s="242"/>
      <c r="O1105" s="242"/>
      <c r="P1105" s="242"/>
      <c r="Q1105" s="242"/>
      <c r="R1105" s="242"/>
      <c r="S1105" s="242"/>
      <c r="T1105" s="24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4" t="s">
        <v>215</v>
      </c>
      <c r="AU1105" s="244" t="s">
        <v>81</v>
      </c>
      <c r="AV1105" s="13" t="s">
        <v>79</v>
      </c>
      <c r="AW1105" s="13" t="s">
        <v>33</v>
      </c>
      <c r="AX1105" s="13" t="s">
        <v>72</v>
      </c>
      <c r="AY1105" s="244" t="s">
        <v>203</v>
      </c>
    </row>
    <row r="1106" s="13" customFormat="1">
      <c r="A1106" s="13"/>
      <c r="B1106" s="234"/>
      <c r="C1106" s="235"/>
      <c r="D1106" s="236" t="s">
        <v>215</v>
      </c>
      <c r="E1106" s="237" t="s">
        <v>19</v>
      </c>
      <c r="F1106" s="238" t="s">
        <v>1979</v>
      </c>
      <c r="G1106" s="235"/>
      <c r="H1106" s="237" t="s">
        <v>19</v>
      </c>
      <c r="I1106" s="239"/>
      <c r="J1106" s="235"/>
      <c r="K1106" s="235"/>
      <c r="L1106" s="240"/>
      <c r="M1106" s="241"/>
      <c r="N1106" s="242"/>
      <c r="O1106" s="242"/>
      <c r="P1106" s="242"/>
      <c r="Q1106" s="242"/>
      <c r="R1106" s="242"/>
      <c r="S1106" s="242"/>
      <c r="T1106" s="24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4" t="s">
        <v>215</v>
      </c>
      <c r="AU1106" s="244" t="s">
        <v>81</v>
      </c>
      <c r="AV1106" s="13" t="s">
        <v>79</v>
      </c>
      <c r="AW1106" s="13" t="s">
        <v>33</v>
      </c>
      <c r="AX1106" s="13" t="s">
        <v>72</v>
      </c>
      <c r="AY1106" s="244" t="s">
        <v>203</v>
      </c>
    </row>
    <row r="1107" s="13" customFormat="1">
      <c r="A1107" s="13"/>
      <c r="B1107" s="234"/>
      <c r="C1107" s="235"/>
      <c r="D1107" s="236" t="s">
        <v>215</v>
      </c>
      <c r="E1107" s="237" t="s">
        <v>19</v>
      </c>
      <c r="F1107" s="238" t="s">
        <v>999</v>
      </c>
      <c r="G1107" s="235"/>
      <c r="H1107" s="237" t="s">
        <v>19</v>
      </c>
      <c r="I1107" s="239"/>
      <c r="J1107" s="235"/>
      <c r="K1107" s="235"/>
      <c r="L1107" s="240"/>
      <c r="M1107" s="241"/>
      <c r="N1107" s="242"/>
      <c r="O1107" s="242"/>
      <c r="P1107" s="242"/>
      <c r="Q1107" s="242"/>
      <c r="R1107" s="242"/>
      <c r="S1107" s="242"/>
      <c r="T1107" s="24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4" t="s">
        <v>215</v>
      </c>
      <c r="AU1107" s="244" t="s">
        <v>81</v>
      </c>
      <c r="AV1107" s="13" t="s">
        <v>79</v>
      </c>
      <c r="AW1107" s="13" t="s">
        <v>33</v>
      </c>
      <c r="AX1107" s="13" t="s">
        <v>72</v>
      </c>
      <c r="AY1107" s="244" t="s">
        <v>203</v>
      </c>
    </row>
    <row r="1108" s="13" customFormat="1">
      <c r="A1108" s="13"/>
      <c r="B1108" s="234"/>
      <c r="C1108" s="235"/>
      <c r="D1108" s="236" t="s">
        <v>215</v>
      </c>
      <c r="E1108" s="237" t="s">
        <v>19</v>
      </c>
      <c r="F1108" s="238" t="s">
        <v>1000</v>
      </c>
      <c r="G1108" s="235"/>
      <c r="H1108" s="237" t="s">
        <v>19</v>
      </c>
      <c r="I1108" s="239"/>
      <c r="J1108" s="235"/>
      <c r="K1108" s="235"/>
      <c r="L1108" s="240"/>
      <c r="M1108" s="241"/>
      <c r="N1108" s="242"/>
      <c r="O1108" s="242"/>
      <c r="P1108" s="242"/>
      <c r="Q1108" s="242"/>
      <c r="R1108" s="242"/>
      <c r="S1108" s="242"/>
      <c r="T1108" s="24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4" t="s">
        <v>215</v>
      </c>
      <c r="AU1108" s="244" t="s">
        <v>81</v>
      </c>
      <c r="AV1108" s="13" t="s">
        <v>79</v>
      </c>
      <c r="AW1108" s="13" t="s">
        <v>33</v>
      </c>
      <c r="AX1108" s="13" t="s">
        <v>72</v>
      </c>
      <c r="AY1108" s="244" t="s">
        <v>203</v>
      </c>
    </row>
    <row r="1109" s="14" customFormat="1">
      <c r="A1109" s="14"/>
      <c r="B1109" s="245"/>
      <c r="C1109" s="246"/>
      <c r="D1109" s="236" t="s">
        <v>215</v>
      </c>
      <c r="E1109" s="247" t="s">
        <v>19</v>
      </c>
      <c r="F1109" s="248" t="s">
        <v>1980</v>
      </c>
      <c r="G1109" s="246"/>
      <c r="H1109" s="249">
        <v>15.869999999999999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5" t="s">
        <v>215</v>
      </c>
      <c r="AU1109" s="255" t="s">
        <v>81</v>
      </c>
      <c r="AV1109" s="14" t="s">
        <v>81</v>
      </c>
      <c r="AW1109" s="14" t="s">
        <v>33</v>
      </c>
      <c r="AX1109" s="14" t="s">
        <v>72</v>
      </c>
      <c r="AY1109" s="255" t="s">
        <v>203</v>
      </c>
    </row>
    <row r="1110" s="13" customFormat="1">
      <c r="A1110" s="13"/>
      <c r="B1110" s="234"/>
      <c r="C1110" s="235"/>
      <c r="D1110" s="236" t="s">
        <v>215</v>
      </c>
      <c r="E1110" s="237" t="s">
        <v>19</v>
      </c>
      <c r="F1110" s="238" t="s">
        <v>1977</v>
      </c>
      <c r="G1110" s="235"/>
      <c r="H1110" s="237" t="s">
        <v>19</v>
      </c>
      <c r="I1110" s="239"/>
      <c r="J1110" s="235"/>
      <c r="K1110" s="235"/>
      <c r="L1110" s="240"/>
      <c r="M1110" s="241"/>
      <c r="N1110" s="242"/>
      <c r="O1110" s="242"/>
      <c r="P1110" s="242"/>
      <c r="Q1110" s="242"/>
      <c r="R1110" s="242"/>
      <c r="S1110" s="242"/>
      <c r="T1110" s="24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44" t="s">
        <v>215</v>
      </c>
      <c r="AU1110" s="244" t="s">
        <v>81</v>
      </c>
      <c r="AV1110" s="13" t="s">
        <v>79</v>
      </c>
      <c r="AW1110" s="13" t="s">
        <v>33</v>
      </c>
      <c r="AX1110" s="13" t="s">
        <v>72</v>
      </c>
      <c r="AY1110" s="244" t="s">
        <v>203</v>
      </c>
    </row>
    <row r="1111" s="13" customFormat="1">
      <c r="A1111" s="13"/>
      <c r="B1111" s="234"/>
      <c r="C1111" s="235"/>
      <c r="D1111" s="236" t="s">
        <v>215</v>
      </c>
      <c r="E1111" s="237" t="s">
        <v>19</v>
      </c>
      <c r="F1111" s="238" t="s">
        <v>1801</v>
      </c>
      <c r="G1111" s="235"/>
      <c r="H1111" s="237" t="s">
        <v>19</v>
      </c>
      <c r="I1111" s="239"/>
      <c r="J1111" s="235"/>
      <c r="K1111" s="235"/>
      <c r="L1111" s="240"/>
      <c r="M1111" s="241"/>
      <c r="N1111" s="242"/>
      <c r="O1111" s="242"/>
      <c r="P1111" s="242"/>
      <c r="Q1111" s="242"/>
      <c r="R1111" s="242"/>
      <c r="S1111" s="242"/>
      <c r="T1111" s="24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44" t="s">
        <v>215</v>
      </c>
      <c r="AU1111" s="244" t="s">
        <v>81</v>
      </c>
      <c r="AV1111" s="13" t="s">
        <v>79</v>
      </c>
      <c r="AW1111" s="13" t="s">
        <v>33</v>
      </c>
      <c r="AX1111" s="13" t="s">
        <v>72</v>
      </c>
      <c r="AY1111" s="244" t="s">
        <v>203</v>
      </c>
    </row>
    <row r="1112" s="13" customFormat="1">
      <c r="A1112" s="13"/>
      <c r="B1112" s="234"/>
      <c r="C1112" s="235"/>
      <c r="D1112" s="236" t="s">
        <v>215</v>
      </c>
      <c r="E1112" s="237" t="s">
        <v>19</v>
      </c>
      <c r="F1112" s="238" t="s">
        <v>1979</v>
      </c>
      <c r="G1112" s="235"/>
      <c r="H1112" s="237" t="s">
        <v>19</v>
      </c>
      <c r="I1112" s="239"/>
      <c r="J1112" s="235"/>
      <c r="K1112" s="235"/>
      <c r="L1112" s="240"/>
      <c r="M1112" s="241"/>
      <c r="N1112" s="242"/>
      <c r="O1112" s="242"/>
      <c r="P1112" s="242"/>
      <c r="Q1112" s="242"/>
      <c r="R1112" s="242"/>
      <c r="S1112" s="242"/>
      <c r="T1112" s="24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4" t="s">
        <v>215</v>
      </c>
      <c r="AU1112" s="244" t="s">
        <v>81</v>
      </c>
      <c r="AV1112" s="13" t="s">
        <v>79</v>
      </c>
      <c r="AW1112" s="13" t="s">
        <v>33</v>
      </c>
      <c r="AX1112" s="13" t="s">
        <v>72</v>
      </c>
      <c r="AY1112" s="244" t="s">
        <v>203</v>
      </c>
    </row>
    <row r="1113" s="13" customFormat="1">
      <c r="A1113" s="13"/>
      <c r="B1113" s="234"/>
      <c r="C1113" s="235"/>
      <c r="D1113" s="236" t="s">
        <v>215</v>
      </c>
      <c r="E1113" s="237" t="s">
        <v>19</v>
      </c>
      <c r="F1113" s="238" t="s">
        <v>999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215</v>
      </c>
      <c r="AU1113" s="244" t="s">
        <v>81</v>
      </c>
      <c r="AV1113" s="13" t="s">
        <v>79</v>
      </c>
      <c r="AW1113" s="13" t="s">
        <v>33</v>
      </c>
      <c r="AX1113" s="13" t="s">
        <v>72</v>
      </c>
      <c r="AY1113" s="244" t="s">
        <v>203</v>
      </c>
    </row>
    <row r="1114" s="13" customFormat="1">
      <c r="A1114" s="13"/>
      <c r="B1114" s="234"/>
      <c r="C1114" s="235"/>
      <c r="D1114" s="236" t="s">
        <v>215</v>
      </c>
      <c r="E1114" s="237" t="s">
        <v>19</v>
      </c>
      <c r="F1114" s="238" t="s">
        <v>1002</v>
      </c>
      <c r="G1114" s="235"/>
      <c r="H1114" s="237" t="s">
        <v>19</v>
      </c>
      <c r="I1114" s="239"/>
      <c r="J1114" s="235"/>
      <c r="K1114" s="235"/>
      <c r="L1114" s="240"/>
      <c r="M1114" s="241"/>
      <c r="N1114" s="242"/>
      <c r="O1114" s="242"/>
      <c r="P1114" s="242"/>
      <c r="Q1114" s="242"/>
      <c r="R1114" s="242"/>
      <c r="S1114" s="242"/>
      <c r="T1114" s="24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4" t="s">
        <v>215</v>
      </c>
      <c r="AU1114" s="244" t="s">
        <v>81</v>
      </c>
      <c r="AV1114" s="13" t="s">
        <v>79</v>
      </c>
      <c r="AW1114" s="13" t="s">
        <v>33</v>
      </c>
      <c r="AX1114" s="13" t="s">
        <v>72</v>
      </c>
      <c r="AY1114" s="244" t="s">
        <v>203</v>
      </c>
    </row>
    <row r="1115" s="14" customFormat="1">
      <c r="A1115" s="14"/>
      <c r="B1115" s="245"/>
      <c r="C1115" s="246"/>
      <c r="D1115" s="236" t="s">
        <v>215</v>
      </c>
      <c r="E1115" s="247" t="s">
        <v>19</v>
      </c>
      <c r="F1115" s="248" t="s">
        <v>2069</v>
      </c>
      <c r="G1115" s="246"/>
      <c r="H1115" s="249">
        <v>35.241999999999997</v>
      </c>
      <c r="I1115" s="250"/>
      <c r="J1115" s="246"/>
      <c r="K1115" s="246"/>
      <c r="L1115" s="251"/>
      <c r="M1115" s="252"/>
      <c r="N1115" s="253"/>
      <c r="O1115" s="253"/>
      <c r="P1115" s="253"/>
      <c r="Q1115" s="253"/>
      <c r="R1115" s="253"/>
      <c r="S1115" s="253"/>
      <c r="T1115" s="25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5" t="s">
        <v>215</v>
      </c>
      <c r="AU1115" s="255" t="s">
        <v>81</v>
      </c>
      <c r="AV1115" s="14" t="s">
        <v>81</v>
      </c>
      <c r="AW1115" s="14" t="s">
        <v>33</v>
      </c>
      <c r="AX1115" s="14" t="s">
        <v>72</v>
      </c>
      <c r="AY1115" s="255" t="s">
        <v>203</v>
      </c>
    </row>
    <row r="1116" s="13" customFormat="1">
      <c r="A1116" s="13"/>
      <c r="B1116" s="234"/>
      <c r="C1116" s="235"/>
      <c r="D1116" s="236" t="s">
        <v>215</v>
      </c>
      <c r="E1116" s="237" t="s">
        <v>19</v>
      </c>
      <c r="F1116" s="238" t="s">
        <v>1977</v>
      </c>
      <c r="G1116" s="235"/>
      <c r="H1116" s="237" t="s">
        <v>19</v>
      </c>
      <c r="I1116" s="239"/>
      <c r="J1116" s="235"/>
      <c r="K1116" s="235"/>
      <c r="L1116" s="240"/>
      <c r="M1116" s="241"/>
      <c r="N1116" s="242"/>
      <c r="O1116" s="242"/>
      <c r="P1116" s="242"/>
      <c r="Q1116" s="242"/>
      <c r="R1116" s="242"/>
      <c r="S1116" s="242"/>
      <c r="T1116" s="24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4" t="s">
        <v>215</v>
      </c>
      <c r="AU1116" s="244" t="s">
        <v>81</v>
      </c>
      <c r="AV1116" s="13" t="s">
        <v>79</v>
      </c>
      <c r="AW1116" s="13" t="s">
        <v>33</v>
      </c>
      <c r="AX1116" s="13" t="s">
        <v>72</v>
      </c>
      <c r="AY1116" s="244" t="s">
        <v>203</v>
      </c>
    </row>
    <row r="1117" s="13" customFormat="1">
      <c r="A1117" s="13"/>
      <c r="B1117" s="234"/>
      <c r="C1117" s="235"/>
      <c r="D1117" s="236" t="s">
        <v>215</v>
      </c>
      <c r="E1117" s="237" t="s">
        <v>19</v>
      </c>
      <c r="F1117" s="238" t="s">
        <v>1628</v>
      </c>
      <c r="G1117" s="235"/>
      <c r="H1117" s="237" t="s">
        <v>19</v>
      </c>
      <c r="I1117" s="239"/>
      <c r="J1117" s="235"/>
      <c r="K1117" s="235"/>
      <c r="L1117" s="240"/>
      <c r="M1117" s="241"/>
      <c r="N1117" s="242"/>
      <c r="O1117" s="242"/>
      <c r="P1117" s="242"/>
      <c r="Q1117" s="242"/>
      <c r="R1117" s="242"/>
      <c r="S1117" s="242"/>
      <c r="T1117" s="24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4" t="s">
        <v>215</v>
      </c>
      <c r="AU1117" s="244" t="s">
        <v>81</v>
      </c>
      <c r="AV1117" s="13" t="s">
        <v>79</v>
      </c>
      <c r="AW1117" s="13" t="s">
        <v>33</v>
      </c>
      <c r="AX1117" s="13" t="s">
        <v>72</v>
      </c>
      <c r="AY1117" s="244" t="s">
        <v>203</v>
      </c>
    </row>
    <row r="1118" s="13" customFormat="1">
      <c r="A1118" s="13"/>
      <c r="B1118" s="234"/>
      <c r="C1118" s="235"/>
      <c r="D1118" s="236" t="s">
        <v>215</v>
      </c>
      <c r="E1118" s="237" t="s">
        <v>19</v>
      </c>
      <c r="F1118" s="238" t="s">
        <v>1727</v>
      </c>
      <c r="G1118" s="235"/>
      <c r="H1118" s="237" t="s">
        <v>19</v>
      </c>
      <c r="I1118" s="239"/>
      <c r="J1118" s="235"/>
      <c r="K1118" s="235"/>
      <c r="L1118" s="240"/>
      <c r="M1118" s="241"/>
      <c r="N1118" s="242"/>
      <c r="O1118" s="242"/>
      <c r="P1118" s="242"/>
      <c r="Q1118" s="242"/>
      <c r="R1118" s="242"/>
      <c r="S1118" s="242"/>
      <c r="T1118" s="24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4" t="s">
        <v>215</v>
      </c>
      <c r="AU1118" s="244" t="s">
        <v>81</v>
      </c>
      <c r="AV1118" s="13" t="s">
        <v>79</v>
      </c>
      <c r="AW1118" s="13" t="s">
        <v>33</v>
      </c>
      <c r="AX1118" s="13" t="s">
        <v>72</v>
      </c>
      <c r="AY1118" s="244" t="s">
        <v>203</v>
      </c>
    </row>
    <row r="1119" s="13" customFormat="1">
      <c r="A1119" s="13"/>
      <c r="B1119" s="234"/>
      <c r="C1119" s="235"/>
      <c r="D1119" s="236" t="s">
        <v>215</v>
      </c>
      <c r="E1119" s="237" t="s">
        <v>19</v>
      </c>
      <c r="F1119" s="238" t="s">
        <v>999</v>
      </c>
      <c r="G1119" s="235"/>
      <c r="H1119" s="237" t="s">
        <v>19</v>
      </c>
      <c r="I1119" s="239"/>
      <c r="J1119" s="235"/>
      <c r="K1119" s="235"/>
      <c r="L1119" s="240"/>
      <c r="M1119" s="241"/>
      <c r="N1119" s="242"/>
      <c r="O1119" s="242"/>
      <c r="P1119" s="242"/>
      <c r="Q1119" s="242"/>
      <c r="R1119" s="242"/>
      <c r="S1119" s="242"/>
      <c r="T1119" s="24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4" t="s">
        <v>215</v>
      </c>
      <c r="AU1119" s="244" t="s">
        <v>81</v>
      </c>
      <c r="AV1119" s="13" t="s">
        <v>79</v>
      </c>
      <c r="AW1119" s="13" t="s">
        <v>33</v>
      </c>
      <c r="AX1119" s="13" t="s">
        <v>72</v>
      </c>
      <c r="AY1119" s="244" t="s">
        <v>203</v>
      </c>
    </row>
    <row r="1120" s="13" customFormat="1">
      <c r="A1120" s="13"/>
      <c r="B1120" s="234"/>
      <c r="C1120" s="235"/>
      <c r="D1120" s="236" t="s">
        <v>215</v>
      </c>
      <c r="E1120" s="237" t="s">
        <v>19</v>
      </c>
      <c r="F1120" s="238" t="s">
        <v>1000</v>
      </c>
      <c r="G1120" s="235"/>
      <c r="H1120" s="237" t="s">
        <v>19</v>
      </c>
      <c r="I1120" s="239"/>
      <c r="J1120" s="235"/>
      <c r="K1120" s="235"/>
      <c r="L1120" s="240"/>
      <c r="M1120" s="241"/>
      <c r="N1120" s="242"/>
      <c r="O1120" s="242"/>
      <c r="P1120" s="242"/>
      <c r="Q1120" s="242"/>
      <c r="R1120" s="242"/>
      <c r="S1120" s="242"/>
      <c r="T1120" s="24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4" t="s">
        <v>215</v>
      </c>
      <c r="AU1120" s="244" t="s">
        <v>81</v>
      </c>
      <c r="AV1120" s="13" t="s">
        <v>79</v>
      </c>
      <c r="AW1120" s="13" t="s">
        <v>33</v>
      </c>
      <c r="AX1120" s="13" t="s">
        <v>72</v>
      </c>
      <c r="AY1120" s="244" t="s">
        <v>203</v>
      </c>
    </row>
    <row r="1121" s="14" customFormat="1">
      <c r="A1121" s="14"/>
      <c r="B1121" s="245"/>
      <c r="C1121" s="246"/>
      <c r="D1121" s="236" t="s">
        <v>215</v>
      </c>
      <c r="E1121" s="247" t="s">
        <v>19</v>
      </c>
      <c r="F1121" s="248" t="s">
        <v>1981</v>
      </c>
      <c r="G1121" s="246"/>
      <c r="H1121" s="249">
        <v>4.8099999999999996</v>
      </c>
      <c r="I1121" s="250"/>
      <c r="J1121" s="246"/>
      <c r="K1121" s="246"/>
      <c r="L1121" s="251"/>
      <c r="M1121" s="252"/>
      <c r="N1121" s="253"/>
      <c r="O1121" s="253"/>
      <c r="P1121" s="253"/>
      <c r="Q1121" s="253"/>
      <c r="R1121" s="253"/>
      <c r="S1121" s="253"/>
      <c r="T1121" s="25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55" t="s">
        <v>215</v>
      </c>
      <c r="AU1121" s="255" t="s">
        <v>81</v>
      </c>
      <c r="AV1121" s="14" t="s">
        <v>81</v>
      </c>
      <c r="AW1121" s="14" t="s">
        <v>33</v>
      </c>
      <c r="AX1121" s="14" t="s">
        <v>72</v>
      </c>
      <c r="AY1121" s="255" t="s">
        <v>203</v>
      </c>
    </row>
    <row r="1122" s="13" customFormat="1">
      <c r="A1122" s="13"/>
      <c r="B1122" s="234"/>
      <c r="C1122" s="235"/>
      <c r="D1122" s="236" t="s">
        <v>215</v>
      </c>
      <c r="E1122" s="237" t="s">
        <v>19</v>
      </c>
      <c r="F1122" s="238" t="s">
        <v>1977</v>
      </c>
      <c r="G1122" s="235"/>
      <c r="H1122" s="237" t="s">
        <v>19</v>
      </c>
      <c r="I1122" s="239"/>
      <c r="J1122" s="235"/>
      <c r="K1122" s="235"/>
      <c r="L1122" s="240"/>
      <c r="M1122" s="241"/>
      <c r="N1122" s="242"/>
      <c r="O1122" s="242"/>
      <c r="P1122" s="242"/>
      <c r="Q1122" s="242"/>
      <c r="R1122" s="242"/>
      <c r="S1122" s="242"/>
      <c r="T1122" s="24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4" t="s">
        <v>215</v>
      </c>
      <c r="AU1122" s="244" t="s">
        <v>81</v>
      </c>
      <c r="AV1122" s="13" t="s">
        <v>79</v>
      </c>
      <c r="AW1122" s="13" t="s">
        <v>33</v>
      </c>
      <c r="AX1122" s="13" t="s">
        <v>72</v>
      </c>
      <c r="AY1122" s="244" t="s">
        <v>203</v>
      </c>
    </row>
    <row r="1123" s="13" customFormat="1">
      <c r="A1123" s="13"/>
      <c r="B1123" s="234"/>
      <c r="C1123" s="235"/>
      <c r="D1123" s="236" t="s">
        <v>215</v>
      </c>
      <c r="E1123" s="237" t="s">
        <v>19</v>
      </c>
      <c r="F1123" s="238" t="s">
        <v>1835</v>
      </c>
      <c r="G1123" s="235"/>
      <c r="H1123" s="237" t="s">
        <v>19</v>
      </c>
      <c r="I1123" s="239"/>
      <c r="J1123" s="235"/>
      <c r="K1123" s="235"/>
      <c r="L1123" s="240"/>
      <c r="M1123" s="241"/>
      <c r="N1123" s="242"/>
      <c r="O1123" s="242"/>
      <c r="P1123" s="242"/>
      <c r="Q1123" s="242"/>
      <c r="R1123" s="242"/>
      <c r="S1123" s="242"/>
      <c r="T1123" s="24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4" t="s">
        <v>215</v>
      </c>
      <c r="AU1123" s="244" t="s">
        <v>81</v>
      </c>
      <c r="AV1123" s="13" t="s">
        <v>79</v>
      </c>
      <c r="AW1123" s="13" t="s">
        <v>33</v>
      </c>
      <c r="AX1123" s="13" t="s">
        <v>72</v>
      </c>
      <c r="AY1123" s="244" t="s">
        <v>203</v>
      </c>
    </row>
    <row r="1124" s="13" customFormat="1">
      <c r="A1124" s="13"/>
      <c r="B1124" s="234"/>
      <c r="C1124" s="235"/>
      <c r="D1124" s="236" t="s">
        <v>215</v>
      </c>
      <c r="E1124" s="237" t="s">
        <v>19</v>
      </c>
      <c r="F1124" s="238" t="s">
        <v>1727</v>
      </c>
      <c r="G1124" s="235"/>
      <c r="H1124" s="237" t="s">
        <v>19</v>
      </c>
      <c r="I1124" s="239"/>
      <c r="J1124" s="235"/>
      <c r="K1124" s="235"/>
      <c r="L1124" s="240"/>
      <c r="M1124" s="241"/>
      <c r="N1124" s="242"/>
      <c r="O1124" s="242"/>
      <c r="P1124" s="242"/>
      <c r="Q1124" s="242"/>
      <c r="R1124" s="242"/>
      <c r="S1124" s="242"/>
      <c r="T1124" s="24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4" t="s">
        <v>215</v>
      </c>
      <c r="AU1124" s="244" t="s">
        <v>81</v>
      </c>
      <c r="AV1124" s="13" t="s">
        <v>79</v>
      </c>
      <c r="AW1124" s="13" t="s">
        <v>33</v>
      </c>
      <c r="AX1124" s="13" t="s">
        <v>72</v>
      </c>
      <c r="AY1124" s="244" t="s">
        <v>203</v>
      </c>
    </row>
    <row r="1125" s="13" customFormat="1">
      <c r="A1125" s="13"/>
      <c r="B1125" s="234"/>
      <c r="C1125" s="235"/>
      <c r="D1125" s="236" t="s">
        <v>215</v>
      </c>
      <c r="E1125" s="237" t="s">
        <v>19</v>
      </c>
      <c r="F1125" s="238" t="s">
        <v>999</v>
      </c>
      <c r="G1125" s="235"/>
      <c r="H1125" s="237" t="s">
        <v>19</v>
      </c>
      <c r="I1125" s="239"/>
      <c r="J1125" s="235"/>
      <c r="K1125" s="235"/>
      <c r="L1125" s="240"/>
      <c r="M1125" s="241"/>
      <c r="N1125" s="242"/>
      <c r="O1125" s="242"/>
      <c r="P1125" s="242"/>
      <c r="Q1125" s="242"/>
      <c r="R1125" s="242"/>
      <c r="S1125" s="242"/>
      <c r="T1125" s="24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4" t="s">
        <v>215</v>
      </c>
      <c r="AU1125" s="244" t="s">
        <v>81</v>
      </c>
      <c r="AV1125" s="13" t="s">
        <v>79</v>
      </c>
      <c r="AW1125" s="13" t="s">
        <v>33</v>
      </c>
      <c r="AX1125" s="13" t="s">
        <v>72</v>
      </c>
      <c r="AY1125" s="244" t="s">
        <v>203</v>
      </c>
    </row>
    <row r="1126" s="13" customFormat="1">
      <c r="A1126" s="13"/>
      <c r="B1126" s="234"/>
      <c r="C1126" s="235"/>
      <c r="D1126" s="236" t="s">
        <v>215</v>
      </c>
      <c r="E1126" s="237" t="s">
        <v>19</v>
      </c>
      <c r="F1126" s="238" t="s">
        <v>1002</v>
      </c>
      <c r="G1126" s="235"/>
      <c r="H1126" s="237" t="s">
        <v>19</v>
      </c>
      <c r="I1126" s="239"/>
      <c r="J1126" s="235"/>
      <c r="K1126" s="235"/>
      <c r="L1126" s="240"/>
      <c r="M1126" s="241"/>
      <c r="N1126" s="242"/>
      <c r="O1126" s="242"/>
      <c r="P1126" s="242"/>
      <c r="Q1126" s="242"/>
      <c r="R1126" s="242"/>
      <c r="S1126" s="242"/>
      <c r="T1126" s="24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4" t="s">
        <v>215</v>
      </c>
      <c r="AU1126" s="244" t="s">
        <v>81</v>
      </c>
      <c r="AV1126" s="13" t="s">
        <v>79</v>
      </c>
      <c r="AW1126" s="13" t="s">
        <v>33</v>
      </c>
      <c r="AX1126" s="13" t="s">
        <v>72</v>
      </c>
      <c r="AY1126" s="244" t="s">
        <v>203</v>
      </c>
    </row>
    <row r="1127" s="14" customFormat="1">
      <c r="A1127" s="14"/>
      <c r="B1127" s="245"/>
      <c r="C1127" s="246"/>
      <c r="D1127" s="236" t="s">
        <v>215</v>
      </c>
      <c r="E1127" s="247" t="s">
        <v>19</v>
      </c>
      <c r="F1127" s="248" t="s">
        <v>2024</v>
      </c>
      <c r="G1127" s="246"/>
      <c r="H1127" s="249">
        <v>19.678000000000001</v>
      </c>
      <c r="I1127" s="250"/>
      <c r="J1127" s="246"/>
      <c r="K1127" s="246"/>
      <c r="L1127" s="251"/>
      <c r="M1127" s="252"/>
      <c r="N1127" s="253"/>
      <c r="O1127" s="253"/>
      <c r="P1127" s="253"/>
      <c r="Q1127" s="253"/>
      <c r="R1127" s="253"/>
      <c r="S1127" s="253"/>
      <c r="T1127" s="25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5" t="s">
        <v>215</v>
      </c>
      <c r="AU1127" s="255" t="s">
        <v>81</v>
      </c>
      <c r="AV1127" s="14" t="s">
        <v>81</v>
      </c>
      <c r="AW1127" s="14" t="s">
        <v>33</v>
      </c>
      <c r="AX1127" s="14" t="s">
        <v>72</v>
      </c>
      <c r="AY1127" s="255" t="s">
        <v>203</v>
      </c>
    </row>
    <row r="1128" s="13" customFormat="1">
      <c r="A1128" s="13"/>
      <c r="B1128" s="234"/>
      <c r="C1128" s="235"/>
      <c r="D1128" s="236" t="s">
        <v>215</v>
      </c>
      <c r="E1128" s="237" t="s">
        <v>19</v>
      </c>
      <c r="F1128" s="238" t="s">
        <v>1977</v>
      </c>
      <c r="G1128" s="235"/>
      <c r="H1128" s="237" t="s">
        <v>19</v>
      </c>
      <c r="I1128" s="239"/>
      <c r="J1128" s="235"/>
      <c r="K1128" s="235"/>
      <c r="L1128" s="240"/>
      <c r="M1128" s="241"/>
      <c r="N1128" s="242"/>
      <c r="O1128" s="242"/>
      <c r="P1128" s="242"/>
      <c r="Q1128" s="242"/>
      <c r="R1128" s="242"/>
      <c r="S1128" s="242"/>
      <c r="T1128" s="24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4" t="s">
        <v>215</v>
      </c>
      <c r="AU1128" s="244" t="s">
        <v>81</v>
      </c>
      <c r="AV1128" s="13" t="s">
        <v>79</v>
      </c>
      <c r="AW1128" s="13" t="s">
        <v>33</v>
      </c>
      <c r="AX1128" s="13" t="s">
        <v>72</v>
      </c>
      <c r="AY1128" s="244" t="s">
        <v>203</v>
      </c>
    </row>
    <row r="1129" s="13" customFormat="1">
      <c r="A1129" s="13"/>
      <c r="B1129" s="234"/>
      <c r="C1129" s="235"/>
      <c r="D1129" s="236" t="s">
        <v>215</v>
      </c>
      <c r="E1129" s="237" t="s">
        <v>19</v>
      </c>
      <c r="F1129" s="238" t="s">
        <v>1838</v>
      </c>
      <c r="G1129" s="235"/>
      <c r="H1129" s="237" t="s">
        <v>19</v>
      </c>
      <c r="I1129" s="239"/>
      <c r="J1129" s="235"/>
      <c r="K1129" s="235"/>
      <c r="L1129" s="240"/>
      <c r="M1129" s="241"/>
      <c r="N1129" s="242"/>
      <c r="O1129" s="242"/>
      <c r="P1129" s="242"/>
      <c r="Q1129" s="242"/>
      <c r="R1129" s="242"/>
      <c r="S1129" s="242"/>
      <c r="T1129" s="24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4" t="s">
        <v>215</v>
      </c>
      <c r="AU1129" s="244" t="s">
        <v>81</v>
      </c>
      <c r="AV1129" s="13" t="s">
        <v>79</v>
      </c>
      <c r="AW1129" s="13" t="s">
        <v>33</v>
      </c>
      <c r="AX1129" s="13" t="s">
        <v>72</v>
      </c>
      <c r="AY1129" s="244" t="s">
        <v>203</v>
      </c>
    </row>
    <row r="1130" s="13" customFormat="1">
      <c r="A1130" s="13"/>
      <c r="B1130" s="234"/>
      <c r="C1130" s="235"/>
      <c r="D1130" s="236" t="s">
        <v>215</v>
      </c>
      <c r="E1130" s="237" t="s">
        <v>19</v>
      </c>
      <c r="F1130" s="238" t="s">
        <v>1982</v>
      </c>
      <c r="G1130" s="235"/>
      <c r="H1130" s="237" t="s">
        <v>19</v>
      </c>
      <c r="I1130" s="239"/>
      <c r="J1130" s="235"/>
      <c r="K1130" s="235"/>
      <c r="L1130" s="240"/>
      <c r="M1130" s="241"/>
      <c r="N1130" s="242"/>
      <c r="O1130" s="242"/>
      <c r="P1130" s="242"/>
      <c r="Q1130" s="242"/>
      <c r="R1130" s="242"/>
      <c r="S1130" s="242"/>
      <c r="T1130" s="24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4" t="s">
        <v>215</v>
      </c>
      <c r="AU1130" s="244" t="s">
        <v>81</v>
      </c>
      <c r="AV1130" s="13" t="s">
        <v>79</v>
      </c>
      <c r="AW1130" s="13" t="s">
        <v>33</v>
      </c>
      <c r="AX1130" s="13" t="s">
        <v>72</v>
      </c>
      <c r="AY1130" s="244" t="s">
        <v>203</v>
      </c>
    </row>
    <row r="1131" s="13" customFormat="1">
      <c r="A1131" s="13"/>
      <c r="B1131" s="234"/>
      <c r="C1131" s="235"/>
      <c r="D1131" s="236" t="s">
        <v>215</v>
      </c>
      <c r="E1131" s="237" t="s">
        <v>19</v>
      </c>
      <c r="F1131" s="238" t="s">
        <v>999</v>
      </c>
      <c r="G1131" s="235"/>
      <c r="H1131" s="237" t="s">
        <v>19</v>
      </c>
      <c r="I1131" s="239"/>
      <c r="J1131" s="235"/>
      <c r="K1131" s="235"/>
      <c r="L1131" s="240"/>
      <c r="M1131" s="241"/>
      <c r="N1131" s="242"/>
      <c r="O1131" s="242"/>
      <c r="P1131" s="242"/>
      <c r="Q1131" s="242"/>
      <c r="R1131" s="242"/>
      <c r="S1131" s="242"/>
      <c r="T1131" s="24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4" t="s">
        <v>215</v>
      </c>
      <c r="AU1131" s="244" t="s">
        <v>81</v>
      </c>
      <c r="AV1131" s="13" t="s">
        <v>79</v>
      </c>
      <c r="AW1131" s="13" t="s">
        <v>33</v>
      </c>
      <c r="AX1131" s="13" t="s">
        <v>72</v>
      </c>
      <c r="AY1131" s="244" t="s">
        <v>203</v>
      </c>
    </row>
    <row r="1132" s="13" customFormat="1">
      <c r="A1132" s="13"/>
      <c r="B1132" s="234"/>
      <c r="C1132" s="235"/>
      <c r="D1132" s="236" t="s">
        <v>215</v>
      </c>
      <c r="E1132" s="237" t="s">
        <v>19</v>
      </c>
      <c r="F1132" s="238" t="s">
        <v>1000</v>
      </c>
      <c r="G1132" s="235"/>
      <c r="H1132" s="237" t="s">
        <v>19</v>
      </c>
      <c r="I1132" s="239"/>
      <c r="J1132" s="235"/>
      <c r="K1132" s="235"/>
      <c r="L1132" s="240"/>
      <c r="M1132" s="241"/>
      <c r="N1132" s="242"/>
      <c r="O1132" s="242"/>
      <c r="P1132" s="242"/>
      <c r="Q1132" s="242"/>
      <c r="R1132" s="242"/>
      <c r="S1132" s="242"/>
      <c r="T1132" s="24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4" t="s">
        <v>215</v>
      </c>
      <c r="AU1132" s="244" t="s">
        <v>81</v>
      </c>
      <c r="AV1132" s="13" t="s">
        <v>79</v>
      </c>
      <c r="AW1132" s="13" t="s">
        <v>33</v>
      </c>
      <c r="AX1132" s="13" t="s">
        <v>72</v>
      </c>
      <c r="AY1132" s="244" t="s">
        <v>203</v>
      </c>
    </row>
    <row r="1133" s="14" customFormat="1">
      <c r="A1133" s="14"/>
      <c r="B1133" s="245"/>
      <c r="C1133" s="246"/>
      <c r="D1133" s="236" t="s">
        <v>215</v>
      </c>
      <c r="E1133" s="247" t="s">
        <v>19</v>
      </c>
      <c r="F1133" s="248" t="s">
        <v>1983</v>
      </c>
      <c r="G1133" s="246"/>
      <c r="H1133" s="249">
        <v>7.3899999999999997</v>
      </c>
      <c r="I1133" s="250"/>
      <c r="J1133" s="246"/>
      <c r="K1133" s="246"/>
      <c r="L1133" s="251"/>
      <c r="M1133" s="252"/>
      <c r="N1133" s="253"/>
      <c r="O1133" s="253"/>
      <c r="P1133" s="253"/>
      <c r="Q1133" s="253"/>
      <c r="R1133" s="253"/>
      <c r="S1133" s="253"/>
      <c r="T1133" s="25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5" t="s">
        <v>215</v>
      </c>
      <c r="AU1133" s="255" t="s">
        <v>81</v>
      </c>
      <c r="AV1133" s="14" t="s">
        <v>81</v>
      </c>
      <c r="AW1133" s="14" t="s">
        <v>33</v>
      </c>
      <c r="AX1133" s="14" t="s">
        <v>72</v>
      </c>
      <c r="AY1133" s="255" t="s">
        <v>203</v>
      </c>
    </row>
    <row r="1134" s="13" customFormat="1">
      <c r="A1134" s="13"/>
      <c r="B1134" s="234"/>
      <c r="C1134" s="235"/>
      <c r="D1134" s="236" t="s">
        <v>215</v>
      </c>
      <c r="E1134" s="237" t="s">
        <v>19</v>
      </c>
      <c r="F1134" s="238" t="s">
        <v>1977</v>
      </c>
      <c r="G1134" s="235"/>
      <c r="H1134" s="237" t="s">
        <v>19</v>
      </c>
      <c r="I1134" s="239"/>
      <c r="J1134" s="235"/>
      <c r="K1134" s="235"/>
      <c r="L1134" s="240"/>
      <c r="M1134" s="241"/>
      <c r="N1134" s="242"/>
      <c r="O1134" s="242"/>
      <c r="P1134" s="242"/>
      <c r="Q1134" s="242"/>
      <c r="R1134" s="242"/>
      <c r="S1134" s="242"/>
      <c r="T1134" s="24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4" t="s">
        <v>215</v>
      </c>
      <c r="AU1134" s="244" t="s">
        <v>81</v>
      </c>
      <c r="AV1134" s="13" t="s">
        <v>79</v>
      </c>
      <c r="AW1134" s="13" t="s">
        <v>33</v>
      </c>
      <c r="AX1134" s="13" t="s">
        <v>72</v>
      </c>
      <c r="AY1134" s="244" t="s">
        <v>203</v>
      </c>
    </row>
    <row r="1135" s="13" customFormat="1">
      <c r="A1135" s="13"/>
      <c r="B1135" s="234"/>
      <c r="C1135" s="235"/>
      <c r="D1135" s="236" t="s">
        <v>215</v>
      </c>
      <c r="E1135" s="237" t="s">
        <v>19</v>
      </c>
      <c r="F1135" s="238" t="s">
        <v>1689</v>
      </c>
      <c r="G1135" s="235"/>
      <c r="H1135" s="237" t="s">
        <v>19</v>
      </c>
      <c r="I1135" s="239"/>
      <c r="J1135" s="235"/>
      <c r="K1135" s="235"/>
      <c r="L1135" s="240"/>
      <c r="M1135" s="241"/>
      <c r="N1135" s="242"/>
      <c r="O1135" s="242"/>
      <c r="P1135" s="242"/>
      <c r="Q1135" s="242"/>
      <c r="R1135" s="242"/>
      <c r="S1135" s="242"/>
      <c r="T1135" s="24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4" t="s">
        <v>215</v>
      </c>
      <c r="AU1135" s="244" t="s">
        <v>81</v>
      </c>
      <c r="AV1135" s="13" t="s">
        <v>79</v>
      </c>
      <c r="AW1135" s="13" t="s">
        <v>33</v>
      </c>
      <c r="AX1135" s="13" t="s">
        <v>72</v>
      </c>
      <c r="AY1135" s="244" t="s">
        <v>203</v>
      </c>
    </row>
    <row r="1136" s="13" customFormat="1">
      <c r="A1136" s="13"/>
      <c r="B1136" s="234"/>
      <c r="C1136" s="235"/>
      <c r="D1136" s="236" t="s">
        <v>215</v>
      </c>
      <c r="E1136" s="237" t="s">
        <v>19</v>
      </c>
      <c r="F1136" s="238" t="s">
        <v>1982</v>
      </c>
      <c r="G1136" s="235"/>
      <c r="H1136" s="237" t="s">
        <v>19</v>
      </c>
      <c r="I1136" s="239"/>
      <c r="J1136" s="235"/>
      <c r="K1136" s="235"/>
      <c r="L1136" s="240"/>
      <c r="M1136" s="241"/>
      <c r="N1136" s="242"/>
      <c r="O1136" s="242"/>
      <c r="P1136" s="242"/>
      <c r="Q1136" s="242"/>
      <c r="R1136" s="242"/>
      <c r="S1136" s="242"/>
      <c r="T1136" s="24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4" t="s">
        <v>215</v>
      </c>
      <c r="AU1136" s="244" t="s">
        <v>81</v>
      </c>
      <c r="AV1136" s="13" t="s">
        <v>79</v>
      </c>
      <c r="AW1136" s="13" t="s">
        <v>33</v>
      </c>
      <c r="AX1136" s="13" t="s">
        <v>72</v>
      </c>
      <c r="AY1136" s="244" t="s">
        <v>203</v>
      </c>
    </row>
    <row r="1137" s="13" customFormat="1">
      <c r="A1137" s="13"/>
      <c r="B1137" s="234"/>
      <c r="C1137" s="235"/>
      <c r="D1137" s="236" t="s">
        <v>215</v>
      </c>
      <c r="E1137" s="237" t="s">
        <v>19</v>
      </c>
      <c r="F1137" s="238" t="s">
        <v>999</v>
      </c>
      <c r="G1137" s="235"/>
      <c r="H1137" s="237" t="s">
        <v>19</v>
      </c>
      <c r="I1137" s="239"/>
      <c r="J1137" s="235"/>
      <c r="K1137" s="235"/>
      <c r="L1137" s="240"/>
      <c r="M1137" s="241"/>
      <c r="N1137" s="242"/>
      <c r="O1137" s="242"/>
      <c r="P1137" s="242"/>
      <c r="Q1137" s="242"/>
      <c r="R1137" s="242"/>
      <c r="S1137" s="242"/>
      <c r="T1137" s="24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4" t="s">
        <v>215</v>
      </c>
      <c r="AU1137" s="244" t="s">
        <v>81</v>
      </c>
      <c r="AV1137" s="13" t="s">
        <v>79</v>
      </c>
      <c r="AW1137" s="13" t="s">
        <v>33</v>
      </c>
      <c r="AX1137" s="13" t="s">
        <v>72</v>
      </c>
      <c r="AY1137" s="244" t="s">
        <v>203</v>
      </c>
    </row>
    <row r="1138" s="13" customFormat="1">
      <c r="A1138" s="13"/>
      <c r="B1138" s="234"/>
      <c r="C1138" s="235"/>
      <c r="D1138" s="236" t="s">
        <v>215</v>
      </c>
      <c r="E1138" s="237" t="s">
        <v>19</v>
      </c>
      <c r="F1138" s="238" t="s">
        <v>1002</v>
      </c>
      <c r="G1138" s="235"/>
      <c r="H1138" s="237" t="s">
        <v>19</v>
      </c>
      <c r="I1138" s="239"/>
      <c r="J1138" s="235"/>
      <c r="K1138" s="235"/>
      <c r="L1138" s="240"/>
      <c r="M1138" s="241"/>
      <c r="N1138" s="242"/>
      <c r="O1138" s="242"/>
      <c r="P1138" s="242"/>
      <c r="Q1138" s="242"/>
      <c r="R1138" s="242"/>
      <c r="S1138" s="242"/>
      <c r="T1138" s="24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44" t="s">
        <v>215</v>
      </c>
      <c r="AU1138" s="244" t="s">
        <v>81</v>
      </c>
      <c r="AV1138" s="13" t="s">
        <v>79</v>
      </c>
      <c r="AW1138" s="13" t="s">
        <v>33</v>
      </c>
      <c r="AX1138" s="13" t="s">
        <v>72</v>
      </c>
      <c r="AY1138" s="244" t="s">
        <v>203</v>
      </c>
    </row>
    <row r="1139" s="14" customFormat="1">
      <c r="A1139" s="14"/>
      <c r="B1139" s="245"/>
      <c r="C1139" s="246"/>
      <c r="D1139" s="236" t="s">
        <v>215</v>
      </c>
      <c r="E1139" s="247" t="s">
        <v>19</v>
      </c>
      <c r="F1139" s="248" t="s">
        <v>2070</v>
      </c>
      <c r="G1139" s="246"/>
      <c r="H1139" s="249">
        <v>20.991</v>
      </c>
      <c r="I1139" s="250"/>
      <c r="J1139" s="246"/>
      <c r="K1139" s="246"/>
      <c r="L1139" s="251"/>
      <c r="M1139" s="252"/>
      <c r="N1139" s="253"/>
      <c r="O1139" s="253"/>
      <c r="P1139" s="253"/>
      <c r="Q1139" s="253"/>
      <c r="R1139" s="253"/>
      <c r="S1139" s="253"/>
      <c r="T1139" s="25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55" t="s">
        <v>215</v>
      </c>
      <c r="AU1139" s="255" t="s">
        <v>81</v>
      </c>
      <c r="AV1139" s="14" t="s">
        <v>81</v>
      </c>
      <c r="AW1139" s="14" t="s">
        <v>33</v>
      </c>
      <c r="AX1139" s="14" t="s">
        <v>72</v>
      </c>
      <c r="AY1139" s="255" t="s">
        <v>203</v>
      </c>
    </row>
    <row r="1140" s="15" customFormat="1">
      <c r="A1140" s="15"/>
      <c r="B1140" s="256"/>
      <c r="C1140" s="257"/>
      <c r="D1140" s="236" t="s">
        <v>215</v>
      </c>
      <c r="E1140" s="258" t="s">
        <v>19</v>
      </c>
      <c r="F1140" s="259" t="s">
        <v>246</v>
      </c>
      <c r="G1140" s="257"/>
      <c r="H1140" s="260">
        <v>205.923</v>
      </c>
      <c r="I1140" s="261"/>
      <c r="J1140" s="257"/>
      <c r="K1140" s="257"/>
      <c r="L1140" s="262"/>
      <c r="M1140" s="267"/>
      <c r="N1140" s="268"/>
      <c r="O1140" s="268"/>
      <c r="P1140" s="268"/>
      <c r="Q1140" s="268"/>
      <c r="R1140" s="268"/>
      <c r="S1140" s="268"/>
      <c r="T1140" s="269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T1140" s="266" t="s">
        <v>215</v>
      </c>
      <c r="AU1140" s="266" t="s">
        <v>81</v>
      </c>
      <c r="AV1140" s="15" t="s">
        <v>211</v>
      </c>
      <c r="AW1140" s="15" t="s">
        <v>33</v>
      </c>
      <c r="AX1140" s="15" t="s">
        <v>79</v>
      </c>
      <c r="AY1140" s="266" t="s">
        <v>203</v>
      </c>
    </row>
    <row r="1141" s="2" customFormat="1" ht="6.96" customHeight="1">
      <c r="A1141" s="40"/>
      <c r="B1141" s="61"/>
      <c r="C1141" s="62"/>
      <c r="D1141" s="62"/>
      <c r="E1141" s="62"/>
      <c r="F1141" s="62"/>
      <c r="G1141" s="62"/>
      <c r="H1141" s="62"/>
      <c r="I1141" s="62"/>
      <c r="J1141" s="62"/>
      <c r="K1141" s="62"/>
      <c r="L1141" s="46"/>
      <c r="M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</row>
  </sheetData>
  <sheetProtection sheet="1" autoFilter="0" formatColumns="0" formatRows="0" objects="1" scenarios="1" spinCount="100000" saltValue="dAfl8bwTppJlMCHahalmSUIWXx4+tqtVYeOfsCatUaELyXqeuZCWyPUsj9NAfyVEvAti3V/HBSwMF+AC+sj09w==" hashValue="iSt7ikhR0BPyrSjBal601DhcFEJPb67GrGwMWT5gPmRXuDh6KY2yCKwpQJQqHJgaK3+Qd0ldg1ZEOGG8xAQcDQ==" algorithmName="SHA-512" password="CC35"/>
  <autoFilter ref="C101:K114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hyperlinks>
    <hyperlink ref="F106" r:id="rId1" display="https://podminky.urs.cz/item/CS_URS_2025_01/612135001"/>
    <hyperlink ref="F139" r:id="rId2" display="https://podminky.urs.cz/item/CS_URS_2025_01/611325422"/>
    <hyperlink ref="F172" r:id="rId3" display="https://podminky.urs.cz/item/CS_URS_2025_01/612325422"/>
    <hyperlink ref="F205" r:id="rId4" display="https://podminky.urs.cz/item/CS_URS_2025_01/619995001"/>
    <hyperlink ref="F221" r:id="rId5" display="https://podminky.urs.cz/item/CS_URS_2025_01/642945111"/>
    <hyperlink ref="F251" r:id="rId6" display="https://podminky.urs.cz/item/CS_URS_2025_01/952901111"/>
    <hyperlink ref="F285" r:id="rId7" display="https://podminky.urs.cz/item/CS_URS_2025_01/998018001"/>
    <hyperlink ref="F289" r:id="rId8" display="https://podminky.urs.cz/item/CS_URS_2025_01/766660022"/>
    <hyperlink ref="F318" r:id="rId9" display="https://podminky.urs.cz/item/CS_URS_2025_01/766660734"/>
    <hyperlink ref="F359" r:id="rId10" display="https://podminky.urs.cz/item/CS_URS_2025_01/998766121"/>
    <hyperlink ref="F362" r:id="rId11" display="https://podminky.urs.cz/item/CS_URS_2025_01/767646510"/>
    <hyperlink ref="F379" r:id="rId12" display="https://podminky.urs.cz/item/CS_URS_2025_01/998767121"/>
    <hyperlink ref="F382" r:id="rId13" display="https://podminky.urs.cz/item/CS_URS_2025_01/776111131"/>
    <hyperlink ref="F415" r:id="rId14" display="https://podminky.urs.cz/item/CS_URS_2025_01/776111331"/>
    <hyperlink ref="F448" r:id="rId15" display="https://podminky.urs.cz/item/CS_URS_2025_01/776121114"/>
    <hyperlink ref="F481" r:id="rId16" display="https://podminky.urs.cz/item/CS_URS_2025_01/776521111"/>
    <hyperlink ref="F547" r:id="rId17" display="https://podminky.urs.cz/item/CS_URS_2025_01/998776121"/>
    <hyperlink ref="F550" r:id="rId18" display="https://podminky.urs.cz/item/CS_URS_2025_01/776111115"/>
    <hyperlink ref="F583" r:id="rId19" display="https://podminky.urs.cz/item/CS_URS_2025_01/776111117"/>
    <hyperlink ref="F616" r:id="rId20" display="https://podminky.urs.cz/item/CS_URS_2025_01/776111311"/>
    <hyperlink ref="F649" r:id="rId21" display="https://podminky.urs.cz/item/CS_URS_2025_01/776121112"/>
    <hyperlink ref="F682" r:id="rId22" display="https://podminky.urs.cz/item/CS_URS_2025_01/776141114"/>
    <hyperlink ref="F715" r:id="rId23" display="https://podminky.urs.cz/item/CS_URS_2025_01/776221111"/>
    <hyperlink ref="F781" r:id="rId24" display="https://podminky.urs.cz/item/CS_URS_2025_01/776991121"/>
    <hyperlink ref="F814" r:id="rId25" display="https://podminky.urs.cz/item/CS_URS_2025_01/998776121"/>
    <hyperlink ref="F818" r:id="rId26" display="https://podminky.urs.cz/item/CS_URS_2025_01/784171101"/>
    <hyperlink ref="F884" r:id="rId27" display="https://podminky.urs.cz/item/CS_URS_2025_01/784171111"/>
    <hyperlink ref="F950" r:id="rId28" display="https://podminky.urs.cz/item/CS_URS_2025_01/784181111"/>
    <hyperlink ref="F1013" r:id="rId29" display="https://podminky.urs.cz/item/CS_URS_2025_01/784191005"/>
    <hyperlink ref="F1046" r:id="rId30" display="https://podminky.urs.cz/item/CS_URS_2025_01/784191007"/>
    <hyperlink ref="F1079" r:id="rId31" display="https://podminky.urs.cz/item/CS_URS_2025_01/7842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2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1973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2062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2121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ROUND(J101,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ROUND((SUM(BE101:BE592)),  2)</f>
        <v>0</v>
      </c>
      <c r="G37" s="40"/>
      <c r="H37" s="40"/>
      <c r="I37" s="160">
        <v>0.20999999999999999</v>
      </c>
      <c r="J37" s="159">
        <f>ROUND(((SUM(BE101:BE592))*I37),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ROUND((SUM(BF101:BF592)),  2)</f>
        <v>0</v>
      </c>
      <c r="G38" s="40"/>
      <c r="H38" s="40"/>
      <c r="I38" s="160">
        <v>0.12</v>
      </c>
      <c r="J38" s="159">
        <f>ROUND(((SUM(BF101:BF592))*I38),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ROUND((SUM(BG101:BG592)),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ROUND((SUM(BH101:BH592)),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ROUND((SUM(BI101:BI592)),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1973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2062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2025-074-3-02-02 - Budova 40- nové kce- 2.NP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J101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J102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663</v>
      </c>
      <c r="E69" s="186"/>
      <c r="F69" s="186"/>
      <c r="G69" s="186"/>
      <c r="H69" s="186"/>
      <c r="I69" s="186"/>
      <c r="J69" s="187">
        <f>J103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665</v>
      </c>
      <c r="E70" s="186"/>
      <c r="F70" s="186"/>
      <c r="G70" s="186"/>
      <c r="H70" s="186"/>
      <c r="I70" s="186"/>
      <c r="J70" s="187">
        <f>J164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666</v>
      </c>
      <c r="E71" s="186"/>
      <c r="F71" s="186"/>
      <c r="G71" s="186"/>
      <c r="H71" s="186"/>
      <c r="I71" s="186"/>
      <c r="J71" s="187">
        <f>J180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185</v>
      </c>
      <c r="E72" s="181"/>
      <c r="F72" s="181"/>
      <c r="G72" s="181"/>
      <c r="H72" s="181"/>
      <c r="I72" s="181"/>
      <c r="J72" s="182">
        <f>J183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6"/>
      <c r="D73" s="185" t="s">
        <v>667</v>
      </c>
      <c r="E73" s="186"/>
      <c r="F73" s="186"/>
      <c r="G73" s="186"/>
      <c r="H73" s="186"/>
      <c r="I73" s="186"/>
      <c r="J73" s="187">
        <f>J184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6"/>
      <c r="D74" s="185" t="s">
        <v>668</v>
      </c>
      <c r="E74" s="186"/>
      <c r="F74" s="186"/>
      <c r="G74" s="186"/>
      <c r="H74" s="186"/>
      <c r="I74" s="186"/>
      <c r="J74" s="187">
        <f>J204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669</v>
      </c>
      <c r="E75" s="186"/>
      <c r="F75" s="186"/>
      <c r="G75" s="186"/>
      <c r="H75" s="186"/>
      <c r="I75" s="186"/>
      <c r="J75" s="187">
        <f>J246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1572</v>
      </c>
      <c r="E76" s="186"/>
      <c r="F76" s="186"/>
      <c r="G76" s="186"/>
      <c r="H76" s="186"/>
      <c r="I76" s="186"/>
      <c r="J76" s="187">
        <f>J324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6"/>
      <c r="D77" s="185" t="s">
        <v>670</v>
      </c>
      <c r="E77" s="186"/>
      <c r="F77" s="186"/>
      <c r="G77" s="186"/>
      <c r="H77" s="186"/>
      <c r="I77" s="186"/>
      <c r="J77" s="187">
        <f>J448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61"/>
      <c r="C79" s="62"/>
      <c r="D79" s="62"/>
      <c r="E79" s="62"/>
      <c r="F79" s="62"/>
      <c r="G79" s="62"/>
      <c r="H79" s="62"/>
      <c r="I79" s="62"/>
      <c r="J79" s="62"/>
      <c r="K79" s="6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3" s="2" customFormat="1" ht="6.96" customHeight="1">
      <c r="A83" s="40"/>
      <c r="B83" s="63"/>
      <c r="C83" s="64"/>
      <c r="D83" s="64"/>
      <c r="E83" s="64"/>
      <c r="F83" s="64"/>
      <c r="G83" s="64"/>
      <c r="H83" s="64"/>
      <c r="I83" s="64"/>
      <c r="J83" s="64"/>
      <c r="K83" s="64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24.96" customHeight="1">
      <c r="A84" s="40"/>
      <c r="B84" s="41"/>
      <c r="C84" s="25" t="s">
        <v>188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16</v>
      </c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172" t="str">
        <f>E7</f>
        <v>Domov seniorů Vojkov</v>
      </c>
      <c r="F87" s="34"/>
      <c r="G87" s="34"/>
      <c r="H87" s="34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" customFormat="1" ht="12" customHeight="1">
      <c r="B88" s="23"/>
      <c r="C88" s="34" t="s">
        <v>170</v>
      </c>
      <c r="D88" s="24"/>
      <c r="E88" s="24"/>
      <c r="F88" s="24"/>
      <c r="G88" s="24"/>
      <c r="H88" s="24"/>
      <c r="I88" s="24"/>
      <c r="J88" s="24"/>
      <c r="K88" s="24"/>
      <c r="L88" s="22"/>
    </row>
    <row r="89" s="1" customFormat="1" ht="16.5" customHeight="1">
      <c r="B89" s="23"/>
      <c r="C89" s="24"/>
      <c r="D89" s="24"/>
      <c r="E89" s="172" t="s">
        <v>1973</v>
      </c>
      <c r="F89" s="24"/>
      <c r="G89" s="24"/>
      <c r="H89" s="24"/>
      <c r="I89" s="24"/>
      <c r="J89" s="24"/>
      <c r="K89" s="24"/>
      <c r="L89" s="22"/>
    </row>
    <row r="90" s="1" customFormat="1" ht="12" customHeight="1">
      <c r="B90" s="23"/>
      <c r="C90" s="34" t="s">
        <v>172</v>
      </c>
      <c r="D90" s="24"/>
      <c r="E90" s="24"/>
      <c r="F90" s="24"/>
      <c r="G90" s="24"/>
      <c r="H90" s="24"/>
      <c r="I90" s="24"/>
      <c r="J90" s="24"/>
      <c r="K90" s="24"/>
      <c r="L90" s="22"/>
    </row>
    <row r="91" s="2" customFormat="1" ht="16.5" customHeight="1">
      <c r="A91" s="40"/>
      <c r="B91" s="41"/>
      <c r="C91" s="42"/>
      <c r="D91" s="42"/>
      <c r="E91" s="173" t="s">
        <v>2062</v>
      </c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174</v>
      </c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6.5" customHeight="1">
      <c r="A93" s="40"/>
      <c r="B93" s="41"/>
      <c r="C93" s="42"/>
      <c r="D93" s="42"/>
      <c r="E93" s="71" t="str">
        <f>E13</f>
        <v>2025-074-3-02-02 - Budova 40- nové kce- 2.NP</v>
      </c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2" customHeight="1">
      <c r="A95" s="40"/>
      <c r="B95" s="41"/>
      <c r="C95" s="34" t="s">
        <v>21</v>
      </c>
      <c r="D95" s="42"/>
      <c r="E95" s="42"/>
      <c r="F95" s="29" t="str">
        <f>F16</f>
        <v>Vojkov 1, Vrchotovy Janovice</v>
      </c>
      <c r="G95" s="42"/>
      <c r="H95" s="42"/>
      <c r="I95" s="34" t="s">
        <v>23</v>
      </c>
      <c r="J95" s="74" t="str">
        <f>IF(J16="","",J16)</f>
        <v>12. 5. 2025</v>
      </c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40.05" customHeight="1">
      <c r="A97" s="40"/>
      <c r="B97" s="41"/>
      <c r="C97" s="34" t="s">
        <v>25</v>
      </c>
      <c r="D97" s="42"/>
      <c r="E97" s="42"/>
      <c r="F97" s="29" t="str">
        <f>E19</f>
        <v>Domov seniorů Vojkov 1, Vrchotovy Janovice</v>
      </c>
      <c r="G97" s="42"/>
      <c r="H97" s="42"/>
      <c r="I97" s="34" t="s">
        <v>31</v>
      </c>
      <c r="J97" s="38" t="str">
        <f>E25</f>
        <v>ČOS exim,s.r.o. Alešova 26, České Budějovice</v>
      </c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5.15" customHeight="1">
      <c r="A98" s="40"/>
      <c r="B98" s="41"/>
      <c r="C98" s="34" t="s">
        <v>29</v>
      </c>
      <c r="D98" s="42"/>
      <c r="E98" s="42"/>
      <c r="F98" s="29" t="str">
        <f>IF(E22="","",E22)</f>
        <v>Vyplň údaj</v>
      </c>
      <c r="G98" s="42"/>
      <c r="H98" s="42"/>
      <c r="I98" s="34" t="s">
        <v>34</v>
      </c>
      <c r="J98" s="38" t="str">
        <f>E28</f>
        <v>Ing. Dana Mlejnková</v>
      </c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0.32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11" customFormat="1" ht="29.28" customHeight="1">
      <c r="A100" s="189"/>
      <c r="B100" s="190"/>
      <c r="C100" s="191" t="s">
        <v>189</v>
      </c>
      <c r="D100" s="192" t="s">
        <v>57</v>
      </c>
      <c r="E100" s="192" t="s">
        <v>53</v>
      </c>
      <c r="F100" s="192" t="s">
        <v>54</v>
      </c>
      <c r="G100" s="192" t="s">
        <v>190</v>
      </c>
      <c r="H100" s="192" t="s">
        <v>191</v>
      </c>
      <c r="I100" s="192" t="s">
        <v>192</v>
      </c>
      <c r="J100" s="192" t="s">
        <v>179</v>
      </c>
      <c r="K100" s="193" t="s">
        <v>193</v>
      </c>
      <c r="L100" s="194"/>
      <c r="M100" s="94" t="s">
        <v>19</v>
      </c>
      <c r="N100" s="95" t="s">
        <v>42</v>
      </c>
      <c r="O100" s="95" t="s">
        <v>194</v>
      </c>
      <c r="P100" s="95" t="s">
        <v>195</v>
      </c>
      <c r="Q100" s="95" t="s">
        <v>196</v>
      </c>
      <c r="R100" s="95" t="s">
        <v>197</v>
      </c>
      <c r="S100" s="95" t="s">
        <v>198</v>
      </c>
      <c r="T100" s="96" t="s">
        <v>199</v>
      </c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</row>
    <row r="101" s="2" customFormat="1" ht="22.8" customHeight="1">
      <c r="A101" s="40"/>
      <c r="B101" s="41"/>
      <c r="C101" s="101" t="s">
        <v>200</v>
      </c>
      <c r="D101" s="42"/>
      <c r="E101" s="42"/>
      <c r="F101" s="42"/>
      <c r="G101" s="42"/>
      <c r="H101" s="42"/>
      <c r="I101" s="42"/>
      <c r="J101" s="195">
        <f>BK101</f>
        <v>0</v>
      </c>
      <c r="K101" s="42"/>
      <c r="L101" s="46"/>
      <c r="M101" s="97"/>
      <c r="N101" s="196"/>
      <c r="O101" s="98"/>
      <c r="P101" s="197">
        <f>P102+P183</f>
        <v>0</v>
      </c>
      <c r="Q101" s="98"/>
      <c r="R101" s="197">
        <f>R102+R183</f>
        <v>8.2739803016000018</v>
      </c>
      <c r="S101" s="98"/>
      <c r="T101" s="198">
        <f>T102+T183</f>
        <v>0.0032131199999999999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71</v>
      </c>
      <c r="AU101" s="19" t="s">
        <v>180</v>
      </c>
      <c r="BK101" s="199">
        <f>BK102+BK183</f>
        <v>0</v>
      </c>
    </row>
    <row r="102" s="12" customFormat="1" ht="25.92" customHeight="1">
      <c r="A102" s="12"/>
      <c r="B102" s="200"/>
      <c r="C102" s="201"/>
      <c r="D102" s="202" t="s">
        <v>71</v>
      </c>
      <c r="E102" s="203" t="s">
        <v>201</v>
      </c>
      <c r="F102" s="203" t="s">
        <v>202</v>
      </c>
      <c r="G102" s="201"/>
      <c r="H102" s="201"/>
      <c r="I102" s="204"/>
      <c r="J102" s="205">
        <f>BK102</f>
        <v>0</v>
      </c>
      <c r="K102" s="201"/>
      <c r="L102" s="206"/>
      <c r="M102" s="207"/>
      <c r="N102" s="208"/>
      <c r="O102" s="208"/>
      <c r="P102" s="209">
        <f>P103+P164+P180</f>
        <v>0</v>
      </c>
      <c r="Q102" s="208"/>
      <c r="R102" s="209">
        <f>R103+R164+R180</f>
        <v>6.2724867200000016</v>
      </c>
      <c r="S102" s="208"/>
      <c r="T102" s="210">
        <f>T103+T164+T180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79</v>
      </c>
      <c r="AT102" s="212" t="s">
        <v>71</v>
      </c>
      <c r="AU102" s="212" t="s">
        <v>72</v>
      </c>
      <c r="AY102" s="211" t="s">
        <v>203</v>
      </c>
      <c r="BK102" s="213">
        <f>BK103+BK164+BK180</f>
        <v>0</v>
      </c>
    </row>
    <row r="103" s="12" customFormat="1" ht="22.8" customHeight="1">
      <c r="A103" s="12"/>
      <c r="B103" s="200"/>
      <c r="C103" s="201"/>
      <c r="D103" s="202" t="s">
        <v>71</v>
      </c>
      <c r="E103" s="214" t="s">
        <v>671</v>
      </c>
      <c r="F103" s="214" t="s">
        <v>672</v>
      </c>
      <c r="G103" s="201"/>
      <c r="H103" s="201"/>
      <c r="I103" s="204"/>
      <c r="J103" s="215">
        <f>BK103</f>
        <v>0</v>
      </c>
      <c r="K103" s="201"/>
      <c r="L103" s="206"/>
      <c r="M103" s="207"/>
      <c r="N103" s="208"/>
      <c r="O103" s="208"/>
      <c r="P103" s="209">
        <f>SUM(P104:P163)</f>
        <v>0</v>
      </c>
      <c r="Q103" s="208"/>
      <c r="R103" s="209">
        <f>SUM(R104:R163)</f>
        <v>6.2697155200000019</v>
      </c>
      <c r="S103" s="208"/>
      <c r="T103" s="210">
        <f>SUM(T104:T163)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1" t="s">
        <v>79</v>
      </c>
      <c r="AT103" s="212" t="s">
        <v>71</v>
      </c>
      <c r="AU103" s="212" t="s">
        <v>79</v>
      </c>
      <c r="AY103" s="211" t="s">
        <v>203</v>
      </c>
      <c r="BK103" s="213">
        <f>SUM(BK104:BK163)</f>
        <v>0</v>
      </c>
    </row>
    <row r="104" s="2" customFormat="1" ht="21.75" customHeight="1">
      <c r="A104" s="40"/>
      <c r="B104" s="41"/>
      <c r="C104" s="216" t="s">
        <v>79</v>
      </c>
      <c r="D104" s="216" t="s">
        <v>206</v>
      </c>
      <c r="E104" s="217" t="s">
        <v>673</v>
      </c>
      <c r="F104" s="218" t="s">
        <v>674</v>
      </c>
      <c r="G104" s="219" t="s">
        <v>209</v>
      </c>
      <c r="H104" s="220">
        <v>100.57899999999999</v>
      </c>
      <c r="I104" s="221"/>
      <c r="J104" s="222">
        <f>ROUND(I104*H104,2)</f>
        <v>0</v>
      </c>
      <c r="K104" s="218" t="s">
        <v>210</v>
      </c>
      <c r="L104" s="46"/>
      <c r="M104" s="223" t="s">
        <v>19</v>
      </c>
      <c r="N104" s="224" t="s">
        <v>43</v>
      </c>
      <c r="O104" s="86"/>
      <c r="P104" s="225">
        <f>O104*H104</f>
        <v>0</v>
      </c>
      <c r="Q104" s="225">
        <v>0.020480000000000002</v>
      </c>
      <c r="R104" s="225">
        <f>Q104*H104</f>
        <v>2.0598579200000002</v>
      </c>
      <c r="S104" s="225">
        <v>0</v>
      </c>
      <c r="T104" s="22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7" t="s">
        <v>211</v>
      </c>
      <c r="AT104" s="227" t="s">
        <v>206</v>
      </c>
      <c r="AU104" s="227" t="s">
        <v>81</v>
      </c>
      <c r="AY104" s="19" t="s">
        <v>203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19" t="s">
        <v>79</v>
      </c>
      <c r="BK104" s="228">
        <f>ROUND(I104*H104,2)</f>
        <v>0</v>
      </c>
      <c r="BL104" s="19" t="s">
        <v>211</v>
      </c>
      <c r="BM104" s="227" t="s">
        <v>2122</v>
      </c>
    </row>
    <row r="105" s="2" customFormat="1">
      <c r="A105" s="40"/>
      <c r="B105" s="41"/>
      <c r="C105" s="42"/>
      <c r="D105" s="229" t="s">
        <v>213</v>
      </c>
      <c r="E105" s="42"/>
      <c r="F105" s="230" t="s">
        <v>676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213</v>
      </c>
      <c r="AU105" s="19" t="s">
        <v>81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1977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2123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3" customFormat="1">
      <c r="A108" s="13"/>
      <c r="B108" s="234"/>
      <c r="C108" s="235"/>
      <c r="D108" s="236" t="s">
        <v>215</v>
      </c>
      <c r="E108" s="237" t="s">
        <v>19</v>
      </c>
      <c r="F108" s="238" t="s">
        <v>553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215</v>
      </c>
      <c r="AU108" s="244" t="s">
        <v>81</v>
      </c>
      <c r="AV108" s="13" t="s">
        <v>79</v>
      </c>
      <c r="AW108" s="13" t="s">
        <v>33</v>
      </c>
      <c r="AX108" s="13" t="s">
        <v>72</v>
      </c>
      <c r="AY108" s="244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678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3" customFormat="1">
      <c r="A110" s="13"/>
      <c r="B110" s="234"/>
      <c r="C110" s="235"/>
      <c r="D110" s="236" t="s">
        <v>215</v>
      </c>
      <c r="E110" s="237" t="s">
        <v>19</v>
      </c>
      <c r="F110" s="238" t="s">
        <v>679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215</v>
      </c>
      <c r="AU110" s="244" t="s">
        <v>81</v>
      </c>
      <c r="AV110" s="13" t="s">
        <v>79</v>
      </c>
      <c r="AW110" s="13" t="s">
        <v>33</v>
      </c>
      <c r="AX110" s="13" t="s">
        <v>72</v>
      </c>
      <c r="AY110" s="244" t="s">
        <v>203</v>
      </c>
    </row>
    <row r="111" s="14" customFormat="1">
      <c r="A111" s="14"/>
      <c r="B111" s="245"/>
      <c r="C111" s="246"/>
      <c r="D111" s="236" t="s">
        <v>215</v>
      </c>
      <c r="E111" s="247" t="s">
        <v>19</v>
      </c>
      <c r="F111" s="248" t="s">
        <v>2056</v>
      </c>
      <c r="G111" s="246"/>
      <c r="H111" s="249">
        <v>86.927999999999997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215</v>
      </c>
      <c r="AU111" s="255" t="s">
        <v>81</v>
      </c>
      <c r="AV111" s="14" t="s">
        <v>81</v>
      </c>
      <c r="AW111" s="14" t="s">
        <v>33</v>
      </c>
      <c r="AX111" s="14" t="s">
        <v>72</v>
      </c>
      <c r="AY111" s="255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1977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2124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3" customFormat="1">
      <c r="A114" s="13"/>
      <c r="B114" s="234"/>
      <c r="C114" s="235"/>
      <c r="D114" s="236" t="s">
        <v>215</v>
      </c>
      <c r="E114" s="237" t="s">
        <v>19</v>
      </c>
      <c r="F114" s="238" t="s">
        <v>1503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215</v>
      </c>
      <c r="AU114" s="244" t="s">
        <v>81</v>
      </c>
      <c r="AV114" s="13" t="s">
        <v>79</v>
      </c>
      <c r="AW114" s="13" t="s">
        <v>33</v>
      </c>
      <c r="AX114" s="13" t="s">
        <v>72</v>
      </c>
      <c r="AY114" s="244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678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3" customFormat="1">
      <c r="A116" s="13"/>
      <c r="B116" s="234"/>
      <c r="C116" s="235"/>
      <c r="D116" s="236" t="s">
        <v>215</v>
      </c>
      <c r="E116" s="237" t="s">
        <v>19</v>
      </c>
      <c r="F116" s="238" t="s">
        <v>679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215</v>
      </c>
      <c r="AU116" s="244" t="s">
        <v>81</v>
      </c>
      <c r="AV116" s="13" t="s">
        <v>79</v>
      </c>
      <c r="AW116" s="13" t="s">
        <v>33</v>
      </c>
      <c r="AX116" s="13" t="s">
        <v>72</v>
      </c>
      <c r="AY116" s="244" t="s">
        <v>203</v>
      </c>
    </row>
    <row r="117" s="14" customFormat="1">
      <c r="A117" s="14"/>
      <c r="B117" s="245"/>
      <c r="C117" s="246"/>
      <c r="D117" s="236" t="s">
        <v>215</v>
      </c>
      <c r="E117" s="247" t="s">
        <v>19</v>
      </c>
      <c r="F117" s="248" t="s">
        <v>2054</v>
      </c>
      <c r="G117" s="246"/>
      <c r="H117" s="249">
        <v>13.651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215</v>
      </c>
      <c r="AU117" s="255" t="s">
        <v>81</v>
      </c>
      <c r="AV117" s="14" t="s">
        <v>81</v>
      </c>
      <c r="AW117" s="14" t="s">
        <v>33</v>
      </c>
      <c r="AX117" s="14" t="s">
        <v>72</v>
      </c>
      <c r="AY117" s="255" t="s">
        <v>203</v>
      </c>
    </row>
    <row r="118" s="15" customFormat="1">
      <c r="A118" s="15"/>
      <c r="B118" s="256"/>
      <c r="C118" s="257"/>
      <c r="D118" s="236" t="s">
        <v>215</v>
      </c>
      <c r="E118" s="258" t="s">
        <v>19</v>
      </c>
      <c r="F118" s="259" t="s">
        <v>246</v>
      </c>
      <c r="G118" s="257"/>
      <c r="H118" s="260">
        <v>100.57899999999999</v>
      </c>
      <c r="I118" s="261"/>
      <c r="J118" s="257"/>
      <c r="K118" s="257"/>
      <c r="L118" s="262"/>
      <c r="M118" s="263"/>
      <c r="N118" s="264"/>
      <c r="O118" s="264"/>
      <c r="P118" s="264"/>
      <c r="Q118" s="264"/>
      <c r="R118" s="264"/>
      <c r="S118" s="264"/>
      <c r="T118" s="26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6" t="s">
        <v>215</v>
      </c>
      <c r="AU118" s="266" t="s">
        <v>81</v>
      </c>
      <c r="AV118" s="15" t="s">
        <v>211</v>
      </c>
      <c r="AW118" s="15" t="s">
        <v>33</v>
      </c>
      <c r="AX118" s="15" t="s">
        <v>79</v>
      </c>
      <c r="AY118" s="266" t="s">
        <v>203</v>
      </c>
    </row>
    <row r="119" s="2" customFormat="1" ht="24.15" customHeight="1">
      <c r="A119" s="40"/>
      <c r="B119" s="41"/>
      <c r="C119" s="216" t="s">
        <v>81</v>
      </c>
      <c r="D119" s="216" t="s">
        <v>206</v>
      </c>
      <c r="E119" s="217" t="s">
        <v>688</v>
      </c>
      <c r="F119" s="218" t="s">
        <v>689</v>
      </c>
      <c r="G119" s="219" t="s">
        <v>209</v>
      </c>
      <c r="H119" s="220">
        <v>69.280000000000001</v>
      </c>
      <c r="I119" s="221"/>
      <c r="J119" s="222">
        <f>ROUND(I119*H119,2)</f>
        <v>0</v>
      </c>
      <c r="K119" s="218" t="s">
        <v>210</v>
      </c>
      <c r="L119" s="46"/>
      <c r="M119" s="223" t="s">
        <v>19</v>
      </c>
      <c r="N119" s="224" t="s">
        <v>43</v>
      </c>
      <c r="O119" s="86"/>
      <c r="P119" s="225">
        <f>O119*H119</f>
        <v>0</v>
      </c>
      <c r="Q119" s="225">
        <v>0.017600000000000001</v>
      </c>
      <c r="R119" s="225">
        <f>Q119*H119</f>
        <v>1.2193280000000002</v>
      </c>
      <c r="S119" s="225">
        <v>0</v>
      </c>
      <c r="T119" s="22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7" t="s">
        <v>211</v>
      </c>
      <c r="AT119" s="227" t="s">
        <v>206</v>
      </c>
      <c r="AU119" s="227" t="s">
        <v>81</v>
      </c>
      <c r="AY119" s="19" t="s">
        <v>203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19" t="s">
        <v>79</v>
      </c>
      <c r="BK119" s="228">
        <f>ROUND(I119*H119,2)</f>
        <v>0</v>
      </c>
      <c r="BL119" s="19" t="s">
        <v>211</v>
      </c>
      <c r="BM119" s="227" t="s">
        <v>2125</v>
      </c>
    </row>
    <row r="120" s="2" customFormat="1">
      <c r="A120" s="40"/>
      <c r="B120" s="41"/>
      <c r="C120" s="42"/>
      <c r="D120" s="229" t="s">
        <v>213</v>
      </c>
      <c r="E120" s="42"/>
      <c r="F120" s="230" t="s">
        <v>691</v>
      </c>
      <c r="G120" s="42"/>
      <c r="H120" s="42"/>
      <c r="I120" s="231"/>
      <c r="J120" s="42"/>
      <c r="K120" s="42"/>
      <c r="L120" s="46"/>
      <c r="M120" s="232"/>
      <c r="N120" s="23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213</v>
      </c>
      <c r="AU120" s="19" t="s">
        <v>81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1977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3" customFormat="1">
      <c r="A122" s="13"/>
      <c r="B122" s="234"/>
      <c r="C122" s="235"/>
      <c r="D122" s="236" t="s">
        <v>215</v>
      </c>
      <c r="E122" s="237" t="s">
        <v>19</v>
      </c>
      <c r="F122" s="238" t="s">
        <v>2126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215</v>
      </c>
      <c r="AU122" s="244" t="s">
        <v>81</v>
      </c>
      <c r="AV122" s="13" t="s">
        <v>79</v>
      </c>
      <c r="AW122" s="13" t="s">
        <v>33</v>
      </c>
      <c r="AX122" s="13" t="s">
        <v>72</v>
      </c>
      <c r="AY122" s="244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553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693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694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4" customFormat="1">
      <c r="A126" s="14"/>
      <c r="B126" s="245"/>
      <c r="C126" s="246"/>
      <c r="D126" s="236" t="s">
        <v>215</v>
      </c>
      <c r="E126" s="247" t="s">
        <v>19</v>
      </c>
      <c r="F126" s="248" t="s">
        <v>2031</v>
      </c>
      <c r="G126" s="246"/>
      <c r="H126" s="249">
        <v>63.340000000000003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215</v>
      </c>
      <c r="AU126" s="255" t="s">
        <v>81</v>
      </c>
      <c r="AV126" s="14" t="s">
        <v>81</v>
      </c>
      <c r="AW126" s="14" t="s">
        <v>33</v>
      </c>
      <c r="AX126" s="14" t="s">
        <v>72</v>
      </c>
      <c r="AY126" s="255" t="s">
        <v>203</v>
      </c>
    </row>
    <row r="127" s="13" customFormat="1">
      <c r="A127" s="13"/>
      <c r="B127" s="234"/>
      <c r="C127" s="235"/>
      <c r="D127" s="236" t="s">
        <v>215</v>
      </c>
      <c r="E127" s="237" t="s">
        <v>19</v>
      </c>
      <c r="F127" s="238" t="s">
        <v>1977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215</v>
      </c>
      <c r="AU127" s="244" t="s">
        <v>81</v>
      </c>
      <c r="AV127" s="13" t="s">
        <v>79</v>
      </c>
      <c r="AW127" s="13" t="s">
        <v>33</v>
      </c>
      <c r="AX127" s="13" t="s">
        <v>72</v>
      </c>
      <c r="AY127" s="244" t="s">
        <v>203</v>
      </c>
    </row>
    <row r="128" s="13" customFormat="1">
      <c r="A128" s="13"/>
      <c r="B128" s="234"/>
      <c r="C128" s="235"/>
      <c r="D128" s="236" t="s">
        <v>215</v>
      </c>
      <c r="E128" s="237" t="s">
        <v>19</v>
      </c>
      <c r="F128" s="238" t="s">
        <v>2127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215</v>
      </c>
      <c r="AU128" s="244" t="s">
        <v>81</v>
      </c>
      <c r="AV128" s="13" t="s">
        <v>79</v>
      </c>
      <c r="AW128" s="13" t="s">
        <v>33</v>
      </c>
      <c r="AX128" s="13" t="s">
        <v>72</v>
      </c>
      <c r="AY128" s="244" t="s">
        <v>203</v>
      </c>
    </row>
    <row r="129" s="13" customFormat="1">
      <c r="A129" s="13"/>
      <c r="B129" s="234"/>
      <c r="C129" s="235"/>
      <c r="D129" s="236" t="s">
        <v>215</v>
      </c>
      <c r="E129" s="237" t="s">
        <v>19</v>
      </c>
      <c r="F129" s="238" t="s">
        <v>1503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215</v>
      </c>
      <c r="AU129" s="244" t="s">
        <v>81</v>
      </c>
      <c r="AV129" s="13" t="s">
        <v>79</v>
      </c>
      <c r="AW129" s="13" t="s">
        <v>33</v>
      </c>
      <c r="AX129" s="13" t="s">
        <v>72</v>
      </c>
      <c r="AY129" s="244" t="s">
        <v>203</v>
      </c>
    </row>
    <row r="130" s="13" customFormat="1">
      <c r="A130" s="13"/>
      <c r="B130" s="234"/>
      <c r="C130" s="235"/>
      <c r="D130" s="236" t="s">
        <v>215</v>
      </c>
      <c r="E130" s="237" t="s">
        <v>19</v>
      </c>
      <c r="F130" s="238" t="s">
        <v>693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215</v>
      </c>
      <c r="AU130" s="244" t="s">
        <v>81</v>
      </c>
      <c r="AV130" s="13" t="s">
        <v>79</v>
      </c>
      <c r="AW130" s="13" t="s">
        <v>33</v>
      </c>
      <c r="AX130" s="13" t="s">
        <v>72</v>
      </c>
      <c r="AY130" s="244" t="s">
        <v>203</v>
      </c>
    </row>
    <row r="131" s="13" customFormat="1">
      <c r="A131" s="13"/>
      <c r="B131" s="234"/>
      <c r="C131" s="235"/>
      <c r="D131" s="236" t="s">
        <v>215</v>
      </c>
      <c r="E131" s="237" t="s">
        <v>19</v>
      </c>
      <c r="F131" s="238" t="s">
        <v>694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215</v>
      </c>
      <c r="AU131" s="244" t="s">
        <v>81</v>
      </c>
      <c r="AV131" s="13" t="s">
        <v>79</v>
      </c>
      <c r="AW131" s="13" t="s">
        <v>33</v>
      </c>
      <c r="AX131" s="13" t="s">
        <v>72</v>
      </c>
      <c r="AY131" s="244" t="s">
        <v>203</v>
      </c>
    </row>
    <row r="132" s="14" customFormat="1">
      <c r="A132" s="14"/>
      <c r="B132" s="245"/>
      <c r="C132" s="246"/>
      <c r="D132" s="236" t="s">
        <v>215</v>
      </c>
      <c r="E132" s="247" t="s">
        <v>19</v>
      </c>
      <c r="F132" s="248" t="s">
        <v>2032</v>
      </c>
      <c r="G132" s="246"/>
      <c r="H132" s="249">
        <v>5.9400000000000004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215</v>
      </c>
      <c r="AU132" s="255" t="s">
        <v>81</v>
      </c>
      <c r="AV132" s="14" t="s">
        <v>81</v>
      </c>
      <c r="AW132" s="14" t="s">
        <v>33</v>
      </c>
      <c r="AX132" s="14" t="s">
        <v>72</v>
      </c>
      <c r="AY132" s="255" t="s">
        <v>203</v>
      </c>
    </row>
    <row r="133" s="15" customFormat="1">
      <c r="A133" s="15"/>
      <c r="B133" s="256"/>
      <c r="C133" s="257"/>
      <c r="D133" s="236" t="s">
        <v>215</v>
      </c>
      <c r="E133" s="258" t="s">
        <v>19</v>
      </c>
      <c r="F133" s="259" t="s">
        <v>246</v>
      </c>
      <c r="G133" s="257"/>
      <c r="H133" s="260">
        <v>69.280000000000001</v>
      </c>
      <c r="I133" s="261"/>
      <c r="J133" s="257"/>
      <c r="K133" s="257"/>
      <c r="L133" s="262"/>
      <c r="M133" s="263"/>
      <c r="N133" s="264"/>
      <c r="O133" s="264"/>
      <c r="P133" s="264"/>
      <c r="Q133" s="264"/>
      <c r="R133" s="264"/>
      <c r="S133" s="264"/>
      <c r="T133" s="26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6" t="s">
        <v>215</v>
      </c>
      <c r="AU133" s="266" t="s">
        <v>81</v>
      </c>
      <c r="AV133" s="15" t="s">
        <v>211</v>
      </c>
      <c r="AW133" s="15" t="s">
        <v>33</v>
      </c>
      <c r="AX133" s="15" t="s">
        <v>79</v>
      </c>
      <c r="AY133" s="266" t="s">
        <v>203</v>
      </c>
    </row>
    <row r="134" s="2" customFormat="1" ht="24.15" customHeight="1">
      <c r="A134" s="40"/>
      <c r="B134" s="41"/>
      <c r="C134" s="216" t="s">
        <v>89</v>
      </c>
      <c r="D134" s="216" t="s">
        <v>206</v>
      </c>
      <c r="E134" s="217" t="s">
        <v>702</v>
      </c>
      <c r="F134" s="218" t="s">
        <v>703</v>
      </c>
      <c r="G134" s="219" t="s">
        <v>209</v>
      </c>
      <c r="H134" s="220">
        <v>168.99600000000001</v>
      </c>
      <c r="I134" s="221"/>
      <c r="J134" s="222">
        <f>ROUND(I134*H134,2)</f>
        <v>0</v>
      </c>
      <c r="K134" s="218" t="s">
        <v>210</v>
      </c>
      <c r="L134" s="46"/>
      <c r="M134" s="223" t="s">
        <v>19</v>
      </c>
      <c r="N134" s="224" t="s">
        <v>43</v>
      </c>
      <c r="O134" s="86"/>
      <c r="P134" s="225">
        <f>O134*H134</f>
        <v>0</v>
      </c>
      <c r="Q134" s="225">
        <v>0.017600000000000001</v>
      </c>
      <c r="R134" s="225">
        <f>Q134*H134</f>
        <v>2.9743296000000004</v>
      </c>
      <c r="S134" s="225">
        <v>0</v>
      </c>
      <c r="T134" s="22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7" t="s">
        <v>211</v>
      </c>
      <c r="AT134" s="227" t="s">
        <v>206</v>
      </c>
      <c r="AU134" s="227" t="s">
        <v>81</v>
      </c>
      <c r="AY134" s="19" t="s">
        <v>203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19" t="s">
        <v>79</v>
      </c>
      <c r="BK134" s="228">
        <f>ROUND(I134*H134,2)</f>
        <v>0</v>
      </c>
      <c r="BL134" s="19" t="s">
        <v>211</v>
      </c>
      <c r="BM134" s="227" t="s">
        <v>2128</v>
      </c>
    </row>
    <row r="135" s="2" customFormat="1">
      <c r="A135" s="40"/>
      <c r="B135" s="41"/>
      <c r="C135" s="42"/>
      <c r="D135" s="229" t="s">
        <v>213</v>
      </c>
      <c r="E135" s="42"/>
      <c r="F135" s="230" t="s">
        <v>705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213</v>
      </c>
      <c r="AU135" s="19" t="s">
        <v>81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1977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2129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3" customFormat="1">
      <c r="A138" s="13"/>
      <c r="B138" s="234"/>
      <c r="C138" s="235"/>
      <c r="D138" s="236" t="s">
        <v>215</v>
      </c>
      <c r="E138" s="237" t="s">
        <v>19</v>
      </c>
      <c r="F138" s="238" t="s">
        <v>553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215</v>
      </c>
      <c r="AU138" s="244" t="s">
        <v>81</v>
      </c>
      <c r="AV138" s="13" t="s">
        <v>79</v>
      </c>
      <c r="AW138" s="13" t="s">
        <v>33</v>
      </c>
      <c r="AX138" s="13" t="s">
        <v>72</v>
      </c>
      <c r="AY138" s="244" t="s">
        <v>203</v>
      </c>
    </row>
    <row r="139" s="13" customFormat="1">
      <c r="A139" s="13"/>
      <c r="B139" s="234"/>
      <c r="C139" s="235"/>
      <c r="D139" s="236" t="s">
        <v>215</v>
      </c>
      <c r="E139" s="237" t="s">
        <v>19</v>
      </c>
      <c r="F139" s="238" t="s">
        <v>707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215</v>
      </c>
      <c r="AU139" s="244" t="s">
        <v>81</v>
      </c>
      <c r="AV139" s="13" t="s">
        <v>79</v>
      </c>
      <c r="AW139" s="13" t="s">
        <v>33</v>
      </c>
      <c r="AX139" s="13" t="s">
        <v>72</v>
      </c>
      <c r="AY139" s="244" t="s">
        <v>203</v>
      </c>
    </row>
    <row r="140" s="13" customFormat="1">
      <c r="A140" s="13"/>
      <c r="B140" s="234"/>
      <c r="C140" s="235"/>
      <c r="D140" s="236" t="s">
        <v>215</v>
      </c>
      <c r="E140" s="237" t="s">
        <v>19</v>
      </c>
      <c r="F140" s="238" t="s">
        <v>708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215</v>
      </c>
      <c r="AU140" s="244" t="s">
        <v>81</v>
      </c>
      <c r="AV140" s="13" t="s">
        <v>79</v>
      </c>
      <c r="AW140" s="13" t="s">
        <v>33</v>
      </c>
      <c r="AX140" s="13" t="s">
        <v>72</v>
      </c>
      <c r="AY140" s="244" t="s">
        <v>203</v>
      </c>
    </row>
    <row r="141" s="14" customFormat="1">
      <c r="A141" s="14"/>
      <c r="B141" s="245"/>
      <c r="C141" s="246"/>
      <c r="D141" s="236" t="s">
        <v>215</v>
      </c>
      <c r="E141" s="247" t="s">
        <v>19</v>
      </c>
      <c r="F141" s="248" t="s">
        <v>2059</v>
      </c>
      <c r="G141" s="246"/>
      <c r="H141" s="249">
        <v>150.619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215</v>
      </c>
      <c r="AU141" s="255" t="s">
        <v>81</v>
      </c>
      <c r="AV141" s="14" t="s">
        <v>81</v>
      </c>
      <c r="AW141" s="14" t="s">
        <v>33</v>
      </c>
      <c r="AX141" s="14" t="s">
        <v>72</v>
      </c>
      <c r="AY141" s="255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1977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2130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3" customFormat="1">
      <c r="A144" s="13"/>
      <c r="B144" s="234"/>
      <c r="C144" s="235"/>
      <c r="D144" s="236" t="s">
        <v>215</v>
      </c>
      <c r="E144" s="237" t="s">
        <v>19</v>
      </c>
      <c r="F144" s="238" t="s">
        <v>1503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215</v>
      </c>
      <c r="AU144" s="244" t="s">
        <v>81</v>
      </c>
      <c r="AV144" s="13" t="s">
        <v>79</v>
      </c>
      <c r="AW144" s="13" t="s">
        <v>33</v>
      </c>
      <c r="AX144" s="13" t="s">
        <v>72</v>
      </c>
      <c r="AY144" s="244" t="s">
        <v>203</v>
      </c>
    </row>
    <row r="145" s="13" customFormat="1">
      <c r="A145" s="13"/>
      <c r="B145" s="234"/>
      <c r="C145" s="235"/>
      <c r="D145" s="236" t="s">
        <v>215</v>
      </c>
      <c r="E145" s="237" t="s">
        <v>19</v>
      </c>
      <c r="F145" s="238" t="s">
        <v>707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215</v>
      </c>
      <c r="AU145" s="244" t="s">
        <v>81</v>
      </c>
      <c r="AV145" s="13" t="s">
        <v>79</v>
      </c>
      <c r="AW145" s="13" t="s">
        <v>33</v>
      </c>
      <c r="AX145" s="13" t="s">
        <v>72</v>
      </c>
      <c r="AY145" s="244" t="s">
        <v>203</v>
      </c>
    </row>
    <row r="146" s="13" customFormat="1">
      <c r="A146" s="13"/>
      <c r="B146" s="234"/>
      <c r="C146" s="235"/>
      <c r="D146" s="236" t="s">
        <v>215</v>
      </c>
      <c r="E146" s="237" t="s">
        <v>19</v>
      </c>
      <c r="F146" s="238" t="s">
        <v>708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215</v>
      </c>
      <c r="AU146" s="244" t="s">
        <v>81</v>
      </c>
      <c r="AV146" s="13" t="s">
        <v>79</v>
      </c>
      <c r="AW146" s="13" t="s">
        <v>33</v>
      </c>
      <c r="AX146" s="13" t="s">
        <v>72</v>
      </c>
      <c r="AY146" s="244" t="s">
        <v>203</v>
      </c>
    </row>
    <row r="147" s="14" customFormat="1">
      <c r="A147" s="14"/>
      <c r="B147" s="245"/>
      <c r="C147" s="246"/>
      <c r="D147" s="236" t="s">
        <v>215</v>
      </c>
      <c r="E147" s="247" t="s">
        <v>19</v>
      </c>
      <c r="F147" s="248" t="s">
        <v>2060</v>
      </c>
      <c r="G147" s="246"/>
      <c r="H147" s="249">
        <v>18.376999999999999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215</v>
      </c>
      <c r="AU147" s="255" t="s">
        <v>81</v>
      </c>
      <c r="AV147" s="14" t="s">
        <v>81</v>
      </c>
      <c r="AW147" s="14" t="s">
        <v>33</v>
      </c>
      <c r="AX147" s="14" t="s">
        <v>72</v>
      </c>
      <c r="AY147" s="255" t="s">
        <v>203</v>
      </c>
    </row>
    <row r="148" s="15" customFormat="1">
      <c r="A148" s="15"/>
      <c r="B148" s="256"/>
      <c r="C148" s="257"/>
      <c r="D148" s="236" t="s">
        <v>215</v>
      </c>
      <c r="E148" s="258" t="s">
        <v>19</v>
      </c>
      <c r="F148" s="259" t="s">
        <v>246</v>
      </c>
      <c r="G148" s="257"/>
      <c r="H148" s="260">
        <v>168.99600000000001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6" t="s">
        <v>215</v>
      </c>
      <c r="AU148" s="266" t="s">
        <v>81</v>
      </c>
      <c r="AV148" s="15" t="s">
        <v>211</v>
      </c>
      <c r="AW148" s="15" t="s">
        <v>33</v>
      </c>
      <c r="AX148" s="15" t="s">
        <v>79</v>
      </c>
      <c r="AY148" s="266" t="s">
        <v>203</v>
      </c>
    </row>
    <row r="149" s="2" customFormat="1" ht="16.5" customHeight="1">
      <c r="A149" s="40"/>
      <c r="B149" s="41"/>
      <c r="C149" s="216" t="s">
        <v>211</v>
      </c>
      <c r="D149" s="216" t="s">
        <v>206</v>
      </c>
      <c r="E149" s="217" t="s">
        <v>725</v>
      </c>
      <c r="F149" s="218" t="s">
        <v>726</v>
      </c>
      <c r="G149" s="219" t="s">
        <v>727</v>
      </c>
      <c r="H149" s="220">
        <v>10.800000000000001</v>
      </c>
      <c r="I149" s="221"/>
      <c r="J149" s="222">
        <f>ROUND(I149*H149,2)</f>
        <v>0</v>
      </c>
      <c r="K149" s="218" t="s">
        <v>210</v>
      </c>
      <c r="L149" s="46"/>
      <c r="M149" s="223" t="s">
        <v>19</v>
      </c>
      <c r="N149" s="224" t="s">
        <v>43</v>
      </c>
      <c r="O149" s="86"/>
      <c r="P149" s="225">
        <f>O149*H149</f>
        <v>0</v>
      </c>
      <c r="Q149" s="225">
        <v>0.0015</v>
      </c>
      <c r="R149" s="225">
        <f>Q149*H149</f>
        <v>0.016200000000000003</v>
      </c>
      <c r="S149" s="225">
        <v>0</v>
      </c>
      <c r="T149" s="22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7" t="s">
        <v>211</v>
      </c>
      <c r="AT149" s="227" t="s">
        <v>206</v>
      </c>
      <c r="AU149" s="227" t="s">
        <v>81</v>
      </c>
      <c r="AY149" s="19" t="s">
        <v>203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19" t="s">
        <v>79</v>
      </c>
      <c r="BK149" s="228">
        <f>ROUND(I149*H149,2)</f>
        <v>0</v>
      </c>
      <c r="BL149" s="19" t="s">
        <v>211</v>
      </c>
      <c r="BM149" s="227" t="s">
        <v>2131</v>
      </c>
    </row>
    <row r="150" s="2" customFormat="1">
      <c r="A150" s="40"/>
      <c r="B150" s="41"/>
      <c r="C150" s="42"/>
      <c r="D150" s="229" t="s">
        <v>213</v>
      </c>
      <c r="E150" s="42"/>
      <c r="F150" s="230" t="s">
        <v>729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213</v>
      </c>
      <c r="AU150" s="19" t="s">
        <v>81</v>
      </c>
    </row>
    <row r="151" s="13" customFormat="1">
      <c r="A151" s="13"/>
      <c r="B151" s="234"/>
      <c r="C151" s="235"/>
      <c r="D151" s="236" t="s">
        <v>215</v>
      </c>
      <c r="E151" s="237" t="s">
        <v>19</v>
      </c>
      <c r="F151" s="238" t="s">
        <v>1977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215</v>
      </c>
      <c r="AU151" s="244" t="s">
        <v>81</v>
      </c>
      <c r="AV151" s="13" t="s">
        <v>79</v>
      </c>
      <c r="AW151" s="13" t="s">
        <v>33</v>
      </c>
      <c r="AX151" s="13" t="s">
        <v>72</v>
      </c>
      <c r="AY151" s="244" t="s">
        <v>203</v>
      </c>
    </row>
    <row r="152" s="13" customFormat="1">
      <c r="A152" s="13"/>
      <c r="B152" s="234"/>
      <c r="C152" s="235"/>
      <c r="D152" s="236" t="s">
        <v>215</v>
      </c>
      <c r="E152" s="237" t="s">
        <v>19</v>
      </c>
      <c r="F152" s="238" t="s">
        <v>2132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215</v>
      </c>
      <c r="AU152" s="244" t="s">
        <v>81</v>
      </c>
      <c r="AV152" s="13" t="s">
        <v>79</v>
      </c>
      <c r="AW152" s="13" t="s">
        <v>33</v>
      </c>
      <c r="AX152" s="13" t="s">
        <v>72</v>
      </c>
      <c r="AY152" s="244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553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731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1642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4" customFormat="1">
      <c r="A156" s="14"/>
      <c r="B156" s="245"/>
      <c r="C156" s="246"/>
      <c r="D156" s="236" t="s">
        <v>215</v>
      </c>
      <c r="E156" s="247" t="s">
        <v>19</v>
      </c>
      <c r="F156" s="248" t="s">
        <v>2133</v>
      </c>
      <c r="G156" s="246"/>
      <c r="H156" s="249">
        <v>5.4000000000000004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215</v>
      </c>
      <c r="AU156" s="255" t="s">
        <v>81</v>
      </c>
      <c r="AV156" s="14" t="s">
        <v>81</v>
      </c>
      <c r="AW156" s="14" t="s">
        <v>33</v>
      </c>
      <c r="AX156" s="14" t="s">
        <v>72</v>
      </c>
      <c r="AY156" s="255" t="s">
        <v>203</v>
      </c>
    </row>
    <row r="157" s="13" customFormat="1">
      <c r="A157" s="13"/>
      <c r="B157" s="234"/>
      <c r="C157" s="235"/>
      <c r="D157" s="236" t="s">
        <v>215</v>
      </c>
      <c r="E157" s="237" t="s">
        <v>19</v>
      </c>
      <c r="F157" s="238" t="s">
        <v>1977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215</v>
      </c>
      <c r="AU157" s="244" t="s">
        <v>81</v>
      </c>
      <c r="AV157" s="13" t="s">
        <v>79</v>
      </c>
      <c r="AW157" s="13" t="s">
        <v>33</v>
      </c>
      <c r="AX157" s="13" t="s">
        <v>72</v>
      </c>
      <c r="AY157" s="244" t="s">
        <v>203</v>
      </c>
    </row>
    <row r="158" s="13" customFormat="1">
      <c r="A158" s="13"/>
      <c r="B158" s="234"/>
      <c r="C158" s="235"/>
      <c r="D158" s="236" t="s">
        <v>215</v>
      </c>
      <c r="E158" s="237" t="s">
        <v>19</v>
      </c>
      <c r="F158" s="238" t="s">
        <v>2134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215</v>
      </c>
      <c r="AU158" s="244" t="s">
        <v>81</v>
      </c>
      <c r="AV158" s="13" t="s">
        <v>79</v>
      </c>
      <c r="AW158" s="13" t="s">
        <v>33</v>
      </c>
      <c r="AX158" s="13" t="s">
        <v>72</v>
      </c>
      <c r="AY158" s="244" t="s">
        <v>203</v>
      </c>
    </row>
    <row r="159" s="13" customFormat="1">
      <c r="A159" s="13"/>
      <c r="B159" s="234"/>
      <c r="C159" s="235"/>
      <c r="D159" s="236" t="s">
        <v>215</v>
      </c>
      <c r="E159" s="237" t="s">
        <v>19</v>
      </c>
      <c r="F159" s="238" t="s">
        <v>553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215</v>
      </c>
      <c r="AU159" s="244" t="s">
        <v>81</v>
      </c>
      <c r="AV159" s="13" t="s">
        <v>79</v>
      </c>
      <c r="AW159" s="13" t="s">
        <v>33</v>
      </c>
      <c r="AX159" s="13" t="s">
        <v>72</v>
      </c>
      <c r="AY159" s="244" t="s">
        <v>203</v>
      </c>
    </row>
    <row r="160" s="13" customFormat="1">
      <c r="A160" s="13"/>
      <c r="B160" s="234"/>
      <c r="C160" s="235"/>
      <c r="D160" s="236" t="s">
        <v>215</v>
      </c>
      <c r="E160" s="237" t="s">
        <v>19</v>
      </c>
      <c r="F160" s="238" t="s">
        <v>731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215</v>
      </c>
      <c r="AU160" s="244" t="s">
        <v>81</v>
      </c>
      <c r="AV160" s="13" t="s">
        <v>79</v>
      </c>
      <c r="AW160" s="13" t="s">
        <v>33</v>
      </c>
      <c r="AX160" s="13" t="s">
        <v>72</v>
      </c>
      <c r="AY160" s="244" t="s">
        <v>203</v>
      </c>
    </row>
    <row r="161" s="13" customFormat="1">
      <c r="A161" s="13"/>
      <c r="B161" s="234"/>
      <c r="C161" s="235"/>
      <c r="D161" s="236" t="s">
        <v>215</v>
      </c>
      <c r="E161" s="237" t="s">
        <v>19</v>
      </c>
      <c r="F161" s="238" t="s">
        <v>741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215</v>
      </c>
      <c r="AU161" s="244" t="s">
        <v>81</v>
      </c>
      <c r="AV161" s="13" t="s">
        <v>79</v>
      </c>
      <c r="AW161" s="13" t="s">
        <v>33</v>
      </c>
      <c r="AX161" s="13" t="s">
        <v>72</v>
      </c>
      <c r="AY161" s="244" t="s">
        <v>203</v>
      </c>
    </row>
    <row r="162" s="14" customFormat="1">
      <c r="A162" s="14"/>
      <c r="B162" s="245"/>
      <c r="C162" s="246"/>
      <c r="D162" s="236" t="s">
        <v>215</v>
      </c>
      <c r="E162" s="247" t="s">
        <v>19</v>
      </c>
      <c r="F162" s="248" t="s">
        <v>2133</v>
      </c>
      <c r="G162" s="246"/>
      <c r="H162" s="249">
        <v>5.4000000000000004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215</v>
      </c>
      <c r="AU162" s="255" t="s">
        <v>81</v>
      </c>
      <c r="AV162" s="14" t="s">
        <v>81</v>
      </c>
      <c r="AW162" s="14" t="s">
        <v>33</v>
      </c>
      <c r="AX162" s="14" t="s">
        <v>72</v>
      </c>
      <c r="AY162" s="255" t="s">
        <v>203</v>
      </c>
    </row>
    <row r="163" s="15" customFormat="1">
      <c r="A163" s="15"/>
      <c r="B163" s="256"/>
      <c r="C163" s="257"/>
      <c r="D163" s="236" t="s">
        <v>215</v>
      </c>
      <c r="E163" s="258" t="s">
        <v>19</v>
      </c>
      <c r="F163" s="259" t="s">
        <v>246</v>
      </c>
      <c r="G163" s="257"/>
      <c r="H163" s="260">
        <v>10.800000000000001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6" t="s">
        <v>215</v>
      </c>
      <c r="AU163" s="266" t="s">
        <v>81</v>
      </c>
      <c r="AV163" s="15" t="s">
        <v>211</v>
      </c>
      <c r="AW163" s="15" t="s">
        <v>33</v>
      </c>
      <c r="AX163" s="15" t="s">
        <v>79</v>
      </c>
      <c r="AY163" s="266" t="s">
        <v>203</v>
      </c>
    </row>
    <row r="164" s="12" customFormat="1" ht="22.8" customHeight="1">
      <c r="A164" s="12"/>
      <c r="B164" s="200"/>
      <c r="C164" s="201"/>
      <c r="D164" s="202" t="s">
        <v>71</v>
      </c>
      <c r="E164" s="214" t="s">
        <v>787</v>
      </c>
      <c r="F164" s="214" t="s">
        <v>788</v>
      </c>
      <c r="G164" s="201"/>
      <c r="H164" s="201"/>
      <c r="I164" s="204"/>
      <c r="J164" s="215">
        <f>BK164</f>
        <v>0</v>
      </c>
      <c r="K164" s="201"/>
      <c r="L164" s="206"/>
      <c r="M164" s="207"/>
      <c r="N164" s="208"/>
      <c r="O164" s="208"/>
      <c r="P164" s="209">
        <f>SUM(P165:P179)</f>
        <v>0</v>
      </c>
      <c r="Q164" s="208"/>
      <c r="R164" s="209">
        <f>SUM(R165:R179)</f>
        <v>0.0027712000000000001</v>
      </c>
      <c r="S164" s="208"/>
      <c r="T164" s="210">
        <f>SUM(T165:T179)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79</v>
      </c>
      <c r="AT164" s="212" t="s">
        <v>71</v>
      </c>
      <c r="AU164" s="212" t="s">
        <v>79</v>
      </c>
      <c r="AY164" s="211" t="s">
        <v>203</v>
      </c>
      <c r="BK164" s="213">
        <f>SUM(BK165:BK179)</f>
        <v>0</v>
      </c>
    </row>
    <row r="165" s="2" customFormat="1" ht="24.15" customHeight="1">
      <c r="A165" s="40"/>
      <c r="B165" s="41"/>
      <c r="C165" s="216" t="s">
        <v>285</v>
      </c>
      <c r="D165" s="216" t="s">
        <v>206</v>
      </c>
      <c r="E165" s="217" t="s">
        <v>789</v>
      </c>
      <c r="F165" s="218" t="s">
        <v>790</v>
      </c>
      <c r="G165" s="219" t="s">
        <v>209</v>
      </c>
      <c r="H165" s="220">
        <v>69.280000000000001</v>
      </c>
      <c r="I165" s="221"/>
      <c r="J165" s="222">
        <f>ROUND(I165*H165,2)</f>
        <v>0</v>
      </c>
      <c r="K165" s="218" t="s">
        <v>210</v>
      </c>
      <c r="L165" s="46"/>
      <c r="M165" s="223" t="s">
        <v>19</v>
      </c>
      <c r="N165" s="224" t="s">
        <v>43</v>
      </c>
      <c r="O165" s="86"/>
      <c r="P165" s="225">
        <f>O165*H165</f>
        <v>0</v>
      </c>
      <c r="Q165" s="225">
        <v>4.0000000000000003E-05</v>
      </c>
      <c r="R165" s="225">
        <f>Q165*H165</f>
        <v>0.0027712000000000001</v>
      </c>
      <c r="S165" s="225">
        <v>0</v>
      </c>
      <c r="T165" s="22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7" t="s">
        <v>211</v>
      </c>
      <c r="AT165" s="227" t="s">
        <v>206</v>
      </c>
      <c r="AU165" s="227" t="s">
        <v>81</v>
      </c>
      <c r="AY165" s="19" t="s">
        <v>203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19" t="s">
        <v>79</v>
      </c>
      <c r="BK165" s="228">
        <f>ROUND(I165*H165,2)</f>
        <v>0</v>
      </c>
      <c r="BL165" s="19" t="s">
        <v>211</v>
      </c>
      <c r="BM165" s="227" t="s">
        <v>2135</v>
      </c>
    </row>
    <row r="166" s="2" customFormat="1">
      <c r="A166" s="40"/>
      <c r="B166" s="41"/>
      <c r="C166" s="42"/>
      <c r="D166" s="229" t="s">
        <v>213</v>
      </c>
      <c r="E166" s="42"/>
      <c r="F166" s="230" t="s">
        <v>792</v>
      </c>
      <c r="G166" s="42"/>
      <c r="H166" s="42"/>
      <c r="I166" s="231"/>
      <c r="J166" s="42"/>
      <c r="K166" s="42"/>
      <c r="L166" s="46"/>
      <c r="M166" s="232"/>
      <c r="N166" s="23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213</v>
      </c>
      <c r="AU166" s="19" t="s">
        <v>81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1977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3" customFormat="1">
      <c r="A168" s="13"/>
      <c r="B168" s="234"/>
      <c r="C168" s="235"/>
      <c r="D168" s="236" t="s">
        <v>215</v>
      </c>
      <c r="E168" s="237" t="s">
        <v>19</v>
      </c>
      <c r="F168" s="238" t="s">
        <v>2136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215</v>
      </c>
      <c r="AU168" s="244" t="s">
        <v>81</v>
      </c>
      <c r="AV168" s="13" t="s">
        <v>79</v>
      </c>
      <c r="AW168" s="13" t="s">
        <v>33</v>
      </c>
      <c r="AX168" s="13" t="s">
        <v>72</v>
      </c>
      <c r="AY168" s="244" t="s">
        <v>203</v>
      </c>
    </row>
    <row r="169" s="13" customFormat="1">
      <c r="A169" s="13"/>
      <c r="B169" s="234"/>
      <c r="C169" s="235"/>
      <c r="D169" s="236" t="s">
        <v>215</v>
      </c>
      <c r="E169" s="237" t="s">
        <v>19</v>
      </c>
      <c r="F169" s="238" t="s">
        <v>553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215</v>
      </c>
      <c r="AU169" s="244" t="s">
        <v>81</v>
      </c>
      <c r="AV169" s="13" t="s">
        <v>79</v>
      </c>
      <c r="AW169" s="13" t="s">
        <v>33</v>
      </c>
      <c r="AX169" s="13" t="s">
        <v>72</v>
      </c>
      <c r="AY169" s="244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794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3" customFormat="1">
      <c r="A171" s="13"/>
      <c r="B171" s="234"/>
      <c r="C171" s="235"/>
      <c r="D171" s="236" t="s">
        <v>215</v>
      </c>
      <c r="E171" s="237" t="s">
        <v>19</v>
      </c>
      <c r="F171" s="238" t="s">
        <v>795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215</v>
      </c>
      <c r="AU171" s="244" t="s">
        <v>81</v>
      </c>
      <c r="AV171" s="13" t="s">
        <v>79</v>
      </c>
      <c r="AW171" s="13" t="s">
        <v>33</v>
      </c>
      <c r="AX171" s="13" t="s">
        <v>72</v>
      </c>
      <c r="AY171" s="244" t="s">
        <v>203</v>
      </c>
    </row>
    <row r="172" s="14" customFormat="1">
      <c r="A172" s="14"/>
      <c r="B172" s="245"/>
      <c r="C172" s="246"/>
      <c r="D172" s="236" t="s">
        <v>215</v>
      </c>
      <c r="E172" s="247" t="s">
        <v>19</v>
      </c>
      <c r="F172" s="248" t="s">
        <v>2031</v>
      </c>
      <c r="G172" s="246"/>
      <c r="H172" s="249">
        <v>63.340000000000003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215</v>
      </c>
      <c r="AU172" s="255" t="s">
        <v>81</v>
      </c>
      <c r="AV172" s="14" t="s">
        <v>81</v>
      </c>
      <c r="AW172" s="14" t="s">
        <v>33</v>
      </c>
      <c r="AX172" s="14" t="s">
        <v>72</v>
      </c>
      <c r="AY172" s="255" t="s">
        <v>203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1977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3" customFormat="1">
      <c r="A174" s="13"/>
      <c r="B174" s="234"/>
      <c r="C174" s="235"/>
      <c r="D174" s="236" t="s">
        <v>215</v>
      </c>
      <c r="E174" s="237" t="s">
        <v>19</v>
      </c>
      <c r="F174" s="238" t="s">
        <v>2137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215</v>
      </c>
      <c r="AU174" s="244" t="s">
        <v>81</v>
      </c>
      <c r="AV174" s="13" t="s">
        <v>79</v>
      </c>
      <c r="AW174" s="13" t="s">
        <v>33</v>
      </c>
      <c r="AX174" s="13" t="s">
        <v>72</v>
      </c>
      <c r="AY174" s="244" t="s">
        <v>203</v>
      </c>
    </row>
    <row r="175" s="13" customFormat="1">
      <c r="A175" s="13"/>
      <c r="B175" s="234"/>
      <c r="C175" s="235"/>
      <c r="D175" s="236" t="s">
        <v>215</v>
      </c>
      <c r="E175" s="237" t="s">
        <v>19</v>
      </c>
      <c r="F175" s="238" t="s">
        <v>1503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215</v>
      </c>
      <c r="AU175" s="244" t="s">
        <v>81</v>
      </c>
      <c r="AV175" s="13" t="s">
        <v>79</v>
      </c>
      <c r="AW175" s="13" t="s">
        <v>33</v>
      </c>
      <c r="AX175" s="13" t="s">
        <v>72</v>
      </c>
      <c r="AY175" s="244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794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3" customFormat="1">
      <c r="A177" s="13"/>
      <c r="B177" s="234"/>
      <c r="C177" s="235"/>
      <c r="D177" s="236" t="s">
        <v>215</v>
      </c>
      <c r="E177" s="237" t="s">
        <v>19</v>
      </c>
      <c r="F177" s="238" t="s">
        <v>795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215</v>
      </c>
      <c r="AU177" s="244" t="s">
        <v>81</v>
      </c>
      <c r="AV177" s="13" t="s">
        <v>79</v>
      </c>
      <c r="AW177" s="13" t="s">
        <v>33</v>
      </c>
      <c r="AX177" s="13" t="s">
        <v>72</v>
      </c>
      <c r="AY177" s="244" t="s">
        <v>203</v>
      </c>
    </row>
    <row r="178" s="14" customFormat="1">
      <c r="A178" s="14"/>
      <c r="B178" s="245"/>
      <c r="C178" s="246"/>
      <c r="D178" s="236" t="s">
        <v>215</v>
      </c>
      <c r="E178" s="247" t="s">
        <v>19</v>
      </c>
      <c r="F178" s="248" t="s">
        <v>2032</v>
      </c>
      <c r="G178" s="246"/>
      <c r="H178" s="249">
        <v>5.9400000000000004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215</v>
      </c>
      <c r="AU178" s="255" t="s">
        <v>81</v>
      </c>
      <c r="AV178" s="14" t="s">
        <v>81</v>
      </c>
      <c r="AW178" s="14" t="s">
        <v>33</v>
      </c>
      <c r="AX178" s="14" t="s">
        <v>72</v>
      </c>
      <c r="AY178" s="255" t="s">
        <v>203</v>
      </c>
    </row>
    <row r="179" s="15" customFormat="1">
      <c r="A179" s="15"/>
      <c r="B179" s="256"/>
      <c r="C179" s="257"/>
      <c r="D179" s="236" t="s">
        <v>215</v>
      </c>
      <c r="E179" s="258" t="s">
        <v>19</v>
      </c>
      <c r="F179" s="259" t="s">
        <v>246</v>
      </c>
      <c r="G179" s="257"/>
      <c r="H179" s="260">
        <v>69.280000000000001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6" t="s">
        <v>215</v>
      </c>
      <c r="AU179" s="266" t="s">
        <v>81</v>
      </c>
      <c r="AV179" s="15" t="s">
        <v>211</v>
      </c>
      <c r="AW179" s="15" t="s">
        <v>33</v>
      </c>
      <c r="AX179" s="15" t="s">
        <v>79</v>
      </c>
      <c r="AY179" s="266" t="s">
        <v>203</v>
      </c>
    </row>
    <row r="180" s="12" customFormat="1" ht="22.8" customHeight="1">
      <c r="A180" s="12"/>
      <c r="B180" s="200"/>
      <c r="C180" s="201"/>
      <c r="D180" s="202" t="s">
        <v>71</v>
      </c>
      <c r="E180" s="214" t="s">
        <v>805</v>
      </c>
      <c r="F180" s="214" t="s">
        <v>806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SUM(P181:P182)</f>
        <v>0</v>
      </c>
      <c r="Q180" s="208"/>
      <c r="R180" s="209">
        <f>SUM(R181:R182)</f>
        <v>0</v>
      </c>
      <c r="S180" s="208"/>
      <c r="T180" s="210">
        <f>SUM(T181:T182)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79</v>
      </c>
      <c r="AT180" s="212" t="s">
        <v>71</v>
      </c>
      <c r="AU180" s="212" t="s">
        <v>79</v>
      </c>
      <c r="AY180" s="211" t="s">
        <v>203</v>
      </c>
      <c r="BK180" s="213">
        <f>SUM(BK181:BK182)</f>
        <v>0</v>
      </c>
    </row>
    <row r="181" s="2" customFormat="1" ht="33" customHeight="1">
      <c r="A181" s="40"/>
      <c r="B181" s="41"/>
      <c r="C181" s="216" t="s">
        <v>290</v>
      </c>
      <c r="D181" s="216" t="s">
        <v>206</v>
      </c>
      <c r="E181" s="217" t="s">
        <v>807</v>
      </c>
      <c r="F181" s="218" t="s">
        <v>808</v>
      </c>
      <c r="G181" s="219" t="s">
        <v>282</v>
      </c>
      <c r="H181" s="220">
        <v>6.2720000000000002</v>
      </c>
      <c r="I181" s="221"/>
      <c r="J181" s="222">
        <f>ROUND(I181*H181,2)</f>
        <v>0</v>
      </c>
      <c r="K181" s="218" t="s">
        <v>210</v>
      </c>
      <c r="L181" s="46"/>
      <c r="M181" s="223" t="s">
        <v>19</v>
      </c>
      <c r="N181" s="224" t="s">
        <v>43</v>
      </c>
      <c r="O181" s="86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7" t="s">
        <v>211</v>
      </c>
      <c r="AT181" s="227" t="s">
        <v>206</v>
      </c>
      <c r="AU181" s="227" t="s">
        <v>81</v>
      </c>
      <c r="AY181" s="19" t="s">
        <v>203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19" t="s">
        <v>79</v>
      </c>
      <c r="BK181" s="228">
        <f>ROUND(I181*H181,2)</f>
        <v>0</v>
      </c>
      <c r="BL181" s="19" t="s">
        <v>211</v>
      </c>
      <c r="BM181" s="227" t="s">
        <v>2138</v>
      </c>
    </row>
    <row r="182" s="2" customFormat="1">
      <c r="A182" s="40"/>
      <c r="B182" s="41"/>
      <c r="C182" s="42"/>
      <c r="D182" s="229" t="s">
        <v>213</v>
      </c>
      <c r="E182" s="42"/>
      <c r="F182" s="230" t="s">
        <v>810</v>
      </c>
      <c r="G182" s="42"/>
      <c r="H182" s="42"/>
      <c r="I182" s="231"/>
      <c r="J182" s="42"/>
      <c r="K182" s="42"/>
      <c r="L182" s="46"/>
      <c r="M182" s="232"/>
      <c r="N182" s="233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213</v>
      </c>
      <c r="AU182" s="19" t="s">
        <v>81</v>
      </c>
    </row>
    <row r="183" s="12" customFormat="1" ht="25.92" customHeight="1">
      <c r="A183" s="12"/>
      <c r="B183" s="200"/>
      <c r="C183" s="201"/>
      <c r="D183" s="202" t="s">
        <v>71</v>
      </c>
      <c r="E183" s="203" t="s">
        <v>314</v>
      </c>
      <c r="F183" s="203" t="s">
        <v>315</v>
      </c>
      <c r="G183" s="201"/>
      <c r="H183" s="201"/>
      <c r="I183" s="204"/>
      <c r="J183" s="205">
        <f>BK183</f>
        <v>0</v>
      </c>
      <c r="K183" s="201"/>
      <c r="L183" s="206"/>
      <c r="M183" s="207"/>
      <c r="N183" s="208"/>
      <c r="O183" s="208"/>
      <c r="P183" s="209">
        <f>P184+P204+P246+P324+P448</f>
        <v>0</v>
      </c>
      <c r="Q183" s="208"/>
      <c r="R183" s="209">
        <f>R184+R204+R246+R324+R448</f>
        <v>2.0014935815999997</v>
      </c>
      <c r="S183" s="208"/>
      <c r="T183" s="210">
        <f>T184+T204+T246+T324+T448</f>
        <v>0.0032131199999999999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11" t="s">
        <v>81</v>
      </c>
      <c r="AT183" s="212" t="s">
        <v>71</v>
      </c>
      <c r="AU183" s="212" t="s">
        <v>72</v>
      </c>
      <c r="AY183" s="211" t="s">
        <v>203</v>
      </c>
      <c r="BK183" s="213">
        <f>BK184+BK204+BK246+BK324+BK448</f>
        <v>0</v>
      </c>
    </row>
    <row r="184" s="12" customFormat="1" ht="22.8" customHeight="1">
      <c r="A184" s="12"/>
      <c r="B184" s="200"/>
      <c r="C184" s="201"/>
      <c r="D184" s="202" t="s">
        <v>71</v>
      </c>
      <c r="E184" s="214" t="s">
        <v>316</v>
      </c>
      <c r="F184" s="214" t="s">
        <v>811</v>
      </c>
      <c r="G184" s="201"/>
      <c r="H184" s="201"/>
      <c r="I184" s="204"/>
      <c r="J184" s="215">
        <f>BK184</f>
        <v>0</v>
      </c>
      <c r="K184" s="201"/>
      <c r="L184" s="206"/>
      <c r="M184" s="207"/>
      <c r="N184" s="208"/>
      <c r="O184" s="208"/>
      <c r="P184" s="209">
        <f>SUM(P185:P203)</f>
        <v>0</v>
      </c>
      <c r="Q184" s="208"/>
      <c r="R184" s="209">
        <f>SUM(R185:R203)</f>
        <v>0.0022000000000000001</v>
      </c>
      <c r="S184" s="208"/>
      <c r="T184" s="210">
        <f>SUM(T185:T203)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1" t="s">
        <v>81</v>
      </c>
      <c r="AT184" s="212" t="s">
        <v>71</v>
      </c>
      <c r="AU184" s="212" t="s">
        <v>79</v>
      </c>
      <c r="AY184" s="211" t="s">
        <v>203</v>
      </c>
      <c r="BK184" s="213">
        <f>SUM(BK185:BK203)</f>
        <v>0</v>
      </c>
    </row>
    <row r="185" s="2" customFormat="1" ht="16.5" customHeight="1">
      <c r="A185" s="40"/>
      <c r="B185" s="41"/>
      <c r="C185" s="216" t="s">
        <v>296</v>
      </c>
      <c r="D185" s="216" t="s">
        <v>206</v>
      </c>
      <c r="E185" s="217" t="s">
        <v>848</v>
      </c>
      <c r="F185" s="218" t="s">
        <v>849</v>
      </c>
      <c r="G185" s="219" t="s">
        <v>358</v>
      </c>
      <c r="H185" s="220">
        <v>1</v>
      </c>
      <c r="I185" s="221"/>
      <c r="J185" s="222">
        <f>ROUND(I185*H185,2)</f>
        <v>0</v>
      </c>
      <c r="K185" s="218" t="s">
        <v>210</v>
      </c>
      <c r="L185" s="46"/>
      <c r="M185" s="223" t="s">
        <v>19</v>
      </c>
      <c r="N185" s="224" t="s">
        <v>43</v>
      </c>
      <c r="O185" s="86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7" t="s">
        <v>321</v>
      </c>
      <c r="AT185" s="227" t="s">
        <v>206</v>
      </c>
      <c r="AU185" s="227" t="s">
        <v>81</v>
      </c>
      <c r="AY185" s="19" t="s">
        <v>203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19" t="s">
        <v>79</v>
      </c>
      <c r="BK185" s="228">
        <f>ROUND(I185*H185,2)</f>
        <v>0</v>
      </c>
      <c r="BL185" s="19" t="s">
        <v>321</v>
      </c>
      <c r="BM185" s="227" t="s">
        <v>2139</v>
      </c>
    </row>
    <row r="186" s="2" customFormat="1">
      <c r="A186" s="40"/>
      <c r="B186" s="41"/>
      <c r="C186" s="42"/>
      <c r="D186" s="229" t="s">
        <v>213</v>
      </c>
      <c r="E186" s="42"/>
      <c r="F186" s="230" t="s">
        <v>851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213</v>
      </c>
      <c r="AU186" s="19" t="s">
        <v>81</v>
      </c>
    </row>
    <row r="187" s="13" customFormat="1">
      <c r="A187" s="13"/>
      <c r="B187" s="234"/>
      <c r="C187" s="235"/>
      <c r="D187" s="236" t="s">
        <v>215</v>
      </c>
      <c r="E187" s="237" t="s">
        <v>19</v>
      </c>
      <c r="F187" s="238" t="s">
        <v>1977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215</v>
      </c>
      <c r="AU187" s="244" t="s">
        <v>81</v>
      </c>
      <c r="AV187" s="13" t="s">
        <v>79</v>
      </c>
      <c r="AW187" s="13" t="s">
        <v>33</v>
      </c>
      <c r="AX187" s="13" t="s">
        <v>72</v>
      </c>
      <c r="AY187" s="244" t="s">
        <v>203</v>
      </c>
    </row>
    <row r="188" s="13" customFormat="1">
      <c r="A188" s="13"/>
      <c r="B188" s="234"/>
      <c r="C188" s="235"/>
      <c r="D188" s="236" t="s">
        <v>215</v>
      </c>
      <c r="E188" s="237" t="s">
        <v>19</v>
      </c>
      <c r="F188" s="238" t="s">
        <v>2140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215</v>
      </c>
      <c r="AU188" s="244" t="s">
        <v>81</v>
      </c>
      <c r="AV188" s="13" t="s">
        <v>79</v>
      </c>
      <c r="AW188" s="13" t="s">
        <v>33</v>
      </c>
      <c r="AX188" s="13" t="s">
        <v>72</v>
      </c>
      <c r="AY188" s="244" t="s">
        <v>203</v>
      </c>
    </row>
    <row r="189" s="13" customFormat="1">
      <c r="A189" s="13"/>
      <c r="B189" s="234"/>
      <c r="C189" s="235"/>
      <c r="D189" s="236" t="s">
        <v>215</v>
      </c>
      <c r="E189" s="237" t="s">
        <v>19</v>
      </c>
      <c r="F189" s="238" t="s">
        <v>553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215</v>
      </c>
      <c r="AU189" s="244" t="s">
        <v>81</v>
      </c>
      <c r="AV189" s="13" t="s">
        <v>79</v>
      </c>
      <c r="AW189" s="13" t="s">
        <v>33</v>
      </c>
      <c r="AX189" s="13" t="s">
        <v>72</v>
      </c>
      <c r="AY189" s="244" t="s">
        <v>203</v>
      </c>
    </row>
    <row r="190" s="13" customFormat="1">
      <c r="A190" s="13"/>
      <c r="B190" s="234"/>
      <c r="C190" s="235"/>
      <c r="D190" s="236" t="s">
        <v>215</v>
      </c>
      <c r="E190" s="237" t="s">
        <v>19</v>
      </c>
      <c r="F190" s="238" t="s">
        <v>363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215</v>
      </c>
      <c r="AU190" s="244" t="s">
        <v>81</v>
      </c>
      <c r="AV190" s="13" t="s">
        <v>79</v>
      </c>
      <c r="AW190" s="13" t="s">
        <v>33</v>
      </c>
      <c r="AX190" s="13" t="s">
        <v>72</v>
      </c>
      <c r="AY190" s="244" t="s">
        <v>203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853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4" customFormat="1">
      <c r="A192" s="14"/>
      <c r="B192" s="245"/>
      <c r="C192" s="246"/>
      <c r="D192" s="236" t="s">
        <v>215</v>
      </c>
      <c r="E192" s="247" t="s">
        <v>19</v>
      </c>
      <c r="F192" s="248" t="s">
        <v>79</v>
      </c>
      <c r="G192" s="246"/>
      <c r="H192" s="249">
        <v>1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215</v>
      </c>
      <c r="AU192" s="255" t="s">
        <v>81</v>
      </c>
      <c r="AV192" s="14" t="s">
        <v>81</v>
      </c>
      <c r="AW192" s="14" t="s">
        <v>33</v>
      </c>
      <c r="AX192" s="14" t="s">
        <v>72</v>
      </c>
      <c r="AY192" s="255" t="s">
        <v>203</v>
      </c>
    </row>
    <row r="193" s="15" customFormat="1">
      <c r="A193" s="15"/>
      <c r="B193" s="256"/>
      <c r="C193" s="257"/>
      <c r="D193" s="236" t="s">
        <v>215</v>
      </c>
      <c r="E193" s="258" t="s">
        <v>19</v>
      </c>
      <c r="F193" s="259" t="s">
        <v>246</v>
      </c>
      <c r="G193" s="257"/>
      <c r="H193" s="260">
        <v>1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6" t="s">
        <v>215</v>
      </c>
      <c r="AU193" s="266" t="s">
        <v>81</v>
      </c>
      <c r="AV193" s="15" t="s">
        <v>211</v>
      </c>
      <c r="AW193" s="15" t="s">
        <v>33</v>
      </c>
      <c r="AX193" s="15" t="s">
        <v>79</v>
      </c>
      <c r="AY193" s="266" t="s">
        <v>203</v>
      </c>
    </row>
    <row r="194" s="2" customFormat="1" ht="16.5" customHeight="1">
      <c r="A194" s="40"/>
      <c r="B194" s="41"/>
      <c r="C194" s="270" t="s">
        <v>302</v>
      </c>
      <c r="D194" s="270" t="s">
        <v>771</v>
      </c>
      <c r="E194" s="271" t="s">
        <v>861</v>
      </c>
      <c r="F194" s="272" t="s">
        <v>862</v>
      </c>
      <c r="G194" s="273" t="s">
        <v>358</v>
      </c>
      <c r="H194" s="274">
        <v>1</v>
      </c>
      <c r="I194" s="275"/>
      <c r="J194" s="276">
        <f>ROUND(I194*H194,2)</f>
        <v>0</v>
      </c>
      <c r="K194" s="272" t="s">
        <v>210</v>
      </c>
      <c r="L194" s="277"/>
      <c r="M194" s="278" t="s">
        <v>19</v>
      </c>
      <c r="N194" s="279" t="s">
        <v>43</v>
      </c>
      <c r="O194" s="86"/>
      <c r="P194" s="225">
        <f>O194*H194</f>
        <v>0</v>
      </c>
      <c r="Q194" s="225">
        <v>0.0022000000000000001</v>
      </c>
      <c r="R194" s="225">
        <f>Q194*H194</f>
        <v>0.0022000000000000001</v>
      </c>
      <c r="S194" s="225">
        <v>0</v>
      </c>
      <c r="T194" s="22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7" t="s">
        <v>821</v>
      </c>
      <c r="AT194" s="227" t="s">
        <v>771</v>
      </c>
      <c r="AU194" s="227" t="s">
        <v>81</v>
      </c>
      <c r="AY194" s="19" t="s">
        <v>203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19" t="s">
        <v>79</v>
      </c>
      <c r="BK194" s="228">
        <f>ROUND(I194*H194,2)</f>
        <v>0</v>
      </c>
      <c r="BL194" s="19" t="s">
        <v>321</v>
      </c>
      <c r="BM194" s="227" t="s">
        <v>2141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1977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3" customFormat="1">
      <c r="A196" s="13"/>
      <c r="B196" s="234"/>
      <c r="C196" s="235"/>
      <c r="D196" s="236" t="s">
        <v>215</v>
      </c>
      <c r="E196" s="237" t="s">
        <v>19</v>
      </c>
      <c r="F196" s="238" t="s">
        <v>2140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215</v>
      </c>
      <c r="AU196" s="244" t="s">
        <v>81</v>
      </c>
      <c r="AV196" s="13" t="s">
        <v>79</v>
      </c>
      <c r="AW196" s="13" t="s">
        <v>33</v>
      </c>
      <c r="AX196" s="13" t="s">
        <v>72</v>
      </c>
      <c r="AY196" s="244" t="s">
        <v>203</v>
      </c>
    </row>
    <row r="197" s="13" customFormat="1">
      <c r="A197" s="13"/>
      <c r="B197" s="234"/>
      <c r="C197" s="235"/>
      <c r="D197" s="236" t="s">
        <v>215</v>
      </c>
      <c r="E197" s="237" t="s">
        <v>19</v>
      </c>
      <c r="F197" s="238" t="s">
        <v>553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215</v>
      </c>
      <c r="AU197" s="244" t="s">
        <v>81</v>
      </c>
      <c r="AV197" s="13" t="s">
        <v>79</v>
      </c>
      <c r="AW197" s="13" t="s">
        <v>33</v>
      </c>
      <c r="AX197" s="13" t="s">
        <v>72</v>
      </c>
      <c r="AY197" s="244" t="s">
        <v>203</v>
      </c>
    </row>
    <row r="198" s="13" customFormat="1">
      <c r="A198" s="13"/>
      <c r="B198" s="234"/>
      <c r="C198" s="235"/>
      <c r="D198" s="236" t="s">
        <v>215</v>
      </c>
      <c r="E198" s="237" t="s">
        <v>19</v>
      </c>
      <c r="F198" s="238" t="s">
        <v>363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215</v>
      </c>
      <c r="AU198" s="244" t="s">
        <v>81</v>
      </c>
      <c r="AV198" s="13" t="s">
        <v>79</v>
      </c>
      <c r="AW198" s="13" t="s">
        <v>33</v>
      </c>
      <c r="AX198" s="13" t="s">
        <v>72</v>
      </c>
      <c r="AY198" s="244" t="s">
        <v>203</v>
      </c>
    </row>
    <row r="199" s="13" customFormat="1">
      <c r="A199" s="13"/>
      <c r="B199" s="234"/>
      <c r="C199" s="235"/>
      <c r="D199" s="236" t="s">
        <v>215</v>
      </c>
      <c r="E199" s="237" t="s">
        <v>19</v>
      </c>
      <c r="F199" s="238" t="s">
        <v>853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215</v>
      </c>
      <c r="AU199" s="244" t="s">
        <v>81</v>
      </c>
      <c r="AV199" s="13" t="s">
        <v>79</v>
      </c>
      <c r="AW199" s="13" t="s">
        <v>33</v>
      </c>
      <c r="AX199" s="13" t="s">
        <v>72</v>
      </c>
      <c r="AY199" s="244" t="s">
        <v>203</v>
      </c>
    </row>
    <row r="200" s="14" customFormat="1">
      <c r="A200" s="14"/>
      <c r="B200" s="245"/>
      <c r="C200" s="246"/>
      <c r="D200" s="236" t="s">
        <v>215</v>
      </c>
      <c r="E200" s="247" t="s">
        <v>19</v>
      </c>
      <c r="F200" s="248" t="s">
        <v>79</v>
      </c>
      <c r="G200" s="246"/>
      <c r="H200" s="249">
        <v>1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215</v>
      </c>
      <c r="AU200" s="255" t="s">
        <v>81</v>
      </c>
      <c r="AV200" s="14" t="s">
        <v>81</v>
      </c>
      <c r="AW200" s="14" t="s">
        <v>33</v>
      </c>
      <c r="AX200" s="14" t="s">
        <v>72</v>
      </c>
      <c r="AY200" s="255" t="s">
        <v>203</v>
      </c>
    </row>
    <row r="201" s="15" customFormat="1">
      <c r="A201" s="15"/>
      <c r="B201" s="256"/>
      <c r="C201" s="257"/>
      <c r="D201" s="236" t="s">
        <v>215</v>
      </c>
      <c r="E201" s="258" t="s">
        <v>19</v>
      </c>
      <c r="F201" s="259" t="s">
        <v>246</v>
      </c>
      <c r="G201" s="257"/>
      <c r="H201" s="260">
        <v>1</v>
      </c>
      <c r="I201" s="261"/>
      <c r="J201" s="257"/>
      <c r="K201" s="257"/>
      <c r="L201" s="262"/>
      <c r="M201" s="263"/>
      <c r="N201" s="264"/>
      <c r="O201" s="264"/>
      <c r="P201" s="264"/>
      <c r="Q201" s="264"/>
      <c r="R201" s="264"/>
      <c r="S201" s="264"/>
      <c r="T201" s="26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6" t="s">
        <v>215</v>
      </c>
      <c r="AU201" s="266" t="s">
        <v>81</v>
      </c>
      <c r="AV201" s="15" t="s">
        <v>211</v>
      </c>
      <c r="AW201" s="15" t="s">
        <v>33</v>
      </c>
      <c r="AX201" s="15" t="s">
        <v>79</v>
      </c>
      <c r="AY201" s="266" t="s">
        <v>203</v>
      </c>
    </row>
    <row r="202" s="2" customFormat="1" ht="24.15" customHeight="1">
      <c r="A202" s="40"/>
      <c r="B202" s="41"/>
      <c r="C202" s="216" t="s">
        <v>308</v>
      </c>
      <c r="D202" s="216" t="s">
        <v>206</v>
      </c>
      <c r="E202" s="217" t="s">
        <v>865</v>
      </c>
      <c r="F202" s="218" t="s">
        <v>866</v>
      </c>
      <c r="G202" s="219" t="s">
        <v>282</v>
      </c>
      <c r="H202" s="220">
        <v>0.002</v>
      </c>
      <c r="I202" s="221"/>
      <c r="J202" s="222">
        <f>ROUND(I202*H202,2)</f>
        <v>0</v>
      </c>
      <c r="K202" s="218" t="s">
        <v>210</v>
      </c>
      <c r="L202" s="46"/>
      <c r="M202" s="223" t="s">
        <v>19</v>
      </c>
      <c r="N202" s="224" t="s">
        <v>43</v>
      </c>
      <c r="O202" s="86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7" t="s">
        <v>321</v>
      </c>
      <c r="AT202" s="227" t="s">
        <v>206</v>
      </c>
      <c r="AU202" s="227" t="s">
        <v>81</v>
      </c>
      <c r="AY202" s="19" t="s">
        <v>203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19" t="s">
        <v>79</v>
      </c>
      <c r="BK202" s="228">
        <f>ROUND(I202*H202,2)</f>
        <v>0</v>
      </c>
      <c r="BL202" s="19" t="s">
        <v>321</v>
      </c>
      <c r="BM202" s="227" t="s">
        <v>2142</v>
      </c>
    </row>
    <row r="203" s="2" customFormat="1">
      <c r="A203" s="40"/>
      <c r="B203" s="41"/>
      <c r="C203" s="42"/>
      <c r="D203" s="229" t="s">
        <v>213</v>
      </c>
      <c r="E203" s="42"/>
      <c r="F203" s="230" t="s">
        <v>868</v>
      </c>
      <c r="G203" s="42"/>
      <c r="H203" s="42"/>
      <c r="I203" s="231"/>
      <c r="J203" s="42"/>
      <c r="K203" s="42"/>
      <c r="L203" s="46"/>
      <c r="M203" s="232"/>
      <c r="N203" s="233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213</v>
      </c>
      <c r="AU203" s="19" t="s">
        <v>81</v>
      </c>
    </row>
    <row r="204" s="12" customFormat="1" ht="22.8" customHeight="1">
      <c r="A204" s="12"/>
      <c r="B204" s="200"/>
      <c r="C204" s="201"/>
      <c r="D204" s="202" t="s">
        <v>71</v>
      </c>
      <c r="E204" s="214" t="s">
        <v>869</v>
      </c>
      <c r="F204" s="214" t="s">
        <v>870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SUM(P205:P245)</f>
        <v>0</v>
      </c>
      <c r="Q204" s="208"/>
      <c r="R204" s="209">
        <f>SUM(R205:R245)</f>
        <v>0.21599199999999996</v>
      </c>
      <c r="S204" s="208"/>
      <c r="T204" s="210">
        <f>SUM(T205:T245)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81</v>
      </c>
      <c r="AT204" s="212" t="s">
        <v>71</v>
      </c>
      <c r="AU204" s="212" t="s">
        <v>79</v>
      </c>
      <c r="AY204" s="211" t="s">
        <v>203</v>
      </c>
      <c r="BK204" s="213">
        <f>SUM(BK205:BK245)</f>
        <v>0</v>
      </c>
    </row>
    <row r="205" s="2" customFormat="1" ht="24.15" customHeight="1">
      <c r="A205" s="40"/>
      <c r="B205" s="41"/>
      <c r="C205" s="216" t="s">
        <v>318</v>
      </c>
      <c r="D205" s="216" t="s">
        <v>206</v>
      </c>
      <c r="E205" s="217" t="s">
        <v>872</v>
      </c>
      <c r="F205" s="218" t="s">
        <v>873</v>
      </c>
      <c r="G205" s="219" t="s">
        <v>209</v>
      </c>
      <c r="H205" s="220">
        <v>5.5999999999999996</v>
      </c>
      <c r="I205" s="221"/>
      <c r="J205" s="222">
        <f>ROUND(I205*H205,2)</f>
        <v>0</v>
      </c>
      <c r="K205" s="218" t="s">
        <v>210</v>
      </c>
      <c r="L205" s="46"/>
      <c r="M205" s="223" t="s">
        <v>19</v>
      </c>
      <c r="N205" s="224" t="s">
        <v>43</v>
      </c>
      <c r="O205" s="86"/>
      <c r="P205" s="225">
        <f>O205*H205</f>
        <v>0</v>
      </c>
      <c r="Q205" s="225">
        <v>0.00027999999999999998</v>
      </c>
      <c r="R205" s="225">
        <f>Q205*H205</f>
        <v>0.0015679999999999997</v>
      </c>
      <c r="S205" s="225">
        <v>0</v>
      </c>
      <c r="T205" s="226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7" t="s">
        <v>321</v>
      </c>
      <c r="AT205" s="227" t="s">
        <v>206</v>
      </c>
      <c r="AU205" s="227" t="s">
        <v>81</v>
      </c>
      <c r="AY205" s="19" t="s">
        <v>203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19" t="s">
        <v>79</v>
      </c>
      <c r="BK205" s="228">
        <f>ROUND(I205*H205,2)</f>
        <v>0</v>
      </c>
      <c r="BL205" s="19" t="s">
        <v>321</v>
      </c>
      <c r="BM205" s="227" t="s">
        <v>2143</v>
      </c>
    </row>
    <row r="206" s="2" customFormat="1">
      <c r="A206" s="40"/>
      <c r="B206" s="41"/>
      <c r="C206" s="42"/>
      <c r="D206" s="229" t="s">
        <v>213</v>
      </c>
      <c r="E206" s="42"/>
      <c r="F206" s="230" t="s">
        <v>875</v>
      </c>
      <c r="G206" s="42"/>
      <c r="H206" s="42"/>
      <c r="I206" s="231"/>
      <c r="J206" s="42"/>
      <c r="K206" s="42"/>
      <c r="L206" s="46"/>
      <c r="M206" s="232"/>
      <c r="N206" s="23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213</v>
      </c>
      <c r="AU206" s="19" t="s">
        <v>81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1977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3" customFormat="1">
      <c r="A208" s="13"/>
      <c r="B208" s="234"/>
      <c r="C208" s="235"/>
      <c r="D208" s="236" t="s">
        <v>215</v>
      </c>
      <c r="E208" s="237" t="s">
        <v>19</v>
      </c>
      <c r="F208" s="238" t="s">
        <v>2144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215</v>
      </c>
      <c r="AU208" s="244" t="s">
        <v>81</v>
      </c>
      <c r="AV208" s="13" t="s">
        <v>79</v>
      </c>
      <c r="AW208" s="13" t="s">
        <v>33</v>
      </c>
      <c r="AX208" s="13" t="s">
        <v>72</v>
      </c>
      <c r="AY208" s="244" t="s">
        <v>203</v>
      </c>
    </row>
    <row r="209" s="13" customFormat="1">
      <c r="A209" s="13"/>
      <c r="B209" s="234"/>
      <c r="C209" s="235"/>
      <c r="D209" s="236" t="s">
        <v>215</v>
      </c>
      <c r="E209" s="237" t="s">
        <v>19</v>
      </c>
      <c r="F209" s="238" t="s">
        <v>553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215</v>
      </c>
      <c r="AU209" s="244" t="s">
        <v>81</v>
      </c>
      <c r="AV209" s="13" t="s">
        <v>79</v>
      </c>
      <c r="AW209" s="13" t="s">
        <v>33</v>
      </c>
      <c r="AX209" s="13" t="s">
        <v>72</v>
      </c>
      <c r="AY209" s="244" t="s">
        <v>203</v>
      </c>
    </row>
    <row r="210" s="13" customFormat="1">
      <c r="A210" s="13"/>
      <c r="B210" s="234"/>
      <c r="C210" s="235"/>
      <c r="D210" s="236" t="s">
        <v>215</v>
      </c>
      <c r="E210" s="237" t="s">
        <v>19</v>
      </c>
      <c r="F210" s="238" t="s">
        <v>469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215</v>
      </c>
      <c r="AU210" s="244" t="s">
        <v>81</v>
      </c>
      <c r="AV210" s="13" t="s">
        <v>79</v>
      </c>
      <c r="AW210" s="13" t="s">
        <v>33</v>
      </c>
      <c r="AX210" s="13" t="s">
        <v>72</v>
      </c>
      <c r="AY210" s="244" t="s">
        <v>203</v>
      </c>
    </row>
    <row r="211" s="13" customFormat="1">
      <c r="A211" s="13"/>
      <c r="B211" s="234"/>
      <c r="C211" s="235"/>
      <c r="D211" s="236" t="s">
        <v>215</v>
      </c>
      <c r="E211" s="237" t="s">
        <v>19</v>
      </c>
      <c r="F211" s="238" t="s">
        <v>2145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215</v>
      </c>
      <c r="AU211" s="244" t="s">
        <v>81</v>
      </c>
      <c r="AV211" s="13" t="s">
        <v>79</v>
      </c>
      <c r="AW211" s="13" t="s">
        <v>33</v>
      </c>
      <c r="AX211" s="13" t="s">
        <v>72</v>
      </c>
      <c r="AY211" s="244" t="s">
        <v>203</v>
      </c>
    </row>
    <row r="212" s="13" customFormat="1">
      <c r="A212" s="13"/>
      <c r="B212" s="234"/>
      <c r="C212" s="235"/>
      <c r="D212" s="236" t="s">
        <v>215</v>
      </c>
      <c r="E212" s="237" t="s">
        <v>19</v>
      </c>
      <c r="F212" s="238" t="s">
        <v>2146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215</v>
      </c>
      <c r="AU212" s="244" t="s">
        <v>81</v>
      </c>
      <c r="AV212" s="13" t="s">
        <v>79</v>
      </c>
      <c r="AW212" s="13" t="s">
        <v>33</v>
      </c>
      <c r="AX212" s="13" t="s">
        <v>72</v>
      </c>
      <c r="AY212" s="244" t="s">
        <v>203</v>
      </c>
    </row>
    <row r="213" s="13" customFormat="1">
      <c r="A213" s="13"/>
      <c r="B213" s="234"/>
      <c r="C213" s="235"/>
      <c r="D213" s="236" t="s">
        <v>215</v>
      </c>
      <c r="E213" s="237" t="s">
        <v>19</v>
      </c>
      <c r="F213" s="238" t="s">
        <v>880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215</v>
      </c>
      <c r="AU213" s="244" t="s">
        <v>81</v>
      </c>
      <c r="AV213" s="13" t="s">
        <v>79</v>
      </c>
      <c r="AW213" s="13" t="s">
        <v>33</v>
      </c>
      <c r="AX213" s="13" t="s">
        <v>72</v>
      </c>
      <c r="AY213" s="244" t="s">
        <v>203</v>
      </c>
    </row>
    <row r="214" s="14" customFormat="1">
      <c r="A214" s="14"/>
      <c r="B214" s="245"/>
      <c r="C214" s="246"/>
      <c r="D214" s="236" t="s">
        <v>215</v>
      </c>
      <c r="E214" s="247" t="s">
        <v>19</v>
      </c>
      <c r="F214" s="248" t="s">
        <v>2147</v>
      </c>
      <c r="G214" s="246"/>
      <c r="H214" s="249">
        <v>2.7999999999999998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215</v>
      </c>
      <c r="AU214" s="255" t="s">
        <v>81</v>
      </c>
      <c r="AV214" s="14" t="s">
        <v>81</v>
      </c>
      <c r="AW214" s="14" t="s">
        <v>33</v>
      </c>
      <c r="AX214" s="14" t="s">
        <v>72</v>
      </c>
      <c r="AY214" s="255" t="s">
        <v>203</v>
      </c>
    </row>
    <row r="215" s="13" customFormat="1">
      <c r="A215" s="13"/>
      <c r="B215" s="234"/>
      <c r="C215" s="235"/>
      <c r="D215" s="236" t="s">
        <v>215</v>
      </c>
      <c r="E215" s="237" t="s">
        <v>19</v>
      </c>
      <c r="F215" s="238" t="s">
        <v>1977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215</v>
      </c>
      <c r="AU215" s="244" t="s">
        <v>81</v>
      </c>
      <c r="AV215" s="13" t="s">
        <v>79</v>
      </c>
      <c r="AW215" s="13" t="s">
        <v>33</v>
      </c>
      <c r="AX215" s="13" t="s">
        <v>72</v>
      </c>
      <c r="AY215" s="244" t="s">
        <v>203</v>
      </c>
    </row>
    <row r="216" s="13" customFormat="1">
      <c r="A216" s="13"/>
      <c r="B216" s="234"/>
      <c r="C216" s="235"/>
      <c r="D216" s="236" t="s">
        <v>215</v>
      </c>
      <c r="E216" s="237" t="s">
        <v>19</v>
      </c>
      <c r="F216" s="238" t="s">
        <v>2148</v>
      </c>
      <c r="G216" s="235"/>
      <c r="H216" s="237" t="s">
        <v>19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215</v>
      </c>
      <c r="AU216" s="244" t="s">
        <v>81</v>
      </c>
      <c r="AV216" s="13" t="s">
        <v>79</v>
      </c>
      <c r="AW216" s="13" t="s">
        <v>33</v>
      </c>
      <c r="AX216" s="13" t="s">
        <v>72</v>
      </c>
      <c r="AY216" s="244" t="s">
        <v>203</v>
      </c>
    </row>
    <row r="217" s="13" customFormat="1">
      <c r="A217" s="13"/>
      <c r="B217" s="234"/>
      <c r="C217" s="235"/>
      <c r="D217" s="236" t="s">
        <v>215</v>
      </c>
      <c r="E217" s="237" t="s">
        <v>19</v>
      </c>
      <c r="F217" s="238" t="s">
        <v>553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215</v>
      </c>
      <c r="AU217" s="244" t="s">
        <v>81</v>
      </c>
      <c r="AV217" s="13" t="s">
        <v>79</v>
      </c>
      <c r="AW217" s="13" t="s">
        <v>33</v>
      </c>
      <c r="AX217" s="13" t="s">
        <v>72</v>
      </c>
      <c r="AY217" s="244" t="s">
        <v>203</v>
      </c>
    </row>
    <row r="218" s="13" customFormat="1">
      <c r="A218" s="13"/>
      <c r="B218" s="234"/>
      <c r="C218" s="235"/>
      <c r="D218" s="236" t="s">
        <v>215</v>
      </c>
      <c r="E218" s="237" t="s">
        <v>19</v>
      </c>
      <c r="F218" s="238" t="s">
        <v>469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215</v>
      </c>
      <c r="AU218" s="244" t="s">
        <v>81</v>
      </c>
      <c r="AV218" s="13" t="s">
        <v>79</v>
      </c>
      <c r="AW218" s="13" t="s">
        <v>33</v>
      </c>
      <c r="AX218" s="13" t="s">
        <v>72</v>
      </c>
      <c r="AY218" s="244" t="s">
        <v>203</v>
      </c>
    </row>
    <row r="219" s="13" customFormat="1">
      <c r="A219" s="13"/>
      <c r="B219" s="234"/>
      <c r="C219" s="235"/>
      <c r="D219" s="236" t="s">
        <v>215</v>
      </c>
      <c r="E219" s="237" t="s">
        <v>19</v>
      </c>
      <c r="F219" s="238" t="s">
        <v>2149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215</v>
      </c>
      <c r="AU219" s="244" t="s">
        <v>81</v>
      </c>
      <c r="AV219" s="13" t="s">
        <v>79</v>
      </c>
      <c r="AW219" s="13" t="s">
        <v>33</v>
      </c>
      <c r="AX219" s="13" t="s">
        <v>72</v>
      </c>
      <c r="AY219" s="244" t="s">
        <v>203</v>
      </c>
    </row>
    <row r="220" s="13" customFormat="1">
      <c r="A220" s="13"/>
      <c r="B220" s="234"/>
      <c r="C220" s="235"/>
      <c r="D220" s="236" t="s">
        <v>215</v>
      </c>
      <c r="E220" s="237" t="s">
        <v>19</v>
      </c>
      <c r="F220" s="238" t="s">
        <v>2146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215</v>
      </c>
      <c r="AU220" s="244" t="s">
        <v>81</v>
      </c>
      <c r="AV220" s="13" t="s">
        <v>79</v>
      </c>
      <c r="AW220" s="13" t="s">
        <v>33</v>
      </c>
      <c r="AX220" s="13" t="s">
        <v>72</v>
      </c>
      <c r="AY220" s="244" t="s">
        <v>203</v>
      </c>
    </row>
    <row r="221" s="13" customFormat="1">
      <c r="A221" s="13"/>
      <c r="B221" s="234"/>
      <c r="C221" s="235"/>
      <c r="D221" s="236" t="s">
        <v>215</v>
      </c>
      <c r="E221" s="237" t="s">
        <v>19</v>
      </c>
      <c r="F221" s="238" t="s">
        <v>880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215</v>
      </c>
      <c r="AU221" s="244" t="s">
        <v>81</v>
      </c>
      <c r="AV221" s="13" t="s">
        <v>79</v>
      </c>
      <c r="AW221" s="13" t="s">
        <v>33</v>
      </c>
      <c r="AX221" s="13" t="s">
        <v>72</v>
      </c>
      <c r="AY221" s="244" t="s">
        <v>203</v>
      </c>
    </row>
    <row r="222" s="14" customFormat="1">
      <c r="A222" s="14"/>
      <c r="B222" s="245"/>
      <c r="C222" s="246"/>
      <c r="D222" s="236" t="s">
        <v>215</v>
      </c>
      <c r="E222" s="247" t="s">
        <v>19</v>
      </c>
      <c r="F222" s="248" t="s">
        <v>2147</v>
      </c>
      <c r="G222" s="246"/>
      <c r="H222" s="249">
        <v>2.7999999999999998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215</v>
      </c>
      <c r="AU222" s="255" t="s">
        <v>81</v>
      </c>
      <c r="AV222" s="14" t="s">
        <v>81</v>
      </c>
      <c r="AW222" s="14" t="s">
        <v>33</v>
      </c>
      <c r="AX222" s="14" t="s">
        <v>72</v>
      </c>
      <c r="AY222" s="255" t="s">
        <v>203</v>
      </c>
    </row>
    <row r="223" s="15" customFormat="1">
      <c r="A223" s="15"/>
      <c r="B223" s="256"/>
      <c r="C223" s="257"/>
      <c r="D223" s="236" t="s">
        <v>215</v>
      </c>
      <c r="E223" s="258" t="s">
        <v>19</v>
      </c>
      <c r="F223" s="259" t="s">
        <v>246</v>
      </c>
      <c r="G223" s="257"/>
      <c r="H223" s="260">
        <v>5.5999999999999996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215</v>
      </c>
      <c r="AU223" s="266" t="s">
        <v>81</v>
      </c>
      <c r="AV223" s="15" t="s">
        <v>211</v>
      </c>
      <c r="AW223" s="15" t="s">
        <v>33</v>
      </c>
      <c r="AX223" s="15" t="s">
        <v>79</v>
      </c>
      <c r="AY223" s="266" t="s">
        <v>203</v>
      </c>
    </row>
    <row r="224" s="2" customFormat="1" ht="44.25" customHeight="1">
      <c r="A224" s="40"/>
      <c r="B224" s="41"/>
      <c r="C224" s="270" t="s">
        <v>331</v>
      </c>
      <c r="D224" s="270" t="s">
        <v>771</v>
      </c>
      <c r="E224" s="271" t="s">
        <v>2150</v>
      </c>
      <c r="F224" s="272" t="s">
        <v>2151</v>
      </c>
      <c r="G224" s="273" t="s">
        <v>209</v>
      </c>
      <c r="H224" s="274">
        <v>2.7999999999999998</v>
      </c>
      <c r="I224" s="275"/>
      <c r="J224" s="276">
        <f>ROUND(I224*H224,2)</f>
        <v>0</v>
      </c>
      <c r="K224" s="272" t="s">
        <v>19</v>
      </c>
      <c r="L224" s="277"/>
      <c r="M224" s="278" t="s">
        <v>19</v>
      </c>
      <c r="N224" s="279" t="s">
        <v>43</v>
      </c>
      <c r="O224" s="86"/>
      <c r="P224" s="225">
        <f>O224*H224</f>
        <v>0</v>
      </c>
      <c r="Q224" s="225">
        <v>0.038289999999999998</v>
      </c>
      <c r="R224" s="225">
        <f>Q224*H224</f>
        <v>0.10721199999999999</v>
      </c>
      <c r="S224" s="225">
        <v>0</v>
      </c>
      <c r="T224" s="22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7" t="s">
        <v>821</v>
      </c>
      <c r="AT224" s="227" t="s">
        <v>771</v>
      </c>
      <c r="AU224" s="227" t="s">
        <v>81</v>
      </c>
      <c r="AY224" s="19" t="s">
        <v>203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19" t="s">
        <v>79</v>
      </c>
      <c r="BK224" s="228">
        <f>ROUND(I224*H224,2)</f>
        <v>0</v>
      </c>
      <c r="BL224" s="19" t="s">
        <v>321</v>
      </c>
      <c r="BM224" s="227" t="s">
        <v>2152</v>
      </c>
    </row>
    <row r="225" s="13" customFormat="1">
      <c r="A225" s="13"/>
      <c r="B225" s="234"/>
      <c r="C225" s="235"/>
      <c r="D225" s="236" t="s">
        <v>215</v>
      </c>
      <c r="E225" s="237" t="s">
        <v>19</v>
      </c>
      <c r="F225" s="238" t="s">
        <v>1977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215</v>
      </c>
      <c r="AU225" s="244" t="s">
        <v>81</v>
      </c>
      <c r="AV225" s="13" t="s">
        <v>79</v>
      </c>
      <c r="AW225" s="13" t="s">
        <v>33</v>
      </c>
      <c r="AX225" s="13" t="s">
        <v>72</v>
      </c>
      <c r="AY225" s="244" t="s">
        <v>203</v>
      </c>
    </row>
    <row r="226" s="13" customFormat="1">
      <c r="A226" s="13"/>
      <c r="B226" s="234"/>
      <c r="C226" s="235"/>
      <c r="D226" s="236" t="s">
        <v>215</v>
      </c>
      <c r="E226" s="237" t="s">
        <v>19</v>
      </c>
      <c r="F226" s="238" t="s">
        <v>2144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215</v>
      </c>
      <c r="AU226" s="244" t="s">
        <v>81</v>
      </c>
      <c r="AV226" s="13" t="s">
        <v>79</v>
      </c>
      <c r="AW226" s="13" t="s">
        <v>33</v>
      </c>
      <c r="AX226" s="13" t="s">
        <v>72</v>
      </c>
      <c r="AY226" s="244" t="s">
        <v>203</v>
      </c>
    </row>
    <row r="227" s="13" customFormat="1">
      <c r="A227" s="13"/>
      <c r="B227" s="234"/>
      <c r="C227" s="235"/>
      <c r="D227" s="236" t="s">
        <v>215</v>
      </c>
      <c r="E227" s="237" t="s">
        <v>19</v>
      </c>
      <c r="F227" s="238" t="s">
        <v>553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215</v>
      </c>
      <c r="AU227" s="244" t="s">
        <v>81</v>
      </c>
      <c r="AV227" s="13" t="s">
        <v>79</v>
      </c>
      <c r="AW227" s="13" t="s">
        <v>33</v>
      </c>
      <c r="AX227" s="13" t="s">
        <v>72</v>
      </c>
      <c r="AY227" s="244" t="s">
        <v>203</v>
      </c>
    </row>
    <row r="228" s="13" customFormat="1">
      <c r="A228" s="13"/>
      <c r="B228" s="234"/>
      <c r="C228" s="235"/>
      <c r="D228" s="236" t="s">
        <v>215</v>
      </c>
      <c r="E228" s="237" t="s">
        <v>19</v>
      </c>
      <c r="F228" s="238" t="s">
        <v>469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215</v>
      </c>
      <c r="AU228" s="244" t="s">
        <v>81</v>
      </c>
      <c r="AV228" s="13" t="s">
        <v>79</v>
      </c>
      <c r="AW228" s="13" t="s">
        <v>33</v>
      </c>
      <c r="AX228" s="13" t="s">
        <v>72</v>
      </c>
      <c r="AY228" s="244" t="s">
        <v>203</v>
      </c>
    </row>
    <row r="229" s="13" customFormat="1">
      <c r="A229" s="13"/>
      <c r="B229" s="234"/>
      <c r="C229" s="235"/>
      <c r="D229" s="236" t="s">
        <v>215</v>
      </c>
      <c r="E229" s="237" t="s">
        <v>19</v>
      </c>
      <c r="F229" s="238" t="s">
        <v>2145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215</v>
      </c>
      <c r="AU229" s="244" t="s">
        <v>81</v>
      </c>
      <c r="AV229" s="13" t="s">
        <v>79</v>
      </c>
      <c r="AW229" s="13" t="s">
        <v>33</v>
      </c>
      <c r="AX229" s="13" t="s">
        <v>72</v>
      </c>
      <c r="AY229" s="244" t="s">
        <v>203</v>
      </c>
    </row>
    <row r="230" s="13" customFormat="1">
      <c r="A230" s="13"/>
      <c r="B230" s="234"/>
      <c r="C230" s="235"/>
      <c r="D230" s="236" t="s">
        <v>215</v>
      </c>
      <c r="E230" s="237" t="s">
        <v>19</v>
      </c>
      <c r="F230" s="238" t="s">
        <v>2146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215</v>
      </c>
      <c r="AU230" s="244" t="s">
        <v>81</v>
      </c>
      <c r="AV230" s="13" t="s">
        <v>79</v>
      </c>
      <c r="AW230" s="13" t="s">
        <v>33</v>
      </c>
      <c r="AX230" s="13" t="s">
        <v>72</v>
      </c>
      <c r="AY230" s="244" t="s">
        <v>203</v>
      </c>
    </row>
    <row r="231" s="13" customFormat="1">
      <c r="A231" s="13"/>
      <c r="B231" s="234"/>
      <c r="C231" s="235"/>
      <c r="D231" s="236" t="s">
        <v>215</v>
      </c>
      <c r="E231" s="237" t="s">
        <v>19</v>
      </c>
      <c r="F231" s="238" t="s">
        <v>880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215</v>
      </c>
      <c r="AU231" s="244" t="s">
        <v>81</v>
      </c>
      <c r="AV231" s="13" t="s">
        <v>79</v>
      </c>
      <c r="AW231" s="13" t="s">
        <v>33</v>
      </c>
      <c r="AX231" s="13" t="s">
        <v>72</v>
      </c>
      <c r="AY231" s="244" t="s">
        <v>203</v>
      </c>
    </row>
    <row r="232" s="14" customFormat="1">
      <c r="A232" s="14"/>
      <c r="B232" s="245"/>
      <c r="C232" s="246"/>
      <c r="D232" s="236" t="s">
        <v>215</v>
      </c>
      <c r="E232" s="247" t="s">
        <v>19</v>
      </c>
      <c r="F232" s="248" t="s">
        <v>2147</v>
      </c>
      <c r="G232" s="246"/>
      <c r="H232" s="249">
        <v>2.7999999999999998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215</v>
      </c>
      <c r="AU232" s="255" t="s">
        <v>81</v>
      </c>
      <c r="AV232" s="14" t="s">
        <v>81</v>
      </c>
      <c r="AW232" s="14" t="s">
        <v>33</v>
      </c>
      <c r="AX232" s="14" t="s">
        <v>72</v>
      </c>
      <c r="AY232" s="255" t="s">
        <v>203</v>
      </c>
    </row>
    <row r="233" s="15" customFormat="1">
      <c r="A233" s="15"/>
      <c r="B233" s="256"/>
      <c r="C233" s="257"/>
      <c r="D233" s="236" t="s">
        <v>215</v>
      </c>
      <c r="E233" s="258" t="s">
        <v>19</v>
      </c>
      <c r="F233" s="259" t="s">
        <v>246</v>
      </c>
      <c r="G233" s="257"/>
      <c r="H233" s="260">
        <v>2.7999999999999998</v>
      </c>
      <c r="I233" s="261"/>
      <c r="J233" s="257"/>
      <c r="K233" s="257"/>
      <c r="L233" s="262"/>
      <c r="M233" s="263"/>
      <c r="N233" s="264"/>
      <c r="O233" s="264"/>
      <c r="P233" s="264"/>
      <c r="Q233" s="264"/>
      <c r="R233" s="264"/>
      <c r="S233" s="264"/>
      <c r="T233" s="26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6" t="s">
        <v>215</v>
      </c>
      <c r="AU233" s="266" t="s">
        <v>81</v>
      </c>
      <c r="AV233" s="15" t="s">
        <v>211</v>
      </c>
      <c r="AW233" s="15" t="s">
        <v>33</v>
      </c>
      <c r="AX233" s="15" t="s">
        <v>79</v>
      </c>
      <c r="AY233" s="266" t="s">
        <v>203</v>
      </c>
    </row>
    <row r="234" s="2" customFormat="1" ht="44.25" customHeight="1">
      <c r="A234" s="40"/>
      <c r="B234" s="41"/>
      <c r="C234" s="270" t="s">
        <v>8</v>
      </c>
      <c r="D234" s="270" t="s">
        <v>771</v>
      </c>
      <c r="E234" s="271" t="s">
        <v>2153</v>
      </c>
      <c r="F234" s="272" t="s">
        <v>2154</v>
      </c>
      <c r="G234" s="273" t="s">
        <v>209</v>
      </c>
      <c r="H234" s="274">
        <v>2.7999999999999998</v>
      </c>
      <c r="I234" s="275"/>
      <c r="J234" s="276">
        <f>ROUND(I234*H234,2)</f>
        <v>0</v>
      </c>
      <c r="K234" s="272" t="s">
        <v>19</v>
      </c>
      <c r="L234" s="277"/>
      <c r="M234" s="278" t="s">
        <v>19</v>
      </c>
      <c r="N234" s="279" t="s">
        <v>43</v>
      </c>
      <c r="O234" s="86"/>
      <c r="P234" s="225">
        <f>O234*H234</f>
        <v>0</v>
      </c>
      <c r="Q234" s="225">
        <v>0.038289999999999998</v>
      </c>
      <c r="R234" s="225">
        <f>Q234*H234</f>
        <v>0.10721199999999999</v>
      </c>
      <c r="S234" s="225">
        <v>0</v>
      </c>
      <c r="T234" s="22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7" t="s">
        <v>821</v>
      </c>
      <c r="AT234" s="227" t="s">
        <v>771</v>
      </c>
      <c r="AU234" s="227" t="s">
        <v>81</v>
      </c>
      <c r="AY234" s="19" t="s">
        <v>203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19" t="s">
        <v>79</v>
      </c>
      <c r="BK234" s="228">
        <f>ROUND(I234*H234,2)</f>
        <v>0</v>
      </c>
      <c r="BL234" s="19" t="s">
        <v>321</v>
      </c>
      <c r="BM234" s="227" t="s">
        <v>2155</v>
      </c>
    </row>
    <row r="235" s="13" customFormat="1">
      <c r="A235" s="13"/>
      <c r="B235" s="234"/>
      <c r="C235" s="235"/>
      <c r="D235" s="236" t="s">
        <v>215</v>
      </c>
      <c r="E235" s="237" t="s">
        <v>19</v>
      </c>
      <c r="F235" s="238" t="s">
        <v>1977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215</v>
      </c>
      <c r="AU235" s="244" t="s">
        <v>81</v>
      </c>
      <c r="AV235" s="13" t="s">
        <v>79</v>
      </c>
      <c r="AW235" s="13" t="s">
        <v>33</v>
      </c>
      <c r="AX235" s="13" t="s">
        <v>72</v>
      </c>
      <c r="AY235" s="244" t="s">
        <v>203</v>
      </c>
    </row>
    <row r="236" s="13" customFormat="1">
      <c r="A236" s="13"/>
      <c r="B236" s="234"/>
      <c r="C236" s="235"/>
      <c r="D236" s="236" t="s">
        <v>215</v>
      </c>
      <c r="E236" s="237" t="s">
        <v>19</v>
      </c>
      <c r="F236" s="238" t="s">
        <v>2148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215</v>
      </c>
      <c r="AU236" s="244" t="s">
        <v>81</v>
      </c>
      <c r="AV236" s="13" t="s">
        <v>79</v>
      </c>
      <c r="AW236" s="13" t="s">
        <v>33</v>
      </c>
      <c r="AX236" s="13" t="s">
        <v>72</v>
      </c>
      <c r="AY236" s="244" t="s">
        <v>203</v>
      </c>
    </row>
    <row r="237" s="13" customFormat="1">
      <c r="A237" s="13"/>
      <c r="B237" s="234"/>
      <c r="C237" s="235"/>
      <c r="D237" s="236" t="s">
        <v>215</v>
      </c>
      <c r="E237" s="237" t="s">
        <v>19</v>
      </c>
      <c r="F237" s="238" t="s">
        <v>553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215</v>
      </c>
      <c r="AU237" s="244" t="s">
        <v>81</v>
      </c>
      <c r="AV237" s="13" t="s">
        <v>79</v>
      </c>
      <c r="AW237" s="13" t="s">
        <v>33</v>
      </c>
      <c r="AX237" s="13" t="s">
        <v>72</v>
      </c>
      <c r="AY237" s="244" t="s">
        <v>203</v>
      </c>
    </row>
    <row r="238" s="13" customFormat="1">
      <c r="A238" s="13"/>
      <c r="B238" s="234"/>
      <c r="C238" s="235"/>
      <c r="D238" s="236" t="s">
        <v>215</v>
      </c>
      <c r="E238" s="237" t="s">
        <v>19</v>
      </c>
      <c r="F238" s="238" t="s">
        <v>469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215</v>
      </c>
      <c r="AU238" s="244" t="s">
        <v>81</v>
      </c>
      <c r="AV238" s="13" t="s">
        <v>79</v>
      </c>
      <c r="AW238" s="13" t="s">
        <v>33</v>
      </c>
      <c r="AX238" s="13" t="s">
        <v>72</v>
      </c>
      <c r="AY238" s="244" t="s">
        <v>203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2156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3" customFormat="1">
      <c r="A240" s="13"/>
      <c r="B240" s="234"/>
      <c r="C240" s="235"/>
      <c r="D240" s="236" t="s">
        <v>215</v>
      </c>
      <c r="E240" s="237" t="s">
        <v>19</v>
      </c>
      <c r="F240" s="238" t="s">
        <v>2146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215</v>
      </c>
      <c r="AU240" s="244" t="s">
        <v>81</v>
      </c>
      <c r="AV240" s="13" t="s">
        <v>79</v>
      </c>
      <c r="AW240" s="13" t="s">
        <v>33</v>
      </c>
      <c r="AX240" s="13" t="s">
        <v>72</v>
      </c>
      <c r="AY240" s="244" t="s">
        <v>203</v>
      </c>
    </row>
    <row r="241" s="13" customFormat="1">
      <c r="A241" s="13"/>
      <c r="B241" s="234"/>
      <c r="C241" s="235"/>
      <c r="D241" s="236" t="s">
        <v>215</v>
      </c>
      <c r="E241" s="237" t="s">
        <v>19</v>
      </c>
      <c r="F241" s="238" t="s">
        <v>880</v>
      </c>
      <c r="G241" s="235"/>
      <c r="H241" s="237" t="s">
        <v>19</v>
      </c>
      <c r="I241" s="239"/>
      <c r="J241" s="235"/>
      <c r="K241" s="235"/>
      <c r="L241" s="240"/>
      <c r="M241" s="241"/>
      <c r="N241" s="242"/>
      <c r="O241" s="242"/>
      <c r="P241" s="242"/>
      <c r="Q241" s="242"/>
      <c r="R241" s="242"/>
      <c r="S241" s="242"/>
      <c r="T241" s="24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4" t="s">
        <v>215</v>
      </c>
      <c r="AU241" s="244" t="s">
        <v>81</v>
      </c>
      <c r="AV241" s="13" t="s">
        <v>79</v>
      </c>
      <c r="AW241" s="13" t="s">
        <v>33</v>
      </c>
      <c r="AX241" s="13" t="s">
        <v>72</v>
      </c>
      <c r="AY241" s="244" t="s">
        <v>203</v>
      </c>
    </row>
    <row r="242" s="14" customFormat="1">
      <c r="A242" s="14"/>
      <c r="B242" s="245"/>
      <c r="C242" s="246"/>
      <c r="D242" s="236" t="s">
        <v>215</v>
      </c>
      <c r="E242" s="247" t="s">
        <v>19</v>
      </c>
      <c r="F242" s="248" t="s">
        <v>2147</v>
      </c>
      <c r="G242" s="246"/>
      <c r="H242" s="249">
        <v>2.7999999999999998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215</v>
      </c>
      <c r="AU242" s="255" t="s">
        <v>81</v>
      </c>
      <c r="AV242" s="14" t="s">
        <v>81</v>
      </c>
      <c r="AW242" s="14" t="s">
        <v>33</v>
      </c>
      <c r="AX242" s="14" t="s">
        <v>72</v>
      </c>
      <c r="AY242" s="255" t="s">
        <v>203</v>
      </c>
    </row>
    <row r="243" s="15" customFormat="1">
      <c r="A243" s="15"/>
      <c r="B243" s="256"/>
      <c r="C243" s="257"/>
      <c r="D243" s="236" t="s">
        <v>215</v>
      </c>
      <c r="E243" s="258" t="s">
        <v>19</v>
      </c>
      <c r="F243" s="259" t="s">
        <v>246</v>
      </c>
      <c r="G243" s="257"/>
      <c r="H243" s="260">
        <v>2.7999999999999998</v>
      </c>
      <c r="I243" s="261"/>
      <c r="J243" s="257"/>
      <c r="K243" s="257"/>
      <c r="L243" s="262"/>
      <c r="M243" s="263"/>
      <c r="N243" s="264"/>
      <c r="O243" s="264"/>
      <c r="P243" s="264"/>
      <c r="Q243" s="264"/>
      <c r="R243" s="264"/>
      <c r="S243" s="264"/>
      <c r="T243" s="26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6" t="s">
        <v>215</v>
      </c>
      <c r="AU243" s="266" t="s">
        <v>81</v>
      </c>
      <c r="AV243" s="15" t="s">
        <v>211</v>
      </c>
      <c r="AW243" s="15" t="s">
        <v>33</v>
      </c>
      <c r="AX243" s="15" t="s">
        <v>79</v>
      </c>
      <c r="AY243" s="266" t="s">
        <v>203</v>
      </c>
    </row>
    <row r="244" s="2" customFormat="1" ht="24.15" customHeight="1">
      <c r="A244" s="40"/>
      <c r="B244" s="41"/>
      <c r="C244" s="216" t="s">
        <v>348</v>
      </c>
      <c r="D244" s="216" t="s">
        <v>206</v>
      </c>
      <c r="E244" s="217" t="s">
        <v>904</v>
      </c>
      <c r="F244" s="218" t="s">
        <v>905</v>
      </c>
      <c r="G244" s="219" t="s">
        <v>282</v>
      </c>
      <c r="H244" s="220">
        <v>0.216</v>
      </c>
      <c r="I244" s="221"/>
      <c r="J244" s="222">
        <f>ROUND(I244*H244,2)</f>
        <v>0</v>
      </c>
      <c r="K244" s="218" t="s">
        <v>210</v>
      </c>
      <c r="L244" s="46"/>
      <c r="M244" s="223" t="s">
        <v>19</v>
      </c>
      <c r="N244" s="224" t="s">
        <v>43</v>
      </c>
      <c r="O244" s="86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7" t="s">
        <v>321</v>
      </c>
      <c r="AT244" s="227" t="s">
        <v>206</v>
      </c>
      <c r="AU244" s="227" t="s">
        <v>81</v>
      </c>
      <c r="AY244" s="19" t="s">
        <v>203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19" t="s">
        <v>79</v>
      </c>
      <c r="BK244" s="228">
        <f>ROUND(I244*H244,2)</f>
        <v>0</v>
      </c>
      <c r="BL244" s="19" t="s">
        <v>321</v>
      </c>
      <c r="BM244" s="227" t="s">
        <v>2157</v>
      </c>
    </row>
    <row r="245" s="2" customFormat="1">
      <c r="A245" s="40"/>
      <c r="B245" s="41"/>
      <c r="C245" s="42"/>
      <c r="D245" s="229" t="s">
        <v>213</v>
      </c>
      <c r="E245" s="42"/>
      <c r="F245" s="230" t="s">
        <v>907</v>
      </c>
      <c r="G245" s="42"/>
      <c r="H245" s="42"/>
      <c r="I245" s="231"/>
      <c r="J245" s="42"/>
      <c r="K245" s="42"/>
      <c r="L245" s="46"/>
      <c r="M245" s="232"/>
      <c r="N245" s="233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213</v>
      </c>
      <c r="AU245" s="19" t="s">
        <v>81</v>
      </c>
    </row>
    <row r="246" s="12" customFormat="1" ht="22.8" customHeight="1">
      <c r="A246" s="12"/>
      <c r="B246" s="200"/>
      <c r="C246" s="201"/>
      <c r="D246" s="202" t="s">
        <v>71</v>
      </c>
      <c r="E246" s="214" t="s">
        <v>619</v>
      </c>
      <c r="F246" s="214" t="s">
        <v>908</v>
      </c>
      <c r="G246" s="201"/>
      <c r="H246" s="201"/>
      <c r="I246" s="204"/>
      <c r="J246" s="215">
        <f>BK246</f>
        <v>0</v>
      </c>
      <c r="K246" s="201"/>
      <c r="L246" s="206"/>
      <c r="M246" s="207"/>
      <c r="N246" s="208"/>
      <c r="O246" s="208"/>
      <c r="P246" s="209">
        <f>SUM(P247:P323)</f>
        <v>0</v>
      </c>
      <c r="Q246" s="208"/>
      <c r="R246" s="209">
        <f>SUM(R247:R323)</f>
        <v>0.35755861999999999</v>
      </c>
      <c r="S246" s="208"/>
      <c r="T246" s="210">
        <f>SUM(T247:T323)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11" t="s">
        <v>81</v>
      </c>
      <c r="AT246" s="212" t="s">
        <v>71</v>
      </c>
      <c r="AU246" s="212" t="s">
        <v>79</v>
      </c>
      <c r="AY246" s="211" t="s">
        <v>203</v>
      </c>
      <c r="BK246" s="213">
        <f>SUM(BK247:BK323)</f>
        <v>0</v>
      </c>
    </row>
    <row r="247" s="2" customFormat="1" ht="16.5" customHeight="1">
      <c r="A247" s="40"/>
      <c r="B247" s="41"/>
      <c r="C247" s="216" t="s">
        <v>355</v>
      </c>
      <c r="D247" s="216" t="s">
        <v>206</v>
      </c>
      <c r="E247" s="217" t="s">
        <v>910</v>
      </c>
      <c r="F247" s="218" t="s">
        <v>911</v>
      </c>
      <c r="G247" s="219" t="s">
        <v>209</v>
      </c>
      <c r="H247" s="220">
        <v>100.57899999999999</v>
      </c>
      <c r="I247" s="221"/>
      <c r="J247" s="222">
        <f>ROUND(I247*H247,2)</f>
        <v>0</v>
      </c>
      <c r="K247" s="218" t="s">
        <v>210</v>
      </c>
      <c r="L247" s="46"/>
      <c r="M247" s="223" t="s">
        <v>19</v>
      </c>
      <c r="N247" s="224" t="s">
        <v>43</v>
      </c>
      <c r="O247" s="86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7" t="s">
        <v>321</v>
      </c>
      <c r="AT247" s="227" t="s">
        <v>206</v>
      </c>
      <c r="AU247" s="227" t="s">
        <v>81</v>
      </c>
      <c r="AY247" s="19" t="s">
        <v>203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19" t="s">
        <v>79</v>
      </c>
      <c r="BK247" s="228">
        <f>ROUND(I247*H247,2)</f>
        <v>0</v>
      </c>
      <c r="BL247" s="19" t="s">
        <v>321</v>
      </c>
      <c r="BM247" s="227" t="s">
        <v>2158</v>
      </c>
    </row>
    <row r="248" s="2" customFormat="1">
      <c r="A248" s="40"/>
      <c r="B248" s="41"/>
      <c r="C248" s="42"/>
      <c r="D248" s="229" t="s">
        <v>213</v>
      </c>
      <c r="E248" s="42"/>
      <c r="F248" s="230" t="s">
        <v>913</v>
      </c>
      <c r="G248" s="42"/>
      <c r="H248" s="42"/>
      <c r="I248" s="231"/>
      <c r="J248" s="42"/>
      <c r="K248" s="42"/>
      <c r="L248" s="46"/>
      <c r="M248" s="232"/>
      <c r="N248" s="233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213</v>
      </c>
      <c r="AU248" s="19" t="s">
        <v>81</v>
      </c>
    </row>
    <row r="249" s="13" customFormat="1">
      <c r="A249" s="13"/>
      <c r="B249" s="234"/>
      <c r="C249" s="235"/>
      <c r="D249" s="236" t="s">
        <v>215</v>
      </c>
      <c r="E249" s="237" t="s">
        <v>19</v>
      </c>
      <c r="F249" s="238" t="s">
        <v>1977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215</v>
      </c>
      <c r="AU249" s="244" t="s">
        <v>81</v>
      </c>
      <c r="AV249" s="13" t="s">
        <v>79</v>
      </c>
      <c r="AW249" s="13" t="s">
        <v>33</v>
      </c>
      <c r="AX249" s="13" t="s">
        <v>72</v>
      </c>
      <c r="AY249" s="244" t="s">
        <v>203</v>
      </c>
    </row>
    <row r="250" s="13" customFormat="1">
      <c r="A250" s="13"/>
      <c r="B250" s="234"/>
      <c r="C250" s="235"/>
      <c r="D250" s="236" t="s">
        <v>215</v>
      </c>
      <c r="E250" s="237" t="s">
        <v>19</v>
      </c>
      <c r="F250" s="238" t="s">
        <v>2159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215</v>
      </c>
      <c r="AU250" s="244" t="s">
        <v>81</v>
      </c>
      <c r="AV250" s="13" t="s">
        <v>79</v>
      </c>
      <c r="AW250" s="13" t="s">
        <v>33</v>
      </c>
      <c r="AX250" s="13" t="s">
        <v>72</v>
      </c>
      <c r="AY250" s="244" t="s">
        <v>203</v>
      </c>
    </row>
    <row r="251" s="13" customFormat="1">
      <c r="A251" s="13"/>
      <c r="B251" s="234"/>
      <c r="C251" s="235"/>
      <c r="D251" s="236" t="s">
        <v>215</v>
      </c>
      <c r="E251" s="237" t="s">
        <v>19</v>
      </c>
      <c r="F251" s="238" t="s">
        <v>553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215</v>
      </c>
      <c r="AU251" s="244" t="s">
        <v>81</v>
      </c>
      <c r="AV251" s="13" t="s">
        <v>79</v>
      </c>
      <c r="AW251" s="13" t="s">
        <v>33</v>
      </c>
      <c r="AX251" s="13" t="s">
        <v>72</v>
      </c>
      <c r="AY251" s="244" t="s">
        <v>203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915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3" customFormat="1">
      <c r="A253" s="13"/>
      <c r="B253" s="234"/>
      <c r="C253" s="235"/>
      <c r="D253" s="236" t="s">
        <v>215</v>
      </c>
      <c r="E253" s="237" t="s">
        <v>19</v>
      </c>
      <c r="F253" s="238" t="s">
        <v>1140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215</v>
      </c>
      <c r="AU253" s="244" t="s">
        <v>81</v>
      </c>
      <c r="AV253" s="13" t="s">
        <v>79</v>
      </c>
      <c r="AW253" s="13" t="s">
        <v>33</v>
      </c>
      <c r="AX253" s="13" t="s">
        <v>72</v>
      </c>
      <c r="AY253" s="244" t="s">
        <v>203</v>
      </c>
    </row>
    <row r="254" s="14" customFormat="1">
      <c r="A254" s="14"/>
      <c r="B254" s="245"/>
      <c r="C254" s="246"/>
      <c r="D254" s="236" t="s">
        <v>215</v>
      </c>
      <c r="E254" s="247" t="s">
        <v>19</v>
      </c>
      <c r="F254" s="248" t="s">
        <v>2056</v>
      </c>
      <c r="G254" s="246"/>
      <c r="H254" s="249">
        <v>86.927999999999997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215</v>
      </c>
      <c r="AU254" s="255" t="s">
        <v>81</v>
      </c>
      <c r="AV254" s="14" t="s">
        <v>81</v>
      </c>
      <c r="AW254" s="14" t="s">
        <v>33</v>
      </c>
      <c r="AX254" s="14" t="s">
        <v>72</v>
      </c>
      <c r="AY254" s="255" t="s">
        <v>203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1977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3" customFormat="1">
      <c r="A256" s="13"/>
      <c r="B256" s="234"/>
      <c r="C256" s="235"/>
      <c r="D256" s="236" t="s">
        <v>215</v>
      </c>
      <c r="E256" s="237" t="s">
        <v>19</v>
      </c>
      <c r="F256" s="238" t="s">
        <v>2160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215</v>
      </c>
      <c r="AU256" s="244" t="s">
        <v>81</v>
      </c>
      <c r="AV256" s="13" t="s">
        <v>79</v>
      </c>
      <c r="AW256" s="13" t="s">
        <v>33</v>
      </c>
      <c r="AX256" s="13" t="s">
        <v>72</v>
      </c>
      <c r="AY256" s="244" t="s">
        <v>203</v>
      </c>
    </row>
    <row r="257" s="13" customFormat="1">
      <c r="A257" s="13"/>
      <c r="B257" s="234"/>
      <c r="C257" s="235"/>
      <c r="D257" s="236" t="s">
        <v>215</v>
      </c>
      <c r="E257" s="237" t="s">
        <v>19</v>
      </c>
      <c r="F257" s="238" t="s">
        <v>1503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215</v>
      </c>
      <c r="AU257" s="244" t="s">
        <v>81</v>
      </c>
      <c r="AV257" s="13" t="s">
        <v>79</v>
      </c>
      <c r="AW257" s="13" t="s">
        <v>33</v>
      </c>
      <c r="AX257" s="13" t="s">
        <v>72</v>
      </c>
      <c r="AY257" s="244" t="s">
        <v>203</v>
      </c>
    </row>
    <row r="258" s="13" customFormat="1">
      <c r="A258" s="13"/>
      <c r="B258" s="234"/>
      <c r="C258" s="235"/>
      <c r="D258" s="236" t="s">
        <v>215</v>
      </c>
      <c r="E258" s="237" t="s">
        <v>19</v>
      </c>
      <c r="F258" s="238" t="s">
        <v>915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215</v>
      </c>
      <c r="AU258" s="244" t="s">
        <v>81</v>
      </c>
      <c r="AV258" s="13" t="s">
        <v>79</v>
      </c>
      <c r="AW258" s="13" t="s">
        <v>33</v>
      </c>
      <c r="AX258" s="13" t="s">
        <v>72</v>
      </c>
      <c r="AY258" s="244" t="s">
        <v>203</v>
      </c>
    </row>
    <row r="259" s="13" customFormat="1">
      <c r="A259" s="13"/>
      <c r="B259" s="234"/>
      <c r="C259" s="235"/>
      <c r="D259" s="236" t="s">
        <v>215</v>
      </c>
      <c r="E259" s="237" t="s">
        <v>19</v>
      </c>
      <c r="F259" s="238" t="s">
        <v>1140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215</v>
      </c>
      <c r="AU259" s="244" t="s">
        <v>81</v>
      </c>
      <c r="AV259" s="13" t="s">
        <v>79</v>
      </c>
      <c r="AW259" s="13" t="s">
        <v>33</v>
      </c>
      <c r="AX259" s="13" t="s">
        <v>72</v>
      </c>
      <c r="AY259" s="244" t="s">
        <v>203</v>
      </c>
    </row>
    <row r="260" s="14" customFormat="1">
      <c r="A260" s="14"/>
      <c r="B260" s="245"/>
      <c r="C260" s="246"/>
      <c r="D260" s="236" t="s">
        <v>215</v>
      </c>
      <c r="E260" s="247" t="s">
        <v>19</v>
      </c>
      <c r="F260" s="248" t="s">
        <v>2054</v>
      </c>
      <c r="G260" s="246"/>
      <c r="H260" s="249">
        <v>13.651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215</v>
      </c>
      <c r="AU260" s="255" t="s">
        <v>81</v>
      </c>
      <c r="AV260" s="14" t="s">
        <v>81</v>
      </c>
      <c r="AW260" s="14" t="s">
        <v>33</v>
      </c>
      <c r="AX260" s="14" t="s">
        <v>72</v>
      </c>
      <c r="AY260" s="255" t="s">
        <v>203</v>
      </c>
    </row>
    <row r="261" s="15" customFormat="1">
      <c r="A261" s="15"/>
      <c r="B261" s="256"/>
      <c r="C261" s="257"/>
      <c r="D261" s="236" t="s">
        <v>215</v>
      </c>
      <c r="E261" s="258" t="s">
        <v>19</v>
      </c>
      <c r="F261" s="259" t="s">
        <v>246</v>
      </c>
      <c r="G261" s="257"/>
      <c r="H261" s="260">
        <v>100.57899999999999</v>
      </c>
      <c r="I261" s="261"/>
      <c r="J261" s="257"/>
      <c r="K261" s="257"/>
      <c r="L261" s="262"/>
      <c r="M261" s="263"/>
      <c r="N261" s="264"/>
      <c r="O261" s="264"/>
      <c r="P261" s="264"/>
      <c r="Q261" s="264"/>
      <c r="R261" s="264"/>
      <c r="S261" s="264"/>
      <c r="T261" s="26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6" t="s">
        <v>215</v>
      </c>
      <c r="AU261" s="266" t="s">
        <v>81</v>
      </c>
      <c r="AV261" s="15" t="s">
        <v>211</v>
      </c>
      <c r="AW261" s="15" t="s">
        <v>33</v>
      </c>
      <c r="AX261" s="15" t="s">
        <v>79</v>
      </c>
      <c r="AY261" s="266" t="s">
        <v>203</v>
      </c>
    </row>
    <row r="262" s="2" customFormat="1" ht="16.5" customHeight="1">
      <c r="A262" s="40"/>
      <c r="B262" s="41"/>
      <c r="C262" s="216" t="s">
        <v>365</v>
      </c>
      <c r="D262" s="216" t="s">
        <v>206</v>
      </c>
      <c r="E262" s="217" t="s">
        <v>919</v>
      </c>
      <c r="F262" s="218" t="s">
        <v>920</v>
      </c>
      <c r="G262" s="219" t="s">
        <v>209</v>
      </c>
      <c r="H262" s="220">
        <v>100.57899999999999</v>
      </c>
      <c r="I262" s="221"/>
      <c r="J262" s="222">
        <f>ROUND(I262*H262,2)</f>
        <v>0</v>
      </c>
      <c r="K262" s="218" t="s">
        <v>210</v>
      </c>
      <c r="L262" s="46"/>
      <c r="M262" s="223" t="s">
        <v>19</v>
      </c>
      <c r="N262" s="224" t="s">
        <v>43</v>
      </c>
      <c r="O262" s="86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7" t="s">
        <v>321</v>
      </c>
      <c r="AT262" s="227" t="s">
        <v>206</v>
      </c>
      <c r="AU262" s="227" t="s">
        <v>81</v>
      </c>
      <c r="AY262" s="19" t="s">
        <v>203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19" t="s">
        <v>79</v>
      </c>
      <c r="BK262" s="228">
        <f>ROUND(I262*H262,2)</f>
        <v>0</v>
      </c>
      <c r="BL262" s="19" t="s">
        <v>321</v>
      </c>
      <c r="BM262" s="227" t="s">
        <v>2161</v>
      </c>
    </row>
    <row r="263" s="2" customFormat="1">
      <c r="A263" s="40"/>
      <c r="B263" s="41"/>
      <c r="C263" s="42"/>
      <c r="D263" s="229" t="s">
        <v>213</v>
      </c>
      <c r="E263" s="42"/>
      <c r="F263" s="230" t="s">
        <v>922</v>
      </c>
      <c r="G263" s="42"/>
      <c r="H263" s="42"/>
      <c r="I263" s="231"/>
      <c r="J263" s="42"/>
      <c r="K263" s="42"/>
      <c r="L263" s="46"/>
      <c r="M263" s="232"/>
      <c r="N263" s="233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213</v>
      </c>
      <c r="AU263" s="19" t="s">
        <v>81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1977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3" customFormat="1">
      <c r="A265" s="13"/>
      <c r="B265" s="234"/>
      <c r="C265" s="235"/>
      <c r="D265" s="236" t="s">
        <v>215</v>
      </c>
      <c r="E265" s="237" t="s">
        <v>19</v>
      </c>
      <c r="F265" s="238" t="s">
        <v>2159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215</v>
      </c>
      <c r="AU265" s="244" t="s">
        <v>81</v>
      </c>
      <c r="AV265" s="13" t="s">
        <v>79</v>
      </c>
      <c r="AW265" s="13" t="s">
        <v>33</v>
      </c>
      <c r="AX265" s="13" t="s">
        <v>72</v>
      </c>
      <c r="AY265" s="244" t="s">
        <v>203</v>
      </c>
    </row>
    <row r="266" s="13" customFormat="1">
      <c r="A266" s="13"/>
      <c r="B266" s="234"/>
      <c r="C266" s="235"/>
      <c r="D266" s="236" t="s">
        <v>215</v>
      </c>
      <c r="E266" s="237" t="s">
        <v>19</v>
      </c>
      <c r="F266" s="238" t="s">
        <v>553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215</v>
      </c>
      <c r="AU266" s="244" t="s">
        <v>81</v>
      </c>
      <c r="AV266" s="13" t="s">
        <v>79</v>
      </c>
      <c r="AW266" s="13" t="s">
        <v>33</v>
      </c>
      <c r="AX266" s="13" t="s">
        <v>72</v>
      </c>
      <c r="AY266" s="244" t="s">
        <v>203</v>
      </c>
    </row>
    <row r="267" s="13" customFormat="1">
      <c r="A267" s="13"/>
      <c r="B267" s="234"/>
      <c r="C267" s="235"/>
      <c r="D267" s="236" t="s">
        <v>215</v>
      </c>
      <c r="E267" s="237" t="s">
        <v>19</v>
      </c>
      <c r="F267" s="238" t="s">
        <v>915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215</v>
      </c>
      <c r="AU267" s="244" t="s">
        <v>81</v>
      </c>
      <c r="AV267" s="13" t="s">
        <v>79</v>
      </c>
      <c r="AW267" s="13" t="s">
        <v>33</v>
      </c>
      <c r="AX267" s="13" t="s">
        <v>72</v>
      </c>
      <c r="AY267" s="244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1140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4" customFormat="1">
      <c r="A269" s="14"/>
      <c r="B269" s="245"/>
      <c r="C269" s="246"/>
      <c r="D269" s="236" t="s">
        <v>215</v>
      </c>
      <c r="E269" s="247" t="s">
        <v>19</v>
      </c>
      <c r="F269" s="248" t="s">
        <v>2056</v>
      </c>
      <c r="G269" s="246"/>
      <c r="H269" s="249">
        <v>86.927999999999997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215</v>
      </c>
      <c r="AU269" s="255" t="s">
        <v>81</v>
      </c>
      <c r="AV269" s="14" t="s">
        <v>81</v>
      </c>
      <c r="AW269" s="14" t="s">
        <v>33</v>
      </c>
      <c r="AX269" s="14" t="s">
        <v>72</v>
      </c>
      <c r="AY269" s="255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1977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3" customFormat="1">
      <c r="A271" s="13"/>
      <c r="B271" s="234"/>
      <c r="C271" s="235"/>
      <c r="D271" s="236" t="s">
        <v>215</v>
      </c>
      <c r="E271" s="237" t="s">
        <v>19</v>
      </c>
      <c r="F271" s="238" t="s">
        <v>2160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215</v>
      </c>
      <c r="AU271" s="244" t="s">
        <v>81</v>
      </c>
      <c r="AV271" s="13" t="s">
        <v>79</v>
      </c>
      <c r="AW271" s="13" t="s">
        <v>33</v>
      </c>
      <c r="AX271" s="13" t="s">
        <v>72</v>
      </c>
      <c r="AY271" s="244" t="s">
        <v>203</v>
      </c>
    </row>
    <row r="272" s="13" customFormat="1">
      <c r="A272" s="13"/>
      <c r="B272" s="234"/>
      <c r="C272" s="235"/>
      <c r="D272" s="236" t="s">
        <v>215</v>
      </c>
      <c r="E272" s="237" t="s">
        <v>19</v>
      </c>
      <c r="F272" s="238" t="s">
        <v>1503</v>
      </c>
      <c r="G272" s="235"/>
      <c r="H272" s="237" t="s">
        <v>19</v>
      </c>
      <c r="I272" s="239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215</v>
      </c>
      <c r="AU272" s="244" t="s">
        <v>81</v>
      </c>
      <c r="AV272" s="13" t="s">
        <v>79</v>
      </c>
      <c r="AW272" s="13" t="s">
        <v>33</v>
      </c>
      <c r="AX272" s="13" t="s">
        <v>72</v>
      </c>
      <c r="AY272" s="244" t="s">
        <v>203</v>
      </c>
    </row>
    <row r="273" s="13" customFormat="1">
      <c r="A273" s="13"/>
      <c r="B273" s="234"/>
      <c r="C273" s="235"/>
      <c r="D273" s="236" t="s">
        <v>215</v>
      </c>
      <c r="E273" s="237" t="s">
        <v>19</v>
      </c>
      <c r="F273" s="238" t="s">
        <v>915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215</v>
      </c>
      <c r="AU273" s="244" t="s">
        <v>81</v>
      </c>
      <c r="AV273" s="13" t="s">
        <v>79</v>
      </c>
      <c r="AW273" s="13" t="s">
        <v>33</v>
      </c>
      <c r="AX273" s="13" t="s">
        <v>72</v>
      </c>
      <c r="AY273" s="244" t="s">
        <v>203</v>
      </c>
    </row>
    <row r="274" s="13" customFormat="1">
      <c r="A274" s="13"/>
      <c r="B274" s="234"/>
      <c r="C274" s="235"/>
      <c r="D274" s="236" t="s">
        <v>215</v>
      </c>
      <c r="E274" s="237" t="s">
        <v>19</v>
      </c>
      <c r="F274" s="238" t="s">
        <v>1140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215</v>
      </c>
      <c r="AU274" s="244" t="s">
        <v>81</v>
      </c>
      <c r="AV274" s="13" t="s">
        <v>79</v>
      </c>
      <c r="AW274" s="13" t="s">
        <v>33</v>
      </c>
      <c r="AX274" s="13" t="s">
        <v>72</v>
      </c>
      <c r="AY274" s="244" t="s">
        <v>203</v>
      </c>
    </row>
    <row r="275" s="14" customFormat="1">
      <c r="A275" s="14"/>
      <c r="B275" s="245"/>
      <c r="C275" s="246"/>
      <c r="D275" s="236" t="s">
        <v>215</v>
      </c>
      <c r="E275" s="247" t="s">
        <v>19</v>
      </c>
      <c r="F275" s="248" t="s">
        <v>2054</v>
      </c>
      <c r="G275" s="246"/>
      <c r="H275" s="249">
        <v>13.651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215</v>
      </c>
      <c r="AU275" s="255" t="s">
        <v>81</v>
      </c>
      <c r="AV275" s="14" t="s">
        <v>81</v>
      </c>
      <c r="AW275" s="14" t="s">
        <v>33</v>
      </c>
      <c r="AX275" s="14" t="s">
        <v>72</v>
      </c>
      <c r="AY275" s="255" t="s">
        <v>203</v>
      </c>
    </row>
    <row r="276" s="15" customFormat="1">
      <c r="A276" s="15"/>
      <c r="B276" s="256"/>
      <c r="C276" s="257"/>
      <c r="D276" s="236" t="s">
        <v>215</v>
      </c>
      <c r="E276" s="258" t="s">
        <v>19</v>
      </c>
      <c r="F276" s="259" t="s">
        <v>246</v>
      </c>
      <c r="G276" s="257"/>
      <c r="H276" s="260">
        <v>100.57899999999999</v>
      </c>
      <c r="I276" s="261"/>
      <c r="J276" s="257"/>
      <c r="K276" s="257"/>
      <c r="L276" s="262"/>
      <c r="M276" s="263"/>
      <c r="N276" s="264"/>
      <c r="O276" s="264"/>
      <c r="P276" s="264"/>
      <c r="Q276" s="264"/>
      <c r="R276" s="264"/>
      <c r="S276" s="264"/>
      <c r="T276" s="26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6" t="s">
        <v>215</v>
      </c>
      <c r="AU276" s="266" t="s">
        <v>81</v>
      </c>
      <c r="AV276" s="15" t="s">
        <v>211</v>
      </c>
      <c r="AW276" s="15" t="s">
        <v>33</v>
      </c>
      <c r="AX276" s="15" t="s">
        <v>79</v>
      </c>
      <c r="AY276" s="266" t="s">
        <v>203</v>
      </c>
    </row>
    <row r="277" s="2" customFormat="1" ht="16.5" customHeight="1">
      <c r="A277" s="40"/>
      <c r="B277" s="41"/>
      <c r="C277" s="216" t="s">
        <v>321</v>
      </c>
      <c r="D277" s="216" t="s">
        <v>206</v>
      </c>
      <c r="E277" s="217" t="s">
        <v>924</v>
      </c>
      <c r="F277" s="218" t="s">
        <v>925</v>
      </c>
      <c r="G277" s="219" t="s">
        <v>209</v>
      </c>
      <c r="H277" s="220">
        <v>100.57899999999999</v>
      </c>
      <c r="I277" s="221"/>
      <c r="J277" s="222">
        <f>ROUND(I277*H277,2)</f>
        <v>0</v>
      </c>
      <c r="K277" s="218" t="s">
        <v>210</v>
      </c>
      <c r="L277" s="46"/>
      <c r="M277" s="223" t="s">
        <v>19</v>
      </c>
      <c r="N277" s="224" t="s">
        <v>43</v>
      </c>
      <c r="O277" s="86"/>
      <c r="P277" s="225">
        <f>O277*H277</f>
        <v>0</v>
      </c>
      <c r="Q277" s="225">
        <v>3.0000000000000001E-05</v>
      </c>
      <c r="R277" s="225">
        <f>Q277*H277</f>
        <v>0.0030173699999999997</v>
      </c>
      <c r="S277" s="225">
        <v>0</v>
      </c>
      <c r="T277" s="226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7" t="s">
        <v>321</v>
      </c>
      <c r="AT277" s="227" t="s">
        <v>206</v>
      </c>
      <c r="AU277" s="227" t="s">
        <v>81</v>
      </c>
      <c r="AY277" s="19" t="s">
        <v>203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19" t="s">
        <v>79</v>
      </c>
      <c r="BK277" s="228">
        <f>ROUND(I277*H277,2)</f>
        <v>0</v>
      </c>
      <c r="BL277" s="19" t="s">
        <v>321</v>
      </c>
      <c r="BM277" s="227" t="s">
        <v>2162</v>
      </c>
    </row>
    <row r="278" s="2" customFormat="1">
      <c r="A278" s="40"/>
      <c r="B278" s="41"/>
      <c r="C278" s="42"/>
      <c r="D278" s="229" t="s">
        <v>213</v>
      </c>
      <c r="E278" s="42"/>
      <c r="F278" s="230" t="s">
        <v>927</v>
      </c>
      <c r="G278" s="42"/>
      <c r="H278" s="42"/>
      <c r="I278" s="231"/>
      <c r="J278" s="42"/>
      <c r="K278" s="42"/>
      <c r="L278" s="46"/>
      <c r="M278" s="232"/>
      <c r="N278" s="233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213</v>
      </c>
      <c r="AU278" s="19" t="s">
        <v>81</v>
      </c>
    </row>
    <row r="279" s="13" customFormat="1">
      <c r="A279" s="13"/>
      <c r="B279" s="234"/>
      <c r="C279" s="235"/>
      <c r="D279" s="236" t="s">
        <v>215</v>
      </c>
      <c r="E279" s="237" t="s">
        <v>19</v>
      </c>
      <c r="F279" s="238" t="s">
        <v>1977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215</v>
      </c>
      <c r="AU279" s="244" t="s">
        <v>81</v>
      </c>
      <c r="AV279" s="13" t="s">
        <v>79</v>
      </c>
      <c r="AW279" s="13" t="s">
        <v>33</v>
      </c>
      <c r="AX279" s="13" t="s">
        <v>72</v>
      </c>
      <c r="AY279" s="244" t="s">
        <v>203</v>
      </c>
    </row>
    <row r="280" s="13" customFormat="1">
      <c r="A280" s="13"/>
      <c r="B280" s="234"/>
      <c r="C280" s="235"/>
      <c r="D280" s="236" t="s">
        <v>215</v>
      </c>
      <c r="E280" s="237" t="s">
        <v>19</v>
      </c>
      <c r="F280" s="238" t="s">
        <v>2159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215</v>
      </c>
      <c r="AU280" s="244" t="s">
        <v>81</v>
      </c>
      <c r="AV280" s="13" t="s">
        <v>79</v>
      </c>
      <c r="AW280" s="13" t="s">
        <v>33</v>
      </c>
      <c r="AX280" s="13" t="s">
        <v>72</v>
      </c>
      <c r="AY280" s="244" t="s">
        <v>203</v>
      </c>
    </row>
    <row r="281" s="13" customFormat="1">
      <c r="A281" s="13"/>
      <c r="B281" s="234"/>
      <c r="C281" s="235"/>
      <c r="D281" s="236" t="s">
        <v>215</v>
      </c>
      <c r="E281" s="237" t="s">
        <v>19</v>
      </c>
      <c r="F281" s="238" t="s">
        <v>553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215</v>
      </c>
      <c r="AU281" s="244" t="s">
        <v>81</v>
      </c>
      <c r="AV281" s="13" t="s">
        <v>79</v>
      </c>
      <c r="AW281" s="13" t="s">
        <v>33</v>
      </c>
      <c r="AX281" s="13" t="s">
        <v>72</v>
      </c>
      <c r="AY281" s="244" t="s">
        <v>203</v>
      </c>
    </row>
    <row r="282" s="13" customFormat="1">
      <c r="A282" s="13"/>
      <c r="B282" s="234"/>
      <c r="C282" s="235"/>
      <c r="D282" s="236" t="s">
        <v>215</v>
      </c>
      <c r="E282" s="237" t="s">
        <v>19</v>
      </c>
      <c r="F282" s="238" t="s">
        <v>915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215</v>
      </c>
      <c r="AU282" s="244" t="s">
        <v>81</v>
      </c>
      <c r="AV282" s="13" t="s">
        <v>79</v>
      </c>
      <c r="AW282" s="13" t="s">
        <v>33</v>
      </c>
      <c r="AX282" s="13" t="s">
        <v>72</v>
      </c>
      <c r="AY282" s="244" t="s">
        <v>203</v>
      </c>
    </row>
    <row r="283" s="13" customFormat="1">
      <c r="A283" s="13"/>
      <c r="B283" s="234"/>
      <c r="C283" s="235"/>
      <c r="D283" s="236" t="s">
        <v>215</v>
      </c>
      <c r="E283" s="237" t="s">
        <v>19</v>
      </c>
      <c r="F283" s="238" t="s">
        <v>1140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215</v>
      </c>
      <c r="AU283" s="244" t="s">
        <v>81</v>
      </c>
      <c r="AV283" s="13" t="s">
        <v>79</v>
      </c>
      <c r="AW283" s="13" t="s">
        <v>33</v>
      </c>
      <c r="AX283" s="13" t="s">
        <v>72</v>
      </c>
      <c r="AY283" s="244" t="s">
        <v>203</v>
      </c>
    </row>
    <row r="284" s="14" customFormat="1">
      <c r="A284" s="14"/>
      <c r="B284" s="245"/>
      <c r="C284" s="246"/>
      <c r="D284" s="236" t="s">
        <v>215</v>
      </c>
      <c r="E284" s="247" t="s">
        <v>19</v>
      </c>
      <c r="F284" s="248" t="s">
        <v>2056</v>
      </c>
      <c r="G284" s="246"/>
      <c r="H284" s="249">
        <v>86.927999999999997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215</v>
      </c>
      <c r="AU284" s="255" t="s">
        <v>81</v>
      </c>
      <c r="AV284" s="14" t="s">
        <v>81</v>
      </c>
      <c r="AW284" s="14" t="s">
        <v>33</v>
      </c>
      <c r="AX284" s="14" t="s">
        <v>72</v>
      </c>
      <c r="AY284" s="255" t="s">
        <v>203</v>
      </c>
    </row>
    <row r="285" s="13" customFormat="1">
      <c r="A285" s="13"/>
      <c r="B285" s="234"/>
      <c r="C285" s="235"/>
      <c r="D285" s="236" t="s">
        <v>215</v>
      </c>
      <c r="E285" s="237" t="s">
        <v>19</v>
      </c>
      <c r="F285" s="238" t="s">
        <v>1977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215</v>
      </c>
      <c r="AU285" s="244" t="s">
        <v>81</v>
      </c>
      <c r="AV285" s="13" t="s">
        <v>79</v>
      </c>
      <c r="AW285" s="13" t="s">
        <v>33</v>
      </c>
      <c r="AX285" s="13" t="s">
        <v>72</v>
      </c>
      <c r="AY285" s="244" t="s">
        <v>203</v>
      </c>
    </row>
    <row r="286" s="13" customFormat="1">
      <c r="A286" s="13"/>
      <c r="B286" s="234"/>
      <c r="C286" s="235"/>
      <c r="D286" s="236" t="s">
        <v>215</v>
      </c>
      <c r="E286" s="237" t="s">
        <v>19</v>
      </c>
      <c r="F286" s="238" t="s">
        <v>2160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215</v>
      </c>
      <c r="AU286" s="244" t="s">
        <v>81</v>
      </c>
      <c r="AV286" s="13" t="s">
        <v>79</v>
      </c>
      <c r="AW286" s="13" t="s">
        <v>33</v>
      </c>
      <c r="AX286" s="13" t="s">
        <v>72</v>
      </c>
      <c r="AY286" s="244" t="s">
        <v>203</v>
      </c>
    </row>
    <row r="287" s="13" customFormat="1">
      <c r="A287" s="13"/>
      <c r="B287" s="234"/>
      <c r="C287" s="235"/>
      <c r="D287" s="236" t="s">
        <v>215</v>
      </c>
      <c r="E287" s="237" t="s">
        <v>19</v>
      </c>
      <c r="F287" s="238" t="s">
        <v>1503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215</v>
      </c>
      <c r="AU287" s="244" t="s">
        <v>81</v>
      </c>
      <c r="AV287" s="13" t="s">
        <v>79</v>
      </c>
      <c r="AW287" s="13" t="s">
        <v>33</v>
      </c>
      <c r="AX287" s="13" t="s">
        <v>72</v>
      </c>
      <c r="AY287" s="244" t="s">
        <v>203</v>
      </c>
    </row>
    <row r="288" s="13" customFormat="1">
      <c r="A288" s="13"/>
      <c r="B288" s="234"/>
      <c r="C288" s="235"/>
      <c r="D288" s="236" t="s">
        <v>215</v>
      </c>
      <c r="E288" s="237" t="s">
        <v>19</v>
      </c>
      <c r="F288" s="238" t="s">
        <v>915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215</v>
      </c>
      <c r="AU288" s="244" t="s">
        <v>81</v>
      </c>
      <c r="AV288" s="13" t="s">
        <v>79</v>
      </c>
      <c r="AW288" s="13" t="s">
        <v>33</v>
      </c>
      <c r="AX288" s="13" t="s">
        <v>72</v>
      </c>
      <c r="AY288" s="244" t="s">
        <v>203</v>
      </c>
    </row>
    <row r="289" s="13" customFormat="1">
      <c r="A289" s="13"/>
      <c r="B289" s="234"/>
      <c r="C289" s="235"/>
      <c r="D289" s="236" t="s">
        <v>215</v>
      </c>
      <c r="E289" s="237" t="s">
        <v>19</v>
      </c>
      <c r="F289" s="238" t="s">
        <v>1140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215</v>
      </c>
      <c r="AU289" s="244" t="s">
        <v>81</v>
      </c>
      <c r="AV289" s="13" t="s">
        <v>79</v>
      </c>
      <c r="AW289" s="13" t="s">
        <v>33</v>
      </c>
      <c r="AX289" s="13" t="s">
        <v>72</v>
      </c>
      <c r="AY289" s="244" t="s">
        <v>203</v>
      </c>
    </row>
    <row r="290" s="14" customFormat="1">
      <c r="A290" s="14"/>
      <c r="B290" s="245"/>
      <c r="C290" s="246"/>
      <c r="D290" s="236" t="s">
        <v>215</v>
      </c>
      <c r="E290" s="247" t="s">
        <v>19</v>
      </c>
      <c r="F290" s="248" t="s">
        <v>2054</v>
      </c>
      <c r="G290" s="246"/>
      <c r="H290" s="249">
        <v>13.651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215</v>
      </c>
      <c r="AU290" s="255" t="s">
        <v>81</v>
      </c>
      <c r="AV290" s="14" t="s">
        <v>81</v>
      </c>
      <c r="AW290" s="14" t="s">
        <v>33</v>
      </c>
      <c r="AX290" s="14" t="s">
        <v>72</v>
      </c>
      <c r="AY290" s="255" t="s">
        <v>203</v>
      </c>
    </row>
    <row r="291" s="15" customFormat="1">
      <c r="A291" s="15"/>
      <c r="B291" s="256"/>
      <c r="C291" s="257"/>
      <c r="D291" s="236" t="s">
        <v>215</v>
      </c>
      <c r="E291" s="258" t="s">
        <v>19</v>
      </c>
      <c r="F291" s="259" t="s">
        <v>246</v>
      </c>
      <c r="G291" s="257"/>
      <c r="H291" s="260">
        <v>100.57899999999999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6" t="s">
        <v>215</v>
      </c>
      <c r="AU291" s="266" t="s">
        <v>81</v>
      </c>
      <c r="AV291" s="15" t="s">
        <v>211</v>
      </c>
      <c r="AW291" s="15" t="s">
        <v>33</v>
      </c>
      <c r="AX291" s="15" t="s">
        <v>79</v>
      </c>
      <c r="AY291" s="266" t="s">
        <v>203</v>
      </c>
    </row>
    <row r="292" s="2" customFormat="1" ht="16.5" customHeight="1">
      <c r="A292" s="40"/>
      <c r="B292" s="41"/>
      <c r="C292" s="216" t="s">
        <v>394</v>
      </c>
      <c r="D292" s="216" t="s">
        <v>206</v>
      </c>
      <c r="E292" s="217" t="s">
        <v>928</v>
      </c>
      <c r="F292" s="218" t="s">
        <v>929</v>
      </c>
      <c r="G292" s="219" t="s">
        <v>209</v>
      </c>
      <c r="H292" s="220">
        <v>100.57899999999999</v>
      </c>
      <c r="I292" s="221"/>
      <c r="J292" s="222">
        <f>ROUND(I292*H292,2)</f>
        <v>0</v>
      </c>
      <c r="K292" s="218" t="s">
        <v>210</v>
      </c>
      <c r="L292" s="46"/>
      <c r="M292" s="223" t="s">
        <v>19</v>
      </c>
      <c r="N292" s="224" t="s">
        <v>43</v>
      </c>
      <c r="O292" s="86"/>
      <c r="P292" s="225">
        <f>O292*H292</f>
        <v>0</v>
      </c>
      <c r="Q292" s="225">
        <v>0.00050000000000000001</v>
      </c>
      <c r="R292" s="225">
        <f>Q292*H292</f>
        <v>0.050289500000000001</v>
      </c>
      <c r="S292" s="225">
        <v>0</v>
      </c>
      <c r="T292" s="226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7" t="s">
        <v>321</v>
      </c>
      <c r="AT292" s="227" t="s">
        <v>206</v>
      </c>
      <c r="AU292" s="227" t="s">
        <v>81</v>
      </c>
      <c r="AY292" s="19" t="s">
        <v>203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19" t="s">
        <v>79</v>
      </c>
      <c r="BK292" s="228">
        <f>ROUND(I292*H292,2)</f>
        <v>0</v>
      </c>
      <c r="BL292" s="19" t="s">
        <v>321</v>
      </c>
      <c r="BM292" s="227" t="s">
        <v>2163</v>
      </c>
    </row>
    <row r="293" s="2" customFormat="1">
      <c r="A293" s="40"/>
      <c r="B293" s="41"/>
      <c r="C293" s="42"/>
      <c r="D293" s="229" t="s">
        <v>213</v>
      </c>
      <c r="E293" s="42"/>
      <c r="F293" s="230" t="s">
        <v>931</v>
      </c>
      <c r="G293" s="42"/>
      <c r="H293" s="42"/>
      <c r="I293" s="231"/>
      <c r="J293" s="42"/>
      <c r="K293" s="42"/>
      <c r="L293" s="46"/>
      <c r="M293" s="232"/>
      <c r="N293" s="233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213</v>
      </c>
      <c r="AU293" s="19" t="s">
        <v>81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1977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3" customFormat="1">
      <c r="A295" s="13"/>
      <c r="B295" s="234"/>
      <c r="C295" s="235"/>
      <c r="D295" s="236" t="s">
        <v>215</v>
      </c>
      <c r="E295" s="237" t="s">
        <v>19</v>
      </c>
      <c r="F295" s="238" t="s">
        <v>2159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215</v>
      </c>
      <c r="AU295" s="244" t="s">
        <v>81</v>
      </c>
      <c r="AV295" s="13" t="s">
        <v>79</v>
      </c>
      <c r="AW295" s="13" t="s">
        <v>33</v>
      </c>
      <c r="AX295" s="13" t="s">
        <v>72</v>
      </c>
      <c r="AY295" s="244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553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3" customFormat="1">
      <c r="A297" s="13"/>
      <c r="B297" s="234"/>
      <c r="C297" s="235"/>
      <c r="D297" s="236" t="s">
        <v>215</v>
      </c>
      <c r="E297" s="237" t="s">
        <v>19</v>
      </c>
      <c r="F297" s="238" t="s">
        <v>915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215</v>
      </c>
      <c r="AU297" s="244" t="s">
        <v>81</v>
      </c>
      <c r="AV297" s="13" t="s">
        <v>79</v>
      </c>
      <c r="AW297" s="13" t="s">
        <v>33</v>
      </c>
      <c r="AX297" s="13" t="s">
        <v>72</v>
      </c>
      <c r="AY297" s="244" t="s">
        <v>203</v>
      </c>
    </row>
    <row r="298" s="13" customFormat="1">
      <c r="A298" s="13"/>
      <c r="B298" s="234"/>
      <c r="C298" s="235"/>
      <c r="D298" s="236" t="s">
        <v>215</v>
      </c>
      <c r="E298" s="237" t="s">
        <v>19</v>
      </c>
      <c r="F298" s="238" t="s">
        <v>1140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215</v>
      </c>
      <c r="AU298" s="244" t="s">
        <v>81</v>
      </c>
      <c r="AV298" s="13" t="s">
        <v>79</v>
      </c>
      <c r="AW298" s="13" t="s">
        <v>33</v>
      </c>
      <c r="AX298" s="13" t="s">
        <v>72</v>
      </c>
      <c r="AY298" s="244" t="s">
        <v>203</v>
      </c>
    </row>
    <row r="299" s="14" customFormat="1">
      <c r="A299" s="14"/>
      <c r="B299" s="245"/>
      <c r="C299" s="246"/>
      <c r="D299" s="236" t="s">
        <v>215</v>
      </c>
      <c r="E299" s="247" t="s">
        <v>19</v>
      </c>
      <c r="F299" s="248" t="s">
        <v>2056</v>
      </c>
      <c r="G299" s="246"/>
      <c r="H299" s="249">
        <v>86.927999999999997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215</v>
      </c>
      <c r="AU299" s="255" t="s">
        <v>81</v>
      </c>
      <c r="AV299" s="14" t="s">
        <v>81</v>
      </c>
      <c r="AW299" s="14" t="s">
        <v>33</v>
      </c>
      <c r="AX299" s="14" t="s">
        <v>72</v>
      </c>
      <c r="AY299" s="255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1977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3" customFormat="1">
      <c r="A301" s="13"/>
      <c r="B301" s="234"/>
      <c r="C301" s="235"/>
      <c r="D301" s="236" t="s">
        <v>215</v>
      </c>
      <c r="E301" s="237" t="s">
        <v>19</v>
      </c>
      <c r="F301" s="238" t="s">
        <v>2160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215</v>
      </c>
      <c r="AU301" s="244" t="s">
        <v>81</v>
      </c>
      <c r="AV301" s="13" t="s">
        <v>79</v>
      </c>
      <c r="AW301" s="13" t="s">
        <v>33</v>
      </c>
      <c r="AX301" s="13" t="s">
        <v>72</v>
      </c>
      <c r="AY301" s="244" t="s">
        <v>203</v>
      </c>
    </row>
    <row r="302" s="13" customFormat="1">
      <c r="A302" s="13"/>
      <c r="B302" s="234"/>
      <c r="C302" s="235"/>
      <c r="D302" s="236" t="s">
        <v>215</v>
      </c>
      <c r="E302" s="237" t="s">
        <v>19</v>
      </c>
      <c r="F302" s="238" t="s">
        <v>1503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215</v>
      </c>
      <c r="AU302" s="244" t="s">
        <v>81</v>
      </c>
      <c r="AV302" s="13" t="s">
        <v>79</v>
      </c>
      <c r="AW302" s="13" t="s">
        <v>33</v>
      </c>
      <c r="AX302" s="13" t="s">
        <v>72</v>
      </c>
      <c r="AY302" s="244" t="s">
        <v>203</v>
      </c>
    </row>
    <row r="303" s="13" customFormat="1">
      <c r="A303" s="13"/>
      <c r="B303" s="234"/>
      <c r="C303" s="235"/>
      <c r="D303" s="236" t="s">
        <v>215</v>
      </c>
      <c r="E303" s="237" t="s">
        <v>19</v>
      </c>
      <c r="F303" s="238" t="s">
        <v>915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215</v>
      </c>
      <c r="AU303" s="244" t="s">
        <v>81</v>
      </c>
      <c r="AV303" s="13" t="s">
        <v>79</v>
      </c>
      <c r="AW303" s="13" t="s">
        <v>33</v>
      </c>
      <c r="AX303" s="13" t="s">
        <v>72</v>
      </c>
      <c r="AY303" s="244" t="s">
        <v>203</v>
      </c>
    </row>
    <row r="304" s="13" customFormat="1">
      <c r="A304" s="13"/>
      <c r="B304" s="234"/>
      <c r="C304" s="235"/>
      <c r="D304" s="236" t="s">
        <v>215</v>
      </c>
      <c r="E304" s="237" t="s">
        <v>19</v>
      </c>
      <c r="F304" s="238" t="s">
        <v>1140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215</v>
      </c>
      <c r="AU304" s="244" t="s">
        <v>81</v>
      </c>
      <c r="AV304" s="13" t="s">
        <v>79</v>
      </c>
      <c r="AW304" s="13" t="s">
        <v>33</v>
      </c>
      <c r="AX304" s="13" t="s">
        <v>72</v>
      </c>
      <c r="AY304" s="244" t="s">
        <v>203</v>
      </c>
    </row>
    <row r="305" s="14" customFormat="1">
      <c r="A305" s="14"/>
      <c r="B305" s="245"/>
      <c r="C305" s="246"/>
      <c r="D305" s="236" t="s">
        <v>215</v>
      </c>
      <c r="E305" s="247" t="s">
        <v>19</v>
      </c>
      <c r="F305" s="248" t="s">
        <v>2054</v>
      </c>
      <c r="G305" s="246"/>
      <c r="H305" s="249">
        <v>13.651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215</v>
      </c>
      <c r="AU305" s="255" t="s">
        <v>81</v>
      </c>
      <c r="AV305" s="14" t="s">
        <v>81</v>
      </c>
      <c r="AW305" s="14" t="s">
        <v>33</v>
      </c>
      <c r="AX305" s="14" t="s">
        <v>72</v>
      </c>
      <c r="AY305" s="255" t="s">
        <v>203</v>
      </c>
    </row>
    <row r="306" s="15" customFormat="1">
      <c r="A306" s="15"/>
      <c r="B306" s="256"/>
      <c r="C306" s="257"/>
      <c r="D306" s="236" t="s">
        <v>215</v>
      </c>
      <c r="E306" s="258" t="s">
        <v>19</v>
      </c>
      <c r="F306" s="259" t="s">
        <v>246</v>
      </c>
      <c r="G306" s="257"/>
      <c r="H306" s="260">
        <v>100.57899999999999</v>
      </c>
      <c r="I306" s="261"/>
      <c r="J306" s="257"/>
      <c r="K306" s="257"/>
      <c r="L306" s="262"/>
      <c r="M306" s="263"/>
      <c r="N306" s="264"/>
      <c r="O306" s="264"/>
      <c r="P306" s="264"/>
      <c r="Q306" s="264"/>
      <c r="R306" s="264"/>
      <c r="S306" s="264"/>
      <c r="T306" s="26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6" t="s">
        <v>215</v>
      </c>
      <c r="AU306" s="266" t="s">
        <v>81</v>
      </c>
      <c r="AV306" s="15" t="s">
        <v>211</v>
      </c>
      <c r="AW306" s="15" t="s">
        <v>33</v>
      </c>
      <c r="AX306" s="15" t="s">
        <v>79</v>
      </c>
      <c r="AY306" s="266" t="s">
        <v>203</v>
      </c>
    </row>
    <row r="307" s="2" customFormat="1" ht="78" customHeight="1">
      <c r="A307" s="40"/>
      <c r="B307" s="41"/>
      <c r="C307" s="270" t="s">
        <v>430</v>
      </c>
      <c r="D307" s="270" t="s">
        <v>771</v>
      </c>
      <c r="E307" s="271" t="s">
        <v>933</v>
      </c>
      <c r="F307" s="272" t="s">
        <v>934</v>
      </c>
      <c r="G307" s="273" t="s">
        <v>209</v>
      </c>
      <c r="H307" s="274">
        <v>110.637</v>
      </c>
      <c r="I307" s="275"/>
      <c r="J307" s="276">
        <f>ROUND(I307*H307,2)</f>
        <v>0</v>
      </c>
      <c r="K307" s="272" t="s">
        <v>19</v>
      </c>
      <c r="L307" s="277"/>
      <c r="M307" s="278" t="s">
        <v>19</v>
      </c>
      <c r="N307" s="279" t="s">
        <v>43</v>
      </c>
      <c r="O307" s="86"/>
      <c r="P307" s="225">
        <f>O307*H307</f>
        <v>0</v>
      </c>
      <c r="Q307" s="225">
        <v>0.0027499999999999998</v>
      </c>
      <c r="R307" s="225">
        <f>Q307*H307</f>
        <v>0.30425174999999999</v>
      </c>
      <c r="S307" s="225">
        <v>0</v>
      </c>
      <c r="T307" s="226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7" t="s">
        <v>821</v>
      </c>
      <c r="AT307" s="227" t="s">
        <v>771</v>
      </c>
      <c r="AU307" s="227" t="s">
        <v>81</v>
      </c>
      <c r="AY307" s="19" t="s">
        <v>203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19" t="s">
        <v>79</v>
      </c>
      <c r="BK307" s="228">
        <f>ROUND(I307*H307,2)</f>
        <v>0</v>
      </c>
      <c r="BL307" s="19" t="s">
        <v>321</v>
      </c>
      <c r="BM307" s="227" t="s">
        <v>2164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1977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3" customFormat="1">
      <c r="A309" s="13"/>
      <c r="B309" s="234"/>
      <c r="C309" s="235"/>
      <c r="D309" s="236" t="s">
        <v>215</v>
      </c>
      <c r="E309" s="237" t="s">
        <v>19</v>
      </c>
      <c r="F309" s="238" t="s">
        <v>2159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215</v>
      </c>
      <c r="AU309" s="244" t="s">
        <v>81</v>
      </c>
      <c r="AV309" s="13" t="s">
        <v>79</v>
      </c>
      <c r="AW309" s="13" t="s">
        <v>33</v>
      </c>
      <c r="AX309" s="13" t="s">
        <v>72</v>
      </c>
      <c r="AY309" s="244" t="s">
        <v>203</v>
      </c>
    </row>
    <row r="310" s="13" customFormat="1">
      <c r="A310" s="13"/>
      <c r="B310" s="234"/>
      <c r="C310" s="235"/>
      <c r="D310" s="236" t="s">
        <v>215</v>
      </c>
      <c r="E310" s="237" t="s">
        <v>19</v>
      </c>
      <c r="F310" s="238" t="s">
        <v>553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215</v>
      </c>
      <c r="AU310" s="244" t="s">
        <v>81</v>
      </c>
      <c r="AV310" s="13" t="s">
        <v>79</v>
      </c>
      <c r="AW310" s="13" t="s">
        <v>33</v>
      </c>
      <c r="AX310" s="13" t="s">
        <v>72</v>
      </c>
      <c r="AY310" s="244" t="s">
        <v>203</v>
      </c>
    </row>
    <row r="311" s="13" customFormat="1">
      <c r="A311" s="13"/>
      <c r="B311" s="234"/>
      <c r="C311" s="235"/>
      <c r="D311" s="236" t="s">
        <v>215</v>
      </c>
      <c r="E311" s="237" t="s">
        <v>19</v>
      </c>
      <c r="F311" s="238" t="s">
        <v>915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215</v>
      </c>
      <c r="AU311" s="244" t="s">
        <v>81</v>
      </c>
      <c r="AV311" s="13" t="s">
        <v>79</v>
      </c>
      <c r="AW311" s="13" t="s">
        <v>33</v>
      </c>
      <c r="AX311" s="13" t="s">
        <v>72</v>
      </c>
      <c r="AY311" s="244" t="s">
        <v>203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1140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4" customFormat="1">
      <c r="A313" s="14"/>
      <c r="B313" s="245"/>
      <c r="C313" s="246"/>
      <c r="D313" s="236" t="s">
        <v>215</v>
      </c>
      <c r="E313" s="247" t="s">
        <v>19</v>
      </c>
      <c r="F313" s="248" t="s">
        <v>2056</v>
      </c>
      <c r="G313" s="246"/>
      <c r="H313" s="249">
        <v>86.927999999999997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215</v>
      </c>
      <c r="AU313" s="255" t="s">
        <v>81</v>
      </c>
      <c r="AV313" s="14" t="s">
        <v>81</v>
      </c>
      <c r="AW313" s="14" t="s">
        <v>33</v>
      </c>
      <c r="AX313" s="14" t="s">
        <v>72</v>
      </c>
      <c r="AY313" s="255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1977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3" customFormat="1">
      <c r="A315" s="13"/>
      <c r="B315" s="234"/>
      <c r="C315" s="235"/>
      <c r="D315" s="236" t="s">
        <v>215</v>
      </c>
      <c r="E315" s="237" t="s">
        <v>19</v>
      </c>
      <c r="F315" s="238" t="s">
        <v>2160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215</v>
      </c>
      <c r="AU315" s="244" t="s">
        <v>81</v>
      </c>
      <c r="AV315" s="13" t="s">
        <v>79</v>
      </c>
      <c r="AW315" s="13" t="s">
        <v>33</v>
      </c>
      <c r="AX315" s="13" t="s">
        <v>72</v>
      </c>
      <c r="AY315" s="244" t="s">
        <v>203</v>
      </c>
    </row>
    <row r="316" s="13" customFormat="1">
      <c r="A316" s="13"/>
      <c r="B316" s="234"/>
      <c r="C316" s="235"/>
      <c r="D316" s="236" t="s">
        <v>215</v>
      </c>
      <c r="E316" s="237" t="s">
        <v>19</v>
      </c>
      <c r="F316" s="238" t="s">
        <v>1503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215</v>
      </c>
      <c r="AU316" s="244" t="s">
        <v>81</v>
      </c>
      <c r="AV316" s="13" t="s">
        <v>79</v>
      </c>
      <c r="AW316" s="13" t="s">
        <v>33</v>
      </c>
      <c r="AX316" s="13" t="s">
        <v>72</v>
      </c>
      <c r="AY316" s="244" t="s">
        <v>203</v>
      </c>
    </row>
    <row r="317" s="13" customFormat="1">
      <c r="A317" s="13"/>
      <c r="B317" s="234"/>
      <c r="C317" s="235"/>
      <c r="D317" s="236" t="s">
        <v>215</v>
      </c>
      <c r="E317" s="237" t="s">
        <v>19</v>
      </c>
      <c r="F317" s="238" t="s">
        <v>915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215</v>
      </c>
      <c r="AU317" s="244" t="s">
        <v>81</v>
      </c>
      <c r="AV317" s="13" t="s">
        <v>79</v>
      </c>
      <c r="AW317" s="13" t="s">
        <v>33</v>
      </c>
      <c r="AX317" s="13" t="s">
        <v>72</v>
      </c>
      <c r="AY317" s="244" t="s">
        <v>203</v>
      </c>
    </row>
    <row r="318" s="13" customFormat="1">
      <c r="A318" s="13"/>
      <c r="B318" s="234"/>
      <c r="C318" s="235"/>
      <c r="D318" s="236" t="s">
        <v>215</v>
      </c>
      <c r="E318" s="237" t="s">
        <v>19</v>
      </c>
      <c r="F318" s="238" t="s">
        <v>1140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215</v>
      </c>
      <c r="AU318" s="244" t="s">
        <v>81</v>
      </c>
      <c r="AV318" s="13" t="s">
        <v>79</v>
      </c>
      <c r="AW318" s="13" t="s">
        <v>33</v>
      </c>
      <c r="AX318" s="13" t="s">
        <v>72</v>
      </c>
      <c r="AY318" s="244" t="s">
        <v>203</v>
      </c>
    </row>
    <row r="319" s="14" customFormat="1">
      <c r="A319" s="14"/>
      <c r="B319" s="245"/>
      <c r="C319" s="246"/>
      <c r="D319" s="236" t="s">
        <v>215</v>
      </c>
      <c r="E319" s="247" t="s">
        <v>19</v>
      </c>
      <c r="F319" s="248" t="s">
        <v>2054</v>
      </c>
      <c r="G319" s="246"/>
      <c r="H319" s="249">
        <v>13.651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215</v>
      </c>
      <c r="AU319" s="255" t="s">
        <v>81</v>
      </c>
      <c r="AV319" s="14" t="s">
        <v>81</v>
      </c>
      <c r="AW319" s="14" t="s">
        <v>33</v>
      </c>
      <c r="AX319" s="14" t="s">
        <v>72</v>
      </c>
      <c r="AY319" s="255" t="s">
        <v>203</v>
      </c>
    </row>
    <row r="320" s="15" customFormat="1">
      <c r="A320" s="15"/>
      <c r="B320" s="256"/>
      <c r="C320" s="257"/>
      <c r="D320" s="236" t="s">
        <v>215</v>
      </c>
      <c r="E320" s="258" t="s">
        <v>19</v>
      </c>
      <c r="F320" s="259" t="s">
        <v>246</v>
      </c>
      <c r="G320" s="257"/>
      <c r="H320" s="260">
        <v>100.57899999999999</v>
      </c>
      <c r="I320" s="261"/>
      <c r="J320" s="257"/>
      <c r="K320" s="257"/>
      <c r="L320" s="262"/>
      <c r="M320" s="263"/>
      <c r="N320" s="264"/>
      <c r="O320" s="264"/>
      <c r="P320" s="264"/>
      <c r="Q320" s="264"/>
      <c r="R320" s="264"/>
      <c r="S320" s="264"/>
      <c r="T320" s="26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6" t="s">
        <v>215</v>
      </c>
      <c r="AU320" s="266" t="s">
        <v>81</v>
      </c>
      <c r="AV320" s="15" t="s">
        <v>211</v>
      </c>
      <c r="AW320" s="15" t="s">
        <v>33</v>
      </c>
      <c r="AX320" s="15" t="s">
        <v>79</v>
      </c>
      <c r="AY320" s="266" t="s">
        <v>203</v>
      </c>
    </row>
    <row r="321" s="14" customFormat="1">
      <c r="A321" s="14"/>
      <c r="B321" s="245"/>
      <c r="C321" s="246"/>
      <c r="D321" s="236" t="s">
        <v>215</v>
      </c>
      <c r="E321" s="246"/>
      <c r="F321" s="248" t="s">
        <v>2165</v>
      </c>
      <c r="G321" s="246"/>
      <c r="H321" s="249">
        <v>110.637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215</v>
      </c>
      <c r="AU321" s="255" t="s">
        <v>81</v>
      </c>
      <c r="AV321" s="14" t="s">
        <v>81</v>
      </c>
      <c r="AW321" s="14" t="s">
        <v>4</v>
      </c>
      <c r="AX321" s="14" t="s">
        <v>79</v>
      </c>
      <c r="AY321" s="255" t="s">
        <v>203</v>
      </c>
    </row>
    <row r="322" s="2" customFormat="1" ht="24.15" customHeight="1">
      <c r="A322" s="40"/>
      <c r="B322" s="41"/>
      <c r="C322" s="216" t="s">
        <v>843</v>
      </c>
      <c r="D322" s="216" t="s">
        <v>206</v>
      </c>
      <c r="E322" s="217" t="s">
        <v>938</v>
      </c>
      <c r="F322" s="218" t="s">
        <v>939</v>
      </c>
      <c r="G322" s="219" t="s">
        <v>282</v>
      </c>
      <c r="H322" s="220">
        <v>0.35799999999999998</v>
      </c>
      <c r="I322" s="221"/>
      <c r="J322" s="222">
        <f>ROUND(I322*H322,2)</f>
        <v>0</v>
      </c>
      <c r="K322" s="218" t="s">
        <v>210</v>
      </c>
      <c r="L322" s="46"/>
      <c r="M322" s="223" t="s">
        <v>19</v>
      </c>
      <c r="N322" s="224" t="s">
        <v>43</v>
      </c>
      <c r="O322" s="86"/>
      <c r="P322" s="225">
        <f>O322*H322</f>
        <v>0</v>
      </c>
      <c r="Q322" s="225">
        <v>0</v>
      </c>
      <c r="R322" s="225">
        <f>Q322*H322</f>
        <v>0</v>
      </c>
      <c r="S322" s="225">
        <v>0</v>
      </c>
      <c r="T322" s="226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7" t="s">
        <v>321</v>
      </c>
      <c r="AT322" s="227" t="s">
        <v>206</v>
      </c>
      <c r="AU322" s="227" t="s">
        <v>81</v>
      </c>
      <c r="AY322" s="19" t="s">
        <v>203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19" t="s">
        <v>79</v>
      </c>
      <c r="BK322" s="228">
        <f>ROUND(I322*H322,2)</f>
        <v>0</v>
      </c>
      <c r="BL322" s="19" t="s">
        <v>321</v>
      </c>
      <c r="BM322" s="227" t="s">
        <v>2166</v>
      </c>
    </row>
    <row r="323" s="2" customFormat="1">
      <c r="A323" s="40"/>
      <c r="B323" s="41"/>
      <c r="C323" s="42"/>
      <c r="D323" s="229" t="s">
        <v>213</v>
      </c>
      <c r="E323" s="42"/>
      <c r="F323" s="230" t="s">
        <v>941</v>
      </c>
      <c r="G323" s="42"/>
      <c r="H323" s="42"/>
      <c r="I323" s="231"/>
      <c r="J323" s="42"/>
      <c r="K323" s="42"/>
      <c r="L323" s="46"/>
      <c r="M323" s="232"/>
      <c r="N323" s="233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213</v>
      </c>
      <c r="AU323" s="19" t="s">
        <v>81</v>
      </c>
    </row>
    <row r="324" s="12" customFormat="1" ht="22.8" customHeight="1">
      <c r="A324" s="12"/>
      <c r="B324" s="200"/>
      <c r="C324" s="201"/>
      <c r="D324" s="202" t="s">
        <v>71</v>
      </c>
      <c r="E324" s="214" t="s">
        <v>1746</v>
      </c>
      <c r="F324" s="214" t="s">
        <v>1747</v>
      </c>
      <c r="G324" s="201"/>
      <c r="H324" s="201"/>
      <c r="I324" s="204"/>
      <c r="J324" s="215">
        <f>BK324</f>
        <v>0</v>
      </c>
      <c r="K324" s="201"/>
      <c r="L324" s="206"/>
      <c r="M324" s="207"/>
      <c r="N324" s="208"/>
      <c r="O324" s="208"/>
      <c r="P324" s="209">
        <f>SUM(P325:P447)</f>
        <v>0</v>
      </c>
      <c r="Q324" s="208"/>
      <c r="R324" s="209">
        <f>SUM(R325:R447)</f>
        <v>1.3059279999999998</v>
      </c>
      <c r="S324" s="208"/>
      <c r="T324" s="210">
        <f>SUM(T325:T447)</f>
        <v>0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211" t="s">
        <v>81</v>
      </c>
      <c r="AT324" s="212" t="s">
        <v>71</v>
      </c>
      <c r="AU324" s="212" t="s">
        <v>79</v>
      </c>
      <c r="AY324" s="211" t="s">
        <v>203</v>
      </c>
      <c r="BK324" s="213">
        <f>SUM(BK325:BK447)</f>
        <v>0</v>
      </c>
    </row>
    <row r="325" s="2" customFormat="1" ht="21.75" customHeight="1">
      <c r="A325" s="40"/>
      <c r="B325" s="41"/>
      <c r="C325" s="216" t="s">
        <v>847</v>
      </c>
      <c r="D325" s="216" t="s">
        <v>206</v>
      </c>
      <c r="E325" s="217" t="s">
        <v>1748</v>
      </c>
      <c r="F325" s="218" t="s">
        <v>1749</v>
      </c>
      <c r="G325" s="219" t="s">
        <v>209</v>
      </c>
      <c r="H325" s="220">
        <v>69.280000000000001</v>
      </c>
      <c r="I325" s="221"/>
      <c r="J325" s="222">
        <f>ROUND(I325*H325,2)</f>
        <v>0</v>
      </c>
      <c r="K325" s="218" t="s">
        <v>210</v>
      </c>
      <c r="L325" s="46"/>
      <c r="M325" s="223" t="s">
        <v>19</v>
      </c>
      <c r="N325" s="224" t="s">
        <v>43</v>
      </c>
      <c r="O325" s="86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27" t="s">
        <v>321</v>
      </c>
      <c r="AT325" s="227" t="s">
        <v>206</v>
      </c>
      <c r="AU325" s="227" t="s">
        <v>81</v>
      </c>
      <c r="AY325" s="19" t="s">
        <v>203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19" t="s">
        <v>79</v>
      </c>
      <c r="BK325" s="228">
        <f>ROUND(I325*H325,2)</f>
        <v>0</v>
      </c>
      <c r="BL325" s="19" t="s">
        <v>321</v>
      </c>
      <c r="BM325" s="227" t="s">
        <v>2167</v>
      </c>
    </row>
    <row r="326" s="2" customFormat="1">
      <c r="A326" s="40"/>
      <c r="B326" s="41"/>
      <c r="C326" s="42"/>
      <c r="D326" s="229" t="s">
        <v>213</v>
      </c>
      <c r="E326" s="42"/>
      <c r="F326" s="230" t="s">
        <v>1751</v>
      </c>
      <c r="G326" s="42"/>
      <c r="H326" s="42"/>
      <c r="I326" s="231"/>
      <c r="J326" s="42"/>
      <c r="K326" s="42"/>
      <c r="L326" s="46"/>
      <c r="M326" s="232"/>
      <c r="N326" s="233"/>
      <c r="O326" s="86"/>
      <c r="P326" s="86"/>
      <c r="Q326" s="86"/>
      <c r="R326" s="86"/>
      <c r="S326" s="86"/>
      <c r="T326" s="87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213</v>
      </c>
      <c r="AU326" s="19" t="s">
        <v>81</v>
      </c>
    </row>
    <row r="327" s="13" customFormat="1">
      <c r="A327" s="13"/>
      <c r="B327" s="234"/>
      <c r="C327" s="235"/>
      <c r="D327" s="236" t="s">
        <v>215</v>
      </c>
      <c r="E327" s="237" t="s">
        <v>19</v>
      </c>
      <c r="F327" s="238" t="s">
        <v>1977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215</v>
      </c>
      <c r="AU327" s="244" t="s">
        <v>81</v>
      </c>
      <c r="AV327" s="13" t="s">
        <v>79</v>
      </c>
      <c r="AW327" s="13" t="s">
        <v>33</v>
      </c>
      <c r="AX327" s="13" t="s">
        <v>72</v>
      </c>
      <c r="AY327" s="244" t="s">
        <v>203</v>
      </c>
    </row>
    <row r="328" s="13" customFormat="1">
      <c r="A328" s="13"/>
      <c r="B328" s="234"/>
      <c r="C328" s="235"/>
      <c r="D328" s="236" t="s">
        <v>215</v>
      </c>
      <c r="E328" s="237" t="s">
        <v>19</v>
      </c>
      <c r="F328" s="238" t="s">
        <v>2168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215</v>
      </c>
      <c r="AU328" s="244" t="s">
        <v>81</v>
      </c>
      <c r="AV328" s="13" t="s">
        <v>79</v>
      </c>
      <c r="AW328" s="13" t="s">
        <v>33</v>
      </c>
      <c r="AX328" s="13" t="s">
        <v>72</v>
      </c>
      <c r="AY328" s="244" t="s">
        <v>203</v>
      </c>
    </row>
    <row r="329" s="13" customFormat="1">
      <c r="A329" s="13"/>
      <c r="B329" s="234"/>
      <c r="C329" s="235"/>
      <c r="D329" s="236" t="s">
        <v>215</v>
      </c>
      <c r="E329" s="237" t="s">
        <v>19</v>
      </c>
      <c r="F329" s="238" t="s">
        <v>553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215</v>
      </c>
      <c r="AU329" s="244" t="s">
        <v>81</v>
      </c>
      <c r="AV329" s="13" t="s">
        <v>79</v>
      </c>
      <c r="AW329" s="13" t="s">
        <v>33</v>
      </c>
      <c r="AX329" s="13" t="s">
        <v>72</v>
      </c>
      <c r="AY329" s="244" t="s">
        <v>203</v>
      </c>
    </row>
    <row r="330" s="13" customFormat="1">
      <c r="A330" s="13"/>
      <c r="B330" s="234"/>
      <c r="C330" s="235"/>
      <c r="D330" s="236" t="s">
        <v>215</v>
      </c>
      <c r="E330" s="237" t="s">
        <v>19</v>
      </c>
      <c r="F330" s="238" t="s">
        <v>1753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215</v>
      </c>
      <c r="AU330" s="244" t="s">
        <v>81</v>
      </c>
      <c r="AV330" s="13" t="s">
        <v>79</v>
      </c>
      <c r="AW330" s="13" t="s">
        <v>33</v>
      </c>
      <c r="AX330" s="13" t="s">
        <v>72</v>
      </c>
      <c r="AY330" s="244" t="s">
        <v>203</v>
      </c>
    </row>
    <row r="331" s="13" customFormat="1">
      <c r="A331" s="13"/>
      <c r="B331" s="234"/>
      <c r="C331" s="235"/>
      <c r="D331" s="236" t="s">
        <v>215</v>
      </c>
      <c r="E331" s="237" t="s">
        <v>19</v>
      </c>
      <c r="F331" s="238" t="s">
        <v>1754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215</v>
      </c>
      <c r="AU331" s="244" t="s">
        <v>81</v>
      </c>
      <c r="AV331" s="13" t="s">
        <v>79</v>
      </c>
      <c r="AW331" s="13" t="s">
        <v>33</v>
      </c>
      <c r="AX331" s="13" t="s">
        <v>72</v>
      </c>
      <c r="AY331" s="244" t="s">
        <v>203</v>
      </c>
    </row>
    <row r="332" s="14" customFormat="1">
      <c r="A332" s="14"/>
      <c r="B332" s="245"/>
      <c r="C332" s="246"/>
      <c r="D332" s="236" t="s">
        <v>215</v>
      </c>
      <c r="E332" s="247" t="s">
        <v>19</v>
      </c>
      <c r="F332" s="248" t="s">
        <v>2031</v>
      </c>
      <c r="G332" s="246"/>
      <c r="H332" s="249">
        <v>63.340000000000003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215</v>
      </c>
      <c r="AU332" s="255" t="s">
        <v>81</v>
      </c>
      <c r="AV332" s="14" t="s">
        <v>81</v>
      </c>
      <c r="AW332" s="14" t="s">
        <v>33</v>
      </c>
      <c r="AX332" s="14" t="s">
        <v>72</v>
      </c>
      <c r="AY332" s="255" t="s">
        <v>203</v>
      </c>
    </row>
    <row r="333" s="13" customFormat="1">
      <c r="A333" s="13"/>
      <c r="B333" s="234"/>
      <c r="C333" s="235"/>
      <c r="D333" s="236" t="s">
        <v>215</v>
      </c>
      <c r="E333" s="237" t="s">
        <v>19</v>
      </c>
      <c r="F333" s="238" t="s">
        <v>1977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215</v>
      </c>
      <c r="AU333" s="244" t="s">
        <v>81</v>
      </c>
      <c r="AV333" s="13" t="s">
        <v>79</v>
      </c>
      <c r="AW333" s="13" t="s">
        <v>33</v>
      </c>
      <c r="AX333" s="13" t="s">
        <v>72</v>
      </c>
      <c r="AY333" s="244" t="s">
        <v>203</v>
      </c>
    </row>
    <row r="334" s="13" customFormat="1">
      <c r="A334" s="13"/>
      <c r="B334" s="234"/>
      <c r="C334" s="235"/>
      <c r="D334" s="236" t="s">
        <v>215</v>
      </c>
      <c r="E334" s="237" t="s">
        <v>19</v>
      </c>
      <c r="F334" s="238" t="s">
        <v>2169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215</v>
      </c>
      <c r="AU334" s="244" t="s">
        <v>81</v>
      </c>
      <c r="AV334" s="13" t="s">
        <v>79</v>
      </c>
      <c r="AW334" s="13" t="s">
        <v>33</v>
      </c>
      <c r="AX334" s="13" t="s">
        <v>72</v>
      </c>
      <c r="AY334" s="244" t="s">
        <v>203</v>
      </c>
    </row>
    <row r="335" s="13" customFormat="1">
      <c r="A335" s="13"/>
      <c r="B335" s="234"/>
      <c r="C335" s="235"/>
      <c r="D335" s="236" t="s">
        <v>215</v>
      </c>
      <c r="E335" s="237" t="s">
        <v>19</v>
      </c>
      <c r="F335" s="238" t="s">
        <v>1503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215</v>
      </c>
      <c r="AU335" s="244" t="s">
        <v>81</v>
      </c>
      <c r="AV335" s="13" t="s">
        <v>79</v>
      </c>
      <c r="AW335" s="13" t="s">
        <v>33</v>
      </c>
      <c r="AX335" s="13" t="s">
        <v>72</v>
      </c>
      <c r="AY335" s="244" t="s">
        <v>203</v>
      </c>
    </row>
    <row r="336" s="13" customFormat="1">
      <c r="A336" s="13"/>
      <c r="B336" s="234"/>
      <c r="C336" s="235"/>
      <c r="D336" s="236" t="s">
        <v>215</v>
      </c>
      <c r="E336" s="237" t="s">
        <v>19</v>
      </c>
      <c r="F336" s="238" t="s">
        <v>1753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215</v>
      </c>
      <c r="AU336" s="244" t="s">
        <v>81</v>
      </c>
      <c r="AV336" s="13" t="s">
        <v>79</v>
      </c>
      <c r="AW336" s="13" t="s">
        <v>33</v>
      </c>
      <c r="AX336" s="13" t="s">
        <v>72</v>
      </c>
      <c r="AY336" s="244" t="s">
        <v>203</v>
      </c>
    </row>
    <row r="337" s="13" customFormat="1">
      <c r="A337" s="13"/>
      <c r="B337" s="234"/>
      <c r="C337" s="235"/>
      <c r="D337" s="236" t="s">
        <v>215</v>
      </c>
      <c r="E337" s="237" t="s">
        <v>19</v>
      </c>
      <c r="F337" s="238" t="s">
        <v>1754</v>
      </c>
      <c r="G337" s="235"/>
      <c r="H337" s="237" t="s">
        <v>19</v>
      </c>
      <c r="I337" s="239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215</v>
      </c>
      <c r="AU337" s="244" t="s">
        <v>81</v>
      </c>
      <c r="AV337" s="13" t="s">
        <v>79</v>
      </c>
      <c r="AW337" s="13" t="s">
        <v>33</v>
      </c>
      <c r="AX337" s="13" t="s">
        <v>72</v>
      </c>
      <c r="AY337" s="244" t="s">
        <v>203</v>
      </c>
    </row>
    <row r="338" s="14" customFormat="1">
      <c r="A338" s="14"/>
      <c r="B338" s="245"/>
      <c r="C338" s="246"/>
      <c r="D338" s="236" t="s">
        <v>215</v>
      </c>
      <c r="E338" s="247" t="s">
        <v>19</v>
      </c>
      <c r="F338" s="248" t="s">
        <v>2032</v>
      </c>
      <c r="G338" s="246"/>
      <c r="H338" s="249">
        <v>5.9400000000000004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215</v>
      </c>
      <c r="AU338" s="255" t="s">
        <v>81</v>
      </c>
      <c r="AV338" s="14" t="s">
        <v>81</v>
      </c>
      <c r="AW338" s="14" t="s">
        <v>33</v>
      </c>
      <c r="AX338" s="14" t="s">
        <v>72</v>
      </c>
      <c r="AY338" s="255" t="s">
        <v>203</v>
      </c>
    </row>
    <row r="339" s="15" customFormat="1">
      <c r="A339" s="15"/>
      <c r="B339" s="256"/>
      <c r="C339" s="257"/>
      <c r="D339" s="236" t="s">
        <v>215</v>
      </c>
      <c r="E339" s="258" t="s">
        <v>19</v>
      </c>
      <c r="F339" s="259" t="s">
        <v>246</v>
      </c>
      <c r="G339" s="257"/>
      <c r="H339" s="260">
        <v>69.280000000000001</v>
      </c>
      <c r="I339" s="261"/>
      <c r="J339" s="257"/>
      <c r="K339" s="257"/>
      <c r="L339" s="262"/>
      <c r="M339" s="263"/>
      <c r="N339" s="264"/>
      <c r="O339" s="264"/>
      <c r="P339" s="264"/>
      <c r="Q339" s="264"/>
      <c r="R339" s="264"/>
      <c r="S339" s="264"/>
      <c r="T339" s="26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6" t="s">
        <v>215</v>
      </c>
      <c r="AU339" s="266" t="s">
        <v>81</v>
      </c>
      <c r="AV339" s="15" t="s">
        <v>211</v>
      </c>
      <c r="AW339" s="15" t="s">
        <v>33</v>
      </c>
      <c r="AX339" s="15" t="s">
        <v>79</v>
      </c>
      <c r="AY339" s="266" t="s">
        <v>203</v>
      </c>
    </row>
    <row r="340" s="2" customFormat="1" ht="24.15" customHeight="1">
      <c r="A340" s="40"/>
      <c r="B340" s="41"/>
      <c r="C340" s="216" t="s">
        <v>7</v>
      </c>
      <c r="D340" s="216" t="s">
        <v>206</v>
      </c>
      <c r="E340" s="217" t="s">
        <v>1756</v>
      </c>
      <c r="F340" s="218" t="s">
        <v>1757</v>
      </c>
      <c r="G340" s="219" t="s">
        <v>209</v>
      </c>
      <c r="H340" s="220">
        <v>69.280000000000001</v>
      </c>
      <c r="I340" s="221"/>
      <c r="J340" s="222">
        <f>ROUND(I340*H340,2)</f>
        <v>0</v>
      </c>
      <c r="K340" s="218" t="s">
        <v>210</v>
      </c>
      <c r="L340" s="46"/>
      <c r="M340" s="223" t="s">
        <v>19</v>
      </c>
      <c r="N340" s="224" t="s">
        <v>43</v>
      </c>
      <c r="O340" s="86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7" t="s">
        <v>321</v>
      </c>
      <c r="AT340" s="227" t="s">
        <v>206</v>
      </c>
      <c r="AU340" s="227" t="s">
        <v>81</v>
      </c>
      <c r="AY340" s="19" t="s">
        <v>203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19" t="s">
        <v>79</v>
      </c>
      <c r="BK340" s="228">
        <f>ROUND(I340*H340,2)</f>
        <v>0</v>
      </c>
      <c r="BL340" s="19" t="s">
        <v>321</v>
      </c>
      <c r="BM340" s="227" t="s">
        <v>2170</v>
      </c>
    </row>
    <row r="341" s="2" customFormat="1">
      <c r="A341" s="40"/>
      <c r="B341" s="41"/>
      <c r="C341" s="42"/>
      <c r="D341" s="229" t="s">
        <v>213</v>
      </c>
      <c r="E341" s="42"/>
      <c r="F341" s="230" t="s">
        <v>1759</v>
      </c>
      <c r="G341" s="42"/>
      <c r="H341" s="42"/>
      <c r="I341" s="231"/>
      <c r="J341" s="42"/>
      <c r="K341" s="42"/>
      <c r="L341" s="46"/>
      <c r="M341" s="232"/>
      <c r="N341" s="233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213</v>
      </c>
      <c r="AU341" s="19" t="s">
        <v>81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1977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3" customFormat="1">
      <c r="A343" s="13"/>
      <c r="B343" s="234"/>
      <c r="C343" s="235"/>
      <c r="D343" s="236" t="s">
        <v>215</v>
      </c>
      <c r="E343" s="237" t="s">
        <v>19</v>
      </c>
      <c r="F343" s="238" t="s">
        <v>2168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215</v>
      </c>
      <c r="AU343" s="244" t="s">
        <v>81</v>
      </c>
      <c r="AV343" s="13" t="s">
        <v>79</v>
      </c>
      <c r="AW343" s="13" t="s">
        <v>33</v>
      </c>
      <c r="AX343" s="13" t="s">
        <v>72</v>
      </c>
      <c r="AY343" s="244" t="s">
        <v>203</v>
      </c>
    </row>
    <row r="344" s="13" customFormat="1">
      <c r="A344" s="13"/>
      <c r="B344" s="234"/>
      <c r="C344" s="235"/>
      <c r="D344" s="236" t="s">
        <v>215</v>
      </c>
      <c r="E344" s="237" t="s">
        <v>19</v>
      </c>
      <c r="F344" s="238" t="s">
        <v>553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215</v>
      </c>
      <c r="AU344" s="244" t="s">
        <v>81</v>
      </c>
      <c r="AV344" s="13" t="s">
        <v>79</v>
      </c>
      <c r="AW344" s="13" t="s">
        <v>33</v>
      </c>
      <c r="AX344" s="13" t="s">
        <v>72</v>
      </c>
      <c r="AY344" s="244" t="s">
        <v>203</v>
      </c>
    </row>
    <row r="345" s="13" customFormat="1">
      <c r="A345" s="13"/>
      <c r="B345" s="234"/>
      <c r="C345" s="235"/>
      <c r="D345" s="236" t="s">
        <v>215</v>
      </c>
      <c r="E345" s="237" t="s">
        <v>19</v>
      </c>
      <c r="F345" s="238" t="s">
        <v>1753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215</v>
      </c>
      <c r="AU345" s="244" t="s">
        <v>81</v>
      </c>
      <c r="AV345" s="13" t="s">
        <v>79</v>
      </c>
      <c r="AW345" s="13" t="s">
        <v>33</v>
      </c>
      <c r="AX345" s="13" t="s">
        <v>72</v>
      </c>
      <c r="AY345" s="244" t="s">
        <v>203</v>
      </c>
    </row>
    <row r="346" s="13" customFormat="1">
      <c r="A346" s="13"/>
      <c r="B346" s="234"/>
      <c r="C346" s="235"/>
      <c r="D346" s="236" t="s">
        <v>215</v>
      </c>
      <c r="E346" s="237" t="s">
        <v>19</v>
      </c>
      <c r="F346" s="238" t="s">
        <v>1754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215</v>
      </c>
      <c r="AU346" s="244" t="s">
        <v>81</v>
      </c>
      <c r="AV346" s="13" t="s">
        <v>79</v>
      </c>
      <c r="AW346" s="13" t="s">
        <v>33</v>
      </c>
      <c r="AX346" s="13" t="s">
        <v>72</v>
      </c>
      <c r="AY346" s="244" t="s">
        <v>203</v>
      </c>
    </row>
    <row r="347" s="14" customFormat="1">
      <c r="A347" s="14"/>
      <c r="B347" s="245"/>
      <c r="C347" s="246"/>
      <c r="D347" s="236" t="s">
        <v>215</v>
      </c>
      <c r="E347" s="247" t="s">
        <v>19</v>
      </c>
      <c r="F347" s="248" t="s">
        <v>2031</v>
      </c>
      <c r="G347" s="246"/>
      <c r="H347" s="249">
        <v>63.340000000000003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215</v>
      </c>
      <c r="AU347" s="255" t="s">
        <v>81</v>
      </c>
      <c r="AV347" s="14" t="s">
        <v>81</v>
      </c>
      <c r="AW347" s="14" t="s">
        <v>33</v>
      </c>
      <c r="AX347" s="14" t="s">
        <v>72</v>
      </c>
      <c r="AY347" s="255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1977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3" customFormat="1">
      <c r="A349" s="13"/>
      <c r="B349" s="234"/>
      <c r="C349" s="235"/>
      <c r="D349" s="236" t="s">
        <v>215</v>
      </c>
      <c r="E349" s="237" t="s">
        <v>19</v>
      </c>
      <c r="F349" s="238" t="s">
        <v>2169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215</v>
      </c>
      <c r="AU349" s="244" t="s">
        <v>81</v>
      </c>
      <c r="AV349" s="13" t="s">
        <v>79</v>
      </c>
      <c r="AW349" s="13" t="s">
        <v>33</v>
      </c>
      <c r="AX349" s="13" t="s">
        <v>72</v>
      </c>
      <c r="AY349" s="244" t="s">
        <v>203</v>
      </c>
    </row>
    <row r="350" s="13" customFormat="1">
      <c r="A350" s="13"/>
      <c r="B350" s="234"/>
      <c r="C350" s="235"/>
      <c r="D350" s="236" t="s">
        <v>215</v>
      </c>
      <c r="E350" s="237" t="s">
        <v>19</v>
      </c>
      <c r="F350" s="238" t="s">
        <v>1503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215</v>
      </c>
      <c r="AU350" s="244" t="s">
        <v>81</v>
      </c>
      <c r="AV350" s="13" t="s">
        <v>79</v>
      </c>
      <c r="AW350" s="13" t="s">
        <v>33</v>
      </c>
      <c r="AX350" s="13" t="s">
        <v>72</v>
      </c>
      <c r="AY350" s="244" t="s">
        <v>203</v>
      </c>
    </row>
    <row r="351" s="13" customFormat="1">
      <c r="A351" s="13"/>
      <c r="B351" s="234"/>
      <c r="C351" s="235"/>
      <c r="D351" s="236" t="s">
        <v>215</v>
      </c>
      <c r="E351" s="237" t="s">
        <v>19</v>
      </c>
      <c r="F351" s="238" t="s">
        <v>1753</v>
      </c>
      <c r="G351" s="235"/>
      <c r="H351" s="237" t="s">
        <v>19</v>
      </c>
      <c r="I351" s="239"/>
      <c r="J351" s="235"/>
      <c r="K351" s="235"/>
      <c r="L351" s="240"/>
      <c r="M351" s="241"/>
      <c r="N351" s="242"/>
      <c r="O351" s="242"/>
      <c r="P351" s="242"/>
      <c r="Q351" s="242"/>
      <c r="R351" s="242"/>
      <c r="S351" s="242"/>
      <c r="T351" s="24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4" t="s">
        <v>215</v>
      </c>
      <c r="AU351" s="244" t="s">
        <v>81</v>
      </c>
      <c r="AV351" s="13" t="s">
        <v>79</v>
      </c>
      <c r="AW351" s="13" t="s">
        <v>33</v>
      </c>
      <c r="AX351" s="13" t="s">
        <v>72</v>
      </c>
      <c r="AY351" s="244" t="s">
        <v>203</v>
      </c>
    </row>
    <row r="352" s="13" customFormat="1">
      <c r="A352" s="13"/>
      <c r="B352" s="234"/>
      <c r="C352" s="235"/>
      <c r="D352" s="236" t="s">
        <v>215</v>
      </c>
      <c r="E352" s="237" t="s">
        <v>19</v>
      </c>
      <c r="F352" s="238" t="s">
        <v>1754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215</v>
      </c>
      <c r="AU352" s="244" t="s">
        <v>81</v>
      </c>
      <c r="AV352" s="13" t="s">
        <v>79</v>
      </c>
      <c r="AW352" s="13" t="s">
        <v>33</v>
      </c>
      <c r="AX352" s="13" t="s">
        <v>72</v>
      </c>
      <c r="AY352" s="244" t="s">
        <v>203</v>
      </c>
    </row>
    <row r="353" s="14" customFormat="1">
      <c r="A353" s="14"/>
      <c r="B353" s="245"/>
      <c r="C353" s="246"/>
      <c r="D353" s="236" t="s">
        <v>215</v>
      </c>
      <c r="E353" s="247" t="s">
        <v>19</v>
      </c>
      <c r="F353" s="248" t="s">
        <v>2032</v>
      </c>
      <c r="G353" s="246"/>
      <c r="H353" s="249">
        <v>5.9400000000000004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215</v>
      </c>
      <c r="AU353" s="255" t="s">
        <v>81</v>
      </c>
      <c r="AV353" s="14" t="s">
        <v>81</v>
      </c>
      <c r="AW353" s="14" t="s">
        <v>33</v>
      </c>
      <c r="AX353" s="14" t="s">
        <v>72</v>
      </c>
      <c r="AY353" s="255" t="s">
        <v>203</v>
      </c>
    </row>
    <row r="354" s="15" customFormat="1">
      <c r="A354" s="15"/>
      <c r="B354" s="256"/>
      <c r="C354" s="257"/>
      <c r="D354" s="236" t="s">
        <v>215</v>
      </c>
      <c r="E354" s="258" t="s">
        <v>19</v>
      </c>
      <c r="F354" s="259" t="s">
        <v>246</v>
      </c>
      <c r="G354" s="257"/>
      <c r="H354" s="260">
        <v>69.280000000000001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6" t="s">
        <v>215</v>
      </c>
      <c r="AU354" s="266" t="s">
        <v>81</v>
      </c>
      <c r="AV354" s="15" t="s">
        <v>211</v>
      </c>
      <c r="AW354" s="15" t="s">
        <v>33</v>
      </c>
      <c r="AX354" s="15" t="s">
        <v>79</v>
      </c>
      <c r="AY354" s="266" t="s">
        <v>203</v>
      </c>
    </row>
    <row r="355" s="2" customFormat="1" ht="16.5" customHeight="1">
      <c r="A355" s="40"/>
      <c r="B355" s="41"/>
      <c r="C355" s="216" t="s">
        <v>864</v>
      </c>
      <c r="D355" s="216" t="s">
        <v>206</v>
      </c>
      <c r="E355" s="217" t="s">
        <v>1761</v>
      </c>
      <c r="F355" s="218" t="s">
        <v>1762</v>
      </c>
      <c r="G355" s="219" t="s">
        <v>209</v>
      </c>
      <c r="H355" s="220">
        <v>69.280000000000001</v>
      </c>
      <c r="I355" s="221"/>
      <c r="J355" s="222">
        <f>ROUND(I355*H355,2)</f>
        <v>0</v>
      </c>
      <c r="K355" s="218" t="s">
        <v>210</v>
      </c>
      <c r="L355" s="46"/>
      <c r="M355" s="223" t="s">
        <v>19</v>
      </c>
      <c r="N355" s="224" t="s">
        <v>43</v>
      </c>
      <c r="O355" s="86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27" t="s">
        <v>321</v>
      </c>
      <c r="AT355" s="227" t="s">
        <v>206</v>
      </c>
      <c r="AU355" s="227" t="s">
        <v>81</v>
      </c>
      <c r="AY355" s="19" t="s">
        <v>203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19" t="s">
        <v>79</v>
      </c>
      <c r="BK355" s="228">
        <f>ROUND(I355*H355,2)</f>
        <v>0</v>
      </c>
      <c r="BL355" s="19" t="s">
        <v>321</v>
      </c>
      <c r="BM355" s="227" t="s">
        <v>2171</v>
      </c>
    </row>
    <row r="356" s="2" customFormat="1">
      <c r="A356" s="40"/>
      <c r="B356" s="41"/>
      <c r="C356" s="42"/>
      <c r="D356" s="229" t="s">
        <v>213</v>
      </c>
      <c r="E356" s="42"/>
      <c r="F356" s="230" t="s">
        <v>1764</v>
      </c>
      <c r="G356" s="42"/>
      <c r="H356" s="42"/>
      <c r="I356" s="231"/>
      <c r="J356" s="42"/>
      <c r="K356" s="42"/>
      <c r="L356" s="46"/>
      <c r="M356" s="232"/>
      <c r="N356" s="233"/>
      <c r="O356" s="86"/>
      <c r="P356" s="86"/>
      <c r="Q356" s="86"/>
      <c r="R356" s="86"/>
      <c r="S356" s="86"/>
      <c r="T356" s="87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213</v>
      </c>
      <c r="AU356" s="19" t="s">
        <v>81</v>
      </c>
    </row>
    <row r="357" s="13" customFormat="1">
      <c r="A357" s="13"/>
      <c r="B357" s="234"/>
      <c r="C357" s="235"/>
      <c r="D357" s="236" t="s">
        <v>215</v>
      </c>
      <c r="E357" s="237" t="s">
        <v>19</v>
      </c>
      <c r="F357" s="238" t="s">
        <v>1977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215</v>
      </c>
      <c r="AU357" s="244" t="s">
        <v>81</v>
      </c>
      <c r="AV357" s="13" t="s">
        <v>79</v>
      </c>
      <c r="AW357" s="13" t="s">
        <v>33</v>
      </c>
      <c r="AX357" s="13" t="s">
        <v>72</v>
      </c>
      <c r="AY357" s="244" t="s">
        <v>203</v>
      </c>
    </row>
    <row r="358" s="13" customFormat="1">
      <c r="A358" s="13"/>
      <c r="B358" s="234"/>
      <c r="C358" s="235"/>
      <c r="D358" s="236" t="s">
        <v>215</v>
      </c>
      <c r="E358" s="237" t="s">
        <v>19</v>
      </c>
      <c r="F358" s="238" t="s">
        <v>2168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215</v>
      </c>
      <c r="AU358" s="244" t="s">
        <v>81</v>
      </c>
      <c r="AV358" s="13" t="s">
        <v>79</v>
      </c>
      <c r="AW358" s="13" t="s">
        <v>33</v>
      </c>
      <c r="AX358" s="13" t="s">
        <v>72</v>
      </c>
      <c r="AY358" s="244" t="s">
        <v>203</v>
      </c>
    </row>
    <row r="359" s="13" customFormat="1">
      <c r="A359" s="13"/>
      <c r="B359" s="234"/>
      <c r="C359" s="235"/>
      <c r="D359" s="236" t="s">
        <v>215</v>
      </c>
      <c r="E359" s="237" t="s">
        <v>19</v>
      </c>
      <c r="F359" s="238" t="s">
        <v>553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215</v>
      </c>
      <c r="AU359" s="244" t="s">
        <v>81</v>
      </c>
      <c r="AV359" s="13" t="s">
        <v>79</v>
      </c>
      <c r="AW359" s="13" t="s">
        <v>33</v>
      </c>
      <c r="AX359" s="13" t="s">
        <v>72</v>
      </c>
      <c r="AY359" s="244" t="s">
        <v>203</v>
      </c>
    </row>
    <row r="360" s="13" customFormat="1">
      <c r="A360" s="13"/>
      <c r="B360" s="234"/>
      <c r="C360" s="235"/>
      <c r="D360" s="236" t="s">
        <v>215</v>
      </c>
      <c r="E360" s="237" t="s">
        <v>19</v>
      </c>
      <c r="F360" s="238" t="s">
        <v>1753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215</v>
      </c>
      <c r="AU360" s="244" t="s">
        <v>81</v>
      </c>
      <c r="AV360" s="13" t="s">
        <v>79</v>
      </c>
      <c r="AW360" s="13" t="s">
        <v>33</v>
      </c>
      <c r="AX360" s="13" t="s">
        <v>72</v>
      </c>
      <c r="AY360" s="244" t="s">
        <v>203</v>
      </c>
    </row>
    <row r="361" s="13" customFormat="1">
      <c r="A361" s="13"/>
      <c r="B361" s="234"/>
      <c r="C361" s="235"/>
      <c r="D361" s="236" t="s">
        <v>215</v>
      </c>
      <c r="E361" s="237" t="s">
        <v>19</v>
      </c>
      <c r="F361" s="238" t="s">
        <v>1754</v>
      </c>
      <c r="G361" s="235"/>
      <c r="H361" s="237" t="s">
        <v>19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215</v>
      </c>
      <c r="AU361" s="244" t="s">
        <v>81</v>
      </c>
      <c r="AV361" s="13" t="s">
        <v>79</v>
      </c>
      <c r="AW361" s="13" t="s">
        <v>33</v>
      </c>
      <c r="AX361" s="13" t="s">
        <v>72</v>
      </c>
      <c r="AY361" s="244" t="s">
        <v>203</v>
      </c>
    </row>
    <row r="362" s="14" customFormat="1">
      <c r="A362" s="14"/>
      <c r="B362" s="245"/>
      <c r="C362" s="246"/>
      <c r="D362" s="236" t="s">
        <v>215</v>
      </c>
      <c r="E362" s="247" t="s">
        <v>19</v>
      </c>
      <c r="F362" s="248" t="s">
        <v>2031</v>
      </c>
      <c r="G362" s="246"/>
      <c r="H362" s="249">
        <v>63.340000000000003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5" t="s">
        <v>215</v>
      </c>
      <c r="AU362" s="255" t="s">
        <v>81</v>
      </c>
      <c r="AV362" s="14" t="s">
        <v>81</v>
      </c>
      <c r="AW362" s="14" t="s">
        <v>33</v>
      </c>
      <c r="AX362" s="14" t="s">
        <v>72</v>
      </c>
      <c r="AY362" s="255" t="s">
        <v>203</v>
      </c>
    </row>
    <row r="363" s="13" customFormat="1">
      <c r="A363" s="13"/>
      <c r="B363" s="234"/>
      <c r="C363" s="235"/>
      <c r="D363" s="236" t="s">
        <v>215</v>
      </c>
      <c r="E363" s="237" t="s">
        <v>19</v>
      </c>
      <c r="F363" s="238" t="s">
        <v>1977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215</v>
      </c>
      <c r="AU363" s="244" t="s">
        <v>81</v>
      </c>
      <c r="AV363" s="13" t="s">
        <v>79</v>
      </c>
      <c r="AW363" s="13" t="s">
        <v>33</v>
      </c>
      <c r="AX363" s="13" t="s">
        <v>72</v>
      </c>
      <c r="AY363" s="244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2169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3" customFormat="1">
      <c r="A365" s="13"/>
      <c r="B365" s="234"/>
      <c r="C365" s="235"/>
      <c r="D365" s="236" t="s">
        <v>215</v>
      </c>
      <c r="E365" s="237" t="s">
        <v>19</v>
      </c>
      <c r="F365" s="238" t="s">
        <v>1503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215</v>
      </c>
      <c r="AU365" s="244" t="s">
        <v>81</v>
      </c>
      <c r="AV365" s="13" t="s">
        <v>79</v>
      </c>
      <c r="AW365" s="13" t="s">
        <v>33</v>
      </c>
      <c r="AX365" s="13" t="s">
        <v>72</v>
      </c>
      <c r="AY365" s="244" t="s">
        <v>203</v>
      </c>
    </row>
    <row r="366" s="13" customFormat="1">
      <c r="A366" s="13"/>
      <c r="B366" s="234"/>
      <c r="C366" s="235"/>
      <c r="D366" s="236" t="s">
        <v>215</v>
      </c>
      <c r="E366" s="237" t="s">
        <v>19</v>
      </c>
      <c r="F366" s="238" t="s">
        <v>1753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215</v>
      </c>
      <c r="AU366" s="244" t="s">
        <v>81</v>
      </c>
      <c r="AV366" s="13" t="s">
        <v>79</v>
      </c>
      <c r="AW366" s="13" t="s">
        <v>33</v>
      </c>
      <c r="AX366" s="13" t="s">
        <v>72</v>
      </c>
      <c r="AY366" s="244" t="s">
        <v>203</v>
      </c>
    </row>
    <row r="367" s="13" customFormat="1">
      <c r="A367" s="13"/>
      <c r="B367" s="234"/>
      <c r="C367" s="235"/>
      <c r="D367" s="236" t="s">
        <v>215</v>
      </c>
      <c r="E367" s="237" t="s">
        <v>19</v>
      </c>
      <c r="F367" s="238" t="s">
        <v>1754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215</v>
      </c>
      <c r="AU367" s="244" t="s">
        <v>81</v>
      </c>
      <c r="AV367" s="13" t="s">
        <v>79</v>
      </c>
      <c r="AW367" s="13" t="s">
        <v>33</v>
      </c>
      <c r="AX367" s="13" t="s">
        <v>72</v>
      </c>
      <c r="AY367" s="244" t="s">
        <v>203</v>
      </c>
    </row>
    <row r="368" s="14" customFormat="1">
      <c r="A368" s="14"/>
      <c r="B368" s="245"/>
      <c r="C368" s="246"/>
      <c r="D368" s="236" t="s">
        <v>215</v>
      </c>
      <c r="E368" s="247" t="s">
        <v>19</v>
      </c>
      <c r="F368" s="248" t="s">
        <v>2032</v>
      </c>
      <c r="G368" s="246"/>
      <c r="H368" s="249">
        <v>5.9400000000000004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215</v>
      </c>
      <c r="AU368" s="255" t="s">
        <v>81</v>
      </c>
      <c r="AV368" s="14" t="s">
        <v>81</v>
      </c>
      <c r="AW368" s="14" t="s">
        <v>33</v>
      </c>
      <c r="AX368" s="14" t="s">
        <v>72</v>
      </c>
      <c r="AY368" s="255" t="s">
        <v>203</v>
      </c>
    </row>
    <row r="369" s="15" customFormat="1">
      <c r="A369" s="15"/>
      <c r="B369" s="256"/>
      <c r="C369" s="257"/>
      <c r="D369" s="236" t="s">
        <v>215</v>
      </c>
      <c r="E369" s="258" t="s">
        <v>19</v>
      </c>
      <c r="F369" s="259" t="s">
        <v>246</v>
      </c>
      <c r="G369" s="257"/>
      <c r="H369" s="260">
        <v>69.280000000000001</v>
      </c>
      <c r="I369" s="261"/>
      <c r="J369" s="257"/>
      <c r="K369" s="257"/>
      <c r="L369" s="262"/>
      <c r="M369" s="263"/>
      <c r="N369" s="264"/>
      <c r="O369" s="264"/>
      <c r="P369" s="264"/>
      <c r="Q369" s="264"/>
      <c r="R369" s="264"/>
      <c r="S369" s="264"/>
      <c r="T369" s="26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6" t="s">
        <v>215</v>
      </c>
      <c r="AU369" s="266" t="s">
        <v>81</v>
      </c>
      <c r="AV369" s="15" t="s">
        <v>211</v>
      </c>
      <c r="AW369" s="15" t="s">
        <v>33</v>
      </c>
      <c r="AX369" s="15" t="s">
        <v>79</v>
      </c>
      <c r="AY369" s="266" t="s">
        <v>203</v>
      </c>
    </row>
    <row r="370" s="2" customFormat="1" ht="16.5" customHeight="1">
      <c r="A370" s="40"/>
      <c r="B370" s="41"/>
      <c r="C370" s="216" t="s">
        <v>871</v>
      </c>
      <c r="D370" s="216" t="s">
        <v>206</v>
      </c>
      <c r="E370" s="217" t="s">
        <v>1765</v>
      </c>
      <c r="F370" s="218" t="s">
        <v>1766</v>
      </c>
      <c r="G370" s="219" t="s">
        <v>209</v>
      </c>
      <c r="H370" s="220">
        <v>69.280000000000001</v>
      </c>
      <c r="I370" s="221"/>
      <c r="J370" s="222">
        <f>ROUND(I370*H370,2)</f>
        <v>0</v>
      </c>
      <c r="K370" s="218" t="s">
        <v>210</v>
      </c>
      <c r="L370" s="46"/>
      <c r="M370" s="223" t="s">
        <v>19</v>
      </c>
      <c r="N370" s="224" t="s">
        <v>43</v>
      </c>
      <c r="O370" s="86"/>
      <c r="P370" s="225">
        <f>O370*H370</f>
        <v>0</v>
      </c>
      <c r="Q370" s="225">
        <v>3.0000000000000001E-05</v>
      </c>
      <c r="R370" s="225">
        <f>Q370*H370</f>
        <v>0.0020784000000000002</v>
      </c>
      <c r="S370" s="225">
        <v>0</v>
      </c>
      <c r="T370" s="226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7" t="s">
        <v>321</v>
      </c>
      <c r="AT370" s="227" t="s">
        <v>206</v>
      </c>
      <c r="AU370" s="227" t="s">
        <v>81</v>
      </c>
      <c r="AY370" s="19" t="s">
        <v>203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19" t="s">
        <v>79</v>
      </c>
      <c r="BK370" s="228">
        <f>ROUND(I370*H370,2)</f>
        <v>0</v>
      </c>
      <c r="BL370" s="19" t="s">
        <v>321</v>
      </c>
      <c r="BM370" s="227" t="s">
        <v>2172</v>
      </c>
    </row>
    <row r="371" s="2" customFormat="1">
      <c r="A371" s="40"/>
      <c r="B371" s="41"/>
      <c r="C371" s="42"/>
      <c r="D371" s="229" t="s">
        <v>213</v>
      </c>
      <c r="E371" s="42"/>
      <c r="F371" s="230" t="s">
        <v>1768</v>
      </c>
      <c r="G371" s="42"/>
      <c r="H371" s="42"/>
      <c r="I371" s="231"/>
      <c r="J371" s="42"/>
      <c r="K371" s="42"/>
      <c r="L371" s="46"/>
      <c r="M371" s="232"/>
      <c r="N371" s="233"/>
      <c r="O371" s="86"/>
      <c r="P371" s="86"/>
      <c r="Q371" s="86"/>
      <c r="R371" s="86"/>
      <c r="S371" s="86"/>
      <c r="T371" s="87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213</v>
      </c>
      <c r="AU371" s="19" t="s">
        <v>81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1977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3" customFormat="1">
      <c r="A373" s="13"/>
      <c r="B373" s="234"/>
      <c r="C373" s="235"/>
      <c r="D373" s="236" t="s">
        <v>215</v>
      </c>
      <c r="E373" s="237" t="s">
        <v>19</v>
      </c>
      <c r="F373" s="238" t="s">
        <v>2173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215</v>
      </c>
      <c r="AU373" s="244" t="s">
        <v>81</v>
      </c>
      <c r="AV373" s="13" t="s">
        <v>79</v>
      </c>
      <c r="AW373" s="13" t="s">
        <v>33</v>
      </c>
      <c r="AX373" s="13" t="s">
        <v>72</v>
      </c>
      <c r="AY373" s="244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553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3" customFormat="1">
      <c r="A375" s="13"/>
      <c r="B375" s="234"/>
      <c r="C375" s="235"/>
      <c r="D375" s="236" t="s">
        <v>215</v>
      </c>
      <c r="E375" s="237" t="s">
        <v>19</v>
      </c>
      <c r="F375" s="238" t="s">
        <v>1770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215</v>
      </c>
      <c r="AU375" s="244" t="s">
        <v>81</v>
      </c>
      <c r="AV375" s="13" t="s">
        <v>79</v>
      </c>
      <c r="AW375" s="13" t="s">
        <v>33</v>
      </c>
      <c r="AX375" s="13" t="s">
        <v>72</v>
      </c>
      <c r="AY375" s="244" t="s">
        <v>203</v>
      </c>
    </row>
    <row r="376" s="13" customFormat="1">
      <c r="A376" s="13"/>
      <c r="B376" s="234"/>
      <c r="C376" s="235"/>
      <c r="D376" s="236" t="s">
        <v>215</v>
      </c>
      <c r="E376" s="237" t="s">
        <v>19</v>
      </c>
      <c r="F376" s="238" t="s">
        <v>1771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215</v>
      </c>
      <c r="AU376" s="244" t="s">
        <v>81</v>
      </c>
      <c r="AV376" s="13" t="s">
        <v>79</v>
      </c>
      <c r="AW376" s="13" t="s">
        <v>33</v>
      </c>
      <c r="AX376" s="13" t="s">
        <v>72</v>
      </c>
      <c r="AY376" s="244" t="s">
        <v>203</v>
      </c>
    </row>
    <row r="377" s="14" customFormat="1">
      <c r="A377" s="14"/>
      <c r="B377" s="245"/>
      <c r="C377" s="246"/>
      <c r="D377" s="236" t="s">
        <v>215</v>
      </c>
      <c r="E377" s="247" t="s">
        <v>19</v>
      </c>
      <c r="F377" s="248" t="s">
        <v>2031</v>
      </c>
      <c r="G377" s="246"/>
      <c r="H377" s="249">
        <v>63.340000000000003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215</v>
      </c>
      <c r="AU377" s="255" t="s">
        <v>81</v>
      </c>
      <c r="AV377" s="14" t="s">
        <v>81</v>
      </c>
      <c r="AW377" s="14" t="s">
        <v>33</v>
      </c>
      <c r="AX377" s="14" t="s">
        <v>72</v>
      </c>
      <c r="AY377" s="255" t="s">
        <v>203</v>
      </c>
    </row>
    <row r="378" s="13" customFormat="1">
      <c r="A378" s="13"/>
      <c r="B378" s="234"/>
      <c r="C378" s="235"/>
      <c r="D378" s="236" t="s">
        <v>215</v>
      </c>
      <c r="E378" s="237" t="s">
        <v>19</v>
      </c>
      <c r="F378" s="238" t="s">
        <v>1977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215</v>
      </c>
      <c r="AU378" s="244" t="s">
        <v>81</v>
      </c>
      <c r="AV378" s="13" t="s">
        <v>79</v>
      </c>
      <c r="AW378" s="13" t="s">
        <v>33</v>
      </c>
      <c r="AX378" s="13" t="s">
        <v>72</v>
      </c>
      <c r="AY378" s="244" t="s">
        <v>203</v>
      </c>
    </row>
    <row r="379" s="13" customFormat="1">
      <c r="A379" s="13"/>
      <c r="B379" s="234"/>
      <c r="C379" s="235"/>
      <c r="D379" s="236" t="s">
        <v>215</v>
      </c>
      <c r="E379" s="237" t="s">
        <v>19</v>
      </c>
      <c r="F379" s="238" t="s">
        <v>2174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215</v>
      </c>
      <c r="AU379" s="244" t="s">
        <v>81</v>
      </c>
      <c r="AV379" s="13" t="s">
        <v>79</v>
      </c>
      <c r="AW379" s="13" t="s">
        <v>33</v>
      </c>
      <c r="AX379" s="13" t="s">
        <v>72</v>
      </c>
      <c r="AY379" s="244" t="s">
        <v>203</v>
      </c>
    </row>
    <row r="380" s="13" customFormat="1">
      <c r="A380" s="13"/>
      <c r="B380" s="234"/>
      <c r="C380" s="235"/>
      <c r="D380" s="236" t="s">
        <v>215</v>
      </c>
      <c r="E380" s="237" t="s">
        <v>19</v>
      </c>
      <c r="F380" s="238" t="s">
        <v>1503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215</v>
      </c>
      <c r="AU380" s="244" t="s">
        <v>81</v>
      </c>
      <c r="AV380" s="13" t="s">
        <v>79</v>
      </c>
      <c r="AW380" s="13" t="s">
        <v>33</v>
      </c>
      <c r="AX380" s="13" t="s">
        <v>72</v>
      </c>
      <c r="AY380" s="244" t="s">
        <v>203</v>
      </c>
    </row>
    <row r="381" s="13" customFormat="1">
      <c r="A381" s="13"/>
      <c r="B381" s="234"/>
      <c r="C381" s="235"/>
      <c r="D381" s="236" t="s">
        <v>215</v>
      </c>
      <c r="E381" s="237" t="s">
        <v>19</v>
      </c>
      <c r="F381" s="238" t="s">
        <v>1770</v>
      </c>
      <c r="G381" s="235"/>
      <c r="H381" s="237" t="s">
        <v>19</v>
      </c>
      <c r="I381" s="239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215</v>
      </c>
      <c r="AU381" s="244" t="s">
        <v>81</v>
      </c>
      <c r="AV381" s="13" t="s">
        <v>79</v>
      </c>
      <c r="AW381" s="13" t="s">
        <v>33</v>
      </c>
      <c r="AX381" s="13" t="s">
        <v>72</v>
      </c>
      <c r="AY381" s="244" t="s">
        <v>203</v>
      </c>
    </row>
    <row r="382" s="13" customFormat="1">
      <c r="A382" s="13"/>
      <c r="B382" s="234"/>
      <c r="C382" s="235"/>
      <c r="D382" s="236" t="s">
        <v>215</v>
      </c>
      <c r="E382" s="237" t="s">
        <v>19</v>
      </c>
      <c r="F382" s="238" t="s">
        <v>1771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215</v>
      </c>
      <c r="AU382" s="244" t="s">
        <v>81</v>
      </c>
      <c r="AV382" s="13" t="s">
        <v>79</v>
      </c>
      <c r="AW382" s="13" t="s">
        <v>33</v>
      </c>
      <c r="AX382" s="13" t="s">
        <v>72</v>
      </c>
      <c r="AY382" s="244" t="s">
        <v>203</v>
      </c>
    </row>
    <row r="383" s="14" customFormat="1">
      <c r="A383" s="14"/>
      <c r="B383" s="245"/>
      <c r="C383" s="246"/>
      <c r="D383" s="236" t="s">
        <v>215</v>
      </c>
      <c r="E383" s="247" t="s">
        <v>19</v>
      </c>
      <c r="F383" s="248" t="s">
        <v>2032</v>
      </c>
      <c r="G383" s="246"/>
      <c r="H383" s="249">
        <v>5.9400000000000004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215</v>
      </c>
      <c r="AU383" s="255" t="s">
        <v>81</v>
      </c>
      <c r="AV383" s="14" t="s">
        <v>81</v>
      </c>
      <c r="AW383" s="14" t="s">
        <v>33</v>
      </c>
      <c r="AX383" s="14" t="s">
        <v>72</v>
      </c>
      <c r="AY383" s="255" t="s">
        <v>203</v>
      </c>
    </row>
    <row r="384" s="15" customFormat="1">
      <c r="A384" s="15"/>
      <c r="B384" s="256"/>
      <c r="C384" s="257"/>
      <c r="D384" s="236" t="s">
        <v>215</v>
      </c>
      <c r="E384" s="258" t="s">
        <v>19</v>
      </c>
      <c r="F384" s="259" t="s">
        <v>246</v>
      </c>
      <c r="G384" s="257"/>
      <c r="H384" s="260">
        <v>69.280000000000001</v>
      </c>
      <c r="I384" s="261"/>
      <c r="J384" s="257"/>
      <c r="K384" s="257"/>
      <c r="L384" s="262"/>
      <c r="M384" s="263"/>
      <c r="N384" s="264"/>
      <c r="O384" s="264"/>
      <c r="P384" s="264"/>
      <c r="Q384" s="264"/>
      <c r="R384" s="264"/>
      <c r="S384" s="264"/>
      <c r="T384" s="26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66" t="s">
        <v>215</v>
      </c>
      <c r="AU384" s="266" t="s">
        <v>81</v>
      </c>
      <c r="AV384" s="15" t="s">
        <v>211</v>
      </c>
      <c r="AW384" s="15" t="s">
        <v>33</v>
      </c>
      <c r="AX384" s="15" t="s">
        <v>79</v>
      </c>
      <c r="AY384" s="266" t="s">
        <v>203</v>
      </c>
    </row>
    <row r="385" s="2" customFormat="1" ht="24.15" customHeight="1">
      <c r="A385" s="40"/>
      <c r="B385" s="41"/>
      <c r="C385" s="216" t="s">
        <v>884</v>
      </c>
      <c r="D385" s="216" t="s">
        <v>206</v>
      </c>
      <c r="E385" s="217" t="s">
        <v>1773</v>
      </c>
      <c r="F385" s="218" t="s">
        <v>1774</v>
      </c>
      <c r="G385" s="219" t="s">
        <v>209</v>
      </c>
      <c r="H385" s="220">
        <v>69.280000000000001</v>
      </c>
      <c r="I385" s="221"/>
      <c r="J385" s="222">
        <f>ROUND(I385*H385,2)</f>
        <v>0</v>
      </c>
      <c r="K385" s="218" t="s">
        <v>210</v>
      </c>
      <c r="L385" s="46"/>
      <c r="M385" s="223" t="s">
        <v>19</v>
      </c>
      <c r="N385" s="224" t="s">
        <v>43</v>
      </c>
      <c r="O385" s="86"/>
      <c r="P385" s="225">
        <f>O385*H385</f>
        <v>0</v>
      </c>
      <c r="Q385" s="225">
        <v>0.014999999999999999</v>
      </c>
      <c r="R385" s="225">
        <f>Q385*H385</f>
        <v>1.0391999999999999</v>
      </c>
      <c r="S385" s="225">
        <v>0</v>
      </c>
      <c r="T385" s="226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27" t="s">
        <v>321</v>
      </c>
      <c r="AT385" s="227" t="s">
        <v>206</v>
      </c>
      <c r="AU385" s="227" t="s">
        <v>81</v>
      </c>
      <c r="AY385" s="19" t="s">
        <v>203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19" t="s">
        <v>79</v>
      </c>
      <c r="BK385" s="228">
        <f>ROUND(I385*H385,2)</f>
        <v>0</v>
      </c>
      <c r="BL385" s="19" t="s">
        <v>321</v>
      </c>
      <c r="BM385" s="227" t="s">
        <v>2175</v>
      </c>
    </row>
    <row r="386" s="2" customFormat="1">
      <c r="A386" s="40"/>
      <c r="B386" s="41"/>
      <c r="C386" s="42"/>
      <c r="D386" s="229" t="s">
        <v>213</v>
      </c>
      <c r="E386" s="42"/>
      <c r="F386" s="230" t="s">
        <v>1776</v>
      </c>
      <c r="G386" s="42"/>
      <c r="H386" s="42"/>
      <c r="I386" s="231"/>
      <c r="J386" s="42"/>
      <c r="K386" s="42"/>
      <c r="L386" s="46"/>
      <c r="M386" s="232"/>
      <c r="N386" s="233"/>
      <c r="O386" s="86"/>
      <c r="P386" s="86"/>
      <c r="Q386" s="86"/>
      <c r="R386" s="86"/>
      <c r="S386" s="86"/>
      <c r="T386" s="87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213</v>
      </c>
      <c r="AU386" s="19" t="s">
        <v>81</v>
      </c>
    </row>
    <row r="387" s="13" customFormat="1">
      <c r="A387" s="13"/>
      <c r="B387" s="234"/>
      <c r="C387" s="235"/>
      <c r="D387" s="236" t="s">
        <v>215</v>
      </c>
      <c r="E387" s="237" t="s">
        <v>19</v>
      </c>
      <c r="F387" s="238" t="s">
        <v>1977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215</v>
      </c>
      <c r="AU387" s="244" t="s">
        <v>81</v>
      </c>
      <c r="AV387" s="13" t="s">
        <v>79</v>
      </c>
      <c r="AW387" s="13" t="s">
        <v>33</v>
      </c>
      <c r="AX387" s="13" t="s">
        <v>72</v>
      </c>
      <c r="AY387" s="244" t="s">
        <v>203</v>
      </c>
    </row>
    <row r="388" s="13" customFormat="1">
      <c r="A388" s="13"/>
      <c r="B388" s="234"/>
      <c r="C388" s="235"/>
      <c r="D388" s="236" t="s">
        <v>215</v>
      </c>
      <c r="E388" s="237" t="s">
        <v>19</v>
      </c>
      <c r="F388" s="238" t="s">
        <v>2176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215</v>
      </c>
      <c r="AU388" s="244" t="s">
        <v>81</v>
      </c>
      <c r="AV388" s="13" t="s">
        <v>79</v>
      </c>
      <c r="AW388" s="13" t="s">
        <v>33</v>
      </c>
      <c r="AX388" s="13" t="s">
        <v>72</v>
      </c>
      <c r="AY388" s="244" t="s">
        <v>203</v>
      </c>
    </row>
    <row r="389" s="13" customFormat="1">
      <c r="A389" s="13"/>
      <c r="B389" s="234"/>
      <c r="C389" s="235"/>
      <c r="D389" s="236" t="s">
        <v>215</v>
      </c>
      <c r="E389" s="237" t="s">
        <v>19</v>
      </c>
      <c r="F389" s="238" t="s">
        <v>553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215</v>
      </c>
      <c r="AU389" s="244" t="s">
        <v>81</v>
      </c>
      <c r="AV389" s="13" t="s">
        <v>79</v>
      </c>
      <c r="AW389" s="13" t="s">
        <v>33</v>
      </c>
      <c r="AX389" s="13" t="s">
        <v>72</v>
      </c>
      <c r="AY389" s="244" t="s">
        <v>203</v>
      </c>
    </row>
    <row r="390" s="13" customFormat="1">
      <c r="A390" s="13"/>
      <c r="B390" s="234"/>
      <c r="C390" s="235"/>
      <c r="D390" s="236" t="s">
        <v>215</v>
      </c>
      <c r="E390" s="237" t="s">
        <v>19</v>
      </c>
      <c r="F390" s="238" t="s">
        <v>1778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215</v>
      </c>
      <c r="AU390" s="244" t="s">
        <v>81</v>
      </c>
      <c r="AV390" s="13" t="s">
        <v>79</v>
      </c>
      <c r="AW390" s="13" t="s">
        <v>33</v>
      </c>
      <c r="AX390" s="13" t="s">
        <v>72</v>
      </c>
      <c r="AY390" s="244" t="s">
        <v>203</v>
      </c>
    </row>
    <row r="391" s="13" customFormat="1">
      <c r="A391" s="13"/>
      <c r="B391" s="234"/>
      <c r="C391" s="235"/>
      <c r="D391" s="236" t="s">
        <v>215</v>
      </c>
      <c r="E391" s="237" t="s">
        <v>19</v>
      </c>
      <c r="F391" s="238" t="s">
        <v>1779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215</v>
      </c>
      <c r="AU391" s="244" t="s">
        <v>81</v>
      </c>
      <c r="AV391" s="13" t="s">
        <v>79</v>
      </c>
      <c r="AW391" s="13" t="s">
        <v>33</v>
      </c>
      <c r="AX391" s="13" t="s">
        <v>72</v>
      </c>
      <c r="AY391" s="244" t="s">
        <v>203</v>
      </c>
    </row>
    <row r="392" s="14" customFormat="1">
      <c r="A392" s="14"/>
      <c r="B392" s="245"/>
      <c r="C392" s="246"/>
      <c r="D392" s="236" t="s">
        <v>215</v>
      </c>
      <c r="E392" s="247" t="s">
        <v>19</v>
      </c>
      <c r="F392" s="248" t="s">
        <v>2031</v>
      </c>
      <c r="G392" s="246"/>
      <c r="H392" s="249">
        <v>63.340000000000003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215</v>
      </c>
      <c r="AU392" s="255" t="s">
        <v>81</v>
      </c>
      <c r="AV392" s="14" t="s">
        <v>81</v>
      </c>
      <c r="AW392" s="14" t="s">
        <v>33</v>
      </c>
      <c r="AX392" s="14" t="s">
        <v>72</v>
      </c>
      <c r="AY392" s="255" t="s">
        <v>203</v>
      </c>
    </row>
    <row r="393" s="13" customFormat="1">
      <c r="A393" s="13"/>
      <c r="B393" s="234"/>
      <c r="C393" s="235"/>
      <c r="D393" s="236" t="s">
        <v>215</v>
      </c>
      <c r="E393" s="237" t="s">
        <v>19</v>
      </c>
      <c r="F393" s="238" t="s">
        <v>1977</v>
      </c>
      <c r="G393" s="235"/>
      <c r="H393" s="237" t="s">
        <v>19</v>
      </c>
      <c r="I393" s="239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215</v>
      </c>
      <c r="AU393" s="244" t="s">
        <v>81</v>
      </c>
      <c r="AV393" s="13" t="s">
        <v>79</v>
      </c>
      <c r="AW393" s="13" t="s">
        <v>33</v>
      </c>
      <c r="AX393" s="13" t="s">
        <v>72</v>
      </c>
      <c r="AY393" s="244" t="s">
        <v>203</v>
      </c>
    </row>
    <row r="394" s="13" customFormat="1">
      <c r="A394" s="13"/>
      <c r="B394" s="234"/>
      <c r="C394" s="235"/>
      <c r="D394" s="236" t="s">
        <v>215</v>
      </c>
      <c r="E394" s="237" t="s">
        <v>19</v>
      </c>
      <c r="F394" s="238" t="s">
        <v>2177</v>
      </c>
      <c r="G394" s="235"/>
      <c r="H394" s="237" t="s">
        <v>19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215</v>
      </c>
      <c r="AU394" s="244" t="s">
        <v>81</v>
      </c>
      <c r="AV394" s="13" t="s">
        <v>79</v>
      </c>
      <c r="AW394" s="13" t="s">
        <v>33</v>
      </c>
      <c r="AX394" s="13" t="s">
        <v>72</v>
      </c>
      <c r="AY394" s="244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1503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1778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1779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4" customFormat="1">
      <c r="A398" s="14"/>
      <c r="B398" s="245"/>
      <c r="C398" s="246"/>
      <c r="D398" s="236" t="s">
        <v>215</v>
      </c>
      <c r="E398" s="247" t="s">
        <v>19</v>
      </c>
      <c r="F398" s="248" t="s">
        <v>2032</v>
      </c>
      <c r="G398" s="246"/>
      <c r="H398" s="249">
        <v>5.9400000000000004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215</v>
      </c>
      <c r="AU398" s="255" t="s">
        <v>81</v>
      </c>
      <c r="AV398" s="14" t="s">
        <v>81</v>
      </c>
      <c r="AW398" s="14" t="s">
        <v>33</v>
      </c>
      <c r="AX398" s="14" t="s">
        <v>72</v>
      </c>
      <c r="AY398" s="255" t="s">
        <v>203</v>
      </c>
    </row>
    <row r="399" s="15" customFormat="1">
      <c r="A399" s="15"/>
      <c r="B399" s="256"/>
      <c r="C399" s="257"/>
      <c r="D399" s="236" t="s">
        <v>215</v>
      </c>
      <c r="E399" s="258" t="s">
        <v>19</v>
      </c>
      <c r="F399" s="259" t="s">
        <v>246</v>
      </c>
      <c r="G399" s="257"/>
      <c r="H399" s="260">
        <v>69.280000000000001</v>
      </c>
      <c r="I399" s="261"/>
      <c r="J399" s="257"/>
      <c r="K399" s="257"/>
      <c r="L399" s="262"/>
      <c r="M399" s="263"/>
      <c r="N399" s="264"/>
      <c r="O399" s="264"/>
      <c r="P399" s="264"/>
      <c r="Q399" s="264"/>
      <c r="R399" s="264"/>
      <c r="S399" s="264"/>
      <c r="T399" s="26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6" t="s">
        <v>215</v>
      </c>
      <c r="AU399" s="266" t="s">
        <v>81</v>
      </c>
      <c r="AV399" s="15" t="s">
        <v>211</v>
      </c>
      <c r="AW399" s="15" t="s">
        <v>33</v>
      </c>
      <c r="AX399" s="15" t="s">
        <v>79</v>
      </c>
      <c r="AY399" s="266" t="s">
        <v>203</v>
      </c>
    </row>
    <row r="400" s="2" customFormat="1" ht="16.5" customHeight="1">
      <c r="A400" s="40"/>
      <c r="B400" s="41"/>
      <c r="C400" s="216" t="s">
        <v>888</v>
      </c>
      <c r="D400" s="216" t="s">
        <v>206</v>
      </c>
      <c r="E400" s="217" t="s">
        <v>1781</v>
      </c>
      <c r="F400" s="218" t="s">
        <v>1782</v>
      </c>
      <c r="G400" s="219" t="s">
        <v>209</v>
      </c>
      <c r="H400" s="220">
        <v>69.280000000000001</v>
      </c>
      <c r="I400" s="221"/>
      <c r="J400" s="222">
        <f>ROUND(I400*H400,2)</f>
        <v>0</v>
      </c>
      <c r="K400" s="218" t="s">
        <v>210</v>
      </c>
      <c r="L400" s="46"/>
      <c r="M400" s="223" t="s">
        <v>19</v>
      </c>
      <c r="N400" s="224" t="s">
        <v>43</v>
      </c>
      <c r="O400" s="86"/>
      <c r="P400" s="225">
        <f>O400*H400</f>
        <v>0</v>
      </c>
      <c r="Q400" s="225">
        <v>0.00029999999999999997</v>
      </c>
      <c r="R400" s="225">
        <f>Q400*H400</f>
        <v>0.020783999999999997</v>
      </c>
      <c r="S400" s="225">
        <v>0</v>
      </c>
      <c r="T400" s="226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7" t="s">
        <v>321</v>
      </c>
      <c r="AT400" s="227" t="s">
        <v>206</v>
      </c>
      <c r="AU400" s="227" t="s">
        <v>81</v>
      </c>
      <c r="AY400" s="19" t="s">
        <v>203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19" t="s">
        <v>79</v>
      </c>
      <c r="BK400" s="228">
        <f>ROUND(I400*H400,2)</f>
        <v>0</v>
      </c>
      <c r="BL400" s="19" t="s">
        <v>321</v>
      </c>
      <c r="BM400" s="227" t="s">
        <v>2178</v>
      </c>
    </row>
    <row r="401" s="2" customFormat="1">
      <c r="A401" s="40"/>
      <c r="B401" s="41"/>
      <c r="C401" s="42"/>
      <c r="D401" s="229" t="s">
        <v>213</v>
      </c>
      <c r="E401" s="42"/>
      <c r="F401" s="230" t="s">
        <v>1784</v>
      </c>
      <c r="G401" s="42"/>
      <c r="H401" s="42"/>
      <c r="I401" s="231"/>
      <c r="J401" s="42"/>
      <c r="K401" s="42"/>
      <c r="L401" s="46"/>
      <c r="M401" s="232"/>
      <c r="N401" s="233"/>
      <c r="O401" s="86"/>
      <c r="P401" s="86"/>
      <c r="Q401" s="86"/>
      <c r="R401" s="86"/>
      <c r="S401" s="86"/>
      <c r="T401" s="87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213</v>
      </c>
      <c r="AU401" s="19" t="s">
        <v>81</v>
      </c>
    </row>
    <row r="402" s="13" customFormat="1">
      <c r="A402" s="13"/>
      <c r="B402" s="234"/>
      <c r="C402" s="235"/>
      <c r="D402" s="236" t="s">
        <v>215</v>
      </c>
      <c r="E402" s="237" t="s">
        <v>19</v>
      </c>
      <c r="F402" s="238" t="s">
        <v>1977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215</v>
      </c>
      <c r="AU402" s="244" t="s">
        <v>81</v>
      </c>
      <c r="AV402" s="13" t="s">
        <v>79</v>
      </c>
      <c r="AW402" s="13" t="s">
        <v>33</v>
      </c>
      <c r="AX402" s="13" t="s">
        <v>72</v>
      </c>
      <c r="AY402" s="244" t="s">
        <v>203</v>
      </c>
    </row>
    <row r="403" s="13" customFormat="1">
      <c r="A403" s="13"/>
      <c r="B403" s="234"/>
      <c r="C403" s="235"/>
      <c r="D403" s="236" t="s">
        <v>215</v>
      </c>
      <c r="E403" s="237" t="s">
        <v>19</v>
      </c>
      <c r="F403" s="238" t="s">
        <v>2179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215</v>
      </c>
      <c r="AU403" s="244" t="s">
        <v>81</v>
      </c>
      <c r="AV403" s="13" t="s">
        <v>79</v>
      </c>
      <c r="AW403" s="13" t="s">
        <v>33</v>
      </c>
      <c r="AX403" s="13" t="s">
        <v>72</v>
      </c>
      <c r="AY403" s="244" t="s">
        <v>203</v>
      </c>
    </row>
    <row r="404" s="13" customFormat="1">
      <c r="A404" s="13"/>
      <c r="B404" s="234"/>
      <c r="C404" s="235"/>
      <c r="D404" s="236" t="s">
        <v>215</v>
      </c>
      <c r="E404" s="237" t="s">
        <v>19</v>
      </c>
      <c r="F404" s="238" t="s">
        <v>553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215</v>
      </c>
      <c r="AU404" s="244" t="s">
        <v>81</v>
      </c>
      <c r="AV404" s="13" t="s">
        <v>79</v>
      </c>
      <c r="AW404" s="13" t="s">
        <v>33</v>
      </c>
      <c r="AX404" s="13" t="s">
        <v>72</v>
      </c>
      <c r="AY404" s="244" t="s">
        <v>203</v>
      </c>
    </row>
    <row r="405" s="13" customFormat="1">
      <c r="A405" s="13"/>
      <c r="B405" s="234"/>
      <c r="C405" s="235"/>
      <c r="D405" s="236" t="s">
        <v>215</v>
      </c>
      <c r="E405" s="237" t="s">
        <v>19</v>
      </c>
      <c r="F405" s="238" t="s">
        <v>1467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215</v>
      </c>
      <c r="AU405" s="244" t="s">
        <v>81</v>
      </c>
      <c r="AV405" s="13" t="s">
        <v>79</v>
      </c>
      <c r="AW405" s="13" t="s">
        <v>33</v>
      </c>
      <c r="AX405" s="13" t="s">
        <v>72</v>
      </c>
      <c r="AY405" s="244" t="s">
        <v>203</v>
      </c>
    </row>
    <row r="406" s="13" customFormat="1">
      <c r="A406" s="13"/>
      <c r="B406" s="234"/>
      <c r="C406" s="235"/>
      <c r="D406" s="236" t="s">
        <v>215</v>
      </c>
      <c r="E406" s="237" t="s">
        <v>19</v>
      </c>
      <c r="F406" s="238" t="s">
        <v>1785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215</v>
      </c>
      <c r="AU406" s="244" t="s">
        <v>81</v>
      </c>
      <c r="AV406" s="13" t="s">
        <v>79</v>
      </c>
      <c r="AW406" s="13" t="s">
        <v>33</v>
      </c>
      <c r="AX406" s="13" t="s">
        <v>72</v>
      </c>
      <c r="AY406" s="244" t="s">
        <v>203</v>
      </c>
    </row>
    <row r="407" s="14" customFormat="1">
      <c r="A407" s="14"/>
      <c r="B407" s="245"/>
      <c r="C407" s="246"/>
      <c r="D407" s="236" t="s">
        <v>215</v>
      </c>
      <c r="E407" s="247" t="s">
        <v>19</v>
      </c>
      <c r="F407" s="248" t="s">
        <v>2031</v>
      </c>
      <c r="G407" s="246"/>
      <c r="H407" s="249">
        <v>63.340000000000003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215</v>
      </c>
      <c r="AU407" s="255" t="s">
        <v>81</v>
      </c>
      <c r="AV407" s="14" t="s">
        <v>81</v>
      </c>
      <c r="AW407" s="14" t="s">
        <v>33</v>
      </c>
      <c r="AX407" s="14" t="s">
        <v>72</v>
      </c>
      <c r="AY407" s="255" t="s">
        <v>203</v>
      </c>
    </row>
    <row r="408" s="13" customFormat="1">
      <c r="A408" s="13"/>
      <c r="B408" s="234"/>
      <c r="C408" s="235"/>
      <c r="D408" s="236" t="s">
        <v>215</v>
      </c>
      <c r="E408" s="237" t="s">
        <v>19</v>
      </c>
      <c r="F408" s="238" t="s">
        <v>1977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215</v>
      </c>
      <c r="AU408" s="244" t="s">
        <v>81</v>
      </c>
      <c r="AV408" s="13" t="s">
        <v>79</v>
      </c>
      <c r="AW408" s="13" t="s">
        <v>33</v>
      </c>
      <c r="AX408" s="13" t="s">
        <v>72</v>
      </c>
      <c r="AY408" s="244" t="s">
        <v>203</v>
      </c>
    </row>
    <row r="409" s="13" customFormat="1">
      <c r="A409" s="13"/>
      <c r="B409" s="234"/>
      <c r="C409" s="235"/>
      <c r="D409" s="236" t="s">
        <v>215</v>
      </c>
      <c r="E409" s="237" t="s">
        <v>19</v>
      </c>
      <c r="F409" s="238" t="s">
        <v>2180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215</v>
      </c>
      <c r="AU409" s="244" t="s">
        <v>81</v>
      </c>
      <c r="AV409" s="13" t="s">
        <v>79</v>
      </c>
      <c r="AW409" s="13" t="s">
        <v>33</v>
      </c>
      <c r="AX409" s="13" t="s">
        <v>72</v>
      </c>
      <c r="AY409" s="244" t="s">
        <v>203</v>
      </c>
    </row>
    <row r="410" s="13" customFormat="1">
      <c r="A410" s="13"/>
      <c r="B410" s="234"/>
      <c r="C410" s="235"/>
      <c r="D410" s="236" t="s">
        <v>215</v>
      </c>
      <c r="E410" s="237" t="s">
        <v>19</v>
      </c>
      <c r="F410" s="238" t="s">
        <v>1503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215</v>
      </c>
      <c r="AU410" s="244" t="s">
        <v>81</v>
      </c>
      <c r="AV410" s="13" t="s">
        <v>79</v>
      </c>
      <c r="AW410" s="13" t="s">
        <v>33</v>
      </c>
      <c r="AX410" s="13" t="s">
        <v>72</v>
      </c>
      <c r="AY410" s="244" t="s">
        <v>203</v>
      </c>
    </row>
    <row r="411" s="13" customFormat="1">
      <c r="A411" s="13"/>
      <c r="B411" s="234"/>
      <c r="C411" s="235"/>
      <c r="D411" s="236" t="s">
        <v>215</v>
      </c>
      <c r="E411" s="237" t="s">
        <v>19</v>
      </c>
      <c r="F411" s="238" t="s">
        <v>1467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215</v>
      </c>
      <c r="AU411" s="244" t="s">
        <v>81</v>
      </c>
      <c r="AV411" s="13" t="s">
        <v>79</v>
      </c>
      <c r="AW411" s="13" t="s">
        <v>33</v>
      </c>
      <c r="AX411" s="13" t="s">
        <v>72</v>
      </c>
      <c r="AY411" s="244" t="s">
        <v>203</v>
      </c>
    </row>
    <row r="412" s="13" customFormat="1">
      <c r="A412" s="13"/>
      <c r="B412" s="234"/>
      <c r="C412" s="235"/>
      <c r="D412" s="236" t="s">
        <v>215</v>
      </c>
      <c r="E412" s="237" t="s">
        <v>19</v>
      </c>
      <c r="F412" s="238" t="s">
        <v>1785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215</v>
      </c>
      <c r="AU412" s="244" t="s">
        <v>81</v>
      </c>
      <c r="AV412" s="13" t="s">
        <v>79</v>
      </c>
      <c r="AW412" s="13" t="s">
        <v>33</v>
      </c>
      <c r="AX412" s="13" t="s">
        <v>72</v>
      </c>
      <c r="AY412" s="244" t="s">
        <v>203</v>
      </c>
    </row>
    <row r="413" s="14" customFormat="1">
      <c r="A413" s="14"/>
      <c r="B413" s="245"/>
      <c r="C413" s="246"/>
      <c r="D413" s="236" t="s">
        <v>215</v>
      </c>
      <c r="E413" s="247" t="s">
        <v>19</v>
      </c>
      <c r="F413" s="248" t="s">
        <v>2032</v>
      </c>
      <c r="G413" s="246"/>
      <c r="H413" s="249">
        <v>5.9400000000000004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215</v>
      </c>
      <c r="AU413" s="255" t="s">
        <v>81</v>
      </c>
      <c r="AV413" s="14" t="s">
        <v>81</v>
      </c>
      <c r="AW413" s="14" t="s">
        <v>33</v>
      </c>
      <c r="AX413" s="14" t="s">
        <v>72</v>
      </c>
      <c r="AY413" s="255" t="s">
        <v>203</v>
      </c>
    </row>
    <row r="414" s="15" customFormat="1">
      <c r="A414" s="15"/>
      <c r="B414" s="256"/>
      <c r="C414" s="257"/>
      <c r="D414" s="236" t="s">
        <v>215</v>
      </c>
      <c r="E414" s="258" t="s">
        <v>19</v>
      </c>
      <c r="F414" s="259" t="s">
        <v>246</v>
      </c>
      <c r="G414" s="257"/>
      <c r="H414" s="260">
        <v>69.280000000000001</v>
      </c>
      <c r="I414" s="261"/>
      <c r="J414" s="257"/>
      <c r="K414" s="257"/>
      <c r="L414" s="262"/>
      <c r="M414" s="263"/>
      <c r="N414" s="264"/>
      <c r="O414" s="264"/>
      <c r="P414" s="264"/>
      <c r="Q414" s="264"/>
      <c r="R414" s="264"/>
      <c r="S414" s="264"/>
      <c r="T414" s="26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66" t="s">
        <v>215</v>
      </c>
      <c r="AU414" s="266" t="s">
        <v>81</v>
      </c>
      <c r="AV414" s="15" t="s">
        <v>211</v>
      </c>
      <c r="AW414" s="15" t="s">
        <v>33</v>
      </c>
      <c r="AX414" s="15" t="s">
        <v>79</v>
      </c>
      <c r="AY414" s="266" t="s">
        <v>203</v>
      </c>
    </row>
    <row r="415" s="2" customFormat="1" ht="24.15" customHeight="1">
      <c r="A415" s="40"/>
      <c r="B415" s="41"/>
      <c r="C415" s="270" t="s">
        <v>892</v>
      </c>
      <c r="D415" s="270" t="s">
        <v>771</v>
      </c>
      <c r="E415" s="271" t="s">
        <v>1787</v>
      </c>
      <c r="F415" s="272" t="s">
        <v>1788</v>
      </c>
      <c r="G415" s="273" t="s">
        <v>209</v>
      </c>
      <c r="H415" s="274">
        <v>76.207999999999998</v>
      </c>
      <c r="I415" s="275"/>
      <c r="J415" s="276">
        <f>ROUND(I415*H415,2)</f>
        <v>0</v>
      </c>
      <c r="K415" s="272" t="s">
        <v>210</v>
      </c>
      <c r="L415" s="277"/>
      <c r="M415" s="278" t="s">
        <v>19</v>
      </c>
      <c r="N415" s="279" t="s">
        <v>43</v>
      </c>
      <c r="O415" s="86"/>
      <c r="P415" s="225">
        <f>O415*H415</f>
        <v>0</v>
      </c>
      <c r="Q415" s="225">
        <v>0.0032000000000000002</v>
      </c>
      <c r="R415" s="225">
        <f>Q415*H415</f>
        <v>0.24386560000000002</v>
      </c>
      <c r="S415" s="225">
        <v>0</v>
      </c>
      <c r="T415" s="226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27" t="s">
        <v>821</v>
      </c>
      <c r="AT415" s="227" t="s">
        <v>771</v>
      </c>
      <c r="AU415" s="227" t="s">
        <v>81</v>
      </c>
      <c r="AY415" s="19" t="s">
        <v>203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19" t="s">
        <v>79</v>
      </c>
      <c r="BK415" s="228">
        <f>ROUND(I415*H415,2)</f>
        <v>0</v>
      </c>
      <c r="BL415" s="19" t="s">
        <v>321</v>
      </c>
      <c r="BM415" s="227" t="s">
        <v>2181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1977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2179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553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3" customFormat="1">
      <c r="A419" s="13"/>
      <c r="B419" s="234"/>
      <c r="C419" s="235"/>
      <c r="D419" s="236" t="s">
        <v>215</v>
      </c>
      <c r="E419" s="237" t="s">
        <v>19</v>
      </c>
      <c r="F419" s="238" t="s">
        <v>1467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215</v>
      </c>
      <c r="AU419" s="244" t="s">
        <v>81</v>
      </c>
      <c r="AV419" s="13" t="s">
        <v>79</v>
      </c>
      <c r="AW419" s="13" t="s">
        <v>33</v>
      </c>
      <c r="AX419" s="13" t="s">
        <v>72</v>
      </c>
      <c r="AY419" s="244" t="s">
        <v>203</v>
      </c>
    </row>
    <row r="420" s="13" customFormat="1">
      <c r="A420" s="13"/>
      <c r="B420" s="234"/>
      <c r="C420" s="235"/>
      <c r="D420" s="236" t="s">
        <v>215</v>
      </c>
      <c r="E420" s="237" t="s">
        <v>19</v>
      </c>
      <c r="F420" s="238" t="s">
        <v>1785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215</v>
      </c>
      <c r="AU420" s="244" t="s">
        <v>81</v>
      </c>
      <c r="AV420" s="13" t="s">
        <v>79</v>
      </c>
      <c r="AW420" s="13" t="s">
        <v>33</v>
      </c>
      <c r="AX420" s="13" t="s">
        <v>72</v>
      </c>
      <c r="AY420" s="244" t="s">
        <v>203</v>
      </c>
    </row>
    <row r="421" s="14" customFormat="1">
      <c r="A421" s="14"/>
      <c r="B421" s="245"/>
      <c r="C421" s="246"/>
      <c r="D421" s="236" t="s">
        <v>215</v>
      </c>
      <c r="E421" s="247" t="s">
        <v>19</v>
      </c>
      <c r="F421" s="248" t="s">
        <v>2031</v>
      </c>
      <c r="G421" s="246"/>
      <c r="H421" s="249">
        <v>63.340000000000003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215</v>
      </c>
      <c r="AU421" s="255" t="s">
        <v>81</v>
      </c>
      <c r="AV421" s="14" t="s">
        <v>81</v>
      </c>
      <c r="AW421" s="14" t="s">
        <v>33</v>
      </c>
      <c r="AX421" s="14" t="s">
        <v>72</v>
      </c>
      <c r="AY421" s="255" t="s">
        <v>203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1977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3" customFormat="1">
      <c r="A423" s="13"/>
      <c r="B423" s="234"/>
      <c r="C423" s="235"/>
      <c r="D423" s="236" t="s">
        <v>215</v>
      </c>
      <c r="E423" s="237" t="s">
        <v>19</v>
      </c>
      <c r="F423" s="238" t="s">
        <v>2180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215</v>
      </c>
      <c r="AU423" s="244" t="s">
        <v>81</v>
      </c>
      <c r="AV423" s="13" t="s">
        <v>79</v>
      </c>
      <c r="AW423" s="13" t="s">
        <v>33</v>
      </c>
      <c r="AX423" s="13" t="s">
        <v>72</v>
      </c>
      <c r="AY423" s="244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1503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3" customFormat="1">
      <c r="A425" s="13"/>
      <c r="B425" s="234"/>
      <c r="C425" s="235"/>
      <c r="D425" s="236" t="s">
        <v>215</v>
      </c>
      <c r="E425" s="237" t="s">
        <v>19</v>
      </c>
      <c r="F425" s="238" t="s">
        <v>1467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215</v>
      </c>
      <c r="AU425" s="244" t="s">
        <v>81</v>
      </c>
      <c r="AV425" s="13" t="s">
        <v>79</v>
      </c>
      <c r="AW425" s="13" t="s">
        <v>33</v>
      </c>
      <c r="AX425" s="13" t="s">
        <v>72</v>
      </c>
      <c r="AY425" s="244" t="s">
        <v>203</v>
      </c>
    </row>
    <row r="426" s="13" customFormat="1">
      <c r="A426" s="13"/>
      <c r="B426" s="234"/>
      <c r="C426" s="235"/>
      <c r="D426" s="236" t="s">
        <v>215</v>
      </c>
      <c r="E426" s="237" t="s">
        <v>19</v>
      </c>
      <c r="F426" s="238" t="s">
        <v>1785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215</v>
      </c>
      <c r="AU426" s="244" t="s">
        <v>81</v>
      </c>
      <c r="AV426" s="13" t="s">
        <v>79</v>
      </c>
      <c r="AW426" s="13" t="s">
        <v>33</v>
      </c>
      <c r="AX426" s="13" t="s">
        <v>72</v>
      </c>
      <c r="AY426" s="244" t="s">
        <v>203</v>
      </c>
    </row>
    <row r="427" s="14" customFormat="1">
      <c r="A427" s="14"/>
      <c r="B427" s="245"/>
      <c r="C427" s="246"/>
      <c r="D427" s="236" t="s">
        <v>215</v>
      </c>
      <c r="E427" s="247" t="s">
        <v>19</v>
      </c>
      <c r="F427" s="248" t="s">
        <v>2032</v>
      </c>
      <c r="G427" s="246"/>
      <c r="H427" s="249">
        <v>5.9400000000000004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215</v>
      </c>
      <c r="AU427" s="255" t="s">
        <v>81</v>
      </c>
      <c r="AV427" s="14" t="s">
        <v>81</v>
      </c>
      <c r="AW427" s="14" t="s">
        <v>33</v>
      </c>
      <c r="AX427" s="14" t="s">
        <v>72</v>
      </c>
      <c r="AY427" s="255" t="s">
        <v>203</v>
      </c>
    </row>
    <row r="428" s="15" customFormat="1">
      <c r="A428" s="15"/>
      <c r="B428" s="256"/>
      <c r="C428" s="257"/>
      <c r="D428" s="236" t="s">
        <v>215</v>
      </c>
      <c r="E428" s="258" t="s">
        <v>19</v>
      </c>
      <c r="F428" s="259" t="s">
        <v>246</v>
      </c>
      <c r="G428" s="257"/>
      <c r="H428" s="260">
        <v>69.280000000000001</v>
      </c>
      <c r="I428" s="261"/>
      <c r="J428" s="257"/>
      <c r="K428" s="257"/>
      <c r="L428" s="262"/>
      <c r="M428" s="263"/>
      <c r="N428" s="264"/>
      <c r="O428" s="264"/>
      <c r="P428" s="264"/>
      <c r="Q428" s="264"/>
      <c r="R428" s="264"/>
      <c r="S428" s="264"/>
      <c r="T428" s="26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66" t="s">
        <v>215</v>
      </c>
      <c r="AU428" s="266" t="s">
        <v>81</v>
      </c>
      <c r="AV428" s="15" t="s">
        <v>211</v>
      </c>
      <c r="AW428" s="15" t="s">
        <v>33</v>
      </c>
      <c r="AX428" s="15" t="s">
        <v>79</v>
      </c>
      <c r="AY428" s="266" t="s">
        <v>203</v>
      </c>
    </row>
    <row r="429" s="14" customFormat="1">
      <c r="A429" s="14"/>
      <c r="B429" s="245"/>
      <c r="C429" s="246"/>
      <c r="D429" s="236" t="s">
        <v>215</v>
      </c>
      <c r="E429" s="246"/>
      <c r="F429" s="248" t="s">
        <v>2182</v>
      </c>
      <c r="G429" s="246"/>
      <c r="H429" s="249">
        <v>76.207999999999998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215</v>
      </c>
      <c r="AU429" s="255" t="s">
        <v>81</v>
      </c>
      <c r="AV429" s="14" t="s">
        <v>81</v>
      </c>
      <c r="AW429" s="14" t="s">
        <v>4</v>
      </c>
      <c r="AX429" s="14" t="s">
        <v>79</v>
      </c>
      <c r="AY429" s="255" t="s">
        <v>203</v>
      </c>
    </row>
    <row r="430" s="2" customFormat="1" ht="16.5" customHeight="1">
      <c r="A430" s="40"/>
      <c r="B430" s="41"/>
      <c r="C430" s="216" t="s">
        <v>899</v>
      </c>
      <c r="D430" s="216" t="s">
        <v>206</v>
      </c>
      <c r="E430" s="217" t="s">
        <v>1791</v>
      </c>
      <c r="F430" s="218" t="s">
        <v>1792</v>
      </c>
      <c r="G430" s="219" t="s">
        <v>209</v>
      </c>
      <c r="H430" s="220">
        <v>69.280000000000001</v>
      </c>
      <c r="I430" s="221"/>
      <c r="J430" s="222">
        <f>ROUND(I430*H430,2)</f>
        <v>0</v>
      </c>
      <c r="K430" s="218" t="s">
        <v>210</v>
      </c>
      <c r="L430" s="46"/>
      <c r="M430" s="223" t="s">
        <v>19</v>
      </c>
      <c r="N430" s="224" t="s">
        <v>43</v>
      </c>
      <c r="O430" s="86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7" t="s">
        <v>321</v>
      </c>
      <c r="AT430" s="227" t="s">
        <v>206</v>
      </c>
      <c r="AU430" s="227" t="s">
        <v>81</v>
      </c>
      <c r="AY430" s="19" t="s">
        <v>203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19" t="s">
        <v>79</v>
      </c>
      <c r="BK430" s="228">
        <f>ROUND(I430*H430,2)</f>
        <v>0</v>
      </c>
      <c r="BL430" s="19" t="s">
        <v>321</v>
      </c>
      <c r="BM430" s="227" t="s">
        <v>2183</v>
      </c>
    </row>
    <row r="431" s="2" customFormat="1">
      <c r="A431" s="40"/>
      <c r="B431" s="41"/>
      <c r="C431" s="42"/>
      <c r="D431" s="229" t="s">
        <v>213</v>
      </c>
      <c r="E431" s="42"/>
      <c r="F431" s="230" t="s">
        <v>1794</v>
      </c>
      <c r="G431" s="42"/>
      <c r="H431" s="42"/>
      <c r="I431" s="231"/>
      <c r="J431" s="42"/>
      <c r="K431" s="42"/>
      <c r="L431" s="46"/>
      <c r="M431" s="232"/>
      <c r="N431" s="233"/>
      <c r="O431" s="86"/>
      <c r="P431" s="86"/>
      <c r="Q431" s="86"/>
      <c r="R431" s="86"/>
      <c r="S431" s="86"/>
      <c r="T431" s="87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213</v>
      </c>
      <c r="AU431" s="19" t="s">
        <v>81</v>
      </c>
    </row>
    <row r="432" s="13" customFormat="1">
      <c r="A432" s="13"/>
      <c r="B432" s="234"/>
      <c r="C432" s="235"/>
      <c r="D432" s="236" t="s">
        <v>215</v>
      </c>
      <c r="E432" s="237" t="s">
        <v>19</v>
      </c>
      <c r="F432" s="238" t="s">
        <v>1977</v>
      </c>
      <c r="G432" s="235"/>
      <c r="H432" s="237" t="s">
        <v>19</v>
      </c>
      <c r="I432" s="239"/>
      <c r="J432" s="235"/>
      <c r="K432" s="235"/>
      <c r="L432" s="240"/>
      <c r="M432" s="241"/>
      <c r="N432" s="242"/>
      <c r="O432" s="242"/>
      <c r="P432" s="242"/>
      <c r="Q432" s="242"/>
      <c r="R432" s="242"/>
      <c r="S432" s="242"/>
      <c r="T432" s="24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4" t="s">
        <v>215</v>
      </c>
      <c r="AU432" s="244" t="s">
        <v>81</v>
      </c>
      <c r="AV432" s="13" t="s">
        <v>79</v>
      </c>
      <c r="AW432" s="13" t="s">
        <v>33</v>
      </c>
      <c r="AX432" s="13" t="s">
        <v>72</v>
      </c>
      <c r="AY432" s="244" t="s">
        <v>203</v>
      </c>
    </row>
    <row r="433" s="13" customFormat="1">
      <c r="A433" s="13"/>
      <c r="B433" s="234"/>
      <c r="C433" s="235"/>
      <c r="D433" s="236" t="s">
        <v>215</v>
      </c>
      <c r="E433" s="237" t="s">
        <v>19</v>
      </c>
      <c r="F433" s="238" t="s">
        <v>2179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215</v>
      </c>
      <c r="AU433" s="244" t="s">
        <v>81</v>
      </c>
      <c r="AV433" s="13" t="s">
        <v>79</v>
      </c>
      <c r="AW433" s="13" t="s">
        <v>33</v>
      </c>
      <c r="AX433" s="13" t="s">
        <v>72</v>
      </c>
      <c r="AY433" s="244" t="s">
        <v>203</v>
      </c>
    </row>
    <row r="434" s="13" customFormat="1">
      <c r="A434" s="13"/>
      <c r="B434" s="234"/>
      <c r="C434" s="235"/>
      <c r="D434" s="236" t="s">
        <v>215</v>
      </c>
      <c r="E434" s="237" t="s">
        <v>19</v>
      </c>
      <c r="F434" s="238" t="s">
        <v>553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215</v>
      </c>
      <c r="AU434" s="244" t="s">
        <v>81</v>
      </c>
      <c r="AV434" s="13" t="s">
        <v>79</v>
      </c>
      <c r="AW434" s="13" t="s">
        <v>33</v>
      </c>
      <c r="AX434" s="13" t="s">
        <v>72</v>
      </c>
      <c r="AY434" s="244" t="s">
        <v>203</v>
      </c>
    </row>
    <row r="435" s="13" customFormat="1">
      <c r="A435" s="13"/>
      <c r="B435" s="234"/>
      <c r="C435" s="235"/>
      <c r="D435" s="236" t="s">
        <v>215</v>
      </c>
      <c r="E435" s="237" t="s">
        <v>19</v>
      </c>
      <c r="F435" s="238" t="s">
        <v>1467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215</v>
      </c>
      <c r="AU435" s="244" t="s">
        <v>81</v>
      </c>
      <c r="AV435" s="13" t="s">
        <v>79</v>
      </c>
      <c r="AW435" s="13" t="s">
        <v>33</v>
      </c>
      <c r="AX435" s="13" t="s">
        <v>72</v>
      </c>
      <c r="AY435" s="244" t="s">
        <v>203</v>
      </c>
    </row>
    <row r="436" s="13" customFormat="1">
      <c r="A436" s="13"/>
      <c r="B436" s="234"/>
      <c r="C436" s="235"/>
      <c r="D436" s="236" t="s">
        <v>215</v>
      </c>
      <c r="E436" s="237" t="s">
        <v>19</v>
      </c>
      <c r="F436" s="238" t="s">
        <v>1785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215</v>
      </c>
      <c r="AU436" s="244" t="s">
        <v>81</v>
      </c>
      <c r="AV436" s="13" t="s">
        <v>79</v>
      </c>
      <c r="AW436" s="13" t="s">
        <v>33</v>
      </c>
      <c r="AX436" s="13" t="s">
        <v>72</v>
      </c>
      <c r="AY436" s="244" t="s">
        <v>203</v>
      </c>
    </row>
    <row r="437" s="14" customFormat="1">
      <c r="A437" s="14"/>
      <c r="B437" s="245"/>
      <c r="C437" s="246"/>
      <c r="D437" s="236" t="s">
        <v>215</v>
      </c>
      <c r="E437" s="247" t="s">
        <v>19</v>
      </c>
      <c r="F437" s="248" t="s">
        <v>2031</v>
      </c>
      <c r="G437" s="246"/>
      <c r="H437" s="249">
        <v>63.340000000000003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215</v>
      </c>
      <c r="AU437" s="255" t="s">
        <v>81</v>
      </c>
      <c r="AV437" s="14" t="s">
        <v>81</v>
      </c>
      <c r="AW437" s="14" t="s">
        <v>33</v>
      </c>
      <c r="AX437" s="14" t="s">
        <v>72</v>
      </c>
      <c r="AY437" s="255" t="s">
        <v>203</v>
      </c>
    </row>
    <row r="438" s="13" customFormat="1">
      <c r="A438" s="13"/>
      <c r="B438" s="234"/>
      <c r="C438" s="235"/>
      <c r="D438" s="236" t="s">
        <v>215</v>
      </c>
      <c r="E438" s="237" t="s">
        <v>19</v>
      </c>
      <c r="F438" s="238" t="s">
        <v>1977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215</v>
      </c>
      <c r="AU438" s="244" t="s">
        <v>81</v>
      </c>
      <c r="AV438" s="13" t="s">
        <v>79</v>
      </c>
      <c r="AW438" s="13" t="s">
        <v>33</v>
      </c>
      <c r="AX438" s="13" t="s">
        <v>72</v>
      </c>
      <c r="AY438" s="244" t="s">
        <v>203</v>
      </c>
    </row>
    <row r="439" s="13" customFormat="1">
      <c r="A439" s="13"/>
      <c r="B439" s="234"/>
      <c r="C439" s="235"/>
      <c r="D439" s="236" t="s">
        <v>215</v>
      </c>
      <c r="E439" s="237" t="s">
        <v>19</v>
      </c>
      <c r="F439" s="238" t="s">
        <v>2180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215</v>
      </c>
      <c r="AU439" s="244" t="s">
        <v>81</v>
      </c>
      <c r="AV439" s="13" t="s">
        <v>79</v>
      </c>
      <c r="AW439" s="13" t="s">
        <v>33</v>
      </c>
      <c r="AX439" s="13" t="s">
        <v>72</v>
      </c>
      <c r="AY439" s="244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1503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3" customFormat="1">
      <c r="A441" s="13"/>
      <c r="B441" s="234"/>
      <c r="C441" s="235"/>
      <c r="D441" s="236" t="s">
        <v>215</v>
      </c>
      <c r="E441" s="237" t="s">
        <v>19</v>
      </c>
      <c r="F441" s="238" t="s">
        <v>1467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215</v>
      </c>
      <c r="AU441" s="244" t="s">
        <v>81</v>
      </c>
      <c r="AV441" s="13" t="s">
        <v>79</v>
      </c>
      <c r="AW441" s="13" t="s">
        <v>33</v>
      </c>
      <c r="AX441" s="13" t="s">
        <v>72</v>
      </c>
      <c r="AY441" s="244" t="s">
        <v>203</v>
      </c>
    </row>
    <row r="442" s="13" customFormat="1">
      <c r="A442" s="13"/>
      <c r="B442" s="234"/>
      <c r="C442" s="235"/>
      <c r="D442" s="236" t="s">
        <v>215</v>
      </c>
      <c r="E442" s="237" t="s">
        <v>19</v>
      </c>
      <c r="F442" s="238" t="s">
        <v>1785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215</v>
      </c>
      <c r="AU442" s="244" t="s">
        <v>81</v>
      </c>
      <c r="AV442" s="13" t="s">
        <v>79</v>
      </c>
      <c r="AW442" s="13" t="s">
        <v>33</v>
      </c>
      <c r="AX442" s="13" t="s">
        <v>72</v>
      </c>
      <c r="AY442" s="244" t="s">
        <v>203</v>
      </c>
    </row>
    <row r="443" s="14" customFormat="1">
      <c r="A443" s="14"/>
      <c r="B443" s="245"/>
      <c r="C443" s="246"/>
      <c r="D443" s="236" t="s">
        <v>215</v>
      </c>
      <c r="E443" s="247" t="s">
        <v>19</v>
      </c>
      <c r="F443" s="248" t="s">
        <v>2032</v>
      </c>
      <c r="G443" s="246"/>
      <c r="H443" s="249">
        <v>5.9400000000000004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215</v>
      </c>
      <c r="AU443" s="255" t="s">
        <v>81</v>
      </c>
      <c r="AV443" s="14" t="s">
        <v>81</v>
      </c>
      <c r="AW443" s="14" t="s">
        <v>33</v>
      </c>
      <c r="AX443" s="14" t="s">
        <v>72</v>
      </c>
      <c r="AY443" s="255" t="s">
        <v>203</v>
      </c>
    </row>
    <row r="444" s="15" customFormat="1">
      <c r="A444" s="15"/>
      <c r="B444" s="256"/>
      <c r="C444" s="257"/>
      <c r="D444" s="236" t="s">
        <v>215</v>
      </c>
      <c r="E444" s="258" t="s">
        <v>19</v>
      </c>
      <c r="F444" s="259" t="s">
        <v>246</v>
      </c>
      <c r="G444" s="257"/>
      <c r="H444" s="260">
        <v>69.280000000000001</v>
      </c>
      <c r="I444" s="261"/>
      <c r="J444" s="257"/>
      <c r="K444" s="257"/>
      <c r="L444" s="262"/>
      <c r="M444" s="263"/>
      <c r="N444" s="264"/>
      <c r="O444" s="264"/>
      <c r="P444" s="264"/>
      <c r="Q444" s="264"/>
      <c r="R444" s="264"/>
      <c r="S444" s="264"/>
      <c r="T444" s="26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66" t="s">
        <v>215</v>
      </c>
      <c r="AU444" s="266" t="s">
        <v>81</v>
      </c>
      <c r="AV444" s="15" t="s">
        <v>211</v>
      </c>
      <c r="AW444" s="15" t="s">
        <v>33</v>
      </c>
      <c r="AX444" s="15" t="s">
        <v>79</v>
      </c>
      <c r="AY444" s="266" t="s">
        <v>203</v>
      </c>
    </row>
    <row r="445" s="2" customFormat="1" ht="24.15" customHeight="1">
      <c r="A445" s="40"/>
      <c r="B445" s="41"/>
      <c r="C445" s="216" t="s">
        <v>903</v>
      </c>
      <c r="D445" s="216" t="s">
        <v>206</v>
      </c>
      <c r="E445" s="217" t="s">
        <v>938</v>
      </c>
      <c r="F445" s="218" t="s">
        <v>939</v>
      </c>
      <c r="G445" s="219" t="s">
        <v>282</v>
      </c>
      <c r="H445" s="220">
        <v>0.80100000000000005</v>
      </c>
      <c r="I445" s="221"/>
      <c r="J445" s="222">
        <f>ROUND(I445*H445,2)</f>
        <v>0</v>
      </c>
      <c r="K445" s="218" t="s">
        <v>210</v>
      </c>
      <c r="L445" s="46"/>
      <c r="M445" s="223" t="s">
        <v>19</v>
      </c>
      <c r="N445" s="224" t="s">
        <v>43</v>
      </c>
      <c r="O445" s="86"/>
      <c r="P445" s="225">
        <f>O445*H445</f>
        <v>0</v>
      </c>
      <c r="Q445" s="225">
        <v>0</v>
      </c>
      <c r="R445" s="225">
        <f>Q445*H445</f>
        <v>0</v>
      </c>
      <c r="S445" s="225">
        <v>0</v>
      </c>
      <c r="T445" s="226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7" t="s">
        <v>321</v>
      </c>
      <c r="AT445" s="227" t="s">
        <v>206</v>
      </c>
      <c r="AU445" s="227" t="s">
        <v>81</v>
      </c>
      <c r="AY445" s="19" t="s">
        <v>203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19" t="s">
        <v>79</v>
      </c>
      <c r="BK445" s="228">
        <f>ROUND(I445*H445,2)</f>
        <v>0</v>
      </c>
      <c r="BL445" s="19" t="s">
        <v>321</v>
      </c>
      <c r="BM445" s="227" t="s">
        <v>2184</v>
      </c>
    </row>
    <row r="446" s="2" customFormat="1">
      <c r="A446" s="40"/>
      <c r="B446" s="41"/>
      <c r="C446" s="42"/>
      <c r="D446" s="229" t="s">
        <v>213</v>
      </c>
      <c r="E446" s="42"/>
      <c r="F446" s="230" t="s">
        <v>941</v>
      </c>
      <c r="G446" s="42"/>
      <c r="H446" s="42"/>
      <c r="I446" s="231"/>
      <c r="J446" s="42"/>
      <c r="K446" s="42"/>
      <c r="L446" s="46"/>
      <c r="M446" s="232"/>
      <c r="N446" s="233"/>
      <c r="O446" s="86"/>
      <c r="P446" s="86"/>
      <c r="Q446" s="86"/>
      <c r="R446" s="86"/>
      <c r="S446" s="86"/>
      <c r="T446" s="87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213</v>
      </c>
      <c r="AU446" s="19" t="s">
        <v>81</v>
      </c>
    </row>
    <row r="447" s="14" customFormat="1">
      <c r="A447" s="14"/>
      <c r="B447" s="245"/>
      <c r="C447" s="246"/>
      <c r="D447" s="236" t="s">
        <v>215</v>
      </c>
      <c r="E447" s="247" t="s">
        <v>19</v>
      </c>
      <c r="F447" s="248" t="s">
        <v>1796</v>
      </c>
      <c r="G447" s="246"/>
      <c r="H447" s="249">
        <v>0.80100000000000005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215</v>
      </c>
      <c r="AU447" s="255" t="s">
        <v>81</v>
      </c>
      <c r="AV447" s="14" t="s">
        <v>81</v>
      </c>
      <c r="AW447" s="14" t="s">
        <v>33</v>
      </c>
      <c r="AX447" s="14" t="s">
        <v>79</v>
      </c>
      <c r="AY447" s="255" t="s">
        <v>203</v>
      </c>
    </row>
    <row r="448" s="12" customFormat="1" ht="22.8" customHeight="1">
      <c r="A448" s="12"/>
      <c r="B448" s="200"/>
      <c r="C448" s="201"/>
      <c r="D448" s="202" t="s">
        <v>71</v>
      </c>
      <c r="E448" s="214" t="s">
        <v>392</v>
      </c>
      <c r="F448" s="214" t="s">
        <v>942</v>
      </c>
      <c r="G448" s="201"/>
      <c r="H448" s="201"/>
      <c r="I448" s="204"/>
      <c r="J448" s="215">
        <f>BK448</f>
        <v>0</v>
      </c>
      <c r="K448" s="201"/>
      <c r="L448" s="206"/>
      <c r="M448" s="207"/>
      <c r="N448" s="208"/>
      <c r="O448" s="208"/>
      <c r="P448" s="209">
        <f>SUM(P449:P592)</f>
        <v>0</v>
      </c>
      <c r="Q448" s="208"/>
      <c r="R448" s="209">
        <f>SUM(R449:R592)</f>
        <v>0.11981496159999999</v>
      </c>
      <c r="S448" s="208"/>
      <c r="T448" s="210">
        <f>SUM(T449:T592)</f>
        <v>0.0032131199999999999</v>
      </c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R448" s="211" t="s">
        <v>81</v>
      </c>
      <c r="AT448" s="212" t="s">
        <v>71</v>
      </c>
      <c r="AU448" s="212" t="s">
        <v>79</v>
      </c>
      <c r="AY448" s="211" t="s">
        <v>203</v>
      </c>
      <c r="BK448" s="213">
        <f>SUM(BK449:BK592)</f>
        <v>0</v>
      </c>
    </row>
    <row r="449" s="2" customFormat="1" ht="16.5" customHeight="1">
      <c r="A449" s="40"/>
      <c r="B449" s="41"/>
      <c r="C449" s="216" t="s">
        <v>909</v>
      </c>
      <c r="D449" s="216" t="s">
        <v>206</v>
      </c>
      <c r="E449" s="217" t="s">
        <v>944</v>
      </c>
      <c r="F449" s="218" t="s">
        <v>945</v>
      </c>
      <c r="G449" s="219" t="s">
        <v>209</v>
      </c>
      <c r="H449" s="220">
        <v>69.280000000000001</v>
      </c>
      <c r="I449" s="221"/>
      <c r="J449" s="222">
        <f>ROUND(I449*H449,2)</f>
        <v>0</v>
      </c>
      <c r="K449" s="218" t="s">
        <v>210</v>
      </c>
      <c r="L449" s="46"/>
      <c r="M449" s="223" t="s">
        <v>19</v>
      </c>
      <c r="N449" s="224" t="s">
        <v>43</v>
      </c>
      <c r="O449" s="86"/>
      <c r="P449" s="225">
        <f>O449*H449</f>
        <v>0</v>
      </c>
      <c r="Q449" s="225">
        <v>0</v>
      </c>
      <c r="R449" s="225">
        <f>Q449*H449</f>
        <v>0</v>
      </c>
      <c r="S449" s="225">
        <v>3.0000000000000001E-05</v>
      </c>
      <c r="T449" s="226">
        <f>S449*H449</f>
        <v>0.0020784000000000002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7" t="s">
        <v>321</v>
      </c>
      <c r="AT449" s="227" t="s">
        <v>206</v>
      </c>
      <c r="AU449" s="227" t="s">
        <v>81</v>
      </c>
      <c r="AY449" s="19" t="s">
        <v>203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19" t="s">
        <v>79</v>
      </c>
      <c r="BK449" s="228">
        <f>ROUND(I449*H449,2)</f>
        <v>0</v>
      </c>
      <c r="BL449" s="19" t="s">
        <v>321</v>
      </c>
      <c r="BM449" s="227" t="s">
        <v>2185</v>
      </c>
    </row>
    <row r="450" s="2" customFormat="1">
      <c r="A450" s="40"/>
      <c r="B450" s="41"/>
      <c r="C450" s="42"/>
      <c r="D450" s="229" t="s">
        <v>213</v>
      </c>
      <c r="E450" s="42"/>
      <c r="F450" s="230" t="s">
        <v>947</v>
      </c>
      <c r="G450" s="42"/>
      <c r="H450" s="42"/>
      <c r="I450" s="231"/>
      <c r="J450" s="42"/>
      <c r="K450" s="42"/>
      <c r="L450" s="46"/>
      <c r="M450" s="232"/>
      <c r="N450" s="233"/>
      <c r="O450" s="86"/>
      <c r="P450" s="86"/>
      <c r="Q450" s="86"/>
      <c r="R450" s="86"/>
      <c r="S450" s="86"/>
      <c r="T450" s="87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213</v>
      </c>
      <c r="AU450" s="19" t="s">
        <v>81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1977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2186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3" customFormat="1">
      <c r="A453" s="13"/>
      <c r="B453" s="234"/>
      <c r="C453" s="235"/>
      <c r="D453" s="236" t="s">
        <v>215</v>
      </c>
      <c r="E453" s="237" t="s">
        <v>19</v>
      </c>
      <c r="F453" s="238" t="s">
        <v>553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215</v>
      </c>
      <c r="AU453" s="244" t="s">
        <v>81</v>
      </c>
      <c r="AV453" s="13" t="s">
        <v>79</v>
      </c>
      <c r="AW453" s="13" t="s">
        <v>33</v>
      </c>
      <c r="AX453" s="13" t="s">
        <v>72</v>
      </c>
      <c r="AY453" s="244" t="s">
        <v>203</v>
      </c>
    </row>
    <row r="454" s="13" customFormat="1">
      <c r="A454" s="13"/>
      <c r="B454" s="234"/>
      <c r="C454" s="235"/>
      <c r="D454" s="236" t="s">
        <v>215</v>
      </c>
      <c r="E454" s="237" t="s">
        <v>19</v>
      </c>
      <c r="F454" s="238" t="s">
        <v>949</v>
      </c>
      <c r="G454" s="235"/>
      <c r="H454" s="237" t="s">
        <v>19</v>
      </c>
      <c r="I454" s="239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215</v>
      </c>
      <c r="AU454" s="244" t="s">
        <v>81</v>
      </c>
      <c r="AV454" s="13" t="s">
        <v>79</v>
      </c>
      <c r="AW454" s="13" t="s">
        <v>33</v>
      </c>
      <c r="AX454" s="13" t="s">
        <v>72</v>
      </c>
      <c r="AY454" s="244" t="s">
        <v>203</v>
      </c>
    </row>
    <row r="455" s="13" customFormat="1">
      <c r="A455" s="13"/>
      <c r="B455" s="234"/>
      <c r="C455" s="235"/>
      <c r="D455" s="236" t="s">
        <v>215</v>
      </c>
      <c r="E455" s="237" t="s">
        <v>19</v>
      </c>
      <c r="F455" s="238" t="s">
        <v>950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215</v>
      </c>
      <c r="AU455" s="244" t="s">
        <v>81</v>
      </c>
      <c r="AV455" s="13" t="s">
        <v>79</v>
      </c>
      <c r="AW455" s="13" t="s">
        <v>33</v>
      </c>
      <c r="AX455" s="13" t="s">
        <v>72</v>
      </c>
      <c r="AY455" s="244" t="s">
        <v>203</v>
      </c>
    </row>
    <row r="456" s="14" customFormat="1">
      <c r="A456" s="14"/>
      <c r="B456" s="245"/>
      <c r="C456" s="246"/>
      <c r="D456" s="236" t="s">
        <v>215</v>
      </c>
      <c r="E456" s="247" t="s">
        <v>19</v>
      </c>
      <c r="F456" s="248" t="s">
        <v>2031</v>
      </c>
      <c r="G456" s="246"/>
      <c r="H456" s="249">
        <v>63.340000000000003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215</v>
      </c>
      <c r="AU456" s="255" t="s">
        <v>81</v>
      </c>
      <c r="AV456" s="14" t="s">
        <v>81</v>
      </c>
      <c r="AW456" s="14" t="s">
        <v>33</v>
      </c>
      <c r="AX456" s="14" t="s">
        <v>72</v>
      </c>
      <c r="AY456" s="255" t="s">
        <v>203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1977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2187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3" customFormat="1">
      <c r="A459" s="13"/>
      <c r="B459" s="234"/>
      <c r="C459" s="235"/>
      <c r="D459" s="236" t="s">
        <v>215</v>
      </c>
      <c r="E459" s="237" t="s">
        <v>19</v>
      </c>
      <c r="F459" s="238" t="s">
        <v>1503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215</v>
      </c>
      <c r="AU459" s="244" t="s">
        <v>81</v>
      </c>
      <c r="AV459" s="13" t="s">
        <v>79</v>
      </c>
      <c r="AW459" s="13" t="s">
        <v>33</v>
      </c>
      <c r="AX459" s="13" t="s">
        <v>72</v>
      </c>
      <c r="AY459" s="244" t="s">
        <v>203</v>
      </c>
    </row>
    <row r="460" s="13" customFormat="1">
      <c r="A460" s="13"/>
      <c r="B460" s="234"/>
      <c r="C460" s="235"/>
      <c r="D460" s="236" t="s">
        <v>215</v>
      </c>
      <c r="E460" s="237" t="s">
        <v>19</v>
      </c>
      <c r="F460" s="238" t="s">
        <v>949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215</v>
      </c>
      <c r="AU460" s="244" t="s">
        <v>81</v>
      </c>
      <c r="AV460" s="13" t="s">
        <v>79</v>
      </c>
      <c r="AW460" s="13" t="s">
        <v>33</v>
      </c>
      <c r="AX460" s="13" t="s">
        <v>72</v>
      </c>
      <c r="AY460" s="244" t="s">
        <v>203</v>
      </c>
    </row>
    <row r="461" s="13" customFormat="1">
      <c r="A461" s="13"/>
      <c r="B461" s="234"/>
      <c r="C461" s="235"/>
      <c r="D461" s="236" t="s">
        <v>215</v>
      </c>
      <c r="E461" s="237" t="s">
        <v>19</v>
      </c>
      <c r="F461" s="238" t="s">
        <v>950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215</v>
      </c>
      <c r="AU461" s="244" t="s">
        <v>81</v>
      </c>
      <c r="AV461" s="13" t="s">
        <v>79</v>
      </c>
      <c r="AW461" s="13" t="s">
        <v>33</v>
      </c>
      <c r="AX461" s="13" t="s">
        <v>72</v>
      </c>
      <c r="AY461" s="244" t="s">
        <v>203</v>
      </c>
    </row>
    <row r="462" s="14" customFormat="1">
      <c r="A462" s="14"/>
      <c r="B462" s="245"/>
      <c r="C462" s="246"/>
      <c r="D462" s="236" t="s">
        <v>215</v>
      </c>
      <c r="E462" s="247" t="s">
        <v>19</v>
      </c>
      <c r="F462" s="248" t="s">
        <v>2032</v>
      </c>
      <c r="G462" s="246"/>
      <c r="H462" s="249">
        <v>5.9400000000000004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215</v>
      </c>
      <c r="AU462" s="255" t="s">
        <v>81</v>
      </c>
      <c r="AV462" s="14" t="s">
        <v>81</v>
      </c>
      <c r="AW462" s="14" t="s">
        <v>33</v>
      </c>
      <c r="AX462" s="14" t="s">
        <v>72</v>
      </c>
      <c r="AY462" s="255" t="s">
        <v>203</v>
      </c>
    </row>
    <row r="463" s="15" customFormat="1">
      <c r="A463" s="15"/>
      <c r="B463" s="256"/>
      <c r="C463" s="257"/>
      <c r="D463" s="236" t="s">
        <v>215</v>
      </c>
      <c r="E463" s="258" t="s">
        <v>19</v>
      </c>
      <c r="F463" s="259" t="s">
        <v>246</v>
      </c>
      <c r="G463" s="257"/>
      <c r="H463" s="260">
        <v>69.280000000000001</v>
      </c>
      <c r="I463" s="261"/>
      <c r="J463" s="257"/>
      <c r="K463" s="257"/>
      <c r="L463" s="262"/>
      <c r="M463" s="263"/>
      <c r="N463" s="264"/>
      <c r="O463" s="264"/>
      <c r="P463" s="264"/>
      <c r="Q463" s="264"/>
      <c r="R463" s="264"/>
      <c r="S463" s="264"/>
      <c r="T463" s="26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6" t="s">
        <v>215</v>
      </c>
      <c r="AU463" s="266" t="s">
        <v>81</v>
      </c>
      <c r="AV463" s="15" t="s">
        <v>211</v>
      </c>
      <c r="AW463" s="15" t="s">
        <v>33</v>
      </c>
      <c r="AX463" s="15" t="s">
        <v>79</v>
      </c>
      <c r="AY463" s="266" t="s">
        <v>203</v>
      </c>
    </row>
    <row r="464" s="2" customFormat="1" ht="16.5" customHeight="1">
      <c r="A464" s="40"/>
      <c r="B464" s="41"/>
      <c r="C464" s="270" t="s">
        <v>918</v>
      </c>
      <c r="D464" s="270" t="s">
        <v>771</v>
      </c>
      <c r="E464" s="271" t="s">
        <v>961</v>
      </c>
      <c r="F464" s="272" t="s">
        <v>962</v>
      </c>
      <c r="G464" s="273" t="s">
        <v>209</v>
      </c>
      <c r="H464" s="274">
        <v>76.207999999999998</v>
      </c>
      <c r="I464" s="275"/>
      <c r="J464" s="276">
        <f>ROUND(I464*H464,2)</f>
        <v>0</v>
      </c>
      <c r="K464" s="272" t="s">
        <v>210</v>
      </c>
      <c r="L464" s="277"/>
      <c r="M464" s="278" t="s">
        <v>19</v>
      </c>
      <c r="N464" s="279" t="s">
        <v>43</v>
      </c>
      <c r="O464" s="86"/>
      <c r="P464" s="225">
        <f>O464*H464</f>
        <v>0</v>
      </c>
      <c r="Q464" s="225">
        <v>2.0000000000000002E-05</v>
      </c>
      <c r="R464" s="225">
        <f>Q464*H464</f>
        <v>0.0015241600000000001</v>
      </c>
      <c r="S464" s="225">
        <v>0</v>
      </c>
      <c r="T464" s="226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7" t="s">
        <v>821</v>
      </c>
      <c r="AT464" s="227" t="s">
        <v>771</v>
      </c>
      <c r="AU464" s="227" t="s">
        <v>81</v>
      </c>
      <c r="AY464" s="19" t="s">
        <v>203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19" t="s">
        <v>79</v>
      </c>
      <c r="BK464" s="228">
        <f>ROUND(I464*H464,2)</f>
        <v>0</v>
      </c>
      <c r="BL464" s="19" t="s">
        <v>321</v>
      </c>
      <c r="BM464" s="227" t="s">
        <v>2188</v>
      </c>
    </row>
    <row r="465" s="13" customFormat="1">
      <c r="A465" s="13"/>
      <c r="B465" s="234"/>
      <c r="C465" s="235"/>
      <c r="D465" s="236" t="s">
        <v>215</v>
      </c>
      <c r="E465" s="237" t="s">
        <v>19</v>
      </c>
      <c r="F465" s="238" t="s">
        <v>1977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215</v>
      </c>
      <c r="AU465" s="244" t="s">
        <v>81</v>
      </c>
      <c r="AV465" s="13" t="s">
        <v>79</v>
      </c>
      <c r="AW465" s="13" t="s">
        <v>33</v>
      </c>
      <c r="AX465" s="13" t="s">
        <v>72</v>
      </c>
      <c r="AY465" s="244" t="s">
        <v>203</v>
      </c>
    </row>
    <row r="466" s="13" customFormat="1">
      <c r="A466" s="13"/>
      <c r="B466" s="234"/>
      <c r="C466" s="235"/>
      <c r="D466" s="236" t="s">
        <v>215</v>
      </c>
      <c r="E466" s="237" t="s">
        <v>19</v>
      </c>
      <c r="F466" s="238" t="s">
        <v>2186</v>
      </c>
      <c r="G466" s="235"/>
      <c r="H466" s="237" t="s">
        <v>19</v>
      </c>
      <c r="I466" s="239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215</v>
      </c>
      <c r="AU466" s="244" t="s">
        <v>81</v>
      </c>
      <c r="AV466" s="13" t="s">
        <v>79</v>
      </c>
      <c r="AW466" s="13" t="s">
        <v>33</v>
      </c>
      <c r="AX466" s="13" t="s">
        <v>72</v>
      </c>
      <c r="AY466" s="244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553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3" customFormat="1">
      <c r="A468" s="13"/>
      <c r="B468" s="234"/>
      <c r="C468" s="235"/>
      <c r="D468" s="236" t="s">
        <v>215</v>
      </c>
      <c r="E468" s="237" t="s">
        <v>19</v>
      </c>
      <c r="F468" s="238" t="s">
        <v>949</v>
      </c>
      <c r="G468" s="235"/>
      <c r="H468" s="237" t="s">
        <v>19</v>
      </c>
      <c r="I468" s="239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215</v>
      </c>
      <c r="AU468" s="244" t="s">
        <v>81</v>
      </c>
      <c r="AV468" s="13" t="s">
        <v>79</v>
      </c>
      <c r="AW468" s="13" t="s">
        <v>33</v>
      </c>
      <c r="AX468" s="13" t="s">
        <v>72</v>
      </c>
      <c r="AY468" s="244" t="s">
        <v>203</v>
      </c>
    </row>
    <row r="469" s="13" customFormat="1">
      <c r="A469" s="13"/>
      <c r="B469" s="234"/>
      <c r="C469" s="235"/>
      <c r="D469" s="236" t="s">
        <v>215</v>
      </c>
      <c r="E469" s="237" t="s">
        <v>19</v>
      </c>
      <c r="F469" s="238" t="s">
        <v>950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215</v>
      </c>
      <c r="AU469" s="244" t="s">
        <v>81</v>
      </c>
      <c r="AV469" s="13" t="s">
        <v>79</v>
      </c>
      <c r="AW469" s="13" t="s">
        <v>33</v>
      </c>
      <c r="AX469" s="13" t="s">
        <v>72</v>
      </c>
      <c r="AY469" s="244" t="s">
        <v>203</v>
      </c>
    </row>
    <row r="470" s="14" customFormat="1">
      <c r="A470" s="14"/>
      <c r="B470" s="245"/>
      <c r="C470" s="246"/>
      <c r="D470" s="236" t="s">
        <v>215</v>
      </c>
      <c r="E470" s="247" t="s">
        <v>19</v>
      </c>
      <c r="F470" s="248" t="s">
        <v>2031</v>
      </c>
      <c r="G470" s="246"/>
      <c r="H470" s="249">
        <v>63.340000000000003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215</v>
      </c>
      <c r="AU470" s="255" t="s">
        <v>81</v>
      </c>
      <c r="AV470" s="14" t="s">
        <v>81</v>
      </c>
      <c r="AW470" s="14" t="s">
        <v>33</v>
      </c>
      <c r="AX470" s="14" t="s">
        <v>72</v>
      </c>
      <c r="AY470" s="255" t="s">
        <v>203</v>
      </c>
    </row>
    <row r="471" s="13" customFormat="1">
      <c r="A471" s="13"/>
      <c r="B471" s="234"/>
      <c r="C471" s="235"/>
      <c r="D471" s="236" t="s">
        <v>215</v>
      </c>
      <c r="E471" s="237" t="s">
        <v>19</v>
      </c>
      <c r="F471" s="238" t="s">
        <v>1977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215</v>
      </c>
      <c r="AU471" s="244" t="s">
        <v>81</v>
      </c>
      <c r="AV471" s="13" t="s">
        <v>79</v>
      </c>
      <c r="AW471" s="13" t="s">
        <v>33</v>
      </c>
      <c r="AX471" s="13" t="s">
        <v>72</v>
      </c>
      <c r="AY471" s="244" t="s">
        <v>203</v>
      </c>
    </row>
    <row r="472" s="13" customFormat="1">
      <c r="A472" s="13"/>
      <c r="B472" s="234"/>
      <c r="C472" s="235"/>
      <c r="D472" s="236" t="s">
        <v>215</v>
      </c>
      <c r="E472" s="237" t="s">
        <v>19</v>
      </c>
      <c r="F472" s="238" t="s">
        <v>2187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215</v>
      </c>
      <c r="AU472" s="244" t="s">
        <v>81</v>
      </c>
      <c r="AV472" s="13" t="s">
        <v>79</v>
      </c>
      <c r="AW472" s="13" t="s">
        <v>33</v>
      </c>
      <c r="AX472" s="13" t="s">
        <v>72</v>
      </c>
      <c r="AY472" s="244" t="s">
        <v>203</v>
      </c>
    </row>
    <row r="473" s="13" customFormat="1">
      <c r="A473" s="13"/>
      <c r="B473" s="234"/>
      <c r="C473" s="235"/>
      <c r="D473" s="236" t="s">
        <v>215</v>
      </c>
      <c r="E473" s="237" t="s">
        <v>19</v>
      </c>
      <c r="F473" s="238" t="s">
        <v>1503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215</v>
      </c>
      <c r="AU473" s="244" t="s">
        <v>81</v>
      </c>
      <c r="AV473" s="13" t="s">
        <v>79</v>
      </c>
      <c r="AW473" s="13" t="s">
        <v>33</v>
      </c>
      <c r="AX473" s="13" t="s">
        <v>72</v>
      </c>
      <c r="AY473" s="244" t="s">
        <v>203</v>
      </c>
    </row>
    <row r="474" s="13" customFormat="1">
      <c r="A474" s="13"/>
      <c r="B474" s="234"/>
      <c r="C474" s="235"/>
      <c r="D474" s="236" t="s">
        <v>215</v>
      </c>
      <c r="E474" s="237" t="s">
        <v>19</v>
      </c>
      <c r="F474" s="238" t="s">
        <v>949</v>
      </c>
      <c r="G474" s="235"/>
      <c r="H474" s="237" t="s">
        <v>19</v>
      </c>
      <c r="I474" s="239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215</v>
      </c>
      <c r="AU474" s="244" t="s">
        <v>81</v>
      </c>
      <c r="AV474" s="13" t="s">
        <v>79</v>
      </c>
      <c r="AW474" s="13" t="s">
        <v>33</v>
      </c>
      <c r="AX474" s="13" t="s">
        <v>72</v>
      </c>
      <c r="AY474" s="244" t="s">
        <v>203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950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4" customFormat="1">
      <c r="A476" s="14"/>
      <c r="B476" s="245"/>
      <c r="C476" s="246"/>
      <c r="D476" s="236" t="s">
        <v>215</v>
      </c>
      <c r="E476" s="247" t="s">
        <v>19</v>
      </c>
      <c r="F476" s="248" t="s">
        <v>2032</v>
      </c>
      <c r="G476" s="246"/>
      <c r="H476" s="249">
        <v>5.9400000000000004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215</v>
      </c>
      <c r="AU476" s="255" t="s">
        <v>81</v>
      </c>
      <c r="AV476" s="14" t="s">
        <v>81</v>
      </c>
      <c r="AW476" s="14" t="s">
        <v>33</v>
      </c>
      <c r="AX476" s="14" t="s">
        <v>72</v>
      </c>
      <c r="AY476" s="255" t="s">
        <v>203</v>
      </c>
    </row>
    <row r="477" s="15" customFormat="1">
      <c r="A477" s="15"/>
      <c r="B477" s="256"/>
      <c r="C477" s="257"/>
      <c r="D477" s="236" t="s">
        <v>215</v>
      </c>
      <c r="E477" s="258" t="s">
        <v>19</v>
      </c>
      <c r="F477" s="259" t="s">
        <v>246</v>
      </c>
      <c r="G477" s="257"/>
      <c r="H477" s="260">
        <v>69.280000000000001</v>
      </c>
      <c r="I477" s="261"/>
      <c r="J477" s="257"/>
      <c r="K477" s="257"/>
      <c r="L477" s="262"/>
      <c r="M477" s="263"/>
      <c r="N477" s="264"/>
      <c r="O477" s="264"/>
      <c r="P477" s="264"/>
      <c r="Q477" s="264"/>
      <c r="R477" s="264"/>
      <c r="S477" s="264"/>
      <c r="T477" s="26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6" t="s">
        <v>215</v>
      </c>
      <c r="AU477" s="266" t="s">
        <v>81</v>
      </c>
      <c r="AV477" s="15" t="s">
        <v>211</v>
      </c>
      <c r="AW477" s="15" t="s">
        <v>33</v>
      </c>
      <c r="AX477" s="15" t="s">
        <v>79</v>
      </c>
      <c r="AY477" s="266" t="s">
        <v>203</v>
      </c>
    </row>
    <row r="478" s="14" customFormat="1">
      <c r="A478" s="14"/>
      <c r="B478" s="245"/>
      <c r="C478" s="246"/>
      <c r="D478" s="236" t="s">
        <v>215</v>
      </c>
      <c r="E478" s="246"/>
      <c r="F478" s="248" t="s">
        <v>2182</v>
      </c>
      <c r="G478" s="246"/>
      <c r="H478" s="249">
        <v>76.207999999999998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215</v>
      </c>
      <c r="AU478" s="255" t="s">
        <v>81</v>
      </c>
      <c r="AV478" s="14" t="s">
        <v>81</v>
      </c>
      <c r="AW478" s="14" t="s">
        <v>4</v>
      </c>
      <c r="AX478" s="14" t="s">
        <v>79</v>
      </c>
      <c r="AY478" s="255" t="s">
        <v>203</v>
      </c>
    </row>
    <row r="479" s="2" customFormat="1" ht="24.15" customHeight="1">
      <c r="A479" s="40"/>
      <c r="B479" s="41"/>
      <c r="C479" s="216" t="s">
        <v>923</v>
      </c>
      <c r="D479" s="216" t="s">
        <v>206</v>
      </c>
      <c r="E479" s="217" t="s">
        <v>966</v>
      </c>
      <c r="F479" s="218" t="s">
        <v>967</v>
      </c>
      <c r="G479" s="219" t="s">
        <v>209</v>
      </c>
      <c r="H479" s="220">
        <v>37.823999999999998</v>
      </c>
      <c r="I479" s="221"/>
      <c r="J479" s="222">
        <f>ROUND(I479*H479,2)</f>
        <v>0</v>
      </c>
      <c r="K479" s="218" t="s">
        <v>210</v>
      </c>
      <c r="L479" s="46"/>
      <c r="M479" s="223" t="s">
        <v>19</v>
      </c>
      <c r="N479" s="224" t="s">
        <v>43</v>
      </c>
      <c r="O479" s="86"/>
      <c r="P479" s="225">
        <f>O479*H479</f>
        <v>0</v>
      </c>
      <c r="Q479" s="225">
        <v>0</v>
      </c>
      <c r="R479" s="225">
        <f>Q479*H479</f>
        <v>0</v>
      </c>
      <c r="S479" s="225">
        <v>3.0000000000000001E-05</v>
      </c>
      <c r="T479" s="226">
        <f>S479*H479</f>
        <v>0.0011347199999999999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7" t="s">
        <v>321</v>
      </c>
      <c r="AT479" s="227" t="s">
        <v>206</v>
      </c>
      <c r="AU479" s="227" t="s">
        <v>81</v>
      </c>
      <c r="AY479" s="19" t="s">
        <v>203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19" t="s">
        <v>79</v>
      </c>
      <c r="BK479" s="228">
        <f>ROUND(I479*H479,2)</f>
        <v>0</v>
      </c>
      <c r="BL479" s="19" t="s">
        <v>321</v>
      </c>
      <c r="BM479" s="227" t="s">
        <v>2189</v>
      </c>
    </row>
    <row r="480" s="2" customFormat="1">
      <c r="A480" s="40"/>
      <c r="B480" s="41"/>
      <c r="C480" s="42"/>
      <c r="D480" s="229" t="s">
        <v>213</v>
      </c>
      <c r="E480" s="42"/>
      <c r="F480" s="230" t="s">
        <v>969</v>
      </c>
      <c r="G480" s="42"/>
      <c r="H480" s="42"/>
      <c r="I480" s="231"/>
      <c r="J480" s="42"/>
      <c r="K480" s="42"/>
      <c r="L480" s="46"/>
      <c r="M480" s="232"/>
      <c r="N480" s="233"/>
      <c r="O480" s="86"/>
      <c r="P480" s="86"/>
      <c r="Q480" s="86"/>
      <c r="R480" s="86"/>
      <c r="S480" s="86"/>
      <c r="T480" s="87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T480" s="19" t="s">
        <v>213</v>
      </c>
      <c r="AU480" s="19" t="s">
        <v>81</v>
      </c>
    </row>
    <row r="481" s="13" customFormat="1">
      <c r="A481" s="13"/>
      <c r="B481" s="234"/>
      <c r="C481" s="235"/>
      <c r="D481" s="236" t="s">
        <v>215</v>
      </c>
      <c r="E481" s="237" t="s">
        <v>19</v>
      </c>
      <c r="F481" s="238" t="s">
        <v>1977</v>
      </c>
      <c r="G481" s="235"/>
      <c r="H481" s="237" t="s">
        <v>19</v>
      </c>
      <c r="I481" s="239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215</v>
      </c>
      <c r="AU481" s="244" t="s">
        <v>81</v>
      </c>
      <c r="AV481" s="13" t="s">
        <v>79</v>
      </c>
      <c r="AW481" s="13" t="s">
        <v>33</v>
      </c>
      <c r="AX481" s="13" t="s">
        <v>72</v>
      </c>
      <c r="AY481" s="244" t="s">
        <v>203</v>
      </c>
    </row>
    <row r="482" s="13" customFormat="1">
      <c r="A482" s="13"/>
      <c r="B482" s="234"/>
      <c r="C482" s="235"/>
      <c r="D482" s="236" t="s">
        <v>215</v>
      </c>
      <c r="E482" s="237" t="s">
        <v>19</v>
      </c>
      <c r="F482" s="238" t="s">
        <v>2190</v>
      </c>
      <c r="G482" s="235"/>
      <c r="H482" s="237" t="s">
        <v>19</v>
      </c>
      <c r="I482" s="239"/>
      <c r="J482" s="235"/>
      <c r="K482" s="235"/>
      <c r="L482" s="240"/>
      <c r="M482" s="241"/>
      <c r="N482" s="242"/>
      <c r="O482" s="242"/>
      <c r="P482" s="242"/>
      <c r="Q482" s="242"/>
      <c r="R482" s="242"/>
      <c r="S482" s="242"/>
      <c r="T482" s="24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4" t="s">
        <v>215</v>
      </c>
      <c r="AU482" s="244" t="s">
        <v>81</v>
      </c>
      <c r="AV482" s="13" t="s">
        <v>79</v>
      </c>
      <c r="AW482" s="13" t="s">
        <v>33</v>
      </c>
      <c r="AX482" s="13" t="s">
        <v>72</v>
      </c>
      <c r="AY482" s="244" t="s">
        <v>203</v>
      </c>
    </row>
    <row r="483" s="13" customFormat="1">
      <c r="A483" s="13"/>
      <c r="B483" s="234"/>
      <c r="C483" s="235"/>
      <c r="D483" s="236" t="s">
        <v>215</v>
      </c>
      <c r="E483" s="237" t="s">
        <v>19</v>
      </c>
      <c r="F483" s="238" t="s">
        <v>553</v>
      </c>
      <c r="G483" s="235"/>
      <c r="H483" s="237" t="s">
        <v>19</v>
      </c>
      <c r="I483" s="239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215</v>
      </c>
      <c r="AU483" s="244" t="s">
        <v>81</v>
      </c>
      <c r="AV483" s="13" t="s">
        <v>79</v>
      </c>
      <c r="AW483" s="13" t="s">
        <v>33</v>
      </c>
      <c r="AX483" s="13" t="s">
        <v>72</v>
      </c>
      <c r="AY483" s="244" t="s">
        <v>203</v>
      </c>
    </row>
    <row r="484" s="13" customFormat="1">
      <c r="A484" s="13"/>
      <c r="B484" s="234"/>
      <c r="C484" s="235"/>
      <c r="D484" s="236" t="s">
        <v>215</v>
      </c>
      <c r="E484" s="237" t="s">
        <v>19</v>
      </c>
      <c r="F484" s="238" t="s">
        <v>949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215</v>
      </c>
      <c r="AU484" s="244" t="s">
        <v>81</v>
      </c>
      <c r="AV484" s="13" t="s">
        <v>79</v>
      </c>
      <c r="AW484" s="13" t="s">
        <v>33</v>
      </c>
      <c r="AX484" s="13" t="s">
        <v>72</v>
      </c>
      <c r="AY484" s="244" t="s">
        <v>203</v>
      </c>
    </row>
    <row r="485" s="13" customFormat="1">
      <c r="A485" s="13"/>
      <c r="B485" s="234"/>
      <c r="C485" s="235"/>
      <c r="D485" s="236" t="s">
        <v>215</v>
      </c>
      <c r="E485" s="237" t="s">
        <v>19</v>
      </c>
      <c r="F485" s="238" t="s">
        <v>971</v>
      </c>
      <c r="G485" s="235"/>
      <c r="H485" s="237" t="s">
        <v>19</v>
      </c>
      <c r="I485" s="239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215</v>
      </c>
      <c r="AU485" s="244" t="s">
        <v>81</v>
      </c>
      <c r="AV485" s="13" t="s">
        <v>79</v>
      </c>
      <c r="AW485" s="13" t="s">
        <v>33</v>
      </c>
      <c r="AX485" s="13" t="s">
        <v>72</v>
      </c>
      <c r="AY485" s="244" t="s">
        <v>203</v>
      </c>
    </row>
    <row r="486" s="14" customFormat="1">
      <c r="A486" s="14"/>
      <c r="B486" s="245"/>
      <c r="C486" s="246"/>
      <c r="D486" s="236" t="s">
        <v>215</v>
      </c>
      <c r="E486" s="247" t="s">
        <v>19</v>
      </c>
      <c r="F486" s="248" t="s">
        <v>2191</v>
      </c>
      <c r="G486" s="246"/>
      <c r="H486" s="249">
        <v>37.823999999999998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215</v>
      </c>
      <c r="AU486" s="255" t="s">
        <v>81</v>
      </c>
      <c r="AV486" s="14" t="s">
        <v>81</v>
      </c>
      <c r="AW486" s="14" t="s">
        <v>33</v>
      </c>
      <c r="AX486" s="14" t="s">
        <v>72</v>
      </c>
      <c r="AY486" s="255" t="s">
        <v>203</v>
      </c>
    </row>
    <row r="487" s="13" customFormat="1">
      <c r="A487" s="13"/>
      <c r="B487" s="234"/>
      <c r="C487" s="235"/>
      <c r="D487" s="236" t="s">
        <v>215</v>
      </c>
      <c r="E487" s="237" t="s">
        <v>19</v>
      </c>
      <c r="F487" s="238" t="s">
        <v>1977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215</v>
      </c>
      <c r="AU487" s="244" t="s">
        <v>81</v>
      </c>
      <c r="AV487" s="13" t="s">
        <v>79</v>
      </c>
      <c r="AW487" s="13" t="s">
        <v>33</v>
      </c>
      <c r="AX487" s="13" t="s">
        <v>72</v>
      </c>
      <c r="AY487" s="244" t="s">
        <v>203</v>
      </c>
    </row>
    <row r="488" s="13" customFormat="1">
      <c r="A488" s="13"/>
      <c r="B488" s="234"/>
      <c r="C488" s="235"/>
      <c r="D488" s="236" t="s">
        <v>215</v>
      </c>
      <c r="E488" s="237" t="s">
        <v>19</v>
      </c>
      <c r="F488" s="238" t="s">
        <v>2192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215</v>
      </c>
      <c r="AU488" s="244" t="s">
        <v>81</v>
      </c>
      <c r="AV488" s="13" t="s">
        <v>79</v>
      </c>
      <c r="AW488" s="13" t="s">
        <v>33</v>
      </c>
      <c r="AX488" s="13" t="s">
        <v>72</v>
      </c>
      <c r="AY488" s="244" t="s">
        <v>203</v>
      </c>
    </row>
    <row r="489" s="13" customFormat="1">
      <c r="A489" s="13"/>
      <c r="B489" s="234"/>
      <c r="C489" s="235"/>
      <c r="D489" s="236" t="s">
        <v>215</v>
      </c>
      <c r="E489" s="237" t="s">
        <v>19</v>
      </c>
      <c r="F489" s="238" t="s">
        <v>1503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215</v>
      </c>
      <c r="AU489" s="244" t="s">
        <v>81</v>
      </c>
      <c r="AV489" s="13" t="s">
        <v>79</v>
      </c>
      <c r="AW489" s="13" t="s">
        <v>33</v>
      </c>
      <c r="AX489" s="13" t="s">
        <v>72</v>
      </c>
      <c r="AY489" s="244" t="s">
        <v>203</v>
      </c>
    </row>
    <row r="490" s="13" customFormat="1">
      <c r="A490" s="13"/>
      <c r="B490" s="234"/>
      <c r="C490" s="235"/>
      <c r="D490" s="236" t="s">
        <v>215</v>
      </c>
      <c r="E490" s="237" t="s">
        <v>19</v>
      </c>
      <c r="F490" s="238" t="s">
        <v>949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215</v>
      </c>
      <c r="AU490" s="244" t="s">
        <v>81</v>
      </c>
      <c r="AV490" s="13" t="s">
        <v>79</v>
      </c>
      <c r="AW490" s="13" t="s">
        <v>33</v>
      </c>
      <c r="AX490" s="13" t="s">
        <v>72</v>
      </c>
      <c r="AY490" s="244" t="s">
        <v>203</v>
      </c>
    </row>
    <row r="491" s="13" customFormat="1">
      <c r="A491" s="13"/>
      <c r="B491" s="234"/>
      <c r="C491" s="235"/>
      <c r="D491" s="236" t="s">
        <v>215</v>
      </c>
      <c r="E491" s="237" t="s">
        <v>19</v>
      </c>
      <c r="F491" s="238" t="s">
        <v>971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215</v>
      </c>
      <c r="AU491" s="244" t="s">
        <v>81</v>
      </c>
      <c r="AV491" s="13" t="s">
        <v>79</v>
      </c>
      <c r="AW491" s="13" t="s">
        <v>33</v>
      </c>
      <c r="AX491" s="13" t="s">
        <v>72</v>
      </c>
      <c r="AY491" s="244" t="s">
        <v>203</v>
      </c>
    </row>
    <row r="492" s="14" customFormat="1">
      <c r="A492" s="14"/>
      <c r="B492" s="245"/>
      <c r="C492" s="246"/>
      <c r="D492" s="236" t="s">
        <v>215</v>
      </c>
      <c r="E492" s="247" t="s">
        <v>19</v>
      </c>
      <c r="F492" s="248" t="s">
        <v>72</v>
      </c>
      <c r="G492" s="246"/>
      <c r="H492" s="249">
        <v>0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215</v>
      </c>
      <c r="AU492" s="255" t="s">
        <v>81</v>
      </c>
      <c r="AV492" s="14" t="s">
        <v>81</v>
      </c>
      <c r="AW492" s="14" t="s">
        <v>33</v>
      </c>
      <c r="AX492" s="14" t="s">
        <v>72</v>
      </c>
      <c r="AY492" s="255" t="s">
        <v>203</v>
      </c>
    </row>
    <row r="493" s="15" customFormat="1">
      <c r="A493" s="15"/>
      <c r="B493" s="256"/>
      <c r="C493" s="257"/>
      <c r="D493" s="236" t="s">
        <v>215</v>
      </c>
      <c r="E493" s="258" t="s">
        <v>19</v>
      </c>
      <c r="F493" s="259" t="s">
        <v>246</v>
      </c>
      <c r="G493" s="257"/>
      <c r="H493" s="260">
        <v>37.823999999999998</v>
      </c>
      <c r="I493" s="261"/>
      <c r="J493" s="257"/>
      <c r="K493" s="257"/>
      <c r="L493" s="262"/>
      <c r="M493" s="263"/>
      <c r="N493" s="264"/>
      <c r="O493" s="264"/>
      <c r="P493" s="264"/>
      <c r="Q493" s="264"/>
      <c r="R493" s="264"/>
      <c r="S493" s="264"/>
      <c r="T493" s="26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66" t="s">
        <v>215</v>
      </c>
      <c r="AU493" s="266" t="s">
        <v>81</v>
      </c>
      <c r="AV493" s="15" t="s">
        <v>211</v>
      </c>
      <c r="AW493" s="15" t="s">
        <v>33</v>
      </c>
      <c r="AX493" s="15" t="s">
        <v>79</v>
      </c>
      <c r="AY493" s="266" t="s">
        <v>203</v>
      </c>
    </row>
    <row r="494" s="2" customFormat="1" ht="16.5" customHeight="1">
      <c r="A494" s="40"/>
      <c r="B494" s="41"/>
      <c r="C494" s="270" t="s">
        <v>821</v>
      </c>
      <c r="D494" s="270" t="s">
        <v>771</v>
      </c>
      <c r="E494" s="271" t="s">
        <v>961</v>
      </c>
      <c r="F494" s="272" t="s">
        <v>962</v>
      </c>
      <c r="G494" s="273" t="s">
        <v>209</v>
      </c>
      <c r="H494" s="274">
        <v>41.606000000000002</v>
      </c>
      <c r="I494" s="275"/>
      <c r="J494" s="276">
        <f>ROUND(I494*H494,2)</f>
        <v>0</v>
      </c>
      <c r="K494" s="272" t="s">
        <v>210</v>
      </c>
      <c r="L494" s="277"/>
      <c r="M494" s="278" t="s">
        <v>19</v>
      </c>
      <c r="N494" s="279" t="s">
        <v>43</v>
      </c>
      <c r="O494" s="86"/>
      <c r="P494" s="225">
        <f>O494*H494</f>
        <v>0</v>
      </c>
      <c r="Q494" s="225">
        <v>2.0000000000000002E-05</v>
      </c>
      <c r="R494" s="225">
        <f>Q494*H494</f>
        <v>0.0008321200000000001</v>
      </c>
      <c r="S494" s="225">
        <v>0</v>
      </c>
      <c r="T494" s="226">
        <f>S494*H494</f>
        <v>0</v>
      </c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27" t="s">
        <v>821</v>
      </c>
      <c r="AT494" s="227" t="s">
        <v>771</v>
      </c>
      <c r="AU494" s="227" t="s">
        <v>81</v>
      </c>
      <c r="AY494" s="19" t="s">
        <v>203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19" t="s">
        <v>79</v>
      </c>
      <c r="BK494" s="228">
        <f>ROUND(I494*H494,2)</f>
        <v>0</v>
      </c>
      <c r="BL494" s="19" t="s">
        <v>321</v>
      </c>
      <c r="BM494" s="227" t="s">
        <v>2193</v>
      </c>
    </row>
    <row r="495" s="13" customFormat="1">
      <c r="A495" s="13"/>
      <c r="B495" s="234"/>
      <c r="C495" s="235"/>
      <c r="D495" s="236" t="s">
        <v>215</v>
      </c>
      <c r="E495" s="237" t="s">
        <v>19</v>
      </c>
      <c r="F495" s="238" t="s">
        <v>1977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215</v>
      </c>
      <c r="AU495" s="244" t="s">
        <v>81</v>
      </c>
      <c r="AV495" s="13" t="s">
        <v>79</v>
      </c>
      <c r="AW495" s="13" t="s">
        <v>33</v>
      </c>
      <c r="AX495" s="13" t="s">
        <v>72</v>
      </c>
      <c r="AY495" s="244" t="s">
        <v>203</v>
      </c>
    </row>
    <row r="496" s="13" customFormat="1">
      <c r="A496" s="13"/>
      <c r="B496" s="234"/>
      <c r="C496" s="235"/>
      <c r="D496" s="236" t="s">
        <v>215</v>
      </c>
      <c r="E496" s="237" t="s">
        <v>19</v>
      </c>
      <c r="F496" s="238" t="s">
        <v>2190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215</v>
      </c>
      <c r="AU496" s="244" t="s">
        <v>81</v>
      </c>
      <c r="AV496" s="13" t="s">
        <v>79</v>
      </c>
      <c r="AW496" s="13" t="s">
        <v>33</v>
      </c>
      <c r="AX496" s="13" t="s">
        <v>72</v>
      </c>
      <c r="AY496" s="244" t="s">
        <v>203</v>
      </c>
    </row>
    <row r="497" s="13" customFormat="1">
      <c r="A497" s="13"/>
      <c r="B497" s="234"/>
      <c r="C497" s="235"/>
      <c r="D497" s="236" t="s">
        <v>215</v>
      </c>
      <c r="E497" s="237" t="s">
        <v>19</v>
      </c>
      <c r="F497" s="238" t="s">
        <v>553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215</v>
      </c>
      <c r="AU497" s="244" t="s">
        <v>81</v>
      </c>
      <c r="AV497" s="13" t="s">
        <v>79</v>
      </c>
      <c r="AW497" s="13" t="s">
        <v>33</v>
      </c>
      <c r="AX497" s="13" t="s">
        <v>72</v>
      </c>
      <c r="AY497" s="244" t="s">
        <v>203</v>
      </c>
    </row>
    <row r="498" s="13" customFormat="1">
      <c r="A498" s="13"/>
      <c r="B498" s="234"/>
      <c r="C498" s="235"/>
      <c r="D498" s="236" t="s">
        <v>215</v>
      </c>
      <c r="E498" s="237" t="s">
        <v>19</v>
      </c>
      <c r="F498" s="238" t="s">
        <v>949</v>
      </c>
      <c r="G498" s="235"/>
      <c r="H498" s="237" t="s">
        <v>19</v>
      </c>
      <c r="I498" s="239"/>
      <c r="J498" s="235"/>
      <c r="K498" s="235"/>
      <c r="L498" s="240"/>
      <c r="M498" s="241"/>
      <c r="N498" s="242"/>
      <c r="O498" s="242"/>
      <c r="P498" s="242"/>
      <c r="Q498" s="242"/>
      <c r="R498" s="242"/>
      <c r="S498" s="242"/>
      <c r="T498" s="24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4" t="s">
        <v>215</v>
      </c>
      <c r="AU498" s="244" t="s">
        <v>81</v>
      </c>
      <c r="AV498" s="13" t="s">
        <v>79</v>
      </c>
      <c r="AW498" s="13" t="s">
        <v>33</v>
      </c>
      <c r="AX498" s="13" t="s">
        <v>72</v>
      </c>
      <c r="AY498" s="244" t="s">
        <v>203</v>
      </c>
    </row>
    <row r="499" s="13" customFormat="1">
      <c r="A499" s="13"/>
      <c r="B499" s="234"/>
      <c r="C499" s="235"/>
      <c r="D499" s="236" t="s">
        <v>215</v>
      </c>
      <c r="E499" s="237" t="s">
        <v>19</v>
      </c>
      <c r="F499" s="238" t="s">
        <v>971</v>
      </c>
      <c r="G499" s="235"/>
      <c r="H499" s="237" t="s">
        <v>19</v>
      </c>
      <c r="I499" s="239"/>
      <c r="J499" s="235"/>
      <c r="K499" s="235"/>
      <c r="L499" s="240"/>
      <c r="M499" s="241"/>
      <c r="N499" s="242"/>
      <c r="O499" s="242"/>
      <c r="P499" s="242"/>
      <c r="Q499" s="242"/>
      <c r="R499" s="242"/>
      <c r="S499" s="242"/>
      <c r="T499" s="24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4" t="s">
        <v>215</v>
      </c>
      <c r="AU499" s="244" t="s">
        <v>81</v>
      </c>
      <c r="AV499" s="13" t="s">
        <v>79</v>
      </c>
      <c r="AW499" s="13" t="s">
        <v>33</v>
      </c>
      <c r="AX499" s="13" t="s">
        <v>72</v>
      </c>
      <c r="AY499" s="244" t="s">
        <v>203</v>
      </c>
    </row>
    <row r="500" s="14" customFormat="1">
      <c r="A500" s="14"/>
      <c r="B500" s="245"/>
      <c r="C500" s="246"/>
      <c r="D500" s="236" t="s">
        <v>215</v>
      </c>
      <c r="E500" s="247" t="s">
        <v>19</v>
      </c>
      <c r="F500" s="248" t="s">
        <v>2191</v>
      </c>
      <c r="G500" s="246"/>
      <c r="H500" s="249">
        <v>37.823999999999998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215</v>
      </c>
      <c r="AU500" s="255" t="s">
        <v>81</v>
      </c>
      <c r="AV500" s="14" t="s">
        <v>81</v>
      </c>
      <c r="AW500" s="14" t="s">
        <v>33</v>
      </c>
      <c r="AX500" s="14" t="s">
        <v>72</v>
      </c>
      <c r="AY500" s="255" t="s">
        <v>203</v>
      </c>
    </row>
    <row r="501" s="13" customFormat="1">
      <c r="A501" s="13"/>
      <c r="B501" s="234"/>
      <c r="C501" s="235"/>
      <c r="D501" s="236" t="s">
        <v>215</v>
      </c>
      <c r="E501" s="237" t="s">
        <v>19</v>
      </c>
      <c r="F501" s="238" t="s">
        <v>1977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215</v>
      </c>
      <c r="AU501" s="244" t="s">
        <v>81</v>
      </c>
      <c r="AV501" s="13" t="s">
        <v>79</v>
      </c>
      <c r="AW501" s="13" t="s">
        <v>33</v>
      </c>
      <c r="AX501" s="13" t="s">
        <v>72</v>
      </c>
      <c r="AY501" s="244" t="s">
        <v>203</v>
      </c>
    </row>
    <row r="502" s="13" customFormat="1">
      <c r="A502" s="13"/>
      <c r="B502" s="234"/>
      <c r="C502" s="235"/>
      <c r="D502" s="236" t="s">
        <v>215</v>
      </c>
      <c r="E502" s="237" t="s">
        <v>19</v>
      </c>
      <c r="F502" s="238" t="s">
        <v>2192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215</v>
      </c>
      <c r="AU502" s="244" t="s">
        <v>81</v>
      </c>
      <c r="AV502" s="13" t="s">
        <v>79</v>
      </c>
      <c r="AW502" s="13" t="s">
        <v>33</v>
      </c>
      <c r="AX502" s="13" t="s">
        <v>72</v>
      </c>
      <c r="AY502" s="244" t="s">
        <v>203</v>
      </c>
    </row>
    <row r="503" s="13" customFormat="1">
      <c r="A503" s="13"/>
      <c r="B503" s="234"/>
      <c r="C503" s="235"/>
      <c r="D503" s="236" t="s">
        <v>215</v>
      </c>
      <c r="E503" s="237" t="s">
        <v>19</v>
      </c>
      <c r="F503" s="238" t="s">
        <v>1503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215</v>
      </c>
      <c r="AU503" s="244" t="s">
        <v>81</v>
      </c>
      <c r="AV503" s="13" t="s">
        <v>79</v>
      </c>
      <c r="AW503" s="13" t="s">
        <v>33</v>
      </c>
      <c r="AX503" s="13" t="s">
        <v>72</v>
      </c>
      <c r="AY503" s="244" t="s">
        <v>203</v>
      </c>
    </row>
    <row r="504" s="13" customFormat="1">
      <c r="A504" s="13"/>
      <c r="B504" s="234"/>
      <c r="C504" s="235"/>
      <c r="D504" s="236" t="s">
        <v>215</v>
      </c>
      <c r="E504" s="237" t="s">
        <v>19</v>
      </c>
      <c r="F504" s="238" t="s">
        <v>949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215</v>
      </c>
      <c r="AU504" s="244" t="s">
        <v>81</v>
      </c>
      <c r="AV504" s="13" t="s">
        <v>79</v>
      </c>
      <c r="AW504" s="13" t="s">
        <v>33</v>
      </c>
      <c r="AX504" s="13" t="s">
        <v>72</v>
      </c>
      <c r="AY504" s="244" t="s">
        <v>203</v>
      </c>
    </row>
    <row r="505" s="13" customFormat="1">
      <c r="A505" s="13"/>
      <c r="B505" s="234"/>
      <c r="C505" s="235"/>
      <c r="D505" s="236" t="s">
        <v>215</v>
      </c>
      <c r="E505" s="237" t="s">
        <v>19</v>
      </c>
      <c r="F505" s="238" t="s">
        <v>971</v>
      </c>
      <c r="G505" s="235"/>
      <c r="H505" s="237" t="s">
        <v>19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215</v>
      </c>
      <c r="AU505" s="244" t="s">
        <v>81</v>
      </c>
      <c r="AV505" s="13" t="s">
        <v>79</v>
      </c>
      <c r="AW505" s="13" t="s">
        <v>33</v>
      </c>
      <c r="AX505" s="13" t="s">
        <v>72</v>
      </c>
      <c r="AY505" s="244" t="s">
        <v>203</v>
      </c>
    </row>
    <row r="506" s="14" customFormat="1">
      <c r="A506" s="14"/>
      <c r="B506" s="245"/>
      <c r="C506" s="246"/>
      <c r="D506" s="236" t="s">
        <v>215</v>
      </c>
      <c r="E506" s="247" t="s">
        <v>19</v>
      </c>
      <c r="F506" s="248" t="s">
        <v>72</v>
      </c>
      <c r="G506" s="246"/>
      <c r="H506" s="249">
        <v>0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215</v>
      </c>
      <c r="AU506" s="255" t="s">
        <v>81</v>
      </c>
      <c r="AV506" s="14" t="s">
        <v>81</v>
      </c>
      <c r="AW506" s="14" t="s">
        <v>33</v>
      </c>
      <c r="AX506" s="14" t="s">
        <v>72</v>
      </c>
      <c r="AY506" s="255" t="s">
        <v>203</v>
      </c>
    </row>
    <row r="507" s="15" customFormat="1">
      <c r="A507" s="15"/>
      <c r="B507" s="256"/>
      <c r="C507" s="257"/>
      <c r="D507" s="236" t="s">
        <v>215</v>
      </c>
      <c r="E507" s="258" t="s">
        <v>19</v>
      </c>
      <c r="F507" s="259" t="s">
        <v>246</v>
      </c>
      <c r="G507" s="257"/>
      <c r="H507" s="260">
        <v>37.823999999999998</v>
      </c>
      <c r="I507" s="261"/>
      <c r="J507" s="257"/>
      <c r="K507" s="257"/>
      <c r="L507" s="262"/>
      <c r="M507" s="263"/>
      <c r="N507" s="264"/>
      <c r="O507" s="264"/>
      <c r="P507" s="264"/>
      <c r="Q507" s="264"/>
      <c r="R507" s="264"/>
      <c r="S507" s="264"/>
      <c r="T507" s="26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6" t="s">
        <v>215</v>
      </c>
      <c r="AU507" s="266" t="s">
        <v>81</v>
      </c>
      <c r="AV507" s="15" t="s">
        <v>211</v>
      </c>
      <c r="AW507" s="15" t="s">
        <v>33</v>
      </c>
      <c r="AX507" s="15" t="s">
        <v>79</v>
      </c>
      <c r="AY507" s="266" t="s">
        <v>203</v>
      </c>
    </row>
    <row r="508" s="14" customFormat="1">
      <c r="A508" s="14"/>
      <c r="B508" s="245"/>
      <c r="C508" s="246"/>
      <c r="D508" s="236" t="s">
        <v>215</v>
      </c>
      <c r="E508" s="246"/>
      <c r="F508" s="248" t="s">
        <v>2194</v>
      </c>
      <c r="G508" s="246"/>
      <c r="H508" s="249">
        <v>41.606000000000002</v>
      </c>
      <c r="I508" s="250"/>
      <c r="J508" s="246"/>
      <c r="K508" s="246"/>
      <c r="L508" s="251"/>
      <c r="M508" s="252"/>
      <c r="N508" s="253"/>
      <c r="O508" s="253"/>
      <c r="P508" s="253"/>
      <c r="Q508" s="253"/>
      <c r="R508" s="253"/>
      <c r="S508" s="253"/>
      <c r="T508" s="25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5" t="s">
        <v>215</v>
      </c>
      <c r="AU508" s="255" t="s">
        <v>81</v>
      </c>
      <c r="AV508" s="14" t="s">
        <v>81</v>
      </c>
      <c r="AW508" s="14" t="s">
        <v>4</v>
      </c>
      <c r="AX508" s="14" t="s">
        <v>79</v>
      </c>
      <c r="AY508" s="255" t="s">
        <v>203</v>
      </c>
    </row>
    <row r="509" s="2" customFormat="1" ht="16.5" customHeight="1">
      <c r="A509" s="40"/>
      <c r="B509" s="41"/>
      <c r="C509" s="216" t="s">
        <v>932</v>
      </c>
      <c r="D509" s="216" t="s">
        <v>206</v>
      </c>
      <c r="E509" s="217" t="s">
        <v>994</v>
      </c>
      <c r="F509" s="218" t="s">
        <v>995</v>
      </c>
      <c r="G509" s="219" t="s">
        <v>209</v>
      </c>
      <c r="H509" s="220">
        <v>238.27600000000001</v>
      </c>
      <c r="I509" s="221"/>
      <c r="J509" s="222">
        <f>ROUND(I509*H509,2)</f>
        <v>0</v>
      </c>
      <c r="K509" s="218" t="s">
        <v>210</v>
      </c>
      <c r="L509" s="46"/>
      <c r="M509" s="223" t="s">
        <v>19</v>
      </c>
      <c r="N509" s="224" t="s">
        <v>43</v>
      </c>
      <c r="O509" s="86"/>
      <c r="P509" s="225">
        <f>O509*H509</f>
        <v>0</v>
      </c>
      <c r="Q509" s="225">
        <v>0.000205</v>
      </c>
      <c r="R509" s="225">
        <f>Q509*H509</f>
        <v>0.048846580000000001</v>
      </c>
      <c r="S509" s="225">
        <v>0</v>
      </c>
      <c r="T509" s="226">
        <f>S509*H509</f>
        <v>0</v>
      </c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27" t="s">
        <v>321</v>
      </c>
      <c r="AT509" s="227" t="s">
        <v>206</v>
      </c>
      <c r="AU509" s="227" t="s">
        <v>81</v>
      </c>
      <c r="AY509" s="19" t="s">
        <v>203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19" t="s">
        <v>79</v>
      </c>
      <c r="BK509" s="228">
        <f>ROUND(I509*H509,2)</f>
        <v>0</v>
      </c>
      <c r="BL509" s="19" t="s">
        <v>321</v>
      </c>
      <c r="BM509" s="227" t="s">
        <v>2195</v>
      </c>
    </row>
    <row r="510" s="2" customFormat="1">
      <c r="A510" s="40"/>
      <c r="B510" s="41"/>
      <c r="C510" s="42"/>
      <c r="D510" s="229" t="s">
        <v>213</v>
      </c>
      <c r="E510" s="42"/>
      <c r="F510" s="230" t="s">
        <v>997</v>
      </c>
      <c r="G510" s="42"/>
      <c r="H510" s="42"/>
      <c r="I510" s="231"/>
      <c r="J510" s="42"/>
      <c r="K510" s="42"/>
      <c r="L510" s="46"/>
      <c r="M510" s="232"/>
      <c r="N510" s="233"/>
      <c r="O510" s="86"/>
      <c r="P510" s="86"/>
      <c r="Q510" s="86"/>
      <c r="R510" s="86"/>
      <c r="S510" s="86"/>
      <c r="T510" s="87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T510" s="19" t="s">
        <v>213</v>
      </c>
      <c r="AU510" s="19" t="s">
        <v>81</v>
      </c>
    </row>
    <row r="511" s="13" customFormat="1">
      <c r="A511" s="13"/>
      <c r="B511" s="234"/>
      <c r="C511" s="235"/>
      <c r="D511" s="236" t="s">
        <v>215</v>
      </c>
      <c r="E511" s="237" t="s">
        <v>19</v>
      </c>
      <c r="F511" s="238" t="s">
        <v>1977</v>
      </c>
      <c r="G511" s="235"/>
      <c r="H511" s="237" t="s">
        <v>19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215</v>
      </c>
      <c r="AU511" s="244" t="s">
        <v>81</v>
      </c>
      <c r="AV511" s="13" t="s">
        <v>79</v>
      </c>
      <c r="AW511" s="13" t="s">
        <v>33</v>
      </c>
      <c r="AX511" s="13" t="s">
        <v>72</v>
      </c>
      <c r="AY511" s="244" t="s">
        <v>203</v>
      </c>
    </row>
    <row r="512" s="13" customFormat="1">
      <c r="A512" s="13"/>
      <c r="B512" s="234"/>
      <c r="C512" s="235"/>
      <c r="D512" s="236" t="s">
        <v>215</v>
      </c>
      <c r="E512" s="237" t="s">
        <v>19</v>
      </c>
      <c r="F512" s="238" t="s">
        <v>2196</v>
      </c>
      <c r="G512" s="235"/>
      <c r="H512" s="237" t="s">
        <v>19</v>
      </c>
      <c r="I512" s="239"/>
      <c r="J512" s="235"/>
      <c r="K512" s="235"/>
      <c r="L512" s="240"/>
      <c r="M512" s="241"/>
      <c r="N512" s="242"/>
      <c r="O512" s="242"/>
      <c r="P512" s="242"/>
      <c r="Q512" s="242"/>
      <c r="R512" s="242"/>
      <c r="S512" s="242"/>
      <c r="T512" s="24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4" t="s">
        <v>215</v>
      </c>
      <c r="AU512" s="244" t="s">
        <v>81</v>
      </c>
      <c r="AV512" s="13" t="s">
        <v>79</v>
      </c>
      <c r="AW512" s="13" t="s">
        <v>33</v>
      </c>
      <c r="AX512" s="13" t="s">
        <v>72</v>
      </c>
      <c r="AY512" s="244" t="s">
        <v>203</v>
      </c>
    </row>
    <row r="513" s="13" customFormat="1">
      <c r="A513" s="13"/>
      <c r="B513" s="234"/>
      <c r="C513" s="235"/>
      <c r="D513" s="236" t="s">
        <v>215</v>
      </c>
      <c r="E513" s="237" t="s">
        <v>19</v>
      </c>
      <c r="F513" s="238" t="s">
        <v>553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215</v>
      </c>
      <c r="AU513" s="244" t="s">
        <v>81</v>
      </c>
      <c r="AV513" s="13" t="s">
        <v>79</v>
      </c>
      <c r="AW513" s="13" t="s">
        <v>33</v>
      </c>
      <c r="AX513" s="13" t="s">
        <v>72</v>
      </c>
      <c r="AY513" s="244" t="s">
        <v>203</v>
      </c>
    </row>
    <row r="514" s="13" customFormat="1">
      <c r="A514" s="13"/>
      <c r="B514" s="234"/>
      <c r="C514" s="235"/>
      <c r="D514" s="236" t="s">
        <v>215</v>
      </c>
      <c r="E514" s="237" t="s">
        <v>19</v>
      </c>
      <c r="F514" s="238" t="s">
        <v>999</v>
      </c>
      <c r="G514" s="235"/>
      <c r="H514" s="237" t="s">
        <v>19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215</v>
      </c>
      <c r="AU514" s="244" t="s">
        <v>81</v>
      </c>
      <c r="AV514" s="13" t="s">
        <v>79</v>
      </c>
      <c r="AW514" s="13" t="s">
        <v>33</v>
      </c>
      <c r="AX514" s="13" t="s">
        <v>72</v>
      </c>
      <c r="AY514" s="244" t="s">
        <v>203</v>
      </c>
    </row>
    <row r="515" s="13" customFormat="1">
      <c r="A515" s="13"/>
      <c r="B515" s="234"/>
      <c r="C515" s="235"/>
      <c r="D515" s="236" t="s">
        <v>215</v>
      </c>
      <c r="E515" s="237" t="s">
        <v>19</v>
      </c>
      <c r="F515" s="238" t="s">
        <v>1000</v>
      </c>
      <c r="G515" s="235"/>
      <c r="H515" s="237" t="s">
        <v>19</v>
      </c>
      <c r="I515" s="239"/>
      <c r="J515" s="235"/>
      <c r="K515" s="235"/>
      <c r="L515" s="240"/>
      <c r="M515" s="241"/>
      <c r="N515" s="242"/>
      <c r="O515" s="242"/>
      <c r="P515" s="242"/>
      <c r="Q515" s="242"/>
      <c r="R515" s="242"/>
      <c r="S515" s="242"/>
      <c r="T515" s="24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4" t="s">
        <v>215</v>
      </c>
      <c r="AU515" s="244" t="s">
        <v>81</v>
      </c>
      <c r="AV515" s="13" t="s">
        <v>79</v>
      </c>
      <c r="AW515" s="13" t="s">
        <v>33</v>
      </c>
      <c r="AX515" s="13" t="s">
        <v>72</v>
      </c>
      <c r="AY515" s="244" t="s">
        <v>203</v>
      </c>
    </row>
    <row r="516" s="14" customFormat="1">
      <c r="A516" s="14"/>
      <c r="B516" s="245"/>
      <c r="C516" s="246"/>
      <c r="D516" s="236" t="s">
        <v>215</v>
      </c>
      <c r="E516" s="247" t="s">
        <v>19</v>
      </c>
      <c r="F516" s="248" t="s">
        <v>2031</v>
      </c>
      <c r="G516" s="246"/>
      <c r="H516" s="249">
        <v>63.340000000000003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215</v>
      </c>
      <c r="AU516" s="255" t="s">
        <v>81</v>
      </c>
      <c r="AV516" s="14" t="s">
        <v>81</v>
      </c>
      <c r="AW516" s="14" t="s">
        <v>33</v>
      </c>
      <c r="AX516" s="14" t="s">
        <v>72</v>
      </c>
      <c r="AY516" s="255" t="s">
        <v>203</v>
      </c>
    </row>
    <row r="517" s="13" customFormat="1">
      <c r="A517" s="13"/>
      <c r="B517" s="234"/>
      <c r="C517" s="235"/>
      <c r="D517" s="236" t="s">
        <v>215</v>
      </c>
      <c r="E517" s="237" t="s">
        <v>19</v>
      </c>
      <c r="F517" s="238" t="s">
        <v>1977</v>
      </c>
      <c r="G517" s="235"/>
      <c r="H517" s="237" t="s">
        <v>19</v>
      </c>
      <c r="I517" s="239"/>
      <c r="J517" s="235"/>
      <c r="K517" s="235"/>
      <c r="L517" s="240"/>
      <c r="M517" s="241"/>
      <c r="N517" s="242"/>
      <c r="O517" s="242"/>
      <c r="P517" s="242"/>
      <c r="Q517" s="242"/>
      <c r="R517" s="242"/>
      <c r="S517" s="242"/>
      <c r="T517" s="24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4" t="s">
        <v>215</v>
      </c>
      <c r="AU517" s="244" t="s">
        <v>81</v>
      </c>
      <c r="AV517" s="13" t="s">
        <v>79</v>
      </c>
      <c r="AW517" s="13" t="s">
        <v>33</v>
      </c>
      <c r="AX517" s="13" t="s">
        <v>72</v>
      </c>
      <c r="AY517" s="244" t="s">
        <v>203</v>
      </c>
    </row>
    <row r="518" s="13" customFormat="1">
      <c r="A518" s="13"/>
      <c r="B518" s="234"/>
      <c r="C518" s="235"/>
      <c r="D518" s="236" t="s">
        <v>215</v>
      </c>
      <c r="E518" s="237" t="s">
        <v>19</v>
      </c>
      <c r="F518" s="238" t="s">
        <v>2197</v>
      </c>
      <c r="G518" s="235"/>
      <c r="H518" s="237" t="s">
        <v>19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215</v>
      </c>
      <c r="AU518" s="244" t="s">
        <v>81</v>
      </c>
      <c r="AV518" s="13" t="s">
        <v>79</v>
      </c>
      <c r="AW518" s="13" t="s">
        <v>33</v>
      </c>
      <c r="AX518" s="13" t="s">
        <v>72</v>
      </c>
      <c r="AY518" s="244" t="s">
        <v>203</v>
      </c>
    </row>
    <row r="519" s="13" customFormat="1">
      <c r="A519" s="13"/>
      <c r="B519" s="234"/>
      <c r="C519" s="235"/>
      <c r="D519" s="236" t="s">
        <v>215</v>
      </c>
      <c r="E519" s="237" t="s">
        <v>19</v>
      </c>
      <c r="F519" s="238" t="s">
        <v>553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215</v>
      </c>
      <c r="AU519" s="244" t="s">
        <v>81</v>
      </c>
      <c r="AV519" s="13" t="s">
        <v>79</v>
      </c>
      <c r="AW519" s="13" t="s">
        <v>33</v>
      </c>
      <c r="AX519" s="13" t="s">
        <v>72</v>
      </c>
      <c r="AY519" s="244" t="s">
        <v>203</v>
      </c>
    </row>
    <row r="520" s="13" customFormat="1">
      <c r="A520" s="13"/>
      <c r="B520" s="234"/>
      <c r="C520" s="235"/>
      <c r="D520" s="236" t="s">
        <v>215</v>
      </c>
      <c r="E520" s="237" t="s">
        <v>19</v>
      </c>
      <c r="F520" s="238" t="s">
        <v>999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215</v>
      </c>
      <c r="AU520" s="244" t="s">
        <v>81</v>
      </c>
      <c r="AV520" s="13" t="s">
        <v>79</v>
      </c>
      <c r="AW520" s="13" t="s">
        <v>33</v>
      </c>
      <c r="AX520" s="13" t="s">
        <v>72</v>
      </c>
      <c r="AY520" s="244" t="s">
        <v>203</v>
      </c>
    </row>
    <row r="521" s="13" customFormat="1">
      <c r="A521" s="13"/>
      <c r="B521" s="234"/>
      <c r="C521" s="235"/>
      <c r="D521" s="236" t="s">
        <v>215</v>
      </c>
      <c r="E521" s="237" t="s">
        <v>19</v>
      </c>
      <c r="F521" s="238" t="s">
        <v>1002</v>
      </c>
      <c r="G521" s="235"/>
      <c r="H521" s="237" t="s">
        <v>19</v>
      </c>
      <c r="I521" s="239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215</v>
      </c>
      <c r="AU521" s="244" t="s">
        <v>81</v>
      </c>
      <c r="AV521" s="13" t="s">
        <v>79</v>
      </c>
      <c r="AW521" s="13" t="s">
        <v>33</v>
      </c>
      <c r="AX521" s="13" t="s">
        <v>72</v>
      </c>
      <c r="AY521" s="244" t="s">
        <v>203</v>
      </c>
    </row>
    <row r="522" s="14" customFormat="1">
      <c r="A522" s="14"/>
      <c r="B522" s="245"/>
      <c r="C522" s="246"/>
      <c r="D522" s="236" t="s">
        <v>215</v>
      </c>
      <c r="E522" s="247" t="s">
        <v>19</v>
      </c>
      <c r="F522" s="248" t="s">
        <v>2059</v>
      </c>
      <c r="G522" s="246"/>
      <c r="H522" s="249">
        <v>150.619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215</v>
      </c>
      <c r="AU522" s="255" t="s">
        <v>81</v>
      </c>
      <c r="AV522" s="14" t="s">
        <v>81</v>
      </c>
      <c r="AW522" s="14" t="s">
        <v>33</v>
      </c>
      <c r="AX522" s="14" t="s">
        <v>72</v>
      </c>
      <c r="AY522" s="255" t="s">
        <v>203</v>
      </c>
    </row>
    <row r="523" s="13" customFormat="1">
      <c r="A523" s="13"/>
      <c r="B523" s="234"/>
      <c r="C523" s="235"/>
      <c r="D523" s="236" t="s">
        <v>215</v>
      </c>
      <c r="E523" s="237" t="s">
        <v>19</v>
      </c>
      <c r="F523" s="238" t="s">
        <v>1977</v>
      </c>
      <c r="G523" s="235"/>
      <c r="H523" s="237" t="s">
        <v>19</v>
      </c>
      <c r="I523" s="239"/>
      <c r="J523" s="235"/>
      <c r="K523" s="235"/>
      <c r="L523" s="240"/>
      <c r="M523" s="241"/>
      <c r="N523" s="242"/>
      <c r="O523" s="242"/>
      <c r="P523" s="242"/>
      <c r="Q523" s="242"/>
      <c r="R523" s="242"/>
      <c r="S523" s="242"/>
      <c r="T523" s="24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4" t="s">
        <v>215</v>
      </c>
      <c r="AU523" s="244" t="s">
        <v>81</v>
      </c>
      <c r="AV523" s="13" t="s">
        <v>79</v>
      </c>
      <c r="AW523" s="13" t="s">
        <v>33</v>
      </c>
      <c r="AX523" s="13" t="s">
        <v>72</v>
      </c>
      <c r="AY523" s="244" t="s">
        <v>203</v>
      </c>
    </row>
    <row r="524" s="13" customFormat="1">
      <c r="A524" s="13"/>
      <c r="B524" s="234"/>
      <c r="C524" s="235"/>
      <c r="D524" s="236" t="s">
        <v>215</v>
      </c>
      <c r="E524" s="237" t="s">
        <v>19</v>
      </c>
      <c r="F524" s="238" t="s">
        <v>2198</v>
      </c>
      <c r="G524" s="235"/>
      <c r="H524" s="237" t="s">
        <v>19</v>
      </c>
      <c r="I524" s="239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215</v>
      </c>
      <c r="AU524" s="244" t="s">
        <v>81</v>
      </c>
      <c r="AV524" s="13" t="s">
        <v>79</v>
      </c>
      <c r="AW524" s="13" t="s">
        <v>33</v>
      </c>
      <c r="AX524" s="13" t="s">
        <v>72</v>
      </c>
      <c r="AY524" s="244" t="s">
        <v>203</v>
      </c>
    </row>
    <row r="525" s="13" customFormat="1">
      <c r="A525" s="13"/>
      <c r="B525" s="234"/>
      <c r="C525" s="235"/>
      <c r="D525" s="236" t="s">
        <v>215</v>
      </c>
      <c r="E525" s="237" t="s">
        <v>19</v>
      </c>
      <c r="F525" s="238" t="s">
        <v>1503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215</v>
      </c>
      <c r="AU525" s="244" t="s">
        <v>81</v>
      </c>
      <c r="AV525" s="13" t="s">
        <v>79</v>
      </c>
      <c r="AW525" s="13" t="s">
        <v>33</v>
      </c>
      <c r="AX525" s="13" t="s">
        <v>72</v>
      </c>
      <c r="AY525" s="244" t="s">
        <v>203</v>
      </c>
    </row>
    <row r="526" s="13" customFormat="1">
      <c r="A526" s="13"/>
      <c r="B526" s="234"/>
      <c r="C526" s="235"/>
      <c r="D526" s="236" t="s">
        <v>215</v>
      </c>
      <c r="E526" s="237" t="s">
        <v>19</v>
      </c>
      <c r="F526" s="238" t="s">
        <v>999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215</v>
      </c>
      <c r="AU526" s="244" t="s">
        <v>81</v>
      </c>
      <c r="AV526" s="13" t="s">
        <v>79</v>
      </c>
      <c r="AW526" s="13" t="s">
        <v>33</v>
      </c>
      <c r="AX526" s="13" t="s">
        <v>72</v>
      </c>
      <c r="AY526" s="244" t="s">
        <v>203</v>
      </c>
    </row>
    <row r="527" s="13" customFormat="1">
      <c r="A527" s="13"/>
      <c r="B527" s="234"/>
      <c r="C527" s="235"/>
      <c r="D527" s="236" t="s">
        <v>215</v>
      </c>
      <c r="E527" s="237" t="s">
        <v>19</v>
      </c>
      <c r="F527" s="238" t="s">
        <v>1000</v>
      </c>
      <c r="G527" s="235"/>
      <c r="H527" s="237" t="s">
        <v>19</v>
      </c>
      <c r="I527" s="239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215</v>
      </c>
      <c r="AU527" s="244" t="s">
        <v>81</v>
      </c>
      <c r="AV527" s="13" t="s">
        <v>79</v>
      </c>
      <c r="AW527" s="13" t="s">
        <v>33</v>
      </c>
      <c r="AX527" s="13" t="s">
        <v>72</v>
      </c>
      <c r="AY527" s="244" t="s">
        <v>203</v>
      </c>
    </row>
    <row r="528" s="14" customFormat="1">
      <c r="A528" s="14"/>
      <c r="B528" s="245"/>
      <c r="C528" s="246"/>
      <c r="D528" s="236" t="s">
        <v>215</v>
      </c>
      <c r="E528" s="247" t="s">
        <v>19</v>
      </c>
      <c r="F528" s="248" t="s">
        <v>2032</v>
      </c>
      <c r="G528" s="246"/>
      <c r="H528" s="249">
        <v>5.9400000000000004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215</v>
      </c>
      <c r="AU528" s="255" t="s">
        <v>81</v>
      </c>
      <c r="AV528" s="14" t="s">
        <v>81</v>
      </c>
      <c r="AW528" s="14" t="s">
        <v>33</v>
      </c>
      <c r="AX528" s="14" t="s">
        <v>72</v>
      </c>
      <c r="AY528" s="255" t="s">
        <v>203</v>
      </c>
    </row>
    <row r="529" s="13" customFormat="1">
      <c r="A529" s="13"/>
      <c r="B529" s="234"/>
      <c r="C529" s="235"/>
      <c r="D529" s="236" t="s">
        <v>215</v>
      </c>
      <c r="E529" s="237" t="s">
        <v>19</v>
      </c>
      <c r="F529" s="238" t="s">
        <v>1977</v>
      </c>
      <c r="G529" s="235"/>
      <c r="H529" s="237" t="s">
        <v>19</v>
      </c>
      <c r="I529" s="239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215</v>
      </c>
      <c r="AU529" s="244" t="s">
        <v>81</v>
      </c>
      <c r="AV529" s="13" t="s">
        <v>79</v>
      </c>
      <c r="AW529" s="13" t="s">
        <v>33</v>
      </c>
      <c r="AX529" s="13" t="s">
        <v>72</v>
      </c>
      <c r="AY529" s="244" t="s">
        <v>203</v>
      </c>
    </row>
    <row r="530" s="13" customFormat="1">
      <c r="A530" s="13"/>
      <c r="B530" s="234"/>
      <c r="C530" s="235"/>
      <c r="D530" s="236" t="s">
        <v>215</v>
      </c>
      <c r="E530" s="237" t="s">
        <v>19</v>
      </c>
      <c r="F530" s="238" t="s">
        <v>2199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215</v>
      </c>
      <c r="AU530" s="244" t="s">
        <v>81</v>
      </c>
      <c r="AV530" s="13" t="s">
        <v>79</v>
      </c>
      <c r="AW530" s="13" t="s">
        <v>33</v>
      </c>
      <c r="AX530" s="13" t="s">
        <v>72</v>
      </c>
      <c r="AY530" s="244" t="s">
        <v>203</v>
      </c>
    </row>
    <row r="531" s="13" customFormat="1">
      <c r="A531" s="13"/>
      <c r="B531" s="234"/>
      <c r="C531" s="235"/>
      <c r="D531" s="236" t="s">
        <v>215</v>
      </c>
      <c r="E531" s="237" t="s">
        <v>19</v>
      </c>
      <c r="F531" s="238" t="s">
        <v>1503</v>
      </c>
      <c r="G531" s="235"/>
      <c r="H531" s="237" t="s">
        <v>19</v>
      </c>
      <c r="I531" s="239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215</v>
      </c>
      <c r="AU531" s="244" t="s">
        <v>81</v>
      </c>
      <c r="AV531" s="13" t="s">
        <v>79</v>
      </c>
      <c r="AW531" s="13" t="s">
        <v>33</v>
      </c>
      <c r="AX531" s="13" t="s">
        <v>72</v>
      </c>
      <c r="AY531" s="244" t="s">
        <v>203</v>
      </c>
    </row>
    <row r="532" s="13" customFormat="1">
      <c r="A532" s="13"/>
      <c r="B532" s="234"/>
      <c r="C532" s="235"/>
      <c r="D532" s="236" t="s">
        <v>215</v>
      </c>
      <c r="E532" s="237" t="s">
        <v>19</v>
      </c>
      <c r="F532" s="238" t="s">
        <v>999</v>
      </c>
      <c r="G532" s="235"/>
      <c r="H532" s="237" t="s">
        <v>19</v>
      </c>
      <c r="I532" s="239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215</v>
      </c>
      <c r="AU532" s="244" t="s">
        <v>81</v>
      </c>
      <c r="AV532" s="13" t="s">
        <v>79</v>
      </c>
      <c r="AW532" s="13" t="s">
        <v>33</v>
      </c>
      <c r="AX532" s="13" t="s">
        <v>72</v>
      </c>
      <c r="AY532" s="244" t="s">
        <v>203</v>
      </c>
    </row>
    <row r="533" s="13" customFormat="1">
      <c r="A533" s="13"/>
      <c r="B533" s="234"/>
      <c r="C533" s="235"/>
      <c r="D533" s="236" t="s">
        <v>215</v>
      </c>
      <c r="E533" s="237" t="s">
        <v>19</v>
      </c>
      <c r="F533" s="238" t="s">
        <v>1002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215</v>
      </c>
      <c r="AU533" s="244" t="s">
        <v>81</v>
      </c>
      <c r="AV533" s="13" t="s">
        <v>79</v>
      </c>
      <c r="AW533" s="13" t="s">
        <v>33</v>
      </c>
      <c r="AX533" s="13" t="s">
        <v>72</v>
      </c>
      <c r="AY533" s="244" t="s">
        <v>203</v>
      </c>
    </row>
    <row r="534" s="14" customFormat="1">
      <c r="A534" s="14"/>
      <c r="B534" s="245"/>
      <c r="C534" s="246"/>
      <c r="D534" s="236" t="s">
        <v>215</v>
      </c>
      <c r="E534" s="247" t="s">
        <v>19</v>
      </c>
      <c r="F534" s="248" t="s">
        <v>2060</v>
      </c>
      <c r="G534" s="246"/>
      <c r="H534" s="249">
        <v>18.376999999999999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5" t="s">
        <v>215</v>
      </c>
      <c r="AU534" s="255" t="s">
        <v>81</v>
      </c>
      <c r="AV534" s="14" t="s">
        <v>81</v>
      </c>
      <c r="AW534" s="14" t="s">
        <v>33</v>
      </c>
      <c r="AX534" s="14" t="s">
        <v>72</v>
      </c>
      <c r="AY534" s="255" t="s">
        <v>203</v>
      </c>
    </row>
    <row r="535" s="15" customFormat="1">
      <c r="A535" s="15"/>
      <c r="B535" s="256"/>
      <c r="C535" s="257"/>
      <c r="D535" s="236" t="s">
        <v>215</v>
      </c>
      <c r="E535" s="258" t="s">
        <v>19</v>
      </c>
      <c r="F535" s="259" t="s">
        <v>246</v>
      </c>
      <c r="G535" s="257"/>
      <c r="H535" s="260">
        <v>238.27600000000001</v>
      </c>
      <c r="I535" s="261"/>
      <c r="J535" s="257"/>
      <c r="K535" s="257"/>
      <c r="L535" s="262"/>
      <c r="M535" s="263"/>
      <c r="N535" s="264"/>
      <c r="O535" s="264"/>
      <c r="P535" s="264"/>
      <c r="Q535" s="264"/>
      <c r="R535" s="264"/>
      <c r="S535" s="264"/>
      <c r="T535" s="26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66" t="s">
        <v>215</v>
      </c>
      <c r="AU535" s="266" t="s">
        <v>81</v>
      </c>
      <c r="AV535" s="15" t="s">
        <v>211</v>
      </c>
      <c r="AW535" s="15" t="s">
        <v>33</v>
      </c>
      <c r="AX535" s="15" t="s">
        <v>79</v>
      </c>
      <c r="AY535" s="266" t="s">
        <v>203</v>
      </c>
    </row>
    <row r="536" s="2" customFormat="1" ht="16.5" customHeight="1">
      <c r="A536" s="40"/>
      <c r="B536" s="41"/>
      <c r="C536" s="216" t="s">
        <v>937</v>
      </c>
      <c r="D536" s="216" t="s">
        <v>206</v>
      </c>
      <c r="E536" s="217" t="s">
        <v>1021</v>
      </c>
      <c r="F536" s="218" t="s">
        <v>1022</v>
      </c>
      <c r="G536" s="219" t="s">
        <v>209</v>
      </c>
      <c r="H536" s="220">
        <v>37.823999999999998</v>
      </c>
      <c r="I536" s="221"/>
      <c r="J536" s="222">
        <f>ROUND(I536*H536,2)</f>
        <v>0</v>
      </c>
      <c r="K536" s="218" t="s">
        <v>210</v>
      </c>
      <c r="L536" s="46"/>
      <c r="M536" s="223" t="s">
        <v>19</v>
      </c>
      <c r="N536" s="224" t="s">
        <v>43</v>
      </c>
      <c r="O536" s="86"/>
      <c r="P536" s="225">
        <f>O536*H536</f>
        <v>0</v>
      </c>
      <c r="Q536" s="225">
        <v>7.1500000000000002E-06</v>
      </c>
      <c r="R536" s="225">
        <f>Q536*H536</f>
        <v>0.0002704416</v>
      </c>
      <c r="S536" s="225">
        <v>0</v>
      </c>
      <c r="T536" s="226">
        <f>S536*H536</f>
        <v>0</v>
      </c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R536" s="227" t="s">
        <v>321</v>
      </c>
      <c r="AT536" s="227" t="s">
        <v>206</v>
      </c>
      <c r="AU536" s="227" t="s">
        <v>81</v>
      </c>
      <c r="AY536" s="19" t="s">
        <v>203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19" t="s">
        <v>79</v>
      </c>
      <c r="BK536" s="228">
        <f>ROUND(I536*H536,2)</f>
        <v>0</v>
      </c>
      <c r="BL536" s="19" t="s">
        <v>321</v>
      </c>
      <c r="BM536" s="227" t="s">
        <v>2200</v>
      </c>
    </row>
    <row r="537" s="2" customFormat="1">
      <c r="A537" s="40"/>
      <c r="B537" s="41"/>
      <c r="C537" s="42"/>
      <c r="D537" s="229" t="s">
        <v>213</v>
      </c>
      <c r="E537" s="42"/>
      <c r="F537" s="230" t="s">
        <v>1024</v>
      </c>
      <c r="G537" s="42"/>
      <c r="H537" s="42"/>
      <c r="I537" s="231"/>
      <c r="J537" s="42"/>
      <c r="K537" s="42"/>
      <c r="L537" s="46"/>
      <c r="M537" s="232"/>
      <c r="N537" s="233"/>
      <c r="O537" s="86"/>
      <c r="P537" s="86"/>
      <c r="Q537" s="86"/>
      <c r="R537" s="86"/>
      <c r="S537" s="86"/>
      <c r="T537" s="87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T537" s="19" t="s">
        <v>213</v>
      </c>
      <c r="AU537" s="19" t="s">
        <v>81</v>
      </c>
    </row>
    <row r="538" s="13" customFormat="1">
      <c r="A538" s="13"/>
      <c r="B538" s="234"/>
      <c r="C538" s="235"/>
      <c r="D538" s="236" t="s">
        <v>215</v>
      </c>
      <c r="E538" s="237" t="s">
        <v>19</v>
      </c>
      <c r="F538" s="238" t="s">
        <v>1977</v>
      </c>
      <c r="G538" s="235"/>
      <c r="H538" s="237" t="s">
        <v>19</v>
      </c>
      <c r="I538" s="239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215</v>
      </c>
      <c r="AU538" s="244" t="s">
        <v>81</v>
      </c>
      <c r="AV538" s="13" t="s">
        <v>79</v>
      </c>
      <c r="AW538" s="13" t="s">
        <v>33</v>
      </c>
      <c r="AX538" s="13" t="s">
        <v>72</v>
      </c>
      <c r="AY538" s="244" t="s">
        <v>203</v>
      </c>
    </row>
    <row r="539" s="13" customFormat="1">
      <c r="A539" s="13"/>
      <c r="B539" s="234"/>
      <c r="C539" s="235"/>
      <c r="D539" s="236" t="s">
        <v>215</v>
      </c>
      <c r="E539" s="237" t="s">
        <v>19</v>
      </c>
      <c r="F539" s="238" t="s">
        <v>2190</v>
      </c>
      <c r="G539" s="235"/>
      <c r="H539" s="237" t="s">
        <v>19</v>
      </c>
      <c r="I539" s="239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215</v>
      </c>
      <c r="AU539" s="244" t="s">
        <v>81</v>
      </c>
      <c r="AV539" s="13" t="s">
        <v>79</v>
      </c>
      <c r="AW539" s="13" t="s">
        <v>33</v>
      </c>
      <c r="AX539" s="13" t="s">
        <v>72</v>
      </c>
      <c r="AY539" s="244" t="s">
        <v>203</v>
      </c>
    </row>
    <row r="540" s="13" customFormat="1">
      <c r="A540" s="13"/>
      <c r="B540" s="234"/>
      <c r="C540" s="235"/>
      <c r="D540" s="236" t="s">
        <v>215</v>
      </c>
      <c r="E540" s="237" t="s">
        <v>19</v>
      </c>
      <c r="F540" s="238" t="s">
        <v>553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215</v>
      </c>
      <c r="AU540" s="244" t="s">
        <v>81</v>
      </c>
      <c r="AV540" s="13" t="s">
        <v>79</v>
      </c>
      <c r="AW540" s="13" t="s">
        <v>33</v>
      </c>
      <c r="AX540" s="13" t="s">
        <v>72</v>
      </c>
      <c r="AY540" s="244" t="s">
        <v>203</v>
      </c>
    </row>
    <row r="541" s="13" customFormat="1">
      <c r="A541" s="13"/>
      <c r="B541" s="234"/>
      <c r="C541" s="235"/>
      <c r="D541" s="236" t="s">
        <v>215</v>
      </c>
      <c r="E541" s="237" t="s">
        <v>19</v>
      </c>
      <c r="F541" s="238" t="s">
        <v>949</v>
      </c>
      <c r="G541" s="235"/>
      <c r="H541" s="237" t="s">
        <v>19</v>
      </c>
      <c r="I541" s="239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215</v>
      </c>
      <c r="AU541" s="244" t="s">
        <v>81</v>
      </c>
      <c r="AV541" s="13" t="s">
        <v>79</v>
      </c>
      <c r="AW541" s="13" t="s">
        <v>33</v>
      </c>
      <c r="AX541" s="13" t="s">
        <v>72</v>
      </c>
      <c r="AY541" s="244" t="s">
        <v>203</v>
      </c>
    </row>
    <row r="542" s="13" customFormat="1">
      <c r="A542" s="13"/>
      <c r="B542" s="234"/>
      <c r="C542" s="235"/>
      <c r="D542" s="236" t="s">
        <v>215</v>
      </c>
      <c r="E542" s="237" t="s">
        <v>19</v>
      </c>
      <c r="F542" s="238" t="s">
        <v>971</v>
      </c>
      <c r="G542" s="235"/>
      <c r="H542" s="237" t="s">
        <v>19</v>
      </c>
      <c r="I542" s="239"/>
      <c r="J542" s="235"/>
      <c r="K542" s="235"/>
      <c r="L542" s="240"/>
      <c r="M542" s="241"/>
      <c r="N542" s="242"/>
      <c r="O542" s="242"/>
      <c r="P542" s="242"/>
      <c r="Q542" s="242"/>
      <c r="R542" s="242"/>
      <c r="S542" s="242"/>
      <c r="T542" s="24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4" t="s">
        <v>215</v>
      </c>
      <c r="AU542" s="244" t="s">
        <v>81</v>
      </c>
      <c r="AV542" s="13" t="s">
        <v>79</v>
      </c>
      <c r="AW542" s="13" t="s">
        <v>33</v>
      </c>
      <c r="AX542" s="13" t="s">
        <v>72</v>
      </c>
      <c r="AY542" s="244" t="s">
        <v>203</v>
      </c>
    </row>
    <row r="543" s="14" customFormat="1">
      <c r="A543" s="14"/>
      <c r="B543" s="245"/>
      <c r="C543" s="246"/>
      <c r="D543" s="236" t="s">
        <v>215</v>
      </c>
      <c r="E543" s="247" t="s">
        <v>19</v>
      </c>
      <c r="F543" s="248" t="s">
        <v>2191</v>
      </c>
      <c r="G543" s="246"/>
      <c r="H543" s="249">
        <v>37.823999999999998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215</v>
      </c>
      <c r="AU543" s="255" t="s">
        <v>81</v>
      </c>
      <c r="AV543" s="14" t="s">
        <v>81</v>
      </c>
      <c r="AW543" s="14" t="s">
        <v>33</v>
      </c>
      <c r="AX543" s="14" t="s">
        <v>72</v>
      </c>
      <c r="AY543" s="255" t="s">
        <v>203</v>
      </c>
    </row>
    <row r="544" s="13" customFormat="1">
      <c r="A544" s="13"/>
      <c r="B544" s="234"/>
      <c r="C544" s="235"/>
      <c r="D544" s="236" t="s">
        <v>215</v>
      </c>
      <c r="E544" s="237" t="s">
        <v>19</v>
      </c>
      <c r="F544" s="238" t="s">
        <v>1977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215</v>
      </c>
      <c r="AU544" s="244" t="s">
        <v>81</v>
      </c>
      <c r="AV544" s="13" t="s">
        <v>79</v>
      </c>
      <c r="AW544" s="13" t="s">
        <v>33</v>
      </c>
      <c r="AX544" s="13" t="s">
        <v>72</v>
      </c>
      <c r="AY544" s="244" t="s">
        <v>203</v>
      </c>
    </row>
    <row r="545" s="13" customFormat="1">
      <c r="A545" s="13"/>
      <c r="B545" s="234"/>
      <c r="C545" s="235"/>
      <c r="D545" s="236" t="s">
        <v>215</v>
      </c>
      <c r="E545" s="237" t="s">
        <v>19</v>
      </c>
      <c r="F545" s="238" t="s">
        <v>2192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215</v>
      </c>
      <c r="AU545" s="244" t="s">
        <v>81</v>
      </c>
      <c r="AV545" s="13" t="s">
        <v>79</v>
      </c>
      <c r="AW545" s="13" t="s">
        <v>33</v>
      </c>
      <c r="AX545" s="13" t="s">
        <v>72</v>
      </c>
      <c r="AY545" s="244" t="s">
        <v>203</v>
      </c>
    </row>
    <row r="546" s="13" customFormat="1">
      <c r="A546" s="13"/>
      <c r="B546" s="234"/>
      <c r="C546" s="235"/>
      <c r="D546" s="236" t="s">
        <v>215</v>
      </c>
      <c r="E546" s="237" t="s">
        <v>19</v>
      </c>
      <c r="F546" s="238" t="s">
        <v>1503</v>
      </c>
      <c r="G546" s="235"/>
      <c r="H546" s="237" t="s">
        <v>19</v>
      </c>
      <c r="I546" s="239"/>
      <c r="J546" s="235"/>
      <c r="K546" s="235"/>
      <c r="L546" s="240"/>
      <c r="M546" s="241"/>
      <c r="N546" s="242"/>
      <c r="O546" s="242"/>
      <c r="P546" s="242"/>
      <c r="Q546" s="242"/>
      <c r="R546" s="242"/>
      <c r="S546" s="242"/>
      <c r="T546" s="24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4" t="s">
        <v>215</v>
      </c>
      <c r="AU546" s="244" t="s">
        <v>81</v>
      </c>
      <c r="AV546" s="13" t="s">
        <v>79</v>
      </c>
      <c r="AW546" s="13" t="s">
        <v>33</v>
      </c>
      <c r="AX546" s="13" t="s">
        <v>72</v>
      </c>
      <c r="AY546" s="244" t="s">
        <v>203</v>
      </c>
    </row>
    <row r="547" s="13" customFormat="1">
      <c r="A547" s="13"/>
      <c r="B547" s="234"/>
      <c r="C547" s="235"/>
      <c r="D547" s="236" t="s">
        <v>215</v>
      </c>
      <c r="E547" s="237" t="s">
        <v>19</v>
      </c>
      <c r="F547" s="238" t="s">
        <v>949</v>
      </c>
      <c r="G547" s="235"/>
      <c r="H547" s="237" t="s">
        <v>19</v>
      </c>
      <c r="I547" s="239"/>
      <c r="J547" s="235"/>
      <c r="K547" s="235"/>
      <c r="L547" s="240"/>
      <c r="M547" s="241"/>
      <c r="N547" s="242"/>
      <c r="O547" s="242"/>
      <c r="P547" s="242"/>
      <c r="Q547" s="242"/>
      <c r="R547" s="242"/>
      <c r="S547" s="242"/>
      <c r="T547" s="24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4" t="s">
        <v>215</v>
      </c>
      <c r="AU547" s="244" t="s">
        <v>81</v>
      </c>
      <c r="AV547" s="13" t="s">
        <v>79</v>
      </c>
      <c r="AW547" s="13" t="s">
        <v>33</v>
      </c>
      <c r="AX547" s="13" t="s">
        <v>72</v>
      </c>
      <c r="AY547" s="244" t="s">
        <v>203</v>
      </c>
    </row>
    <row r="548" s="13" customFormat="1">
      <c r="A548" s="13"/>
      <c r="B548" s="234"/>
      <c r="C548" s="235"/>
      <c r="D548" s="236" t="s">
        <v>215</v>
      </c>
      <c r="E548" s="237" t="s">
        <v>19</v>
      </c>
      <c r="F548" s="238" t="s">
        <v>971</v>
      </c>
      <c r="G548" s="235"/>
      <c r="H548" s="237" t="s">
        <v>19</v>
      </c>
      <c r="I548" s="239"/>
      <c r="J548" s="235"/>
      <c r="K548" s="235"/>
      <c r="L548" s="240"/>
      <c r="M548" s="241"/>
      <c r="N548" s="242"/>
      <c r="O548" s="242"/>
      <c r="P548" s="242"/>
      <c r="Q548" s="242"/>
      <c r="R548" s="242"/>
      <c r="S548" s="242"/>
      <c r="T548" s="24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4" t="s">
        <v>215</v>
      </c>
      <c r="AU548" s="244" t="s">
        <v>81</v>
      </c>
      <c r="AV548" s="13" t="s">
        <v>79</v>
      </c>
      <c r="AW548" s="13" t="s">
        <v>33</v>
      </c>
      <c r="AX548" s="13" t="s">
        <v>72</v>
      </c>
      <c r="AY548" s="244" t="s">
        <v>203</v>
      </c>
    </row>
    <row r="549" s="14" customFormat="1">
      <c r="A549" s="14"/>
      <c r="B549" s="245"/>
      <c r="C549" s="246"/>
      <c r="D549" s="236" t="s">
        <v>215</v>
      </c>
      <c r="E549" s="247" t="s">
        <v>19</v>
      </c>
      <c r="F549" s="248" t="s">
        <v>72</v>
      </c>
      <c r="G549" s="246"/>
      <c r="H549" s="249">
        <v>0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215</v>
      </c>
      <c r="AU549" s="255" t="s">
        <v>81</v>
      </c>
      <c r="AV549" s="14" t="s">
        <v>81</v>
      </c>
      <c r="AW549" s="14" t="s">
        <v>33</v>
      </c>
      <c r="AX549" s="14" t="s">
        <v>72</v>
      </c>
      <c r="AY549" s="255" t="s">
        <v>203</v>
      </c>
    </row>
    <row r="550" s="15" customFormat="1">
      <c r="A550" s="15"/>
      <c r="B550" s="256"/>
      <c r="C550" s="257"/>
      <c r="D550" s="236" t="s">
        <v>215</v>
      </c>
      <c r="E550" s="258" t="s">
        <v>19</v>
      </c>
      <c r="F550" s="259" t="s">
        <v>246</v>
      </c>
      <c r="G550" s="257"/>
      <c r="H550" s="260">
        <v>37.823999999999998</v>
      </c>
      <c r="I550" s="261"/>
      <c r="J550" s="257"/>
      <c r="K550" s="257"/>
      <c r="L550" s="262"/>
      <c r="M550" s="263"/>
      <c r="N550" s="264"/>
      <c r="O550" s="264"/>
      <c r="P550" s="264"/>
      <c r="Q550" s="264"/>
      <c r="R550" s="264"/>
      <c r="S550" s="264"/>
      <c r="T550" s="26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66" t="s">
        <v>215</v>
      </c>
      <c r="AU550" s="266" t="s">
        <v>81</v>
      </c>
      <c r="AV550" s="15" t="s">
        <v>211</v>
      </c>
      <c r="AW550" s="15" t="s">
        <v>33</v>
      </c>
      <c r="AX550" s="15" t="s">
        <v>79</v>
      </c>
      <c r="AY550" s="266" t="s">
        <v>203</v>
      </c>
    </row>
    <row r="551" s="2" customFormat="1" ht="16.5" customHeight="1">
      <c r="A551" s="40"/>
      <c r="B551" s="41"/>
      <c r="C551" s="216" t="s">
        <v>943</v>
      </c>
      <c r="D551" s="216" t="s">
        <v>206</v>
      </c>
      <c r="E551" s="217" t="s">
        <v>1026</v>
      </c>
      <c r="F551" s="218" t="s">
        <v>1027</v>
      </c>
      <c r="G551" s="219" t="s">
        <v>209</v>
      </c>
      <c r="H551" s="220">
        <v>69.280000000000001</v>
      </c>
      <c r="I551" s="221"/>
      <c r="J551" s="222">
        <f>ROUND(I551*H551,2)</f>
        <v>0</v>
      </c>
      <c r="K551" s="218" t="s">
        <v>210</v>
      </c>
      <c r="L551" s="46"/>
      <c r="M551" s="223" t="s">
        <v>19</v>
      </c>
      <c r="N551" s="224" t="s">
        <v>43</v>
      </c>
      <c r="O551" s="86"/>
      <c r="P551" s="225">
        <f>O551*H551</f>
        <v>0</v>
      </c>
      <c r="Q551" s="225">
        <v>6.2500000000000003E-06</v>
      </c>
      <c r="R551" s="225">
        <f>Q551*H551</f>
        <v>0.00043300000000000001</v>
      </c>
      <c r="S551" s="225">
        <v>0</v>
      </c>
      <c r="T551" s="226">
        <f>S551*H551</f>
        <v>0</v>
      </c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R551" s="227" t="s">
        <v>321</v>
      </c>
      <c r="AT551" s="227" t="s">
        <v>206</v>
      </c>
      <c r="AU551" s="227" t="s">
        <v>81</v>
      </c>
      <c r="AY551" s="19" t="s">
        <v>203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19" t="s">
        <v>79</v>
      </c>
      <c r="BK551" s="228">
        <f>ROUND(I551*H551,2)</f>
        <v>0</v>
      </c>
      <c r="BL551" s="19" t="s">
        <v>321</v>
      </c>
      <c r="BM551" s="227" t="s">
        <v>2201</v>
      </c>
    </row>
    <row r="552" s="2" customFormat="1">
      <c r="A552" s="40"/>
      <c r="B552" s="41"/>
      <c r="C552" s="42"/>
      <c r="D552" s="229" t="s">
        <v>213</v>
      </c>
      <c r="E552" s="42"/>
      <c r="F552" s="230" t="s">
        <v>1029</v>
      </c>
      <c r="G552" s="42"/>
      <c r="H552" s="42"/>
      <c r="I552" s="231"/>
      <c r="J552" s="42"/>
      <c r="K552" s="42"/>
      <c r="L552" s="46"/>
      <c r="M552" s="232"/>
      <c r="N552" s="233"/>
      <c r="O552" s="86"/>
      <c r="P552" s="86"/>
      <c r="Q552" s="86"/>
      <c r="R552" s="86"/>
      <c r="S552" s="86"/>
      <c r="T552" s="87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T552" s="19" t="s">
        <v>213</v>
      </c>
      <c r="AU552" s="19" t="s">
        <v>81</v>
      </c>
    </row>
    <row r="553" s="13" customFormat="1">
      <c r="A553" s="13"/>
      <c r="B553" s="234"/>
      <c r="C553" s="235"/>
      <c r="D553" s="236" t="s">
        <v>215</v>
      </c>
      <c r="E553" s="237" t="s">
        <v>19</v>
      </c>
      <c r="F553" s="238" t="s">
        <v>1977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215</v>
      </c>
      <c r="AU553" s="244" t="s">
        <v>81</v>
      </c>
      <c r="AV553" s="13" t="s">
        <v>79</v>
      </c>
      <c r="AW553" s="13" t="s">
        <v>33</v>
      </c>
      <c r="AX553" s="13" t="s">
        <v>72</v>
      </c>
      <c r="AY553" s="244" t="s">
        <v>203</v>
      </c>
    </row>
    <row r="554" s="13" customFormat="1">
      <c r="A554" s="13"/>
      <c r="B554" s="234"/>
      <c r="C554" s="235"/>
      <c r="D554" s="236" t="s">
        <v>215</v>
      </c>
      <c r="E554" s="237" t="s">
        <v>19</v>
      </c>
      <c r="F554" s="238" t="s">
        <v>2186</v>
      </c>
      <c r="G554" s="235"/>
      <c r="H554" s="237" t="s">
        <v>19</v>
      </c>
      <c r="I554" s="239"/>
      <c r="J554" s="235"/>
      <c r="K554" s="235"/>
      <c r="L554" s="240"/>
      <c r="M554" s="241"/>
      <c r="N554" s="242"/>
      <c r="O554" s="242"/>
      <c r="P554" s="242"/>
      <c r="Q554" s="242"/>
      <c r="R554" s="242"/>
      <c r="S554" s="242"/>
      <c r="T554" s="24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4" t="s">
        <v>215</v>
      </c>
      <c r="AU554" s="244" t="s">
        <v>81</v>
      </c>
      <c r="AV554" s="13" t="s">
        <v>79</v>
      </c>
      <c r="AW554" s="13" t="s">
        <v>33</v>
      </c>
      <c r="AX554" s="13" t="s">
        <v>72</v>
      </c>
      <c r="AY554" s="244" t="s">
        <v>203</v>
      </c>
    </row>
    <row r="555" s="13" customFormat="1">
      <c r="A555" s="13"/>
      <c r="B555" s="234"/>
      <c r="C555" s="235"/>
      <c r="D555" s="236" t="s">
        <v>215</v>
      </c>
      <c r="E555" s="237" t="s">
        <v>19</v>
      </c>
      <c r="F555" s="238" t="s">
        <v>553</v>
      </c>
      <c r="G555" s="235"/>
      <c r="H555" s="237" t="s">
        <v>19</v>
      </c>
      <c r="I555" s="239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215</v>
      </c>
      <c r="AU555" s="244" t="s">
        <v>81</v>
      </c>
      <c r="AV555" s="13" t="s">
        <v>79</v>
      </c>
      <c r="AW555" s="13" t="s">
        <v>33</v>
      </c>
      <c r="AX555" s="13" t="s">
        <v>72</v>
      </c>
      <c r="AY555" s="244" t="s">
        <v>203</v>
      </c>
    </row>
    <row r="556" s="13" customFormat="1">
      <c r="A556" s="13"/>
      <c r="B556" s="234"/>
      <c r="C556" s="235"/>
      <c r="D556" s="236" t="s">
        <v>215</v>
      </c>
      <c r="E556" s="237" t="s">
        <v>19</v>
      </c>
      <c r="F556" s="238" t="s">
        <v>949</v>
      </c>
      <c r="G556" s="235"/>
      <c r="H556" s="237" t="s">
        <v>19</v>
      </c>
      <c r="I556" s="239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215</v>
      </c>
      <c r="AU556" s="244" t="s">
        <v>81</v>
      </c>
      <c r="AV556" s="13" t="s">
        <v>79</v>
      </c>
      <c r="AW556" s="13" t="s">
        <v>33</v>
      </c>
      <c r="AX556" s="13" t="s">
        <v>72</v>
      </c>
      <c r="AY556" s="244" t="s">
        <v>203</v>
      </c>
    </row>
    <row r="557" s="13" customFormat="1">
      <c r="A557" s="13"/>
      <c r="B557" s="234"/>
      <c r="C557" s="235"/>
      <c r="D557" s="236" t="s">
        <v>215</v>
      </c>
      <c r="E557" s="237" t="s">
        <v>19</v>
      </c>
      <c r="F557" s="238" t="s">
        <v>950</v>
      </c>
      <c r="G557" s="235"/>
      <c r="H557" s="237" t="s">
        <v>19</v>
      </c>
      <c r="I557" s="239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215</v>
      </c>
      <c r="AU557" s="244" t="s">
        <v>81</v>
      </c>
      <c r="AV557" s="13" t="s">
        <v>79</v>
      </c>
      <c r="AW557" s="13" t="s">
        <v>33</v>
      </c>
      <c r="AX557" s="13" t="s">
        <v>72</v>
      </c>
      <c r="AY557" s="244" t="s">
        <v>203</v>
      </c>
    </row>
    <row r="558" s="14" customFormat="1">
      <c r="A558" s="14"/>
      <c r="B558" s="245"/>
      <c r="C558" s="246"/>
      <c r="D558" s="236" t="s">
        <v>215</v>
      </c>
      <c r="E558" s="247" t="s">
        <v>19</v>
      </c>
      <c r="F558" s="248" t="s">
        <v>2031</v>
      </c>
      <c r="G558" s="246"/>
      <c r="H558" s="249">
        <v>63.340000000000003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215</v>
      </c>
      <c r="AU558" s="255" t="s">
        <v>81</v>
      </c>
      <c r="AV558" s="14" t="s">
        <v>81</v>
      </c>
      <c r="AW558" s="14" t="s">
        <v>33</v>
      </c>
      <c r="AX558" s="14" t="s">
        <v>72</v>
      </c>
      <c r="AY558" s="255" t="s">
        <v>203</v>
      </c>
    </row>
    <row r="559" s="13" customFormat="1">
      <c r="A559" s="13"/>
      <c r="B559" s="234"/>
      <c r="C559" s="235"/>
      <c r="D559" s="236" t="s">
        <v>215</v>
      </c>
      <c r="E559" s="237" t="s">
        <v>19</v>
      </c>
      <c r="F559" s="238" t="s">
        <v>1977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215</v>
      </c>
      <c r="AU559" s="244" t="s">
        <v>81</v>
      </c>
      <c r="AV559" s="13" t="s">
        <v>79</v>
      </c>
      <c r="AW559" s="13" t="s">
        <v>33</v>
      </c>
      <c r="AX559" s="13" t="s">
        <v>72</v>
      </c>
      <c r="AY559" s="244" t="s">
        <v>203</v>
      </c>
    </row>
    <row r="560" s="13" customFormat="1">
      <c r="A560" s="13"/>
      <c r="B560" s="234"/>
      <c r="C560" s="235"/>
      <c r="D560" s="236" t="s">
        <v>215</v>
      </c>
      <c r="E560" s="237" t="s">
        <v>19</v>
      </c>
      <c r="F560" s="238" t="s">
        <v>2187</v>
      </c>
      <c r="G560" s="235"/>
      <c r="H560" s="237" t="s">
        <v>19</v>
      </c>
      <c r="I560" s="239"/>
      <c r="J560" s="235"/>
      <c r="K560" s="235"/>
      <c r="L560" s="240"/>
      <c r="M560" s="241"/>
      <c r="N560" s="242"/>
      <c r="O560" s="242"/>
      <c r="P560" s="242"/>
      <c r="Q560" s="242"/>
      <c r="R560" s="242"/>
      <c r="S560" s="242"/>
      <c r="T560" s="24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4" t="s">
        <v>215</v>
      </c>
      <c r="AU560" s="244" t="s">
        <v>81</v>
      </c>
      <c r="AV560" s="13" t="s">
        <v>79</v>
      </c>
      <c r="AW560" s="13" t="s">
        <v>33</v>
      </c>
      <c r="AX560" s="13" t="s">
        <v>72</v>
      </c>
      <c r="AY560" s="244" t="s">
        <v>203</v>
      </c>
    </row>
    <row r="561" s="13" customFormat="1">
      <c r="A561" s="13"/>
      <c r="B561" s="234"/>
      <c r="C561" s="235"/>
      <c r="D561" s="236" t="s">
        <v>215</v>
      </c>
      <c r="E561" s="237" t="s">
        <v>19</v>
      </c>
      <c r="F561" s="238" t="s">
        <v>1503</v>
      </c>
      <c r="G561" s="235"/>
      <c r="H561" s="237" t="s">
        <v>19</v>
      </c>
      <c r="I561" s="239"/>
      <c r="J561" s="235"/>
      <c r="K561" s="235"/>
      <c r="L561" s="240"/>
      <c r="M561" s="241"/>
      <c r="N561" s="242"/>
      <c r="O561" s="242"/>
      <c r="P561" s="242"/>
      <c r="Q561" s="242"/>
      <c r="R561" s="242"/>
      <c r="S561" s="242"/>
      <c r="T561" s="24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4" t="s">
        <v>215</v>
      </c>
      <c r="AU561" s="244" t="s">
        <v>81</v>
      </c>
      <c r="AV561" s="13" t="s">
        <v>79</v>
      </c>
      <c r="AW561" s="13" t="s">
        <v>33</v>
      </c>
      <c r="AX561" s="13" t="s">
        <v>72</v>
      </c>
      <c r="AY561" s="244" t="s">
        <v>203</v>
      </c>
    </row>
    <row r="562" s="13" customFormat="1">
      <c r="A562" s="13"/>
      <c r="B562" s="234"/>
      <c r="C562" s="235"/>
      <c r="D562" s="236" t="s">
        <v>215</v>
      </c>
      <c r="E562" s="237" t="s">
        <v>19</v>
      </c>
      <c r="F562" s="238" t="s">
        <v>949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215</v>
      </c>
      <c r="AU562" s="244" t="s">
        <v>81</v>
      </c>
      <c r="AV562" s="13" t="s">
        <v>79</v>
      </c>
      <c r="AW562" s="13" t="s">
        <v>33</v>
      </c>
      <c r="AX562" s="13" t="s">
        <v>72</v>
      </c>
      <c r="AY562" s="244" t="s">
        <v>203</v>
      </c>
    </row>
    <row r="563" s="13" customFormat="1">
      <c r="A563" s="13"/>
      <c r="B563" s="234"/>
      <c r="C563" s="235"/>
      <c r="D563" s="236" t="s">
        <v>215</v>
      </c>
      <c r="E563" s="237" t="s">
        <v>19</v>
      </c>
      <c r="F563" s="238" t="s">
        <v>950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215</v>
      </c>
      <c r="AU563" s="244" t="s">
        <v>81</v>
      </c>
      <c r="AV563" s="13" t="s">
        <v>79</v>
      </c>
      <c r="AW563" s="13" t="s">
        <v>33</v>
      </c>
      <c r="AX563" s="13" t="s">
        <v>72</v>
      </c>
      <c r="AY563" s="244" t="s">
        <v>203</v>
      </c>
    </row>
    <row r="564" s="14" customFormat="1">
      <c r="A564" s="14"/>
      <c r="B564" s="245"/>
      <c r="C564" s="246"/>
      <c r="D564" s="236" t="s">
        <v>215</v>
      </c>
      <c r="E564" s="247" t="s">
        <v>19</v>
      </c>
      <c r="F564" s="248" t="s">
        <v>2032</v>
      </c>
      <c r="G564" s="246"/>
      <c r="H564" s="249">
        <v>5.9400000000000004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215</v>
      </c>
      <c r="AU564" s="255" t="s">
        <v>81</v>
      </c>
      <c r="AV564" s="14" t="s">
        <v>81</v>
      </c>
      <c r="AW564" s="14" t="s">
        <v>33</v>
      </c>
      <c r="AX564" s="14" t="s">
        <v>72</v>
      </c>
      <c r="AY564" s="255" t="s">
        <v>203</v>
      </c>
    </row>
    <row r="565" s="15" customFormat="1">
      <c r="A565" s="15"/>
      <c r="B565" s="256"/>
      <c r="C565" s="257"/>
      <c r="D565" s="236" t="s">
        <v>215</v>
      </c>
      <c r="E565" s="258" t="s">
        <v>19</v>
      </c>
      <c r="F565" s="259" t="s">
        <v>246</v>
      </c>
      <c r="G565" s="257"/>
      <c r="H565" s="260">
        <v>69.280000000000001</v>
      </c>
      <c r="I565" s="261"/>
      <c r="J565" s="257"/>
      <c r="K565" s="257"/>
      <c r="L565" s="262"/>
      <c r="M565" s="263"/>
      <c r="N565" s="264"/>
      <c r="O565" s="264"/>
      <c r="P565" s="264"/>
      <c r="Q565" s="264"/>
      <c r="R565" s="264"/>
      <c r="S565" s="264"/>
      <c r="T565" s="26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6" t="s">
        <v>215</v>
      </c>
      <c r="AU565" s="266" t="s">
        <v>81</v>
      </c>
      <c r="AV565" s="15" t="s">
        <v>211</v>
      </c>
      <c r="AW565" s="15" t="s">
        <v>33</v>
      </c>
      <c r="AX565" s="15" t="s">
        <v>79</v>
      </c>
      <c r="AY565" s="266" t="s">
        <v>203</v>
      </c>
    </row>
    <row r="566" s="2" customFormat="1" ht="24.15" customHeight="1">
      <c r="A566" s="40"/>
      <c r="B566" s="41"/>
      <c r="C566" s="216" t="s">
        <v>960</v>
      </c>
      <c r="D566" s="216" t="s">
        <v>206</v>
      </c>
      <c r="E566" s="217" t="s">
        <v>1031</v>
      </c>
      <c r="F566" s="218" t="s">
        <v>1032</v>
      </c>
      <c r="G566" s="219" t="s">
        <v>209</v>
      </c>
      <c r="H566" s="220">
        <v>238.27600000000001</v>
      </c>
      <c r="I566" s="221"/>
      <c r="J566" s="222">
        <f>ROUND(I566*H566,2)</f>
        <v>0</v>
      </c>
      <c r="K566" s="218" t="s">
        <v>210</v>
      </c>
      <c r="L566" s="46"/>
      <c r="M566" s="223" t="s">
        <v>19</v>
      </c>
      <c r="N566" s="224" t="s">
        <v>43</v>
      </c>
      <c r="O566" s="86"/>
      <c r="P566" s="225">
        <f>O566*H566</f>
        <v>0</v>
      </c>
      <c r="Q566" s="225">
        <v>0.00028499999999999999</v>
      </c>
      <c r="R566" s="225">
        <f>Q566*H566</f>
        <v>0.067908659999999996</v>
      </c>
      <c r="S566" s="225">
        <v>0</v>
      </c>
      <c r="T566" s="226">
        <f>S566*H566</f>
        <v>0</v>
      </c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R566" s="227" t="s">
        <v>321</v>
      </c>
      <c r="AT566" s="227" t="s">
        <v>206</v>
      </c>
      <c r="AU566" s="227" t="s">
        <v>81</v>
      </c>
      <c r="AY566" s="19" t="s">
        <v>203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19" t="s">
        <v>79</v>
      </c>
      <c r="BK566" s="228">
        <f>ROUND(I566*H566,2)</f>
        <v>0</v>
      </c>
      <c r="BL566" s="19" t="s">
        <v>321</v>
      </c>
      <c r="BM566" s="227" t="s">
        <v>2202</v>
      </c>
    </row>
    <row r="567" s="2" customFormat="1">
      <c r="A567" s="40"/>
      <c r="B567" s="41"/>
      <c r="C567" s="42"/>
      <c r="D567" s="229" t="s">
        <v>213</v>
      </c>
      <c r="E567" s="42"/>
      <c r="F567" s="230" t="s">
        <v>1034</v>
      </c>
      <c r="G567" s="42"/>
      <c r="H567" s="42"/>
      <c r="I567" s="231"/>
      <c r="J567" s="42"/>
      <c r="K567" s="42"/>
      <c r="L567" s="46"/>
      <c r="M567" s="232"/>
      <c r="N567" s="233"/>
      <c r="O567" s="86"/>
      <c r="P567" s="86"/>
      <c r="Q567" s="86"/>
      <c r="R567" s="86"/>
      <c r="S567" s="86"/>
      <c r="T567" s="87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T567" s="19" t="s">
        <v>213</v>
      </c>
      <c r="AU567" s="19" t="s">
        <v>81</v>
      </c>
    </row>
    <row r="568" s="13" customFormat="1">
      <c r="A568" s="13"/>
      <c r="B568" s="234"/>
      <c r="C568" s="235"/>
      <c r="D568" s="236" t="s">
        <v>215</v>
      </c>
      <c r="E568" s="237" t="s">
        <v>19</v>
      </c>
      <c r="F568" s="238" t="s">
        <v>1977</v>
      </c>
      <c r="G568" s="235"/>
      <c r="H568" s="237" t="s">
        <v>19</v>
      </c>
      <c r="I568" s="239"/>
      <c r="J568" s="235"/>
      <c r="K568" s="235"/>
      <c r="L568" s="240"/>
      <c r="M568" s="241"/>
      <c r="N568" s="242"/>
      <c r="O568" s="242"/>
      <c r="P568" s="242"/>
      <c r="Q568" s="242"/>
      <c r="R568" s="242"/>
      <c r="S568" s="242"/>
      <c r="T568" s="24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4" t="s">
        <v>215</v>
      </c>
      <c r="AU568" s="244" t="s">
        <v>81</v>
      </c>
      <c r="AV568" s="13" t="s">
        <v>79</v>
      </c>
      <c r="AW568" s="13" t="s">
        <v>33</v>
      </c>
      <c r="AX568" s="13" t="s">
        <v>72</v>
      </c>
      <c r="AY568" s="244" t="s">
        <v>203</v>
      </c>
    </row>
    <row r="569" s="13" customFormat="1">
      <c r="A569" s="13"/>
      <c r="B569" s="234"/>
      <c r="C569" s="235"/>
      <c r="D569" s="236" t="s">
        <v>215</v>
      </c>
      <c r="E569" s="237" t="s">
        <v>19</v>
      </c>
      <c r="F569" s="238" t="s">
        <v>2196</v>
      </c>
      <c r="G569" s="235"/>
      <c r="H569" s="237" t="s">
        <v>19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215</v>
      </c>
      <c r="AU569" s="244" t="s">
        <v>81</v>
      </c>
      <c r="AV569" s="13" t="s">
        <v>79</v>
      </c>
      <c r="AW569" s="13" t="s">
        <v>33</v>
      </c>
      <c r="AX569" s="13" t="s">
        <v>72</v>
      </c>
      <c r="AY569" s="244" t="s">
        <v>203</v>
      </c>
    </row>
    <row r="570" s="13" customFormat="1">
      <c r="A570" s="13"/>
      <c r="B570" s="234"/>
      <c r="C570" s="235"/>
      <c r="D570" s="236" t="s">
        <v>215</v>
      </c>
      <c r="E570" s="237" t="s">
        <v>19</v>
      </c>
      <c r="F570" s="238" t="s">
        <v>553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215</v>
      </c>
      <c r="AU570" s="244" t="s">
        <v>81</v>
      </c>
      <c r="AV570" s="13" t="s">
        <v>79</v>
      </c>
      <c r="AW570" s="13" t="s">
        <v>33</v>
      </c>
      <c r="AX570" s="13" t="s">
        <v>72</v>
      </c>
      <c r="AY570" s="244" t="s">
        <v>203</v>
      </c>
    </row>
    <row r="571" s="13" customFormat="1">
      <c r="A571" s="13"/>
      <c r="B571" s="234"/>
      <c r="C571" s="235"/>
      <c r="D571" s="236" t="s">
        <v>215</v>
      </c>
      <c r="E571" s="237" t="s">
        <v>19</v>
      </c>
      <c r="F571" s="238" t="s">
        <v>999</v>
      </c>
      <c r="G571" s="235"/>
      <c r="H571" s="237" t="s">
        <v>19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215</v>
      </c>
      <c r="AU571" s="244" t="s">
        <v>81</v>
      </c>
      <c r="AV571" s="13" t="s">
        <v>79</v>
      </c>
      <c r="AW571" s="13" t="s">
        <v>33</v>
      </c>
      <c r="AX571" s="13" t="s">
        <v>72</v>
      </c>
      <c r="AY571" s="244" t="s">
        <v>203</v>
      </c>
    </row>
    <row r="572" s="13" customFormat="1">
      <c r="A572" s="13"/>
      <c r="B572" s="234"/>
      <c r="C572" s="235"/>
      <c r="D572" s="236" t="s">
        <v>215</v>
      </c>
      <c r="E572" s="237" t="s">
        <v>19</v>
      </c>
      <c r="F572" s="238" t="s">
        <v>1000</v>
      </c>
      <c r="G572" s="235"/>
      <c r="H572" s="237" t="s">
        <v>19</v>
      </c>
      <c r="I572" s="239"/>
      <c r="J572" s="235"/>
      <c r="K572" s="235"/>
      <c r="L572" s="240"/>
      <c r="M572" s="241"/>
      <c r="N572" s="242"/>
      <c r="O572" s="242"/>
      <c r="P572" s="242"/>
      <c r="Q572" s="242"/>
      <c r="R572" s="242"/>
      <c r="S572" s="242"/>
      <c r="T572" s="24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4" t="s">
        <v>215</v>
      </c>
      <c r="AU572" s="244" t="s">
        <v>81</v>
      </c>
      <c r="AV572" s="13" t="s">
        <v>79</v>
      </c>
      <c r="AW572" s="13" t="s">
        <v>33</v>
      </c>
      <c r="AX572" s="13" t="s">
        <v>72</v>
      </c>
      <c r="AY572" s="244" t="s">
        <v>203</v>
      </c>
    </row>
    <row r="573" s="14" customFormat="1">
      <c r="A573" s="14"/>
      <c r="B573" s="245"/>
      <c r="C573" s="246"/>
      <c r="D573" s="236" t="s">
        <v>215</v>
      </c>
      <c r="E573" s="247" t="s">
        <v>19</v>
      </c>
      <c r="F573" s="248" t="s">
        <v>2031</v>
      </c>
      <c r="G573" s="246"/>
      <c r="H573" s="249">
        <v>63.340000000000003</v>
      </c>
      <c r="I573" s="250"/>
      <c r="J573" s="246"/>
      <c r="K573" s="246"/>
      <c r="L573" s="251"/>
      <c r="M573" s="252"/>
      <c r="N573" s="253"/>
      <c r="O573" s="253"/>
      <c r="P573" s="253"/>
      <c r="Q573" s="253"/>
      <c r="R573" s="253"/>
      <c r="S573" s="253"/>
      <c r="T573" s="25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5" t="s">
        <v>215</v>
      </c>
      <c r="AU573" s="255" t="s">
        <v>81</v>
      </c>
      <c r="AV573" s="14" t="s">
        <v>81</v>
      </c>
      <c r="AW573" s="14" t="s">
        <v>33</v>
      </c>
      <c r="AX573" s="14" t="s">
        <v>72</v>
      </c>
      <c r="AY573" s="255" t="s">
        <v>203</v>
      </c>
    </row>
    <row r="574" s="13" customFormat="1">
      <c r="A574" s="13"/>
      <c r="B574" s="234"/>
      <c r="C574" s="235"/>
      <c r="D574" s="236" t="s">
        <v>215</v>
      </c>
      <c r="E574" s="237" t="s">
        <v>19</v>
      </c>
      <c r="F574" s="238" t="s">
        <v>1977</v>
      </c>
      <c r="G574" s="235"/>
      <c r="H574" s="237" t="s">
        <v>19</v>
      </c>
      <c r="I574" s="239"/>
      <c r="J574" s="235"/>
      <c r="K574" s="235"/>
      <c r="L574" s="240"/>
      <c r="M574" s="241"/>
      <c r="N574" s="242"/>
      <c r="O574" s="242"/>
      <c r="P574" s="242"/>
      <c r="Q574" s="242"/>
      <c r="R574" s="242"/>
      <c r="S574" s="242"/>
      <c r="T574" s="24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4" t="s">
        <v>215</v>
      </c>
      <c r="AU574" s="244" t="s">
        <v>81</v>
      </c>
      <c r="AV574" s="13" t="s">
        <v>79</v>
      </c>
      <c r="AW574" s="13" t="s">
        <v>33</v>
      </c>
      <c r="AX574" s="13" t="s">
        <v>72</v>
      </c>
      <c r="AY574" s="244" t="s">
        <v>203</v>
      </c>
    </row>
    <row r="575" s="13" customFormat="1">
      <c r="A575" s="13"/>
      <c r="B575" s="234"/>
      <c r="C575" s="235"/>
      <c r="D575" s="236" t="s">
        <v>215</v>
      </c>
      <c r="E575" s="237" t="s">
        <v>19</v>
      </c>
      <c r="F575" s="238" t="s">
        <v>2197</v>
      </c>
      <c r="G575" s="235"/>
      <c r="H575" s="237" t="s">
        <v>19</v>
      </c>
      <c r="I575" s="239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215</v>
      </c>
      <c r="AU575" s="244" t="s">
        <v>81</v>
      </c>
      <c r="AV575" s="13" t="s">
        <v>79</v>
      </c>
      <c r="AW575" s="13" t="s">
        <v>33</v>
      </c>
      <c r="AX575" s="13" t="s">
        <v>72</v>
      </c>
      <c r="AY575" s="244" t="s">
        <v>203</v>
      </c>
    </row>
    <row r="576" s="13" customFormat="1">
      <c r="A576" s="13"/>
      <c r="B576" s="234"/>
      <c r="C576" s="235"/>
      <c r="D576" s="236" t="s">
        <v>215</v>
      </c>
      <c r="E576" s="237" t="s">
        <v>19</v>
      </c>
      <c r="F576" s="238" t="s">
        <v>553</v>
      </c>
      <c r="G576" s="235"/>
      <c r="H576" s="237" t="s">
        <v>19</v>
      </c>
      <c r="I576" s="239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215</v>
      </c>
      <c r="AU576" s="244" t="s">
        <v>81</v>
      </c>
      <c r="AV576" s="13" t="s">
        <v>79</v>
      </c>
      <c r="AW576" s="13" t="s">
        <v>33</v>
      </c>
      <c r="AX576" s="13" t="s">
        <v>72</v>
      </c>
      <c r="AY576" s="244" t="s">
        <v>203</v>
      </c>
    </row>
    <row r="577" s="13" customFormat="1">
      <c r="A577" s="13"/>
      <c r="B577" s="234"/>
      <c r="C577" s="235"/>
      <c r="D577" s="236" t="s">
        <v>215</v>
      </c>
      <c r="E577" s="237" t="s">
        <v>19</v>
      </c>
      <c r="F577" s="238" t="s">
        <v>999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215</v>
      </c>
      <c r="AU577" s="244" t="s">
        <v>81</v>
      </c>
      <c r="AV577" s="13" t="s">
        <v>79</v>
      </c>
      <c r="AW577" s="13" t="s">
        <v>33</v>
      </c>
      <c r="AX577" s="13" t="s">
        <v>72</v>
      </c>
      <c r="AY577" s="244" t="s">
        <v>203</v>
      </c>
    </row>
    <row r="578" s="13" customFormat="1">
      <c r="A578" s="13"/>
      <c r="B578" s="234"/>
      <c r="C578" s="235"/>
      <c r="D578" s="236" t="s">
        <v>215</v>
      </c>
      <c r="E578" s="237" t="s">
        <v>19</v>
      </c>
      <c r="F578" s="238" t="s">
        <v>1002</v>
      </c>
      <c r="G578" s="235"/>
      <c r="H578" s="237" t="s">
        <v>19</v>
      </c>
      <c r="I578" s="239"/>
      <c r="J578" s="235"/>
      <c r="K578" s="235"/>
      <c r="L578" s="240"/>
      <c r="M578" s="241"/>
      <c r="N578" s="242"/>
      <c r="O578" s="242"/>
      <c r="P578" s="242"/>
      <c r="Q578" s="242"/>
      <c r="R578" s="242"/>
      <c r="S578" s="242"/>
      <c r="T578" s="24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4" t="s">
        <v>215</v>
      </c>
      <c r="AU578" s="244" t="s">
        <v>81</v>
      </c>
      <c r="AV578" s="13" t="s">
        <v>79</v>
      </c>
      <c r="AW578" s="13" t="s">
        <v>33</v>
      </c>
      <c r="AX578" s="13" t="s">
        <v>72</v>
      </c>
      <c r="AY578" s="244" t="s">
        <v>203</v>
      </c>
    </row>
    <row r="579" s="14" customFormat="1">
      <c r="A579" s="14"/>
      <c r="B579" s="245"/>
      <c r="C579" s="246"/>
      <c r="D579" s="236" t="s">
        <v>215</v>
      </c>
      <c r="E579" s="247" t="s">
        <v>19</v>
      </c>
      <c r="F579" s="248" t="s">
        <v>2059</v>
      </c>
      <c r="G579" s="246"/>
      <c r="H579" s="249">
        <v>150.619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5" t="s">
        <v>215</v>
      </c>
      <c r="AU579" s="255" t="s">
        <v>81</v>
      </c>
      <c r="AV579" s="14" t="s">
        <v>81</v>
      </c>
      <c r="AW579" s="14" t="s">
        <v>33</v>
      </c>
      <c r="AX579" s="14" t="s">
        <v>72</v>
      </c>
      <c r="AY579" s="255" t="s">
        <v>203</v>
      </c>
    </row>
    <row r="580" s="13" customFormat="1">
      <c r="A580" s="13"/>
      <c r="B580" s="234"/>
      <c r="C580" s="235"/>
      <c r="D580" s="236" t="s">
        <v>215</v>
      </c>
      <c r="E580" s="237" t="s">
        <v>19</v>
      </c>
      <c r="F580" s="238" t="s">
        <v>1977</v>
      </c>
      <c r="G580" s="235"/>
      <c r="H580" s="237" t="s">
        <v>19</v>
      </c>
      <c r="I580" s="239"/>
      <c r="J580" s="235"/>
      <c r="K580" s="235"/>
      <c r="L580" s="240"/>
      <c r="M580" s="241"/>
      <c r="N580" s="242"/>
      <c r="O580" s="242"/>
      <c r="P580" s="242"/>
      <c r="Q580" s="242"/>
      <c r="R580" s="242"/>
      <c r="S580" s="242"/>
      <c r="T580" s="24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4" t="s">
        <v>215</v>
      </c>
      <c r="AU580" s="244" t="s">
        <v>81</v>
      </c>
      <c r="AV580" s="13" t="s">
        <v>79</v>
      </c>
      <c r="AW580" s="13" t="s">
        <v>33</v>
      </c>
      <c r="AX580" s="13" t="s">
        <v>72</v>
      </c>
      <c r="AY580" s="244" t="s">
        <v>203</v>
      </c>
    </row>
    <row r="581" s="13" customFormat="1">
      <c r="A581" s="13"/>
      <c r="B581" s="234"/>
      <c r="C581" s="235"/>
      <c r="D581" s="236" t="s">
        <v>215</v>
      </c>
      <c r="E581" s="237" t="s">
        <v>19</v>
      </c>
      <c r="F581" s="238" t="s">
        <v>2198</v>
      </c>
      <c r="G581" s="235"/>
      <c r="H581" s="237" t="s">
        <v>19</v>
      </c>
      <c r="I581" s="239"/>
      <c r="J581" s="235"/>
      <c r="K581" s="235"/>
      <c r="L581" s="240"/>
      <c r="M581" s="241"/>
      <c r="N581" s="242"/>
      <c r="O581" s="242"/>
      <c r="P581" s="242"/>
      <c r="Q581" s="242"/>
      <c r="R581" s="242"/>
      <c r="S581" s="242"/>
      <c r="T581" s="24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4" t="s">
        <v>215</v>
      </c>
      <c r="AU581" s="244" t="s">
        <v>81</v>
      </c>
      <c r="AV581" s="13" t="s">
        <v>79</v>
      </c>
      <c r="AW581" s="13" t="s">
        <v>33</v>
      </c>
      <c r="AX581" s="13" t="s">
        <v>72</v>
      </c>
      <c r="AY581" s="244" t="s">
        <v>203</v>
      </c>
    </row>
    <row r="582" s="13" customFormat="1">
      <c r="A582" s="13"/>
      <c r="B582" s="234"/>
      <c r="C582" s="235"/>
      <c r="D582" s="236" t="s">
        <v>215</v>
      </c>
      <c r="E582" s="237" t="s">
        <v>19</v>
      </c>
      <c r="F582" s="238" t="s">
        <v>1503</v>
      </c>
      <c r="G582" s="235"/>
      <c r="H582" s="237" t="s">
        <v>19</v>
      </c>
      <c r="I582" s="239"/>
      <c r="J582" s="235"/>
      <c r="K582" s="235"/>
      <c r="L582" s="240"/>
      <c r="M582" s="241"/>
      <c r="N582" s="242"/>
      <c r="O582" s="242"/>
      <c r="P582" s="242"/>
      <c r="Q582" s="242"/>
      <c r="R582" s="242"/>
      <c r="S582" s="242"/>
      <c r="T582" s="24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4" t="s">
        <v>215</v>
      </c>
      <c r="AU582" s="244" t="s">
        <v>81</v>
      </c>
      <c r="AV582" s="13" t="s">
        <v>79</v>
      </c>
      <c r="AW582" s="13" t="s">
        <v>33</v>
      </c>
      <c r="AX582" s="13" t="s">
        <v>72</v>
      </c>
      <c r="AY582" s="244" t="s">
        <v>203</v>
      </c>
    </row>
    <row r="583" s="13" customFormat="1">
      <c r="A583" s="13"/>
      <c r="B583" s="234"/>
      <c r="C583" s="235"/>
      <c r="D583" s="236" t="s">
        <v>215</v>
      </c>
      <c r="E583" s="237" t="s">
        <v>19</v>
      </c>
      <c r="F583" s="238" t="s">
        <v>999</v>
      </c>
      <c r="G583" s="235"/>
      <c r="H583" s="237" t="s">
        <v>19</v>
      </c>
      <c r="I583" s="239"/>
      <c r="J583" s="235"/>
      <c r="K583" s="235"/>
      <c r="L583" s="240"/>
      <c r="M583" s="241"/>
      <c r="N583" s="242"/>
      <c r="O583" s="242"/>
      <c r="P583" s="242"/>
      <c r="Q583" s="242"/>
      <c r="R583" s="242"/>
      <c r="S583" s="242"/>
      <c r="T583" s="24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4" t="s">
        <v>215</v>
      </c>
      <c r="AU583" s="244" t="s">
        <v>81</v>
      </c>
      <c r="AV583" s="13" t="s">
        <v>79</v>
      </c>
      <c r="AW583" s="13" t="s">
        <v>33</v>
      </c>
      <c r="AX583" s="13" t="s">
        <v>72</v>
      </c>
      <c r="AY583" s="244" t="s">
        <v>203</v>
      </c>
    </row>
    <row r="584" s="13" customFormat="1">
      <c r="A584" s="13"/>
      <c r="B584" s="234"/>
      <c r="C584" s="235"/>
      <c r="D584" s="236" t="s">
        <v>215</v>
      </c>
      <c r="E584" s="237" t="s">
        <v>19</v>
      </c>
      <c r="F584" s="238" t="s">
        <v>1000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215</v>
      </c>
      <c r="AU584" s="244" t="s">
        <v>81</v>
      </c>
      <c r="AV584" s="13" t="s">
        <v>79</v>
      </c>
      <c r="AW584" s="13" t="s">
        <v>33</v>
      </c>
      <c r="AX584" s="13" t="s">
        <v>72</v>
      </c>
      <c r="AY584" s="244" t="s">
        <v>203</v>
      </c>
    </row>
    <row r="585" s="14" customFormat="1">
      <c r="A585" s="14"/>
      <c r="B585" s="245"/>
      <c r="C585" s="246"/>
      <c r="D585" s="236" t="s">
        <v>215</v>
      </c>
      <c r="E585" s="247" t="s">
        <v>19</v>
      </c>
      <c r="F585" s="248" t="s">
        <v>2032</v>
      </c>
      <c r="G585" s="246"/>
      <c r="H585" s="249">
        <v>5.9400000000000004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215</v>
      </c>
      <c r="AU585" s="255" t="s">
        <v>81</v>
      </c>
      <c r="AV585" s="14" t="s">
        <v>81</v>
      </c>
      <c r="AW585" s="14" t="s">
        <v>33</v>
      </c>
      <c r="AX585" s="14" t="s">
        <v>72</v>
      </c>
      <c r="AY585" s="255" t="s">
        <v>203</v>
      </c>
    </row>
    <row r="586" s="13" customFormat="1">
      <c r="A586" s="13"/>
      <c r="B586" s="234"/>
      <c r="C586" s="235"/>
      <c r="D586" s="236" t="s">
        <v>215</v>
      </c>
      <c r="E586" s="237" t="s">
        <v>19</v>
      </c>
      <c r="F586" s="238" t="s">
        <v>1977</v>
      </c>
      <c r="G586" s="235"/>
      <c r="H586" s="237" t="s">
        <v>19</v>
      </c>
      <c r="I586" s="239"/>
      <c r="J586" s="235"/>
      <c r="K586" s="235"/>
      <c r="L586" s="240"/>
      <c r="M586" s="241"/>
      <c r="N586" s="242"/>
      <c r="O586" s="242"/>
      <c r="P586" s="242"/>
      <c r="Q586" s="242"/>
      <c r="R586" s="242"/>
      <c r="S586" s="242"/>
      <c r="T586" s="24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4" t="s">
        <v>215</v>
      </c>
      <c r="AU586" s="244" t="s">
        <v>81</v>
      </c>
      <c r="AV586" s="13" t="s">
        <v>79</v>
      </c>
      <c r="AW586" s="13" t="s">
        <v>33</v>
      </c>
      <c r="AX586" s="13" t="s">
        <v>72</v>
      </c>
      <c r="AY586" s="244" t="s">
        <v>203</v>
      </c>
    </row>
    <row r="587" s="13" customFormat="1">
      <c r="A587" s="13"/>
      <c r="B587" s="234"/>
      <c r="C587" s="235"/>
      <c r="D587" s="236" t="s">
        <v>215</v>
      </c>
      <c r="E587" s="237" t="s">
        <v>19</v>
      </c>
      <c r="F587" s="238" t="s">
        <v>2199</v>
      </c>
      <c r="G587" s="235"/>
      <c r="H587" s="237" t="s">
        <v>19</v>
      </c>
      <c r="I587" s="239"/>
      <c r="J587" s="235"/>
      <c r="K587" s="235"/>
      <c r="L587" s="240"/>
      <c r="M587" s="241"/>
      <c r="N587" s="242"/>
      <c r="O587" s="242"/>
      <c r="P587" s="242"/>
      <c r="Q587" s="242"/>
      <c r="R587" s="242"/>
      <c r="S587" s="242"/>
      <c r="T587" s="24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4" t="s">
        <v>215</v>
      </c>
      <c r="AU587" s="244" t="s">
        <v>81</v>
      </c>
      <c r="AV587" s="13" t="s">
        <v>79</v>
      </c>
      <c r="AW587" s="13" t="s">
        <v>33</v>
      </c>
      <c r="AX587" s="13" t="s">
        <v>72</v>
      </c>
      <c r="AY587" s="244" t="s">
        <v>203</v>
      </c>
    </row>
    <row r="588" s="13" customFormat="1">
      <c r="A588" s="13"/>
      <c r="B588" s="234"/>
      <c r="C588" s="235"/>
      <c r="D588" s="236" t="s">
        <v>215</v>
      </c>
      <c r="E588" s="237" t="s">
        <v>19</v>
      </c>
      <c r="F588" s="238" t="s">
        <v>1503</v>
      </c>
      <c r="G588" s="235"/>
      <c r="H588" s="237" t="s">
        <v>19</v>
      </c>
      <c r="I588" s="239"/>
      <c r="J588" s="235"/>
      <c r="K588" s="235"/>
      <c r="L588" s="240"/>
      <c r="M588" s="241"/>
      <c r="N588" s="242"/>
      <c r="O588" s="242"/>
      <c r="P588" s="242"/>
      <c r="Q588" s="242"/>
      <c r="R588" s="242"/>
      <c r="S588" s="242"/>
      <c r="T588" s="24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4" t="s">
        <v>215</v>
      </c>
      <c r="AU588" s="244" t="s">
        <v>81</v>
      </c>
      <c r="AV588" s="13" t="s">
        <v>79</v>
      </c>
      <c r="AW588" s="13" t="s">
        <v>33</v>
      </c>
      <c r="AX588" s="13" t="s">
        <v>72</v>
      </c>
      <c r="AY588" s="244" t="s">
        <v>203</v>
      </c>
    </row>
    <row r="589" s="13" customFormat="1">
      <c r="A589" s="13"/>
      <c r="B589" s="234"/>
      <c r="C589" s="235"/>
      <c r="D589" s="236" t="s">
        <v>215</v>
      </c>
      <c r="E589" s="237" t="s">
        <v>19</v>
      </c>
      <c r="F589" s="238" t="s">
        <v>999</v>
      </c>
      <c r="G589" s="235"/>
      <c r="H589" s="237" t="s">
        <v>19</v>
      </c>
      <c r="I589" s="239"/>
      <c r="J589" s="235"/>
      <c r="K589" s="235"/>
      <c r="L589" s="240"/>
      <c r="M589" s="241"/>
      <c r="N589" s="242"/>
      <c r="O589" s="242"/>
      <c r="P589" s="242"/>
      <c r="Q589" s="242"/>
      <c r="R589" s="242"/>
      <c r="S589" s="242"/>
      <c r="T589" s="24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4" t="s">
        <v>215</v>
      </c>
      <c r="AU589" s="244" t="s">
        <v>81</v>
      </c>
      <c r="AV589" s="13" t="s">
        <v>79</v>
      </c>
      <c r="AW589" s="13" t="s">
        <v>33</v>
      </c>
      <c r="AX589" s="13" t="s">
        <v>72</v>
      </c>
      <c r="AY589" s="244" t="s">
        <v>203</v>
      </c>
    </row>
    <row r="590" s="13" customFormat="1">
      <c r="A590" s="13"/>
      <c r="B590" s="234"/>
      <c r="C590" s="235"/>
      <c r="D590" s="236" t="s">
        <v>215</v>
      </c>
      <c r="E590" s="237" t="s">
        <v>19</v>
      </c>
      <c r="F590" s="238" t="s">
        <v>1002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215</v>
      </c>
      <c r="AU590" s="244" t="s">
        <v>81</v>
      </c>
      <c r="AV590" s="13" t="s">
        <v>79</v>
      </c>
      <c r="AW590" s="13" t="s">
        <v>33</v>
      </c>
      <c r="AX590" s="13" t="s">
        <v>72</v>
      </c>
      <c r="AY590" s="244" t="s">
        <v>203</v>
      </c>
    </row>
    <row r="591" s="14" customFormat="1">
      <c r="A591" s="14"/>
      <c r="B591" s="245"/>
      <c r="C591" s="246"/>
      <c r="D591" s="236" t="s">
        <v>215</v>
      </c>
      <c r="E591" s="247" t="s">
        <v>19</v>
      </c>
      <c r="F591" s="248" t="s">
        <v>2060</v>
      </c>
      <c r="G591" s="246"/>
      <c r="H591" s="249">
        <v>18.376999999999999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215</v>
      </c>
      <c r="AU591" s="255" t="s">
        <v>81</v>
      </c>
      <c r="AV591" s="14" t="s">
        <v>81</v>
      </c>
      <c r="AW591" s="14" t="s">
        <v>33</v>
      </c>
      <c r="AX591" s="14" t="s">
        <v>72</v>
      </c>
      <c r="AY591" s="255" t="s">
        <v>203</v>
      </c>
    </row>
    <row r="592" s="15" customFormat="1">
      <c r="A592" s="15"/>
      <c r="B592" s="256"/>
      <c r="C592" s="257"/>
      <c r="D592" s="236" t="s">
        <v>215</v>
      </c>
      <c r="E592" s="258" t="s">
        <v>19</v>
      </c>
      <c r="F592" s="259" t="s">
        <v>246</v>
      </c>
      <c r="G592" s="257"/>
      <c r="H592" s="260">
        <v>238.27600000000001</v>
      </c>
      <c r="I592" s="261"/>
      <c r="J592" s="257"/>
      <c r="K592" s="257"/>
      <c r="L592" s="262"/>
      <c r="M592" s="267"/>
      <c r="N592" s="268"/>
      <c r="O592" s="268"/>
      <c r="P592" s="268"/>
      <c r="Q592" s="268"/>
      <c r="R592" s="268"/>
      <c r="S592" s="268"/>
      <c r="T592" s="269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66" t="s">
        <v>215</v>
      </c>
      <c r="AU592" s="266" t="s">
        <v>81</v>
      </c>
      <c r="AV592" s="15" t="s">
        <v>211</v>
      </c>
      <c r="AW592" s="15" t="s">
        <v>33</v>
      </c>
      <c r="AX592" s="15" t="s">
        <v>79</v>
      </c>
      <c r="AY592" s="266" t="s">
        <v>203</v>
      </c>
    </row>
    <row r="593" s="2" customFormat="1" ht="6.96" customHeight="1">
      <c r="A593" s="40"/>
      <c r="B593" s="61"/>
      <c r="C593" s="62"/>
      <c r="D593" s="62"/>
      <c r="E593" s="62"/>
      <c r="F593" s="62"/>
      <c r="G593" s="62"/>
      <c r="H593" s="62"/>
      <c r="I593" s="62"/>
      <c r="J593" s="62"/>
      <c r="K593" s="62"/>
      <c r="L593" s="46"/>
      <c r="M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</sheetData>
  <sheetProtection sheet="1" autoFilter="0" formatColumns="0" formatRows="0" objects="1" scenarios="1" spinCount="100000" saltValue="8YbTkikGvm9KdhP0fPbf0/FR9B4pk7+oyTt/9gHQ8kYTkRk/XiXE9gJOvVBfRk7nzKGdBTOtnNkPZcCb1yX49Q==" hashValue="QB9+X0+cTrSU/Zrv/dhC4F4NLqb7JbTPB6FhXJZBuCEHhFQ9O2udT8QrLo8kEFQUe6pPrpT+yCoib24bKVMtvA==" algorithmName="SHA-512" password="CC35"/>
  <autoFilter ref="C100:K59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hyperlinks>
    <hyperlink ref="F105" r:id="rId1" display="https://podminky.urs.cz/item/CS_URS_2025_01/612135001"/>
    <hyperlink ref="F120" r:id="rId2" display="https://podminky.urs.cz/item/CS_URS_2025_01/611325422"/>
    <hyperlink ref="F135" r:id="rId3" display="https://podminky.urs.cz/item/CS_URS_2025_01/612325422"/>
    <hyperlink ref="F150" r:id="rId4" display="https://podminky.urs.cz/item/CS_URS_2025_01/619995001"/>
    <hyperlink ref="F166" r:id="rId5" display="https://podminky.urs.cz/item/CS_URS_2025_01/952901111"/>
    <hyperlink ref="F182" r:id="rId6" display="https://podminky.urs.cz/item/CS_URS_2025_01/998018001"/>
    <hyperlink ref="F186" r:id="rId7" display="https://podminky.urs.cz/item/CS_URS_2025_01/766660734"/>
    <hyperlink ref="F203" r:id="rId8" display="https://podminky.urs.cz/item/CS_URS_2025_01/998766121"/>
    <hyperlink ref="F206" r:id="rId9" display="https://podminky.urs.cz/item/CS_URS_2025_01/767114141"/>
    <hyperlink ref="F245" r:id="rId10" display="https://podminky.urs.cz/item/CS_URS_2025_01/998767121"/>
    <hyperlink ref="F248" r:id="rId11" display="https://podminky.urs.cz/item/CS_URS_2025_01/776111131"/>
    <hyperlink ref="F263" r:id="rId12" display="https://podminky.urs.cz/item/CS_URS_2025_01/776111331"/>
    <hyperlink ref="F278" r:id="rId13" display="https://podminky.urs.cz/item/CS_URS_2025_01/776121114"/>
    <hyperlink ref="F293" r:id="rId14" display="https://podminky.urs.cz/item/CS_URS_2025_01/776521111"/>
    <hyperlink ref="F323" r:id="rId15" display="https://podminky.urs.cz/item/CS_URS_2025_01/998776121"/>
    <hyperlink ref="F326" r:id="rId16" display="https://podminky.urs.cz/item/CS_URS_2025_01/776111115"/>
    <hyperlink ref="F341" r:id="rId17" display="https://podminky.urs.cz/item/CS_URS_2025_01/776111117"/>
    <hyperlink ref="F356" r:id="rId18" display="https://podminky.urs.cz/item/CS_URS_2025_01/776111311"/>
    <hyperlink ref="F371" r:id="rId19" display="https://podminky.urs.cz/item/CS_URS_2025_01/776121112"/>
    <hyperlink ref="F386" r:id="rId20" display="https://podminky.urs.cz/item/CS_URS_2025_01/776141114"/>
    <hyperlink ref="F401" r:id="rId21" display="https://podminky.urs.cz/item/CS_URS_2025_01/776221111"/>
    <hyperlink ref="F431" r:id="rId22" display="https://podminky.urs.cz/item/CS_URS_2025_01/776991121"/>
    <hyperlink ref="F446" r:id="rId23" display="https://podminky.urs.cz/item/CS_URS_2025_01/998776121"/>
    <hyperlink ref="F450" r:id="rId24" display="https://podminky.urs.cz/item/CS_URS_2025_01/784171101"/>
    <hyperlink ref="F480" r:id="rId25" display="https://podminky.urs.cz/item/CS_URS_2025_01/784171111"/>
    <hyperlink ref="F510" r:id="rId26" display="https://podminky.urs.cz/item/CS_URS_2025_01/784181111"/>
    <hyperlink ref="F537" r:id="rId27" display="https://podminky.urs.cz/item/CS_URS_2025_01/784191005"/>
    <hyperlink ref="F552" r:id="rId28" display="https://podminky.urs.cz/item/CS_URS_2025_01/784191007"/>
    <hyperlink ref="F567" r:id="rId29" display="https://podminky.urs.cz/item/CS_URS_2025_01/7842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0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170</v>
      </c>
      <c r="E8" s="40"/>
      <c r="F8" s="40"/>
      <c r="G8" s="40"/>
      <c r="H8" s="40"/>
      <c r="I8" s="40"/>
      <c r="J8" s="40"/>
      <c r="K8" s="40"/>
      <c r="L8" s="148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9" t="s">
        <v>2203</v>
      </c>
      <c r="F9" s="40"/>
      <c r="G9" s="40"/>
      <c r="H9" s="40"/>
      <c r="I9" s="40"/>
      <c r="J9" s="40"/>
      <c r="K9" s="40"/>
      <c r="L9" s="148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8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50" t="str">
        <f>'Rekapitulace stavby'!AN8</f>
        <v>12. 5. 2025</v>
      </c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71.25" customHeight="1">
      <c r="A27" s="151"/>
      <c r="B27" s="152"/>
      <c r="C27" s="151"/>
      <c r="D27" s="151"/>
      <c r="E27" s="153" t="s">
        <v>176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5"/>
      <c r="E29" s="155"/>
      <c r="F29" s="155"/>
      <c r="G29" s="155"/>
      <c r="H29" s="155"/>
      <c r="I29" s="155"/>
      <c r="J29" s="155"/>
      <c r="K29" s="155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6" t="s">
        <v>38</v>
      </c>
      <c r="E30" s="40"/>
      <c r="F30" s="40"/>
      <c r="G30" s="40"/>
      <c r="H30" s="40"/>
      <c r="I30" s="40"/>
      <c r="J30" s="157">
        <f>ROUND(J81, 2)</f>
        <v>0</v>
      </c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5"/>
      <c r="E31" s="155"/>
      <c r="F31" s="155"/>
      <c r="G31" s="155"/>
      <c r="H31" s="155"/>
      <c r="I31" s="155"/>
      <c r="J31" s="155"/>
      <c r="K31" s="155"/>
      <c r="L31" s="148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8" t="s">
        <v>40</v>
      </c>
      <c r="G32" s="40"/>
      <c r="H32" s="40"/>
      <c r="I32" s="158" t="s">
        <v>39</v>
      </c>
      <c r="J32" s="158" t="s">
        <v>41</v>
      </c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7" t="s">
        <v>42</v>
      </c>
      <c r="E33" s="145" t="s">
        <v>43</v>
      </c>
      <c r="F33" s="159">
        <f>ROUND((SUM(BE81:BE110)),  2)</f>
        <v>0</v>
      </c>
      <c r="G33" s="40"/>
      <c r="H33" s="40"/>
      <c r="I33" s="160">
        <v>0.20999999999999999</v>
      </c>
      <c r="J33" s="159">
        <f>ROUND(((SUM(BE81:BE110))*I33),  2)</f>
        <v>0</v>
      </c>
      <c r="K33" s="40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ROUND((SUM(BF81:BF110)),  2)</f>
        <v>0</v>
      </c>
      <c r="G34" s="40"/>
      <c r="H34" s="40"/>
      <c r="I34" s="160">
        <v>0.12</v>
      </c>
      <c r="J34" s="159">
        <f>ROUND(((SUM(BF81:BF110))*I34), 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ROUND((SUM(BG81:BG110)),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ROUND((SUM(BH81:BH110)),  2)</f>
        <v>0</v>
      </c>
      <c r="G36" s="40"/>
      <c r="H36" s="40"/>
      <c r="I36" s="160">
        <v>0.12</v>
      </c>
      <c r="J36" s="159">
        <f>0</f>
        <v>0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ROUND((SUM(BI81:BI110)),  2)</f>
        <v>0</v>
      </c>
      <c r="G37" s="40"/>
      <c r="H37" s="40"/>
      <c r="I37" s="160">
        <v>0</v>
      </c>
      <c r="J37" s="159">
        <f>0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177</v>
      </c>
      <c r="D45" s="42"/>
      <c r="E45" s="42"/>
      <c r="F45" s="42"/>
      <c r="G45" s="42"/>
      <c r="H45" s="42"/>
      <c r="I45" s="42"/>
      <c r="J45" s="42"/>
      <c r="K45" s="42"/>
      <c r="L45" s="148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8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8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Domov seniorů Vojkov</v>
      </c>
      <c r="F48" s="34"/>
      <c r="G48" s="34"/>
      <c r="H48" s="34"/>
      <c r="I48" s="42"/>
      <c r="J48" s="42"/>
      <c r="K48" s="42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170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2025-074-4 - Ostatní</v>
      </c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Vojkov 1, Vrchotovy Janovice</v>
      </c>
      <c r="G52" s="42"/>
      <c r="H52" s="42"/>
      <c r="I52" s="34" t="s">
        <v>23</v>
      </c>
      <c r="J52" s="74" t="str">
        <f>IF(J12="","",J12)</f>
        <v>12. 5. 2025</v>
      </c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8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40.05" customHeight="1">
      <c r="A54" s="40"/>
      <c r="B54" s="41"/>
      <c r="C54" s="34" t="s">
        <v>25</v>
      </c>
      <c r="D54" s="42"/>
      <c r="E54" s="42"/>
      <c r="F54" s="29" t="str">
        <f>E15</f>
        <v>Domov seniorů Vojkov 1, Vrchotovy Janovice</v>
      </c>
      <c r="G54" s="42"/>
      <c r="H54" s="42"/>
      <c r="I54" s="34" t="s">
        <v>31</v>
      </c>
      <c r="J54" s="38" t="str">
        <f>E21</f>
        <v>ČOS exim,s.r.o. Alešova 26, České Budějovice</v>
      </c>
      <c r="K54" s="42"/>
      <c r="L54" s="148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Ing. Dana Mlejnková</v>
      </c>
      <c r="K55" s="42"/>
      <c r="L55" s="148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7" t="s">
        <v>70</v>
      </c>
      <c r="D59" s="42"/>
      <c r="E59" s="42"/>
      <c r="F59" s="42"/>
      <c r="G59" s="42"/>
      <c r="H59" s="42"/>
      <c r="I59" s="42"/>
      <c r="J59" s="104">
        <f>J81</f>
        <v>0</v>
      </c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180</v>
      </c>
    </row>
    <row r="60" s="9" customFormat="1" ht="24.96" customHeight="1">
      <c r="A60" s="9"/>
      <c r="B60" s="178"/>
      <c r="C60" s="179"/>
      <c r="D60" s="180" t="s">
        <v>185</v>
      </c>
      <c r="E60" s="181"/>
      <c r="F60" s="181"/>
      <c r="G60" s="181"/>
      <c r="H60" s="181"/>
      <c r="I60" s="181"/>
      <c r="J60" s="182">
        <f>J82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6"/>
      <c r="D61" s="185" t="s">
        <v>668</v>
      </c>
      <c r="E61" s="186"/>
      <c r="F61" s="186"/>
      <c r="G61" s="186"/>
      <c r="H61" s="186"/>
      <c r="I61" s="186"/>
      <c r="J61" s="187">
        <f>J83</f>
        <v>0</v>
      </c>
      <c r="K61" s="126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2" customFormat="1" ht="21.84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6.96" customHeight="1">
      <c r="A63" s="40"/>
      <c r="B63" s="61"/>
      <c r="C63" s="62"/>
      <c r="D63" s="62"/>
      <c r="E63" s="62"/>
      <c r="F63" s="62"/>
      <c r="G63" s="62"/>
      <c r="H63" s="62"/>
      <c r="I63" s="62"/>
      <c r="J63" s="62"/>
      <c r="K63" s="6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7" s="2" customFormat="1" ht="6.96" customHeight="1">
      <c r="A67" s="40"/>
      <c r="B67" s="63"/>
      <c r="C67" s="64"/>
      <c r="D67" s="64"/>
      <c r="E67" s="64"/>
      <c r="F67" s="64"/>
      <c r="G67" s="64"/>
      <c r="H67" s="64"/>
      <c r="I67" s="64"/>
      <c r="J67" s="64"/>
      <c r="K67" s="64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24.96" customHeight="1">
      <c r="A68" s="40"/>
      <c r="B68" s="41"/>
      <c r="C68" s="25" t="s">
        <v>188</v>
      </c>
      <c r="D68" s="42"/>
      <c r="E68" s="42"/>
      <c r="F68" s="42"/>
      <c r="G68" s="42"/>
      <c r="H68" s="42"/>
      <c r="I68" s="42"/>
      <c r="J68" s="42"/>
      <c r="K68" s="42"/>
      <c r="L68" s="148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8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12" customHeight="1">
      <c r="A70" s="40"/>
      <c r="B70" s="41"/>
      <c r="C70" s="34" t="s">
        <v>16</v>
      </c>
      <c r="D70" s="42"/>
      <c r="E70" s="42"/>
      <c r="F70" s="42"/>
      <c r="G70" s="42"/>
      <c r="H70" s="42"/>
      <c r="I70" s="42"/>
      <c r="J70" s="42"/>
      <c r="K70" s="42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16.5" customHeight="1">
      <c r="A71" s="40"/>
      <c r="B71" s="41"/>
      <c r="C71" s="42"/>
      <c r="D71" s="42"/>
      <c r="E71" s="172" t="str">
        <f>E7</f>
        <v>Domov seniorů Vojkov</v>
      </c>
      <c r="F71" s="34"/>
      <c r="G71" s="34"/>
      <c r="H71" s="34"/>
      <c r="I71" s="42"/>
      <c r="J71" s="42"/>
      <c r="K71" s="4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2" customHeight="1">
      <c r="A72" s="40"/>
      <c r="B72" s="41"/>
      <c r="C72" s="34" t="s">
        <v>170</v>
      </c>
      <c r="D72" s="42"/>
      <c r="E72" s="42"/>
      <c r="F72" s="42"/>
      <c r="G72" s="42"/>
      <c r="H72" s="42"/>
      <c r="I72" s="42"/>
      <c r="J72" s="42"/>
      <c r="K72" s="4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6.5" customHeight="1">
      <c r="A73" s="40"/>
      <c r="B73" s="41"/>
      <c r="C73" s="42"/>
      <c r="D73" s="42"/>
      <c r="E73" s="71" t="str">
        <f>E9</f>
        <v>2025-074-4 - Ostatní</v>
      </c>
      <c r="F73" s="42"/>
      <c r="G73" s="42"/>
      <c r="H73" s="42"/>
      <c r="I73" s="42"/>
      <c r="J73" s="42"/>
      <c r="K73" s="4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8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21</v>
      </c>
      <c r="D75" s="42"/>
      <c r="E75" s="42"/>
      <c r="F75" s="29" t="str">
        <f>F12</f>
        <v>Vojkov 1, Vrchotovy Janovice</v>
      </c>
      <c r="G75" s="42"/>
      <c r="H75" s="42"/>
      <c r="I75" s="34" t="s">
        <v>23</v>
      </c>
      <c r="J75" s="74" t="str">
        <f>IF(J12="","",J12)</f>
        <v>12. 5. 2025</v>
      </c>
      <c r="K75" s="4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40.05" customHeight="1">
      <c r="A77" s="40"/>
      <c r="B77" s="41"/>
      <c r="C77" s="34" t="s">
        <v>25</v>
      </c>
      <c r="D77" s="42"/>
      <c r="E77" s="42"/>
      <c r="F77" s="29" t="str">
        <f>E15</f>
        <v>Domov seniorů Vojkov 1, Vrchotovy Janovice</v>
      </c>
      <c r="G77" s="42"/>
      <c r="H77" s="42"/>
      <c r="I77" s="34" t="s">
        <v>31</v>
      </c>
      <c r="J77" s="38" t="str">
        <f>E21</f>
        <v>ČOS exim,s.r.o. Alešova 26, České Budějovice</v>
      </c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5.15" customHeight="1">
      <c r="A78" s="40"/>
      <c r="B78" s="41"/>
      <c r="C78" s="34" t="s">
        <v>29</v>
      </c>
      <c r="D78" s="42"/>
      <c r="E78" s="42"/>
      <c r="F78" s="29" t="str">
        <f>IF(E18="","",E18)</f>
        <v>Vyplň údaj</v>
      </c>
      <c r="G78" s="42"/>
      <c r="H78" s="42"/>
      <c r="I78" s="34" t="s">
        <v>34</v>
      </c>
      <c r="J78" s="38" t="str">
        <f>E24</f>
        <v>Ing. Dana Mlejnková</v>
      </c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0.32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1" customFormat="1" ht="29.28" customHeight="1">
      <c r="A80" s="189"/>
      <c r="B80" s="190"/>
      <c r="C80" s="191" t="s">
        <v>189</v>
      </c>
      <c r="D80" s="192" t="s">
        <v>57</v>
      </c>
      <c r="E80" s="192" t="s">
        <v>53</v>
      </c>
      <c r="F80" s="192" t="s">
        <v>54</v>
      </c>
      <c r="G80" s="192" t="s">
        <v>190</v>
      </c>
      <c r="H80" s="192" t="s">
        <v>191</v>
      </c>
      <c r="I80" s="192" t="s">
        <v>192</v>
      </c>
      <c r="J80" s="192" t="s">
        <v>179</v>
      </c>
      <c r="K80" s="193" t="s">
        <v>193</v>
      </c>
      <c r="L80" s="194"/>
      <c r="M80" s="94" t="s">
        <v>19</v>
      </c>
      <c r="N80" s="95" t="s">
        <v>42</v>
      </c>
      <c r="O80" s="95" t="s">
        <v>194</v>
      </c>
      <c r="P80" s="95" t="s">
        <v>195</v>
      </c>
      <c r="Q80" s="95" t="s">
        <v>196</v>
      </c>
      <c r="R80" s="95" t="s">
        <v>197</v>
      </c>
      <c r="S80" s="95" t="s">
        <v>198</v>
      </c>
      <c r="T80" s="96" t="s">
        <v>199</v>
      </c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</row>
    <row r="81" s="2" customFormat="1" ht="22.8" customHeight="1">
      <c r="A81" s="40"/>
      <c r="B81" s="41"/>
      <c r="C81" s="101" t="s">
        <v>200</v>
      </c>
      <c r="D81" s="42"/>
      <c r="E81" s="42"/>
      <c r="F81" s="42"/>
      <c r="G81" s="42"/>
      <c r="H81" s="42"/>
      <c r="I81" s="42"/>
      <c r="J81" s="195">
        <f>BK81</f>
        <v>0</v>
      </c>
      <c r="K81" s="42"/>
      <c r="L81" s="46"/>
      <c r="M81" s="97"/>
      <c r="N81" s="196"/>
      <c r="O81" s="98"/>
      <c r="P81" s="197">
        <f>P82</f>
        <v>0</v>
      </c>
      <c r="Q81" s="98"/>
      <c r="R81" s="197">
        <f>R82</f>
        <v>0.19139999999999999</v>
      </c>
      <c r="S81" s="98"/>
      <c r="T81" s="198">
        <f>T82</f>
        <v>0</v>
      </c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T81" s="19" t="s">
        <v>71</v>
      </c>
      <c r="AU81" s="19" t="s">
        <v>180</v>
      </c>
      <c r="BK81" s="199">
        <f>BK82</f>
        <v>0</v>
      </c>
    </row>
    <row r="82" s="12" customFormat="1" ht="25.92" customHeight="1">
      <c r="A82" s="12"/>
      <c r="B82" s="200"/>
      <c r="C82" s="201"/>
      <c r="D82" s="202" t="s">
        <v>71</v>
      </c>
      <c r="E82" s="203" t="s">
        <v>314</v>
      </c>
      <c r="F82" s="203" t="s">
        <v>315</v>
      </c>
      <c r="G82" s="201"/>
      <c r="H82" s="201"/>
      <c r="I82" s="204"/>
      <c r="J82" s="205">
        <f>BK82</f>
        <v>0</v>
      </c>
      <c r="K82" s="201"/>
      <c r="L82" s="206"/>
      <c r="M82" s="207"/>
      <c r="N82" s="208"/>
      <c r="O82" s="208"/>
      <c r="P82" s="209">
        <f>P83</f>
        <v>0</v>
      </c>
      <c r="Q82" s="208"/>
      <c r="R82" s="209">
        <f>R83</f>
        <v>0.19139999999999999</v>
      </c>
      <c r="S82" s="208"/>
      <c r="T82" s="210">
        <f>T83</f>
        <v>0</v>
      </c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R82" s="211" t="s">
        <v>81</v>
      </c>
      <c r="AT82" s="212" t="s">
        <v>71</v>
      </c>
      <c r="AU82" s="212" t="s">
        <v>72</v>
      </c>
      <c r="AY82" s="211" t="s">
        <v>203</v>
      </c>
      <c r="BK82" s="213">
        <f>BK83</f>
        <v>0</v>
      </c>
    </row>
    <row r="83" s="12" customFormat="1" ht="22.8" customHeight="1">
      <c r="A83" s="12"/>
      <c r="B83" s="200"/>
      <c r="C83" s="201"/>
      <c r="D83" s="202" t="s">
        <v>71</v>
      </c>
      <c r="E83" s="214" t="s">
        <v>869</v>
      </c>
      <c r="F83" s="214" t="s">
        <v>870</v>
      </c>
      <c r="G83" s="201"/>
      <c r="H83" s="201"/>
      <c r="I83" s="204"/>
      <c r="J83" s="215">
        <f>BK83</f>
        <v>0</v>
      </c>
      <c r="K83" s="201"/>
      <c r="L83" s="206"/>
      <c r="M83" s="207"/>
      <c r="N83" s="208"/>
      <c r="O83" s="208"/>
      <c r="P83" s="209">
        <f>SUM(P84:P110)</f>
        <v>0</v>
      </c>
      <c r="Q83" s="208"/>
      <c r="R83" s="209">
        <f>SUM(R84:R110)</f>
        <v>0.19139999999999999</v>
      </c>
      <c r="S83" s="208"/>
      <c r="T83" s="210">
        <f>SUM(T84:T110)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1" t="s">
        <v>81</v>
      </c>
      <c r="AT83" s="212" t="s">
        <v>71</v>
      </c>
      <c r="AU83" s="212" t="s">
        <v>79</v>
      </c>
      <c r="AY83" s="211" t="s">
        <v>203</v>
      </c>
      <c r="BK83" s="213">
        <f>SUM(BK84:BK110)</f>
        <v>0</v>
      </c>
    </row>
    <row r="84" s="2" customFormat="1" ht="16.5" customHeight="1">
      <c r="A84" s="40"/>
      <c r="B84" s="41"/>
      <c r="C84" s="216" t="s">
        <v>79</v>
      </c>
      <c r="D84" s="216" t="s">
        <v>206</v>
      </c>
      <c r="E84" s="217" t="s">
        <v>2204</v>
      </c>
      <c r="F84" s="218" t="s">
        <v>2205</v>
      </c>
      <c r="G84" s="219" t="s">
        <v>727</v>
      </c>
      <c r="H84" s="220">
        <v>31.899999999999999</v>
      </c>
      <c r="I84" s="221"/>
      <c r="J84" s="222">
        <f>ROUND(I84*H84,2)</f>
        <v>0</v>
      </c>
      <c r="K84" s="218" t="s">
        <v>210</v>
      </c>
      <c r="L84" s="46"/>
      <c r="M84" s="223" t="s">
        <v>19</v>
      </c>
      <c r="N84" s="224" t="s">
        <v>43</v>
      </c>
      <c r="O84" s="86"/>
      <c r="P84" s="225">
        <f>O84*H84</f>
        <v>0</v>
      </c>
      <c r="Q84" s="225">
        <v>0</v>
      </c>
      <c r="R84" s="225">
        <f>Q84*H84</f>
        <v>0</v>
      </c>
      <c r="S84" s="225">
        <v>0</v>
      </c>
      <c r="T84" s="226">
        <f>S84*H84</f>
        <v>0</v>
      </c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R84" s="227" t="s">
        <v>321</v>
      </c>
      <c r="AT84" s="227" t="s">
        <v>206</v>
      </c>
      <c r="AU84" s="227" t="s">
        <v>81</v>
      </c>
      <c r="AY84" s="19" t="s">
        <v>203</v>
      </c>
      <c r="BE84" s="228">
        <f>IF(N84="základní",J84,0)</f>
        <v>0</v>
      </c>
      <c r="BF84" s="228">
        <f>IF(N84="snížená",J84,0)</f>
        <v>0</v>
      </c>
      <c r="BG84" s="228">
        <f>IF(N84="zákl. přenesená",J84,0)</f>
        <v>0</v>
      </c>
      <c r="BH84" s="228">
        <f>IF(N84="sníž. přenesená",J84,0)</f>
        <v>0</v>
      </c>
      <c r="BI84" s="228">
        <f>IF(N84="nulová",J84,0)</f>
        <v>0</v>
      </c>
      <c r="BJ84" s="19" t="s">
        <v>79</v>
      </c>
      <c r="BK84" s="228">
        <f>ROUND(I84*H84,2)</f>
        <v>0</v>
      </c>
      <c r="BL84" s="19" t="s">
        <v>321</v>
      </c>
      <c r="BM84" s="227" t="s">
        <v>2206</v>
      </c>
    </row>
    <row r="85" s="2" customFormat="1">
      <c r="A85" s="40"/>
      <c r="B85" s="41"/>
      <c r="C85" s="42"/>
      <c r="D85" s="229" t="s">
        <v>213</v>
      </c>
      <c r="E85" s="42"/>
      <c r="F85" s="230" t="s">
        <v>2207</v>
      </c>
      <c r="G85" s="42"/>
      <c r="H85" s="42"/>
      <c r="I85" s="231"/>
      <c r="J85" s="42"/>
      <c r="K85" s="42"/>
      <c r="L85" s="46"/>
      <c r="M85" s="232"/>
      <c r="N85" s="233"/>
      <c r="O85" s="86"/>
      <c r="P85" s="86"/>
      <c r="Q85" s="86"/>
      <c r="R85" s="86"/>
      <c r="S85" s="86"/>
      <c r="T85" s="87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T85" s="19" t="s">
        <v>213</v>
      </c>
      <c r="AU85" s="19" t="s">
        <v>81</v>
      </c>
    </row>
    <row r="86" s="13" customFormat="1">
      <c r="A86" s="13"/>
      <c r="B86" s="234"/>
      <c r="C86" s="235"/>
      <c r="D86" s="236" t="s">
        <v>215</v>
      </c>
      <c r="E86" s="237" t="s">
        <v>19</v>
      </c>
      <c r="F86" s="238" t="s">
        <v>2208</v>
      </c>
      <c r="G86" s="235"/>
      <c r="H86" s="237" t="s">
        <v>19</v>
      </c>
      <c r="I86" s="239"/>
      <c r="J86" s="235"/>
      <c r="K86" s="235"/>
      <c r="L86" s="240"/>
      <c r="M86" s="241"/>
      <c r="N86" s="242"/>
      <c r="O86" s="242"/>
      <c r="P86" s="242"/>
      <c r="Q86" s="242"/>
      <c r="R86" s="242"/>
      <c r="S86" s="242"/>
      <c r="T86" s="24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T86" s="244" t="s">
        <v>215</v>
      </c>
      <c r="AU86" s="244" t="s">
        <v>81</v>
      </c>
      <c r="AV86" s="13" t="s">
        <v>79</v>
      </c>
      <c r="AW86" s="13" t="s">
        <v>33</v>
      </c>
      <c r="AX86" s="13" t="s">
        <v>72</v>
      </c>
      <c r="AY86" s="244" t="s">
        <v>203</v>
      </c>
    </row>
    <row r="87" s="13" customFormat="1">
      <c r="A87" s="13"/>
      <c r="B87" s="234"/>
      <c r="C87" s="235"/>
      <c r="D87" s="236" t="s">
        <v>215</v>
      </c>
      <c r="E87" s="237" t="s">
        <v>19</v>
      </c>
      <c r="F87" s="238" t="s">
        <v>2209</v>
      </c>
      <c r="G87" s="235"/>
      <c r="H87" s="237" t="s">
        <v>19</v>
      </c>
      <c r="I87" s="239"/>
      <c r="J87" s="235"/>
      <c r="K87" s="235"/>
      <c r="L87" s="240"/>
      <c r="M87" s="241"/>
      <c r="N87" s="242"/>
      <c r="O87" s="242"/>
      <c r="P87" s="242"/>
      <c r="Q87" s="242"/>
      <c r="R87" s="242"/>
      <c r="S87" s="242"/>
      <c r="T87" s="24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T87" s="244" t="s">
        <v>215</v>
      </c>
      <c r="AU87" s="244" t="s">
        <v>81</v>
      </c>
      <c r="AV87" s="13" t="s">
        <v>79</v>
      </c>
      <c r="AW87" s="13" t="s">
        <v>33</v>
      </c>
      <c r="AX87" s="13" t="s">
        <v>72</v>
      </c>
      <c r="AY87" s="244" t="s">
        <v>203</v>
      </c>
    </row>
    <row r="88" s="13" customFormat="1">
      <c r="A88" s="13"/>
      <c r="B88" s="234"/>
      <c r="C88" s="235"/>
      <c r="D88" s="236" t="s">
        <v>215</v>
      </c>
      <c r="E88" s="237" t="s">
        <v>19</v>
      </c>
      <c r="F88" s="238" t="s">
        <v>2210</v>
      </c>
      <c r="G88" s="235"/>
      <c r="H88" s="237" t="s">
        <v>19</v>
      </c>
      <c r="I88" s="239"/>
      <c r="J88" s="235"/>
      <c r="K88" s="235"/>
      <c r="L88" s="240"/>
      <c r="M88" s="241"/>
      <c r="N88" s="242"/>
      <c r="O88" s="242"/>
      <c r="P88" s="242"/>
      <c r="Q88" s="242"/>
      <c r="R88" s="242"/>
      <c r="S88" s="242"/>
      <c r="T88" s="24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T88" s="244" t="s">
        <v>215</v>
      </c>
      <c r="AU88" s="244" t="s">
        <v>81</v>
      </c>
      <c r="AV88" s="13" t="s">
        <v>79</v>
      </c>
      <c r="AW88" s="13" t="s">
        <v>33</v>
      </c>
      <c r="AX88" s="13" t="s">
        <v>72</v>
      </c>
      <c r="AY88" s="244" t="s">
        <v>203</v>
      </c>
    </row>
    <row r="89" s="14" customFormat="1">
      <c r="A89" s="14"/>
      <c r="B89" s="245"/>
      <c r="C89" s="246"/>
      <c r="D89" s="236" t="s">
        <v>215</v>
      </c>
      <c r="E89" s="247" t="s">
        <v>19</v>
      </c>
      <c r="F89" s="248" t="s">
        <v>2211</v>
      </c>
      <c r="G89" s="246"/>
      <c r="H89" s="249">
        <v>14.300000000000001</v>
      </c>
      <c r="I89" s="250"/>
      <c r="J89" s="246"/>
      <c r="K89" s="246"/>
      <c r="L89" s="251"/>
      <c r="M89" s="252"/>
      <c r="N89" s="253"/>
      <c r="O89" s="253"/>
      <c r="P89" s="253"/>
      <c r="Q89" s="253"/>
      <c r="R89" s="253"/>
      <c r="S89" s="253"/>
      <c r="T89" s="25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T89" s="255" t="s">
        <v>215</v>
      </c>
      <c r="AU89" s="255" t="s">
        <v>81</v>
      </c>
      <c r="AV89" s="14" t="s">
        <v>81</v>
      </c>
      <c r="AW89" s="14" t="s">
        <v>33</v>
      </c>
      <c r="AX89" s="14" t="s">
        <v>72</v>
      </c>
      <c r="AY89" s="255" t="s">
        <v>203</v>
      </c>
    </row>
    <row r="90" s="13" customFormat="1">
      <c r="A90" s="13"/>
      <c r="B90" s="234"/>
      <c r="C90" s="235"/>
      <c r="D90" s="236" t="s">
        <v>215</v>
      </c>
      <c r="E90" s="237" t="s">
        <v>19</v>
      </c>
      <c r="F90" s="238" t="s">
        <v>2212</v>
      </c>
      <c r="G90" s="235"/>
      <c r="H90" s="237" t="s">
        <v>19</v>
      </c>
      <c r="I90" s="239"/>
      <c r="J90" s="235"/>
      <c r="K90" s="235"/>
      <c r="L90" s="240"/>
      <c r="M90" s="241"/>
      <c r="N90" s="242"/>
      <c r="O90" s="242"/>
      <c r="P90" s="242"/>
      <c r="Q90" s="242"/>
      <c r="R90" s="242"/>
      <c r="S90" s="242"/>
      <c r="T90" s="24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44" t="s">
        <v>215</v>
      </c>
      <c r="AU90" s="244" t="s">
        <v>81</v>
      </c>
      <c r="AV90" s="13" t="s">
        <v>79</v>
      </c>
      <c r="AW90" s="13" t="s">
        <v>33</v>
      </c>
      <c r="AX90" s="13" t="s">
        <v>72</v>
      </c>
      <c r="AY90" s="244" t="s">
        <v>203</v>
      </c>
    </row>
    <row r="91" s="13" customFormat="1">
      <c r="A91" s="13"/>
      <c r="B91" s="234"/>
      <c r="C91" s="235"/>
      <c r="D91" s="236" t="s">
        <v>215</v>
      </c>
      <c r="E91" s="237" t="s">
        <v>19</v>
      </c>
      <c r="F91" s="238" t="s">
        <v>2210</v>
      </c>
      <c r="G91" s="235"/>
      <c r="H91" s="237" t="s">
        <v>19</v>
      </c>
      <c r="I91" s="239"/>
      <c r="J91" s="235"/>
      <c r="K91" s="235"/>
      <c r="L91" s="240"/>
      <c r="M91" s="241"/>
      <c r="N91" s="242"/>
      <c r="O91" s="242"/>
      <c r="P91" s="242"/>
      <c r="Q91" s="242"/>
      <c r="R91" s="242"/>
      <c r="S91" s="242"/>
      <c r="T91" s="24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4" t="s">
        <v>215</v>
      </c>
      <c r="AU91" s="244" t="s">
        <v>81</v>
      </c>
      <c r="AV91" s="13" t="s">
        <v>79</v>
      </c>
      <c r="AW91" s="13" t="s">
        <v>33</v>
      </c>
      <c r="AX91" s="13" t="s">
        <v>72</v>
      </c>
      <c r="AY91" s="244" t="s">
        <v>203</v>
      </c>
    </row>
    <row r="92" s="14" customFormat="1">
      <c r="A92" s="14"/>
      <c r="B92" s="245"/>
      <c r="C92" s="246"/>
      <c r="D92" s="236" t="s">
        <v>215</v>
      </c>
      <c r="E92" s="247" t="s">
        <v>19</v>
      </c>
      <c r="F92" s="248" t="s">
        <v>2213</v>
      </c>
      <c r="G92" s="246"/>
      <c r="H92" s="249">
        <v>9.5999999999999996</v>
      </c>
      <c r="I92" s="250"/>
      <c r="J92" s="246"/>
      <c r="K92" s="246"/>
      <c r="L92" s="251"/>
      <c r="M92" s="252"/>
      <c r="N92" s="253"/>
      <c r="O92" s="253"/>
      <c r="P92" s="253"/>
      <c r="Q92" s="253"/>
      <c r="R92" s="253"/>
      <c r="S92" s="253"/>
      <c r="T92" s="25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5" t="s">
        <v>215</v>
      </c>
      <c r="AU92" s="255" t="s">
        <v>81</v>
      </c>
      <c r="AV92" s="14" t="s">
        <v>81</v>
      </c>
      <c r="AW92" s="14" t="s">
        <v>33</v>
      </c>
      <c r="AX92" s="14" t="s">
        <v>72</v>
      </c>
      <c r="AY92" s="255" t="s">
        <v>203</v>
      </c>
    </row>
    <row r="93" s="13" customFormat="1">
      <c r="A93" s="13"/>
      <c r="B93" s="234"/>
      <c r="C93" s="235"/>
      <c r="D93" s="236" t="s">
        <v>215</v>
      </c>
      <c r="E93" s="237" t="s">
        <v>19</v>
      </c>
      <c r="F93" s="238" t="s">
        <v>2214</v>
      </c>
      <c r="G93" s="235"/>
      <c r="H93" s="237" t="s">
        <v>19</v>
      </c>
      <c r="I93" s="239"/>
      <c r="J93" s="235"/>
      <c r="K93" s="235"/>
      <c r="L93" s="240"/>
      <c r="M93" s="241"/>
      <c r="N93" s="242"/>
      <c r="O93" s="242"/>
      <c r="P93" s="242"/>
      <c r="Q93" s="242"/>
      <c r="R93" s="242"/>
      <c r="S93" s="242"/>
      <c r="T93" s="24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4" t="s">
        <v>215</v>
      </c>
      <c r="AU93" s="244" t="s">
        <v>81</v>
      </c>
      <c r="AV93" s="13" t="s">
        <v>79</v>
      </c>
      <c r="AW93" s="13" t="s">
        <v>33</v>
      </c>
      <c r="AX93" s="13" t="s">
        <v>72</v>
      </c>
      <c r="AY93" s="244" t="s">
        <v>203</v>
      </c>
    </row>
    <row r="94" s="13" customFormat="1">
      <c r="A94" s="13"/>
      <c r="B94" s="234"/>
      <c r="C94" s="235"/>
      <c r="D94" s="236" t="s">
        <v>215</v>
      </c>
      <c r="E94" s="237" t="s">
        <v>19</v>
      </c>
      <c r="F94" s="238" t="s">
        <v>2210</v>
      </c>
      <c r="G94" s="235"/>
      <c r="H94" s="237" t="s">
        <v>19</v>
      </c>
      <c r="I94" s="239"/>
      <c r="J94" s="235"/>
      <c r="K94" s="235"/>
      <c r="L94" s="240"/>
      <c r="M94" s="241"/>
      <c r="N94" s="242"/>
      <c r="O94" s="242"/>
      <c r="P94" s="242"/>
      <c r="Q94" s="242"/>
      <c r="R94" s="242"/>
      <c r="S94" s="242"/>
      <c r="T94" s="24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4" t="s">
        <v>215</v>
      </c>
      <c r="AU94" s="244" t="s">
        <v>81</v>
      </c>
      <c r="AV94" s="13" t="s">
        <v>79</v>
      </c>
      <c r="AW94" s="13" t="s">
        <v>33</v>
      </c>
      <c r="AX94" s="13" t="s">
        <v>72</v>
      </c>
      <c r="AY94" s="244" t="s">
        <v>203</v>
      </c>
    </row>
    <row r="95" s="14" customFormat="1">
      <c r="A95" s="14"/>
      <c r="B95" s="245"/>
      <c r="C95" s="246"/>
      <c r="D95" s="236" t="s">
        <v>215</v>
      </c>
      <c r="E95" s="247" t="s">
        <v>19</v>
      </c>
      <c r="F95" s="248" t="s">
        <v>302</v>
      </c>
      <c r="G95" s="246"/>
      <c r="H95" s="249">
        <v>8</v>
      </c>
      <c r="I95" s="250"/>
      <c r="J95" s="246"/>
      <c r="K95" s="246"/>
      <c r="L95" s="251"/>
      <c r="M95" s="252"/>
      <c r="N95" s="253"/>
      <c r="O95" s="253"/>
      <c r="P95" s="253"/>
      <c r="Q95" s="253"/>
      <c r="R95" s="253"/>
      <c r="S95" s="253"/>
      <c r="T95" s="25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5" t="s">
        <v>215</v>
      </c>
      <c r="AU95" s="255" t="s">
        <v>81</v>
      </c>
      <c r="AV95" s="14" t="s">
        <v>81</v>
      </c>
      <c r="AW95" s="14" t="s">
        <v>33</v>
      </c>
      <c r="AX95" s="14" t="s">
        <v>72</v>
      </c>
      <c r="AY95" s="255" t="s">
        <v>203</v>
      </c>
    </row>
    <row r="96" s="15" customFormat="1">
      <c r="A96" s="15"/>
      <c r="B96" s="256"/>
      <c r="C96" s="257"/>
      <c r="D96" s="236" t="s">
        <v>215</v>
      </c>
      <c r="E96" s="258" t="s">
        <v>19</v>
      </c>
      <c r="F96" s="259" t="s">
        <v>246</v>
      </c>
      <c r="G96" s="257"/>
      <c r="H96" s="260">
        <v>31.899999999999999</v>
      </c>
      <c r="I96" s="261"/>
      <c r="J96" s="257"/>
      <c r="K96" s="257"/>
      <c r="L96" s="262"/>
      <c r="M96" s="263"/>
      <c r="N96" s="264"/>
      <c r="O96" s="264"/>
      <c r="P96" s="264"/>
      <c r="Q96" s="264"/>
      <c r="R96" s="264"/>
      <c r="S96" s="264"/>
      <c r="T96" s="26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T96" s="266" t="s">
        <v>215</v>
      </c>
      <c r="AU96" s="266" t="s">
        <v>81</v>
      </c>
      <c r="AV96" s="15" t="s">
        <v>211</v>
      </c>
      <c r="AW96" s="15" t="s">
        <v>33</v>
      </c>
      <c r="AX96" s="15" t="s">
        <v>79</v>
      </c>
      <c r="AY96" s="266" t="s">
        <v>203</v>
      </c>
    </row>
    <row r="97" s="2" customFormat="1" ht="21.75" customHeight="1">
      <c r="A97" s="40"/>
      <c r="B97" s="41"/>
      <c r="C97" s="270" t="s">
        <v>81</v>
      </c>
      <c r="D97" s="270" t="s">
        <v>771</v>
      </c>
      <c r="E97" s="271" t="s">
        <v>2215</v>
      </c>
      <c r="F97" s="272" t="s">
        <v>2216</v>
      </c>
      <c r="G97" s="273" t="s">
        <v>727</v>
      </c>
      <c r="H97" s="274">
        <v>63.799999999999997</v>
      </c>
      <c r="I97" s="275"/>
      <c r="J97" s="276">
        <f>ROUND(I97*H97,2)</f>
        <v>0</v>
      </c>
      <c r="K97" s="272" t="s">
        <v>19</v>
      </c>
      <c r="L97" s="277"/>
      <c r="M97" s="278" t="s">
        <v>19</v>
      </c>
      <c r="N97" s="279" t="s">
        <v>43</v>
      </c>
      <c r="O97" s="86"/>
      <c r="P97" s="225">
        <f>O97*H97</f>
        <v>0</v>
      </c>
      <c r="Q97" s="225">
        <v>0.0030000000000000001</v>
      </c>
      <c r="R97" s="225">
        <f>Q97*H97</f>
        <v>0.19139999999999999</v>
      </c>
      <c r="S97" s="225">
        <v>0</v>
      </c>
      <c r="T97" s="22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7" t="s">
        <v>821</v>
      </c>
      <c r="AT97" s="227" t="s">
        <v>771</v>
      </c>
      <c r="AU97" s="227" t="s">
        <v>81</v>
      </c>
      <c r="AY97" s="19" t="s">
        <v>203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19" t="s">
        <v>79</v>
      </c>
      <c r="BK97" s="228">
        <f>ROUND(I97*H97,2)</f>
        <v>0</v>
      </c>
      <c r="BL97" s="19" t="s">
        <v>321</v>
      </c>
      <c r="BM97" s="227" t="s">
        <v>2217</v>
      </c>
    </row>
    <row r="98" s="13" customFormat="1">
      <c r="A98" s="13"/>
      <c r="B98" s="234"/>
      <c r="C98" s="235"/>
      <c r="D98" s="236" t="s">
        <v>215</v>
      </c>
      <c r="E98" s="237" t="s">
        <v>19</v>
      </c>
      <c r="F98" s="238" t="s">
        <v>2216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215</v>
      </c>
      <c r="AU98" s="244" t="s">
        <v>81</v>
      </c>
      <c r="AV98" s="13" t="s">
        <v>79</v>
      </c>
      <c r="AW98" s="13" t="s">
        <v>33</v>
      </c>
      <c r="AX98" s="13" t="s">
        <v>72</v>
      </c>
      <c r="AY98" s="244" t="s">
        <v>203</v>
      </c>
    </row>
    <row r="99" s="13" customFormat="1">
      <c r="A99" s="13"/>
      <c r="B99" s="234"/>
      <c r="C99" s="235"/>
      <c r="D99" s="236" t="s">
        <v>215</v>
      </c>
      <c r="E99" s="237" t="s">
        <v>19</v>
      </c>
      <c r="F99" s="238" t="s">
        <v>2209</v>
      </c>
      <c r="G99" s="235"/>
      <c r="H99" s="237" t="s">
        <v>19</v>
      </c>
      <c r="I99" s="239"/>
      <c r="J99" s="235"/>
      <c r="K99" s="235"/>
      <c r="L99" s="240"/>
      <c r="M99" s="241"/>
      <c r="N99" s="242"/>
      <c r="O99" s="242"/>
      <c r="P99" s="242"/>
      <c r="Q99" s="242"/>
      <c r="R99" s="242"/>
      <c r="S99" s="242"/>
      <c r="T99" s="24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4" t="s">
        <v>215</v>
      </c>
      <c r="AU99" s="244" t="s">
        <v>81</v>
      </c>
      <c r="AV99" s="13" t="s">
        <v>79</v>
      </c>
      <c r="AW99" s="13" t="s">
        <v>33</v>
      </c>
      <c r="AX99" s="13" t="s">
        <v>72</v>
      </c>
      <c r="AY99" s="244" t="s">
        <v>203</v>
      </c>
    </row>
    <row r="100" s="13" customFormat="1">
      <c r="A100" s="13"/>
      <c r="B100" s="234"/>
      <c r="C100" s="235"/>
      <c r="D100" s="236" t="s">
        <v>215</v>
      </c>
      <c r="E100" s="237" t="s">
        <v>19</v>
      </c>
      <c r="F100" s="238" t="s">
        <v>2210</v>
      </c>
      <c r="G100" s="235"/>
      <c r="H100" s="237" t="s">
        <v>19</v>
      </c>
      <c r="I100" s="239"/>
      <c r="J100" s="235"/>
      <c r="K100" s="235"/>
      <c r="L100" s="240"/>
      <c r="M100" s="241"/>
      <c r="N100" s="242"/>
      <c r="O100" s="242"/>
      <c r="P100" s="242"/>
      <c r="Q100" s="242"/>
      <c r="R100" s="242"/>
      <c r="S100" s="242"/>
      <c r="T100" s="24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4" t="s">
        <v>215</v>
      </c>
      <c r="AU100" s="244" t="s">
        <v>81</v>
      </c>
      <c r="AV100" s="13" t="s">
        <v>79</v>
      </c>
      <c r="AW100" s="13" t="s">
        <v>33</v>
      </c>
      <c r="AX100" s="13" t="s">
        <v>72</v>
      </c>
      <c r="AY100" s="244" t="s">
        <v>203</v>
      </c>
    </row>
    <row r="101" s="14" customFormat="1">
      <c r="A101" s="14"/>
      <c r="B101" s="245"/>
      <c r="C101" s="246"/>
      <c r="D101" s="236" t="s">
        <v>215</v>
      </c>
      <c r="E101" s="247" t="s">
        <v>19</v>
      </c>
      <c r="F101" s="248" t="s">
        <v>2218</v>
      </c>
      <c r="G101" s="246"/>
      <c r="H101" s="249">
        <v>28.600000000000001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215</v>
      </c>
      <c r="AU101" s="255" t="s">
        <v>81</v>
      </c>
      <c r="AV101" s="14" t="s">
        <v>81</v>
      </c>
      <c r="AW101" s="14" t="s">
        <v>33</v>
      </c>
      <c r="AX101" s="14" t="s">
        <v>72</v>
      </c>
      <c r="AY101" s="255" t="s">
        <v>203</v>
      </c>
    </row>
    <row r="102" s="13" customFormat="1">
      <c r="A102" s="13"/>
      <c r="B102" s="234"/>
      <c r="C102" s="235"/>
      <c r="D102" s="236" t="s">
        <v>215</v>
      </c>
      <c r="E102" s="237" t="s">
        <v>19</v>
      </c>
      <c r="F102" s="238" t="s">
        <v>2212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215</v>
      </c>
      <c r="AU102" s="244" t="s">
        <v>81</v>
      </c>
      <c r="AV102" s="13" t="s">
        <v>79</v>
      </c>
      <c r="AW102" s="13" t="s">
        <v>33</v>
      </c>
      <c r="AX102" s="13" t="s">
        <v>72</v>
      </c>
      <c r="AY102" s="244" t="s">
        <v>203</v>
      </c>
    </row>
    <row r="103" s="13" customFormat="1">
      <c r="A103" s="13"/>
      <c r="B103" s="234"/>
      <c r="C103" s="235"/>
      <c r="D103" s="236" t="s">
        <v>215</v>
      </c>
      <c r="E103" s="237" t="s">
        <v>19</v>
      </c>
      <c r="F103" s="238" t="s">
        <v>2210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215</v>
      </c>
      <c r="AU103" s="244" t="s">
        <v>81</v>
      </c>
      <c r="AV103" s="13" t="s">
        <v>79</v>
      </c>
      <c r="AW103" s="13" t="s">
        <v>33</v>
      </c>
      <c r="AX103" s="13" t="s">
        <v>72</v>
      </c>
      <c r="AY103" s="244" t="s">
        <v>203</v>
      </c>
    </row>
    <row r="104" s="14" customFormat="1">
      <c r="A104" s="14"/>
      <c r="B104" s="245"/>
      <c r="C104" s="246"/>
      <c r="D104" s="236" t="s">
        <v>215</v>
      </c>
      <c r="E104" s="247" t="s">
        <v>19</v>
      </c>
      <c r="F104" s="248" t="s">
        <v>2219</v>
      </c>
      <c r="G104" s="246"/>
      <c r="H104" s="249">
        <v>19.199999999999999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215</v>
      </c>
      <c r="AU104" s="255" t="s">
        <v>81</v>
      </c>
      <c r="AV104" s="14" t="s">
        <v>81</v>
      </c>
      <c r="AW104" s="14" t="s">
        <v>33</v>
      </c>
      <c r="AX104" s="14" t="s">
        <v>72</v>
      </c>
      <c r="AY104" s="255" t="s">
        <v>203</v>
      </c>
    </row>
    <row r="105" s="13" customFormat="1">
      <c r="A105" s="13"/>
      <c r="B105" s="234"/>
      <c r="C105" s="235"/>
      <c r="D105" s="236" t="s">
        <v>215</v>
      </c>
      <c r="E105" s="237" t="s">
        <v>19</v>
      </c>
      <c r="F105" s="238" t="s">
        <v>2214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215</v>
      </c>
      <c r="AU105" s="244" t="s">
        <v>81</v>
      </c>
      <c r="AV105" s="13" t="s">
        <v>79</v>
      </c>
      <c r="AW105" s="13" t="s">
        <v>33</v>
      </c>
      <c r="AX105" s="13" t="s">
        <v>72</v>
      </c>
      <c r="AY105" s="244" t="s">
        <v>203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2210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4" customFormat="1">
      <c r="A107" s="14"/>
      <c r="B107" s="245"/>
      <c r="C107" s="246"/>
      <c r="D107" s="236" t="s">
        <v>215</v>
      </c>
      <c r="E107" s="247" t="s">
        <v>19</v>
      </c>
      <c r="F107" s="248" t="s">
        <v>2220</v>
      </c>
      <c r="G107" s="246"/>
      <c r="H107" s="249">
        <v>16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215</v>
      </c>
      <c r="AU107" s="255" t="s">
        <v>81</v>
      </c>
      <c r="AV107" s="14" t="s">
        <v>81</v>
      </c>
      <c r="AW107" s="14" t="s">
        <v>33</v>
      </c>
      <c r="AX107" s="14" t="s">
        <v>72</v>
      </c>
      <c r="AY107" s="255" t="s">
        <v>203</v>
      </c>
    </row>
    <row r="108" s="15" customFormat="1">
      <c r="A108" s="15"/>
      <c r="B108" s="256"/>
      <c r="C108" s="257"/>
      <c r="D108" s="236" t="s">
        <v>215</v>
      </c>
      <c r="E108" s="258" t="s">
        <v>19</v>
      </c>
      <c r="F108" s="259" t="s">
        <v>246</v>
      </c>
      <c r="G108" s="257"/>
      <c r="H108" s="260">
        <v>63.799999999999997</v>
      </c>
      <c r="I108" s="261"/>
      <c r="J108" s="257"/>
      <c r="K108" s="257"/>
      <c r="L108" s="262"/>
      <c r="M108" s="263"/>
      <c r="N108" s="264"/>
      <c r="O108" s="264"/>
      <c r="P108" s="264"/>
      <c r="Q108" s="264"/>
      <c r="R108" s="264"/>
      <c r="S108" s="264"/>
      <c r="T108" s="26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6" t="s">
        <v>215</v>
      </c>
      <c r="AU108" s="266" t="s">
        <v>81</v>
      </c>
      <c r="AV108" s="15" t="s">
        <v>211</v>
      </c>
      <c r="AW108" s="15" t="s">
        <v>33</v>
      </c>
      <c r="AX108" s="15" t="s">
        <v>79</v>
      </c>
      <c r="AY108" s="266" t="s">
        <v>203</v>
      </c>
    </row>
    <row r="109" s="2" customFormat="1" ht="24.15" customHeight="1">
      <c r="A109" s="40"/>
      <c r="B109" s="41"/>
      <c r="C109" s="216" t="s">
        <v>89</v>
      </c>
      <c r="D109" s="216" t="s">
        <v>206</v>
      </c>
      <c r="E109" s="217" t="s">
        <v>2221</v>
      </c>
      <c r="F109" s="218" t="s">
        <v>2222</v>
      </c>
      <c r="G109" s="219" t="s">
        <v>2223</v>
      </c>
      <c r="H109" s="280"/>
      <c r="I109" s="221"/>
      <c r="J109" s="222">
        <f>ROUND(I109*H109,2)</f>
        <v>0</v>
      </c>
      <c r="K109" s="218" t="s">
        <v>210</v>
      </c>
      <c r="L109" s="46"/>
      <c r="M109" s="223" t="s">
        <v>19</v>
      </c>
      <c r="N109" s="224" t="s">
        <v>43</v>
      </c>
      <c r="O109" s="86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321</v>
      </c>
      <c r="AT109" s="227" t="s">
        <v>206</v>
      </c>
      <c r="AU109" s="227" t="s">
        <v>81</v>
      </c>
      <c r="AY109" s="19" t="s">
        <v>203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321</v>
      </c>
      <c r="BM109" s="227" t="s">
        <v>2224</v>
      </c>
    </row>
    <row r="110" s="2" customFormat="1">
      <c r="A110" s="40"/>
      <c r="B110" s="41"/>
      <c r="C110" s="42"/>
      <c r="D110" s="229" t="s">
        <v>213</v>
      </c>
      <c r="E110" s="42"/>
      <c r="F110" s="230" t="s">
        <v>2225</v>
      </c>
      <c r="G110" s="42"/>
      <c r="H110" s="42"/>
      <c r="I110" s="231"/>
      <c r="J110" s="42"/>
      <c r="K110" s="42"/>
      <c r="L110" s="46"/>
      <c r="M110" s="281"/>
      <c r="N110" s="282"/>
      <c r="O110" s="283"/>
      <c r="P110" s="283"/>
      <c r="Q110" s="283"/>
      <c r="R110" s="283"/>
      <c r="S110" s="283"/>
      <c r="T110" s="284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213</v>
      </c>
      <c r="AU110" s="19" t="s">
        <v>81</v>
      </c>
    </row>
    <row r="111" s="2" customFormat="1" ht="6.96" customHeight="1">
      <c r="A111" s="40"/>
      <c r="B111" s="61"/>
      <c r="C111" s="62"/>
      <c r="D111" s="62"/>
      <c r="E111" s="62"/>
      <c r="F111" s="62"/>
      <c r="G111" s="62"/>
      <c r="H111" s="62"/>
      <c r="I111" s="62"/>
      <c r="J111" s="62"/>
      <c r="K111" s="62"/>
      <c r="L111" s="46"/>
      <c r="M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</sheetData>
  <sheetProtection sheet="1" autoFilter="0" formatColumns="0" formatRows="0" objects="1" scenarios="1" spinCount="100000" saltValue="Ilhe+/RYKkz6lRK0NmEcHHvrlftxGfM6iCmT7c3hjWGPAdUP+uZxnufobP+8R2DrlxDAMAXkWyibN0Ak1efeSA==" hashValue="DB9MqgRKO112FivmIDV9+RfGgeP2gTAX4tnLTx2s8Z6SNzXE9EZXLabKxcbxJ5H0NAemKwHFIkYraPFFa46JZA==" algorithmName="SHA-512" password="CC35"/>
  <autoFilter ref="C80:K110"/>
  <mergeCells count="9">
    <mergeCell ref="E7:H7"/>
    <mergeCell ref="E9:H9"/>
    <mergeCell ref="E18:H18"/>
    <mergeCell ref="E27:H27"/>
    <mergeCell ref="E48:H48"/>
    <mergeCell ref="E50:H50"/>
    <mergeCell ref="E71:H71"/>
    <mergeCell ref="E73:H73"/>
    <mergeCell ref="L2:V2"/>
  </mergeCells>
  <hyperlinks>
    <hyperlink ref="F85" r:id="rId1" display="https://podminky.urs.cz/item/CS_URS_2025_01/767165111"/>
    <hyperlink ref="F110" r:id="rId2" display="https://podminky.urs.cz/item/CS_URS_2025_01/9987673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170</v>
      </c>
      <c r="E8" s="40"/>
      <c r="F8" s="40"/>
      <c r="G8" s="40"/>
      <c r="H8" s="40"/>
      <c r="I8" s="40"/>
      <c r="J8" s="40"/>
      <c r="K8" s="40"/>
      <c r="L8" s="148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9" t="s">
        <v>2226</v>
      </c>
      <c r="F9" s="40"/>
      <c r="G9" s="40"/>
      <c r="H9" s="40"/>
      <c r="I9" s="40"/>
      <c r="J9" s="40"/>
      <c r="K9" s="40"/>
      <c r="L9" s="148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8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50" t="str">
        <f>'Rekapitulace stavby'!AN8</f>
        <v>12. 5. 2025</v>
      </c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71.25" customHeight="1">
      <c r="A27" s="151"/>
      <c r="B27" s="152"/>
      <c r="C27" s="151"/>
      <c r="D27" s="151"/>
      <c r="E27" s="153" t="s">
        <v>176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5"/>
      <c r="E29" s="155"/>
      <c r="F29" s="155"/>
      <c r="G29" s="155"/>
      <c r="H29" s="155"/>
      <c r="I29" s="155"/>
      <c r="J29" s="155"/>
      <c r="K29" s="155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6" t="s">
        <v>38</v>
      </c>
      <c r="E30" s="40"/>
      <c r="F30" s="40"/>
      <c r="G30" s="40"/>
      <c r="H30" s="40"/>
      <c r="I30" s="40"/>
      <c r="J30" s="157">
        <f>ROUND(J85, 2)</f>
        <v>0</v>
      </c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5"/>
      <c r="E31" s="155"/>
      <c r="F31" s="155"/>
      <c r="G31" s="155"/>
      <c r="H31" s="155"/>
      <c r="I31" s="155"/>
      <c r="J31" s="155"/>
      <c r="K31" s="155"/>
      <c r="L31" s="148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8" t="s">
        <v>40</v>
      </c>
      <c r="G32" s="40"/>
      <c r="H32" s="40"/>
      <c r="I32" s="158" t="s">
        <v>39</v>
      </c>
      <c r="J32" s="158" t="s">
        <v>41</v>
      </c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7" t="s">
        <v>42</v>
      </c>
      <c r="E33" s="145" t="s">
        <v>43</v>
      </c>
      <c r="F33" s="159">
        <f>ROUND((SUM(BE85:BE109)),  2)</f>
        <v>0</v>
      </c>
      <c r="G33" s="40"/>
      <c r="H33" s="40"/>
      <c r="I33" s="160">
        <v>0.20999999999999999</v>
      </c>
      <c r="J33" s="159">
        <f>ROUND(((SUM(BE85:BE109))*I33),  2)</f>
        <v>0</v>
      </c>
      <c r="K33" s="40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ROUND((SUM(BF85:BF109)),  2)</f>
        <v>0</v>
      </c>
      <c r="G34" s="40"/>
      <c r="H34" s="40"/>
      <c r="I34" s="160">
        <v>0.12</v>
      </c>
      <c r="J34" s="159">
        <f>ROUND(((SUM(BF85:BF109))*I34), 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ROUND((SUM(BG85:BG109)),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ROUND((SUM(BH85:BH109)),  2)</f>
        <v>0</v>
      </c>
      <c r="G36" s="40"/>
      <c r="H36" s="40"/>
      <c r="I36" s="160">
        <v>0.12</v>
      </c>
      <c r="J36" s="159">
        <f>0</f>
        <v>0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ROUND((SUM(BI85:BI109)),  2)</f>
        <v>0</v>
      </c>
      <c r="G37" s="40"/>
      <c r="H37" s="40"/>
      <c r="I37" s="160">
        <v>0</v>
      </c>
      <c r="J37" s="159">
        <f>0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177</v>
      </c>
      <c r="D45" s="42"/>
      <c r="E45" s="42"/>
      <c r="F45" s="42"/>
      <c r="G45" s="42"/>
      <c r="H45" s="42"/>
      <c r="I45" s="42"/>
      <c r="J45" s="42"/>
      <c r="K45" s="42"/>
      <c r="L45" s="148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8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8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Domov seniorů Vojkov</v>
      </c>
      <c r="F48" s="34"/>
      <c r="G48" s="34"/>
      <c r="H48" s="34"/>
      <c r="I48" s="42"/>
      <c r="J48" s="42"/>
      <c r="K48" s="42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170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2025-074-5 - Úpravy evakuační výtah</v>
      </c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Vojkov 1, Vrchotovy Janovice</v>
      </c>
      <c r="G52" s="42"/>
      <c r="H52" s="42"/>
      <c r="I52" s="34" t="s">
        <v>23</v>
      </c>
      <c r="J52" s="74" t="str">
        <f>IF(J12="","",J12)</f>
        <v>12. 5. 2025</v>
      </c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8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40.05" customHeight="1">
      <c r="A54" s="40"/>
      <c r="B54" s="41"/>
      <c r="C54" s="34" t="s">
        <v>25</v>
      </c>
      <c r="D54" s="42"/>
      <c r="E54" s="42"/>
      <c r="F54" s="29" t="str">
        <f>E15</f>
        <v>Domov seniorů Vojkov 1, Vrchotovy Janovice</v>
      </c>
      <c r="G54" s="42"/>
      <c r="H54" s="42"/>
      <c r="I54" s="34" t="s">
        <v>31</v>
      </c>
      <c r="J54" s="38" t="str">
        <f>E21</f>
        <v>ČOS exim,s.r.o. Alešova 26, České Budějovice</v>
      </c>
      <c r="K54" s="42"/>
      <c r="L54" s="148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Ing. Dana Mlejnková</v>
      </c>
      <c r="K55" s="42"/>
      <c r="L55" s="148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7" t="s">
        <v>70</v>
      </c>
      <c r="D59" s="42"/>
      <c r="E59" s="42"/>
      <c r="F59" s="42"/>
      <c r="G59" s="42"/>
      <c r="H59" s="42"/>
      <c r="I59" s="42"/>
      <c r="J59" s="104">
        <f>J85</f>
        <v>0</v>
      </c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180</v>
      </c>
    </row>
    <row r="60" s="9" customFormat="1" ht="24.96" customHeight="1">
      <c r="A60" s="9"/>
      <c r="B60" s="178"/>
      <c r="C60" s="179"/>
      <c r="D60" s="180" t="s">
        <v>185</v>
      </c>
      <c r="E60" s="181"/>
      <c r="F60" s="181"/>
      <c r="G60" s="181"/>
      <c r="H60" s="181"/>
      <c r="I60" s="181"/>
      <c r="J60" s="182">
        <f>J86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6"/>
      <c r="D61" s="185" t="s">
        <v>2227</v>
      </c>
      <c r="E61" s="186"/>
      <c r="F61" s="186"/>
      <c r="G61" s="186"/>
      <c r="H61" s="186"/>
      <c r="I61" s="186"/>
      <c r="J61" s="187">
        <f>J87</f>
        <v>0</v>
      </c>
      <c r="K61" s="126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4.88" customHeight="1">
      <c r="A62" s="10"/>
      <c r="B62" s="184"/>
      <c r="C62" s="126"/>
      <c r="D62" s="185" t="s">
        <v>2228</v>
      </c>
      <c r="E62" s="186"/>
      <c r="F62" s="186"/>
      <c r="G62" s="186"/>
      <c r="H62" s="186"/>
      <c r="I62" s="186"/>
      <c r="J62" s="187">
        <f>J88</f>
        <v>0</v>
      </c>
      <c r="K62" s="126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4.88" customHeight="1">
      <c r="A63" s="10"/>
      <c r="B63" s="184"/>
      <c r="C63" s="126"/>
      <c r="D63" s="185" t="s">
        <v>2229</v>
      </c>
      <c r="E63" s="186"/>
      <c r="F63" s="186"/>
      <c r="G63" s="186"/>
      <c r="H63" s="186"/>
      <c r="I63" s="186"/>
      <c r="J63" s="187">
        <f>J92</f>
        <v>0</v>
      </c>
      <c r="K63" s="126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4.88" customHeight="1">
      <c r="A64" s="10"/>
      <c r="B64" s="184"/>
      <c r="C64" s="126"/>
      <c r="D64" s="185" t="s">
        <v>2230</v>
      </c>
      <c r="E64" s="186"/>
      <c r="F64" s="186"/>
      <c r="G64" s="186"/>
      <c r="H64" s="186"/>
      <c r="I64" s="186"/>
      <c r="J64" s="187">
        <f>J101</f>
        <v>0</v>
      </c>
      <c r="K64" s="126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4.88" customHeight="1">
      <c r="A65" s="10"/>
      <c r="B65" s="184"/>
      <c r="C65" s="126"/>
      <c r="D65" s="185" t="s">
        <v>2231</v>
      </c>
      <c r="E65" s="186"/>
      <c r="F65" s="186"/>
      <c r="G65" s="186"/>
      <c r="H65" s="186"/>
      <c r="I65" s="186"/>
      <c r="J65" s="187">
        <f>J107</f>
        <v>0</v>
      </c>
      <c r="K65" s="126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6.96" customHeight="1">
      <c r="A67" s="40"/>
      <c r="B67" s="61"/>
      <c r="C67" s="62"/>
      <c r="D67" s="62"/>
      <c r="E67" s="62"/>
      <c r="F67" s="62"/>
      <c r="G67" s="62"/>
      <c r="H67" s="62"/>
      <c r="I67" s="62"/>
      <c r="J67" s="62"/>
      <c r="K67" s="6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71" s="2" customFormat="1" ht="6.96" customHeight="1">
      <c r="A71" s="40"/>
      <c r="B71" s="63"/>
      <c r="C71" s="64"/>
      <c r="D71" s="64"/>
      <c r="E71" s="64"/>
      <c r="F71" s="64"/>
      <c r="G71" s="64"/>
      <c r="H71" s="64"/>
      <c r="I71" s="64"/>
      <c r="J71" s="64"/>
      <c r="K71" s="64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24.96" customHeight="1">
      <c r="A72" s="40"/>
      <c r="B72" s="41"/>
      <c r="C72" s="25" t="s">
        <v>188</v>
      </c>
      <c r="D72" s="42"/>
      <c r="E72" s="42"/>
      <c r="F72" s="42"/>
      <c r="G72" s="42"/>
      <c r="H72" s="42"/>
      <c r="I72" s="42"/>
      <c r="J72" s="42"/>
      <c r="K72" s="4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16</v>
      </c>
      <c r="D74" s="42"/>
      <c r="E74" s="42"/>
      <c r="F74" s="42"/>
      <c r="G74" s="42"/>
      <c r="H74" s="42"/>
      <c r="I74" s="42"/>
      <c r="J74" s="42"/>
      <c r="K74" s="42"/>
      <c r="L74" s="148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6.5" customHeight="1">
      <c r="A75" s="40"/>
      <c r="B75" s="41"/>
      <c r="C75" s="42"/>
      <c r="D75" s="42"/>
      <c r="E75" s="172" t="str">
        <f>E7</f>
        <v>Domov seniorů Vojkov</v>
      </c>
      <c r="F75" s="34"/>
      <c r="G75" s="34"/>
      <c r="H75" s="34"/>
      <c r="I75" s="42"/>
      <c r="J75" s="42"/>
      <c r="K75" s="4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170</v>
      </c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71" t="str">
        <f>E9</f>
        <v>2025-074-5 - Úpravy evakuační výtah</v>
      </c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21</v>
      </c>
      <c r="D79" s="42"/>
      <c r="E79" s="42"/>
      <c r="F79" s="29" t="str">
        <f>F12</f>
        <v>Vojkov 1, Vrchotovy Janovice</v>
      </c>
      <c r="G79" s="42"/>
      <c r="H79" s="42"/>
      <c r="I79" s="34" t="s">
        <v>23</v>
      </c>
      <c r="J79" s="74" t="str">
        <f>IF(J12="","",J12)</f>
        <v>12. 5. 2025</v>
      </c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40.05" customHeight="1">
      <c r="A81" s="40"/>
      <c r="B81" s="41"/>
      <c r="C81" s="34" t="s">
        <v>25</v>
      </c>
      <c r="D81" s="42"/>
      <c r="E81" s="42"/>
      <c r="F81" s="29" t="str">
        <f>E15</f>
        <v>Domov seniorů Vojkov 1, Vrchotovy Janovice</v>
      </c>
      <c r="G81" s="42"/>
      <c r="H81" s="42"/>
      <c r="I81" s="34" t="s">
        <v>31</v>
      </c>
      <c r="J81" s="38" t="str">
        <f>E21</f>
        <v>ČOS exim,s.r.o. Alešova 26, České Budějovice</v>
      </c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15" customHeight="1">
      <c r="A82" s="40"/>
      <c r="B82" s="41"/>
      <c r="C82" s="34" t="s">
        <v>29</v>
      </c>
      <c r="D82" s="42"/>
      <c r="E82" s="42"/>
      <c r="F82" s="29" t="str">
        <f>IF(E18="","",E18)</f>
        <v>Vyplň údaj</v>
      </c>
      <c r="G82" s="42"/>
      <c r="H82" s="42"/>
      <c r="I82" s="34" t="s">
        <v>34</v>
      </c>
      <c r="J82" s="38" t="str">
        <f>E24</f>
        <v>Ing. Dana Mlejnková</v>
      </c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0.32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1" customFormat="1" ht="29.28" customHeight="1">
      <c r="A84" s="189"/>
      <c r="B84" s="190"/>
      <c r="C84" s="191" t="s">
        <v>189</v>
      </c>
      <c r="D84" s="192" t="s">
        <v>57</v>
      </c>
      <c r="E84" s="192" t="s">
        <v>53</v>
      </c>
      <c r="F84" s="192" t="s">
        <v>54</v>
      </c>
      <c r="G84" s="192" t="s">
        <v>190</v>
      </c>
      <c r="H84" s="192" t="s">
        <v>191</v>
      </c>
      <c r="I84" s="192" t="s">
        <v>192</v>
      </c>
      <c r="J84" s="192" t="s">
        <v>179</v>
      </c>
      <c r="K84" s="193" t="s">
        <v>193</v>
      </c>
      <c r="L84" s="194"/>
      <c r="M84" s="94" t="s">
        <v>19</v>
      </c>
      <c r="N84" s="95" t="s">
        <v>42</v>
      </c>
      <c r="O84" s="95" t="s">
        <v>194</v>
      </c>
      <c r="P84" s="95" t="s">
        <v>195</v>
      </c>
      <c r="Q84" s="95" t="s">
        <v>196</v>
      </c>
      <c r="R84" s="95" t="s">
        <v>197</v>
      </c>
      <c r="S84" s="95" t="s">
        <v>198</v>
      </c>
      <c r="T84" s="96" t="s">
        <v>199</v>
      </c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</row>
    <row r="85" s="2" customFormat="1" ht="22.8" customHeight="1">
      <c r="A85" s="40"/>
      <c r="B85" s="41"/>
      <c r="C85" s="101" t="s">
        <v>200</v>
      </c>
      <c r="D85" s="42"/>
      <c r="E85" s="42"/>
      <c r="F85" s="42"/>
      <c r="G85" s="42"/>
      <c r="H85" s="42"/>
      <c r="I85" s="42"/>
      <c r="J85" s="195">
        <f>BK85</f>
        <v>0</v>
      </c>
      <c r="K85" s="42"/>
      <c r="L85" s="46"/>
      <c r="M85" s="97"/>
      <c r="N85" s="196"/>
      <c r="O85" s="98"/>
      <c r="P85" s="197">
        <f>P86</f>
        <v>0</v>
      </c>
      <c r="Q85" s="98"/>
      <c r="R85" s="197">
        <f>R86</f>
        <v>0</v>
      </c>
      <c r="S85" s="98"/>
      <c r="T85" s="198">
        <f>T86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T85" s="19" t="s">
        <v>71</v>
      </c>
      <c r="AU85" s="19" t="s">
        <v>180</v>
      </c>
      <c r="BK85" s="199">
        <f>BK86</f>
        <v>0</v>
      </c>
    </row>
    <row r="86" s="12" customFormat="1" ht="25.92" customHeight="1">
      <c r="A86" s="12"/>
      <c r="B86" s="200"/>
      <c r="C86" s="201"/>
      <c r="D86" s="202" t="s">
        <v>71</v>
      </c>
      <c r="E86" s="203" t="s">
        <v>314</v>
      </c>
      <c r="F86" s="203" t="s">
        <v>315</v>
      </c>
      <c r="G86" s="201"/>
      <c r="H86" s="201"/>
      <c r="I86" s="204"/>
      <c r="J86" s="205">
        <f>BK86</f>
        <v>0</v>
      </c>
      <c r="K86" s="201"/>
      <c r="L86" s="206"/>
      <c r="M86" s="207"/>
      <c r="N86" s="208"/>
      <c r="O86" s="208"/>
      <c r="P86" s="209">
        <f>P87</f>
        <v>0</v>
      </c>
      <c r="Q86" s="208"/>
      <c r="R86" s="209">
        <f>R87</f>
        <v>0</v>
      </c>
      <c r="S86" s="208"/>
      <c r="T86" s="210">
        <f>T87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11" t="s">
        <v>81</v>
      </c>
      <c r="AT86" s="212" t="s">
        <v>71</v>
      </c>
      <c r="AU86" s="212" t="s">
        <v>72</v>
      </c>
      <c r="AY86" s="211" t="s">
        <v>203</v>
      </c>
      <c r="BK86" s="213">
        <f>BK87</f>
        <v>0</v>
      </c>
    </row>
    <row r="87" s="12" customFormat="1" ht="22.8" customHeight="1">
      <c r="A87" s="12"/>
      <c r="B87" s="200"/>
      <c r="C87" s="201"/>
      <c r="D87" s="202" t="s">
        <v>71</v>
      </c>
      <c r="E87" s="214" t="s">
        <v>2232</v>
      </c>
      <c r="F87" s="214" t="s">
        <v>2233</v>
      </c>
      <c r="G87" s="201"/>
      <c r="H87" s="201"/>
      <c r="I87" s="204"/>
      <c r="J87" s="215">
        <f>BK87</f>
        <v>0</v>
      </c>
      <c r="K87" s="201"/>
      <c r="L87" s="206"/>
      <c r="M87" s="207"/>
      <c r="N87" s="208"/>
      <c r="O87" s="208"/>
      <c r="P87" s="209">
        <f>P88+P92+P101+P107</f>
        <v>0</v>
      </c>
      <c r="Q87" s="208"/>
      <c r="R87" s="209">
        <f>R88+R92+R101+R107</f>
        <v>0</v>
      </c>
      <c r="S87" s="208"/>
      <c r="T87" s="210">
        <f>T88+T92+T101+T107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81</v>
      </c>
      <c r="AT87" s="212" t="s">
        <v>71</v>
      </c>
      <c r="AU87" s="212" t="s">
        <v>79</v>
      </c>
      <c r="AY87" s="211" t="s">
        <v>203</v>
      </c>
      <c r="BK87" s="213">
        <f>BK88+BK92+BK101+BK107</f>
        <v>0</v>
      </c>
    </row>
    <row r="88" s="12" customFormat="1" ht="20.88" customHeight="1">
      <c r="A88" s="12"/>
      <c r="B88" s="200"/>
      <c r="C88" s="201"/>
      <c r="D88" s="202" t="s">
        <v>71</v>
      </c>
      <c r="E88" s="214" t="s">
        <v>2234</v>
      </c>
      <c r="F88" s="214" t="s">
        <v>2235</v>
      </c>
      <c r="G88" s="201"/>
      <c r="H88" s="201"/>
      <c r="I88" s="204"/>
      <c r="J88" s="215">
        <f>BK88</f>
        <v>0</v>
      </c>
      <c r="K88" s="201"/>
      <c r="L88" s="206"/>
      <c r="M88" s="207"/>
      <c r="N88" s="208"/>
      <c r="O88" s="208"/>
      <c r="P88" s="209">
        <f>SUM(P89:P91)</f>
        <v>0</v>
      </c>
      <c r="Q88" s="208"/>
      <c r="R88" s="209">
        <f>SUM(R89:R91)</f>
        <v>0</v>
      </c>
      <c r="S88" s="208"/>
      <c r="T88" s="210">
        <f>SUM(T89:T91)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79</v>
      </c>
      <c r="AT88" s="212" t="s">
        <v>71</v>
      </c>
      <c r="AU88" s="212" t="s">
        <v>81</v>
      </c>
      <c r="AY88" s="211" t="s">
        <v>203</v>
      </c>
      <c r="BK88" s="213">
        <f>SUM(BK89:BK91)</f>
        <v>0</v>
      </c>
    </row>
    <row r="89" s="2" customFormat="1" ht="16.5" customHeight="1">
      <c r="A89" s="40"/>
      <c r="B89" s="41"/>
      <c r="C89" s="270" t="s">
        <v>79</v>
      </c>
      <c r="D89" s="270" t="s">
        <v>771</v>
      </c>
      <c r="E89" s="271" t="s">
        <v>2236</v>
      </c>
      <c r="F89" s="272" t="s">
        <v>2237</v>
      </c>
      <c r="G89" s="273" t="s">
        <v>2238</v>
      </c>
      <c r="H89" s="274">
        <v>1</v>
      </c>
      <c r="I89" s="275"/>
      <c r="J89" s="276">
        <f>ROUND(I89*H89,2)</f>
        <v>0</v>
      </c>
      <c r="K89" s="272" t="s">
        <v>19</v>
      </c>
      <c r="L89" s="277"/>
      <c r="M89" s="278" t="s">
        <v>19</v>
      </c>
      <c r="N89" s="279" t="s">
        <v>43</v>
      </c>
      <c r="O89" s="86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27" t="s">
        <v>821</v>
      </c>
      <c r="AT89" s="227" t="s">
        <v>771</v>
      </c>
      <c r="AU89" s="227" t="s">
        <v>89</v>
      </c>
      <c r="AY89" s="19" t="s">
        <v>203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19" t="s">
        <v>79</v>
      </c>
      <c r="BK89" s="228">
        <f>ROUND(I89*H89,2)</f>
        <v>0</v>
      </c>
      <c r="BL89" s="19" t="s">
        <v>321</v>
      </c>
      <c r="BM89" s="227" t="s">
        <v>2239</v>
      </c>
    </row>
    <row r="90" s="2" customFormat="1" ht="16.5" customHeight="1">
      <c r="A90" s="40"/>
      <c r="B90" s="41"/>
      <c r="C90" s="216" t="s">
        <v>81</v>
      </c>
      <c r="D90" s="216" t="s">
        <v>206</v>
      </c>
      <c r="E90" s="217" t="s">
        <v>2240</v>
      </c>
      <c r="F90" s="218" t="s">
        <v>2241</v>
      </c>
      <c r="G90" s="219" t="s">
        <v>2238</v>
      </c>
      <c r="H90" s="220">
        <v>1</v>
      </c>
      <c r="I90" s="221"/>
      <c r="J90" s="222">
        <f>ROUND(I90*H90,2)</f>
        <v>0</v>
      </c>
      <c r="K90" s="218" t="s">
        <v>19</v>
      </c>
      <c r="L90" s="46"/>
      <c r="M90" s="223" t="s">
        <v>19</v>
      </c>
      <c r="N90" s="224" t="s">
        <v>43</v>
      </c>
      <c r="O90" s="86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27" t="s">
        <v>321</v>
      </c>
      <c r="AT90" s="227" t="s">
        <v>206</v>
      </c>
      <c r="AU90" s="227" t="s">
        <v>89</v>
      </c>
      <c r="AY90" s="19" t="s">
        <v>203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19" t="s">
        <v>79</v>
      </c>
      <c r="BK90" s="228">
        <f>ROUND(I90*H90,2)</f>
        <v>0</v>
      </c>
      <c r="BL90" s="19" t="s">
        <v>321</v>
      </c>
      <c r="BM90" s="227" t="s">
        <v>2242</v>
      </c>
    </row>
    <row r="91" s="2" customFormat="1" ht="16.5" customHeight="1">
      <c r="A91" s="40"/>
      <c r="B91" s="41"/>
      <c r="C91" s="216" t="s">
        <v>89</v>
      </c>
      <c r="D91" s="216" t="s">
        <v>206</v>
      </c>
      <c r="E91" s="217" t="s">
        <v>2243</v>
      </c>
      <c r="F91" s="218" t="s">
        <v>806</v>
      </c>
      <c r="G91" s="219" t="s">
        <v>2238</v>
      </c>
      <c r="H91" s="220">
        <v>1</v>
      </c>
      <c r="I91" s="221"/>
      <c r="J91" s="222">
        <f>ROUND(I91*H91,2)</f>
        <v>0</v>
      </c>
      <c r="K91" s="218" t="s">
        <v>19</v>
      </c>
      <c r="L91" s="46"/>
      <c r="M91" s="223" t="s">
        <v>19</v>
      </c>
      <c r="N91" s="224" t="s">
        <v>43</v>
      </c>
      <c r="O91" s="86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7" t="s">
        <v>321</v>
      </c>
      <c r="AT91" s="227" t="s">
        <v>206</v>
      </c>
      <c r="AU91" s="227" t="s">
        <v>89</v>
      </c>
      <c r="AY91" s="19" t="s">
        <v>203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19" t="s">
        <v>79</v>
      </c>
      <c r="BK91" s="228">
        <f>ROUND(I91*H91,2)</f>
        <v>0</v>
      </c>
      <c r="BL91" s="19" t="s">
        <v>321</v>
      </c>
      <c r="BM91" s="227" t="s">
        <v>2244</v>
      </c>
    </row>
    <row r="92" s="12" customFormat="1" ht="20.88" customHeight="1">
      <c r="A92" s="12"/>
      <c r="B92" s="200"/>
      <c r="C92" s="201"/>
      <c r="D92" s="202" t="s">
        <v>71</v>
      </c>
      <c r="E92" s="214" t="s">
        <v>2245</v>
      </c>
      <c r="F92" s="214" t="s">
        <v>2246</v>
      </c>
      <c r="G92" s="201"/>
      <c r="H92" s="201"/>
      <c r="I92" s="204"/>
      <c r="J92" s="215">
        <f>BK92</f>
        <v>0</v>
      </c>
      <c r="K92" s="201"/>
      <c r="L92" s="206"/>
      <c r="M92" s="207"/>
      <c r="N92" s="208"/>
      <c r="O92" s="208"/>
      <c r="P92" s="209">
        <f>SUM(P93:P100)</f>
        <v>0</v>
      </c>
      <c r="Q92" s="208"/>
      <c r="R92" s="209">
        <f>SUM(R93:R100)</f>
        <v>0</v>
      </c>
      <c r="S92" s="208"/>
      <c r="T92" s="210">
        <f>SUM(T93:T100)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79</v>
      </c>
      <c r="AT92" s="212" t="s">
        <v>71</v>
      </c>
      <c r="AU92" s="212" t="s">
        <v>81</v>
      </c>
      <c r="AY92" s="211" t="s">
        <v>203</v>
      </c>
      <c r="BK92" s="213">
        <f>SUM(BK93:BK100)</f>
        <v>0</v>
      </c>
    </row>
    <row r="93" s="2" customFormat="1" ht="16.5" customHeight="1">
      <c r="A93" s="40"/>
      <c r="B93" s="41"/>
      <c r="C93" s="270" t="s">
        <v>211</v>
      </c>
      <c r="D93" s="270" t="s">
        <v>771</v>
      </c>
      <c r="E93" s="271" t="s">
        <v>2247</v>
      </c>
      <c r="F93" s="272" t="s">
        <v>2248</v>
      </c>
      <c r="G93" s="273" t="s">
        <v>2238</v>
      </c>
      <c r="H93" s="274">
        <v>1</v>
      </c>
      <c r="I93" s="275"/>
      <c r="J93" s="276">
        <f>ROUND(I93*H93,2)</f>
        <v>0</v>
      </c>
      <c r="K93" s="272" t="s">
        <v>19</v>
      </c>
      <c r="L93" s="277"/>
      <c r="M93" s="278" t="s">
        <v>19</v>
      </c>
      <c r="N93" s="279" t="s">
        <v>43</v>
      </c>
      <c r="O93" s="86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7" t="s">
        <v>821</v>
      </c>
      <c r="AT93" s="227" t="s">
        <v>771</v>
      </c>
      <c r="AU93" s="227" t="s">
        <v>89</v>
      </c>
      <c r="AY93" s="19" t="s">
        <v>203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19" t="s">
        <v>79</v>
      </c>
      <c r="BK93" s="228">
        <f>ROUND(I93*H93,2)</f>
        <v>0</v>
      </c>
      <c r="BL93" s="19" t="s">
        <v>321</v>
      </c>
      <c r="BM93" s="227" t="s">
        <v>2249</v>
      </c>
    </row>
    <row r="94" s="2" customFormat="1" ht="16.5" customHeight="1">
      <c r="A94" s="40"/>
      <c r="B94" s="41"/>
      <c r="C94" s="270" t="s">
        <v>285</v>
      </c>
      <c r="D94" s="270" t="s">
        <v>771</v>
      </c>
      <c r="E94" s="271" t="s">
        <v>2250</v>
      </c>
      <c r="F94" s="272" t="s">
        <v>2251</v>
      </c>
      <c r="G94" s="273" t="s">
        <v>2238</v>
      </c>
      <c r="H94" s="274">
        <v>1</v>
      </c>
      <c r="I94" s="275"/>
      <c r="J94" s="276">
        <f>ROUND(I94*H94,2)</f>
        <v>0</v>
      </c>
      <c r="K94" s="272" t="s">
        <v>19</v>
      </c>
      <c r="L94" s="277"/>
      <c r="M94" s="278" t="s">
        <v>19</v>
      </c>
      <c r="N94" s="279" t="s">
        <v>43</v>
      </c>
      <c r="O94" s="86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7" t="s">
        <v>821</v>
      </c>
      <c r="AT94" s="227" t="s">
        <v>771</v>
      </c>
      <c r="AU94" s="227" t="s">
        <v>89</v>
      </c>
      <c r="AY94" s="19" t="s">
        <v>203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19" t="s">
        <v>79</v>
      </c>
      <c r="BK94" s="228">
        <f>ROUND(I94*H94,2)</f>
        <v>0</v>
      </c>
      <c r="BL94" s="19" t="s">
        <v>321</v>
      </c>
      <c r="BM94" s="227" t="s">
        <v>2252</v>
      </c>
    </row>
    <row r="95" s="2" customFormat="1" ht="16.5" customHeight="1">
      <c r="A95" s="40"/>
      <c r="B95" s="41"/>
      <c r="C95" s="270" t="s">
        <v>290</v>
      </c>
      <c r="D95" s="270" t="s">
        <v>771</v>
      </c>
      <c r="E95" s="271" t="s">
        <v>2253</v>
      </c>
      <c r="F95" s="272" t="s">
        <v>2254</v>
      </c>
      <c r="G95" s="273" t="s">
        <v>2238</v>
      </c>
      <c r="H95" s="274">
        <v>1</v>
      </c>
      <c r="I95" s="275"/>
      <c r="J95" s="276">
        <f>ROUND(I95*H95,2)</f>
        <v>0</v>
      </c>
      <c r="K95" s="272" t="s">
        <v>19</v>
      </c>
      <c r="L95" s="277"/>
      <c r="M95" s="278" t="s">
        <v>19</v>
      </c>
      <c r="N95" s="279" t="s">
        <v>43</v>
      </c>
      <c r="O95" s="86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7" t="s">
        <v>821</v>
      </c>
      <c r="AT95" s="227" t="s">
        <v>771</v>
      </c>
      <c r="AU95" s="227" t="s">
        <v>89</v>
      </c>
      <c r="AY95" s="19" t="s">
        <v>203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19" t="s">
        <v>79</v>
      </c>
      <c r="BK95" s="228">
        <f>ROUND(I95*H95,2)</f>
        <v>0</v>
      </c>
      <c r="BL95" s="19" t="s">
        <v>321</v>
      </c>
      <c r="BM95" s="227" t="s">
        <v>2255</v>
      </c>
    </row>
    <row r="96" s="2" customFormat="1" ht="16.5" customHeight="1">
      <c r="A96" s="40"/>
      <c r="B96" s="41"/>
      <c r="C96" s="270" t="s">
        <v>296</v>
      </c>
      <c r="D96" s="270" t="s">
        <v>771</v>
      </c>
      <c r="E96" s="271" t="s">
        <v>2256</v>
      </c>
      <c r="F96" s="272" t="s">
        <v>2257</v>
      </c>
      <c r="G96" s="273" t="s">
        <v>2238</v>
      </c>
      <c r="H96" s="274">
        <v>1</v>
      </c>
      <c r="I96" s="275"/>
      <c r="J96" s="276">
        <f>ROUND(I96*H96,2)</f>
        <v>0</v>
      </c>
      <c r="K96" s="272" t="s">
        <v>19</v>
      </c>
      <c r="L96" s="277"/>
      <c r="M96" s="278" t="s">
        <v>19</v>
      </c>
      <c r="N96" s="279" t="s">
        <v>43</v>
      </c>
      <c r="O96" s="86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7" t="s">
        <v>821</v>
      </c>
      <c r="AT96" s="227" t="s">
        <v>771</v>
      </c>
      <c r="AU96" s="227" t="s">
        <v>89</v>
      </c>
      <c r="AY96" s="19" t="s">
        <v>203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19" t="s">
        <v>79</v>
      </c>
      <c r="BK96" s="228">
        <f>ROUND(I96*H96,2)</f>
        <v>0</v>
      </c>
      <c r="BL96" s="19" t="s">
        <v>321</v>
      </c>
      <c r="BM96" s="227" t="s">
        <v>2258</v>
      </c>
    </row>
    <row r="97" s="2" customFormat="1" ht="16.5" customHeight="1">
      <c r="A97" s="40"/>
      <c r="B97" s="41"/>
      <c r="C97" s="270" t="s">
        <v>302</v>
      </c>
      <c r="D97" s="270" t="s">
        <v>771</v>
      </c>
      <c r="E97" s="271" t="s">
        <v>2259</v>
      </c>
      <c r="F97" s="272" t="s">
        <v>2260</v>
      </c>
      <c r="G97" s="273" t="s">
        <v>2238</v>
      </c>
      <c r="H97" s="274">
        <v>1</v>
      </c>
      <c r="I97" s="275"/>
      <c r="J97" s="276">
        <f>ROUND(I97*H97,2)</f>
        <v>0</v>
      </c>
      <c r="K97" s="272" t="s">
        <v>19</v>
      </c>
      <c r="L97" s="277"/>
      <c r="M97" s="278" t="s">
        <v>19</v>
      </c>
      <c r="N97" s="279" t="s">
        <v>43</v>
      </c>
      <c r="O97" s="86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7" t="s">
        <v>821</v>
      </c>
      <c r="AT97" s="227" t="s">
        <v>771</v>
      </c>
      <c r="AU97" s="227" t="s">
        <v>89</v>
      </c>
      <c r="AY97" s="19" t="s">
        <v>203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19" t="s">
        <v>79</v>
      </c>
      <c r="BK97" s="228">
        <f>ROUND(I97*H97,2)</f>
        <v>0</v>
      </c>
      <c r="BL97" s="19" t="s">
        <v>321</v>
      </c>
      <c r="BM97" s="227" t="s">
        <v>2261</v>
      </c>
    </row>
    <row r="98" s="2" customFormat="1" ht="16.5" customHeight="1">
      <c r="A98" s="40"/>
      <c r="B98" s="41"/>
      <c r="C98" s="270" t="s">
        <v>308</v>
      </c>
      <c r="D98" s="270" t="s">
        <v>771</v>
      </c>
      <c r="E98" s="271" t="s">
        <v>2262</v>
      </c>
      <c r="F98" s="272" t="s">
        <v>2263</v>
      </c>
      <c r="G98" s="273" t="s">
        <v>2238</v>
      </c>
      <c r="H98" s="274">
        <v>1</v>
      </c>
      <c r="I98" s="275"/>
      <c r="J98" s="276">
        <f>ROUND(I98*H98,2)</f>
        <v>0</v>
      </c>
      <c r="K98" s="272" t="s">
        <v>19</v>
      </c>
      <c r="L98" s="277"/>
      <c r="M98" s="278" t="s">
        <v>19</v>
      </c>
      <c r="N98" s="279" t="s">
        <v>43</v>
      </c>
      <c r="O98" s="86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7" t="s">
        <v>821</v>
      </c>
      <c r="AT98" s="227" t="s">
        <v>771</v>
      </c>
      <c r="AU98" s="227" t="s">
        <v>89</v>
      </c>
      <c r="AY98" s="19" t="s">
        <v>203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19" t="s">
        <v>79</v>
      </c>
      <c r="BK98" s="228">
        <f>ROUND(I98*H98,2)</f>
        <v>0</v>
      </c>
      <c r="BL98" s="19" t="s">
        <v>321</v>
      </c>
      <c r="BM98" s="227" t="s">
        <v>2264</v>
      </c>
    </row>
    <row r="99" s="2" customFormat="1" ht="16.5" customHeight="1">
      <c r="A99" s="40"/>
      <c r="B99" s="41"/>
      <c r="C99" s="216" t="s">
        <v>318</v>
      </c>
      <c r="D99" s="216" t="s">
        <v>206</v>
      </c>
      <c r="E99" s="217" t="s">
        <v>2265</v>
      </c>
      <c r="F99" s="218" t="s">
        <v>2266</v>
      </c>
      <c r="G99" s="219" t="s">
        <v>2267</v>
      </c>
      <c r="H99" s="220">
        <v>19</v>
      </c>
      <c r="I99" s="221"/>
      <c r="J99" s="222">
        <f>ROUND(I99*H99,2)</f>
        <v>0</v>
      </c>
      <c r="K99" s="218" t="s">
        <v>19</v>
      </c>
      <c r="L99" s="46"/>
      <c r="M99" s="223" t="s">
        <v>19</v>
      </c>
      <c r="N99" s="224" t="s">
        <v>43</v>
      </c>
      <c r="O99" s="86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7" t="s">
        <v>321</v>
      </c>
      <c r="AT99" s="227" t="s">
        <v>206</v>
      </c>
      <c r="AU99" s="227" t="s">
        <v>89</v>
      </c>
      <c r="AY99" s="19" t="s">
        <v>203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19" t="s">
        <v>79</v>
      </c>
      <c r="BK99" s="228">
        <f>ROUND(I99*H99,2)</f>
        <v>0</v>
      </c>
      <c r="BL99" s="19" t="s">
        <v>321</v>
      </c>
      <c r="BM99" s="227" t="s">
        <v>2268</v>
      </c>
    </row>
    <row r="100" s="2" customFormat="1" ht="16.5" customHeight="1">
      <c r="A100" s="40"/>
      <c r="B100" s="41"/>
      <c r="C100" s="216" t="s">
        <v>331</v>
      </c>
      <c r="D100" s="216" t="s">
        <v>206</v>
      </c>
      <c r="E100" s="217" t="s">
        <v>2269</v>
      </c>
      <c r="F100" s="218" t="s">
        <v>806</v>
      </c>
      <c r="G100" s="219" t="s">
        <v>2238</v>
      </c>
      <c r="H100" s="220">
        <v>1</v>
      </c>
      <c r="I100" s="221"/>
      <c r="J100" s="222">
        <f>ROUND(I100*H100,2)</f>
        <v>0</v>
      </c>
      <c r="K100" s="218" t="s">
        <v>19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321</v>
      </c>
      <c r="AT100" s="227" t="s">
        <v>206</v>
      </c>
      <c r="AU100" s="227" t="s">
        <v>89</v>
      </c>
      <c r="AY100" s="19" t="s">
        <v>203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321</v>
      </c>
      <c r="BM100" s="227" t="s">
        <v>2270</v>
      </c>
    </row>
    <row r="101" s="12" customFormat="1" ht="20.88" customHeight="1">
      <c r="A101" s="12"/>
      <c r="B101" s="200"/>
      <c r="C101" s="201"/>
      <c r="D101" s="202" t="s">
        <v>71</v>
      </c>
      <c r="E101" s="214" t="s">
        <v>2271</v>
      </c>
      <c r="F101" s="214" t="s">
        <v>2272</v>
      </c>
      <c r="G101" s="201"/>
      <c r="H101" s="201"/>
      <c r="I101" s="204"/>
      <c r="J101" s="215">
        <f>BK101</f>
        <v>0</v>
      </c>
      <c r="K101" s="201"/>
      <c r="L101" s="206"/>
      <c r="M101" s="207"/>
      <c r="N101" s="208"/>
      <c r="O101" s="208"/>
      <c r="P101" s="209">
        <f>SUM(P102:P106)</f>
        <v>0</v>
      </c>
      <c r="Q101" s="208"/>
      <c r="R101" s="209">
        <f>SUM(R102:R106)</f>
        <v>0</v>
      </c>
      <c r="S101" s="208"/>
      <c r="T101" s="210">
        <f>SUM(T102:T106)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79</v>
      </c>
      <c r="AT101" s="212" t="s">
        <v>71</v>
      </c>
      <c r="AU101" s="212" t="s">
        <v>81</v>
      </c>
      <c r="AY101" s="211" t="s">
        <v>203</v>
      </c>
      <c r="BK101" s="213">
        <f>SUM(BK102:BK106)</f>
        <v>0</v>
      </c>
    </row>
    <row r="102" s="2" customFormat="1" ht="16.5" customHeight="1">
      <c r="A102" s="40"/>
      <c r="B102" s="41"/>
      <c r="C102" s="216" t="s">
        <v>8</v>
      </c>
      <c r="D102" s="216" t="s">
        <v>206</v>
      </c>
      <c r="E102" s="217" t="s">
        <v>2273</v>
      </c>
      <c r="F102" s="218" t="s">
        <v>2274</v>
      </c>
      <c r="G102" s="219" t="s">
        <v>209</v>
      </c>
      <c r="H102" s="220">
        <v>1</v>
      </c>
      <c r="I102" s="221"/>
      <c r="J102" s="222">
        <f>ROUND(I102*H102,2)</f>
        <v>0</v>
      </c>
      <c r="K102" s="218" t="s">
        <v>19</v>
      </c>
      <c r="L102" s="46"/>
      <c r="M102" s="223" t="s">
        <v>19</v>
      </c>
      <c r="N102" s="224" t="s">
        <v>43</v>
      </c>
      <c r="O102" s="86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7" t="s">
        <v>321</v>
      </c>
      <c r="AT102" s="227" t="s">
        <v>206</v>
      </c>
      <c r="AU102" s="227" t="s">
        <v>89</v>
      </c>
      <c r="AY102" s="19" t="s">
        <v>203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19" t="s">
        <v>79</v>
      </c>
      <c r="BK102" s="228">
        <f>ROUND(I102*H102,2)</f>
        <v>0</v>
      </c>
      <c r="BL102" s="19" t="s">
        <v>321</v>
      </c>
      <c r="BM102" s="227" t="s">
        <v>2275</v>
      </c>
    </row>
    <row r="103" s="2" customFormat="1" ht="16.5" customHeight="1">
      <c r="A103" s="40"/>
      <c r="B103" s="41"/>
      <c r="C103" s="216" t="s">
        <v>348</v>
      </c>
      <c r="D103" s="216" t="s">
        <v>206</v>
      </c>
      <c r="E103" s="217" t="s">
        <v>2276</v>
      </c>
      <c r="F103" s="218" t="s">
        <v>2277</v>
      </c>
      <c r="G103" s="219" t="s">
        <v>727</v>
      </c>
      <c r="H103" s="220">
        <v>1</v>
      </c>
      <c r="I103" s="221"/>
      <c r="J103" s="222">
        <f>ROUND(I103*H103,2)</f>
        <v>0</v>
      </c>
      <c r="K103" s="218" t="s">
        <v>19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321</v>
      </c>
      <c r="AT103" s="227" t="s">
        <v>206</v>
      </c>
      <c r="AU103" s="227" t="s">
        <v>89</v>
      </c>
      <c r="AY103" s="19" t="s">
        <v>203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321</v>
      </c>
      <c r="BM103" s="227" t="s">
        <v>2278</v>
      </c>
    </row>
    <row r="104" s="2" customFormat="1" ht="16.5" customHeight="1">
      <c r="A104" s="40"/>
      <c r="B104" s="41"/>
      <c r="C104" s="216" t="s">
        <v>355</v>
      </c>
      <c r="D104" s="216" t="s">
        <v>206</v>
      </c>
      <c r="E104" s="217" t="s">
        <v>2279</v>
      </c>
      <c r="F104" s="218" t="s">
        <v>2280</v>
      </c>
      <c r="G104" s="219" t="s">
        <v>727</v>
      </c>
      <c r="H104" s="220">
        <v>1</v>
      </c>
      <c r="I104" s="221"/>
      <c r="J104" s="222">
        <f>ROUND(I104*H104,2)</f>
        <v>0</v>
      </c>
      <c r="K104" s="218" t="s">
        <v>19</v>
      </c>
      <c r="L104" s="46"/>
      <c r="M104" s="223" t="s">
        <v>19</v>
      </c>
      <c r="N104" s="224" t="s">
        <v>43</v>
      </c>
      <c r="O104" s="86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7" t="s">
        <v>321</v>
      </c>
      <c r="AT104" s="227" t="s">
        <v>206</v>
      </c>
      <c r="AU104" s="227" t="s">
        <v>89</v>
      </c>
      <c r="AY104" s="19" t="s">
        <v>203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19" t="s">
        <v>79</v>
      </c>
      <c r="BK104" s="228">
        <f>ROUND(I104*H104,2)</f>
        <v>0</v>
      </c>
      <c r="BL104" s="19" t="s">
        <v>321</v>
      </c>
      <c r="BM104" s="227" t="s">
        <v>2281</v>
      </c>
    </row>
    <row r="105" s="2" customFormat="1" ht="16.5" customHeight="1">
      <c r="A105" s="40"/>
      <c r="B105" s="41"/>
      <c r="C105" s="216" t="s">
        <v>365</v>
      </c>
      <c r="D105" s="216" t="s">
        <v>206</v>
      </c>
      <c r="E105" s="217" t="s">
        <v>2282</v>
      </c>
      <c r="F105" s="218" t="s">
        <v>2283</v>
      </c>
      <c r="G105" s="219" t="s">
        <v>2238</v>
      </c>
      <c r="H105" s="220">
        <v>1</v>
      </c>
      <c r="I105" s="221"/>
      <c r="J105" s="222">
        <f>ROUND(I105*H105,2)</f>
        <v>0</v>
      </c>
      <c r="K105" s="218" t="s">
        <v>19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321</v>
      </c>
      <c r="AT105" s="227" t="s">
        <v>206</v>
      </c>
      <c r="AU105" s="227" t="s">
        <v>89</v>
      </c>
      <c r="AY105" s="19" t="s">
        <v>203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321</v>
      </c>
      <c r="BM105" s="227" t="s">
        <v>2284</v>
      </c>
    </row>
    <row r="106" s="2" customFormat="1" ht="16.5" customHeight="1">
      <c r="A106" s="40"/>
      <c r="B106" s="41"/>
      <c r="C106" s="216" t="s">
        <v>321</v>
      </c>
      <c r="D106" s="216" t="s">
        <v>206</v>
      </c>
      <c r="E106" s="217" t="s">
        <v>2285</v>
      </c>
      <c r="F106" s="218" t="s">
        <v>806</v>
      </c>
      <c r="G106" s="219" t="s">
        <v>2238</v>
      </c>
      <c r="H106" s="220">
        <v>1</v>
      </c>
      <c r="I106" s="221"/>
      <c r="J106" s="222">
        <f>ROUND(I106*H106,2)</f>
        <v>0</v>
      </c>
      <c r="K106" s="218" t="s">
        <v>19</v>
      </c>
      <c r="L106" s="46"/>
      <c r="M106" s="223" t="s">
        <v>19</v>
      </c>
      <c r="N106" s="224" t="s">
        <v>43</v>
      </c>
      <c r="O106" s="86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7" t="s">
        <v>321</v>
      </c>
      <c r="AT106" s="227" t="s">
        <v>206</v>
      </c>
      <c r="AU106" s="227" t="s">
        <v>89</v>
      </c>
      <c r="AY106" s="19" t="s">
        <v>203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19" t="s">
        <v>79</v>
      </c>
      <c r="BK106" s="228">
        <f>ROUND(I106*H106,2)</f>
        <v>0</v>
      </c>
      <c r="BL106" s="19" t="s">
        <v>321</v>
      </c>
      <c r="BM106" s="227" t="s">
        <v>2286</v>
      </c>
    </row>
    <row r="107" s="12" customFormat="1" ht="20.88" customHeight="1">
      <c r="A107" s="12"/>
      <c r="B107" s="200"/>
      <c r="C107" s="201"/>
      <c r="D107" s="202" t="s">
        <v>71</v>
      </c>
      <c r="E107" s="214" t="s">
        <v>2287</v>
      </c>
      <c r="F107" s="214" t="s">
        <v>2288</v>
      </c>
      <c r="G107" s="201"/>
      <c r="H107" s="201"/>
      <c r="I107" s="204"/>
      <c r="J107" s="215">
        <f>BK107</f>
        <v>0</v>
      </c>
      <c r="K107" s="201"/>
      <c r="L107" s="206"/>
      <c r="M107" s="207"/>
      <c r="N107" s="208"/>
      <c r="O107" s="208"/>
      <c r="P107" s="209">
        <f>SUM(P108:P109)</f>
        <v>0</v>
      </c>
      <c r="Q107" s="208"/>
      <c r="R107" s="209">
        <f>SUM(R108:R109)</f>
        <v>0</v>
      </c>
      <c r="S107" s="208"/>
      <c r="T107" s="210">
        <f>SUM(T108:T109)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79</v>
      </c>
      <c r="AT107" s="212" t="s">
        <v>71</v>
      </c>
      <c r="AU107" s="212" t="s">
        <v>81</v>
      </c>
      <c r="AY107" s="211" t="s">
        <v>203</v>
      </c>
      <c r="BK107" s="213">
        <f>SUM(BK108:BK109)</f>
        <v>0</v>
      </c>
    </row>
    <row r="108" s="2" customFormat="1" ht="16.5" customHeight="1">
      <c r="A108" s="40"/>
      <c r="B108" s="41"/>
      <c r="C108" s="216" t="s">
        <v>394</v>
      </c>
      <c r="D108" s="216" t="s">
        <v>206</v>
      </c>
      <c r="E108" s="217" t="s">
        <v>2289</v>
      </c>
      <c r="F108" s="218" t="s">
        <v>2290</v>
      </c>
      <c r="G108" s="219" t="s">
        <v>2238</v>
      </c>
      <c r="H108" s="220">
        <v>1</v>
      </c>
      <c r="I108" s="221"/>
      <c r="J108" s="222">
        <f>ROUND(I108*H108,2)</f>
        <v>0</v>
      </c>
      <c r="K108" s="218" t="s">
        <v>19</v>
      </c>
      <c r="L108" s="46"/>
      <c r="M108" s="223" t="s">
        <v>19</v>
      </c>
      <c r="N108" s="224" t="s">
        <v>43</v>
      </c>
      <c r="O108" s="86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7" t="s">
        <v>321</v>
      </c>
      <c r="AT108" s="227" t="s">
        <v>206</v>
      </c>
      <c r="AU108" s="227" t="s">
        <v>89</v>
      </c>
      <c r="AY108" s="19" t="s">
        <v>203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19" t="s">
        <v>79</v>
      </c>
      <c r="BK108" s="228">
        <f>ROUND(I108*H108,2)</f>
        <v>0</v>
      </c>
      <c r="BL108" s="19" t="s">
        <v>321</v>
      </c>
      <c r="BM108" s="227" t="s">
        <v>2291</v>
      </c>
    </row>
    <row r="109" s="2" customFormat="1" ht="16.5" customHeight="1">
      <c r="A109" s="40"/>
      <c r="B109" s="41"/>
      <c r="C109" s="216" t="s">
        <v>430</v>
      </c>
      <c r="D109" s="216" t="s">
        <v>206</v>
      </c>
      <c r="E109" s="217" t="s">
        <v>2292</v>
      </c>
      <c r="F109" s="218" t="s">
        <v>2293</v>
      </c>
      <c r="G109" s="219" t="s">
        <v>2238</v>
      </c>
      <c r="H109" s="220">
        <v>1</v>
      </c>
      <c r="I109" s="221"/>
      <c r="J109" s="222">
        <f>ROUND(I109*H109,2)</f>
        <v>0</v>
      </c>
      <c r="K109" s="218" t="s">
        <v>19</v>
      </c>
      <c r="L109" s="46"/>
      <c r="M109" s="285" t="s">
        <v>19</v>
      </c>
      <c r="N109" s="286" t="s">
        <v>43</v>
      </c>
      <c r="O109" s="283"/>
      <c r="P109" s="287">
        <f>O109*H109</f>
        <v>0</v>
      </c>
      <c r="Q109" s="287">
        <v>0</v>
      </c>
      <c r="R109" s="287">
        <f>Q109*H109</f>
        <v>0</v>
      </c>
      <c r="S109" s="287">
        <v>0</v>
      </c>
      <c r="T109" s="288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321</v>
      </c>
      <c r="AT109" s="227" t="s">
        <v>206</v>
      </c>
      <c r="AU109" s="227" t="s">
        <v>89</v>
      </c>
      <c r="AY109" s="19" t="s">
        <v>203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321</v>
      </c>
      <c r="BM109" s="227" t="s">
        <v>2294</v>
      </c>
    </row>
    <row r="110" s="2" customFormat="1" ht="6.96" customHeight="1">
      <c r="A110" s="40"/>
      <c r="B110" s="61"/>
      <c r="C110" s="62"/>
      <c r="D110" s="62"/>
      <c r="E110" s="62"/>
      <c r="F110" s="62"/>
      <c r="G110" s="62"/>
      <c r="H110" s="62"/>
      <c r="I110" s="62"/>
      <c r="J110" s="62"/>
      <c r="K110" s="62"/>
      <c r="L110" s="46"/>
      <c r="M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</sheetData>
  <sheetProtection sheet="1" autoFilter="0" formatColumns="0" formatRows="0" objects="1" scenarios="1" spinCount="100000" saltValue="khsmxopAivsWnnbG8mrqokHKr7jRzaOhviQFrSEfTL+N9G8fmGeVLfs13s626otx5NuPlzXiqBQd2StacSuEOQ==" hashValue="sVjKWcyXiojOFm7zYgKOYfneC0GWF5eiahTk4z4VnjoKEcAL82EPjHkWYIt4QFmu8CsIN1zX5bKByTgEESC4Rg==" algorithmName="SHA-512" password="CC35"/>
  <autoFilter ref="C84:K109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170</v>
      </c>
      <c r="E8" s="40"/>
      <c r="F8" s="40"/>
      <c r="G8" s="40"/>
      <c r="H8" s="40"/>
      <c r="I8" s="40"/>
      <c r="J8" s="40"/>
      <c r="K8" s="40"/>
      <c r="L8" s="148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9" t="s">
        <v>2295</v>
      </c>
      <c r="F9" s="40"/>
      <c r="G9" s="40"/>
      <c r="H9" s="40"/>
      <c r="I9" s="40"/>
      <c r="J9" s="40"/>
      <c r="K9" s="40"/>
      <c r="L9" s="148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8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50" t="str">
        <f>'Rekapitulace stavby'!AN8</f>
        <v>12. 5. 2025</v>
      </c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71.25" customHeight="1">
      <c r="A27" s="151"/>
      <c r="B27" s="152"/>
      <c r="C27" s="151"/>
      <c r="D27" s="151"/>
      <c r="E27" s="153" t="s">
        <v>176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5"/>
      <c r="E29" s="155"/>
      <c r="F29" s="155"/>
      <c r="G29" s="155"/>
      <c r="H29" s="155"/>
      <c r="I29" s="155"/>
      <c r="J29" s="155"/>
      <c r="K29" s="155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6" t="s">
        <v>38</v>
      </c>
      <c r="E30" s="40"/>
      <c r="F30" s="40"/>
      <c r="G30" s="40"/>
      <c r="H30" s="40"/>
      <c r="I30" s="40"/>
      <c r="J30" s="157">
        <f>ROUND(J83, 2)</f>
        <v>0</v>
      </c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5"/>
      <c r="E31" s="155"/>
      <c r="F31" s="155"/>
      <c r="G31" s="155"/>
      <c r="H31" s="155"/>
      <c r="I31" s="155"/>
      <c r="J31" s="155"/>
      <c r="K31" s="155"/>
      <c r="L31" s="148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8" t="s">
        <v>40</v>
      </c>
      <c r="G32" s="40"/>
      <c r="H32" s="40"/>
      <c r="I32" s="158" t="s">
        <v>39</v>
      </c>
      <c r="J32" s="158" t="s">
        <v>41</v>
      </c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7" t="s">
        <v>42</v>
      </c>
      <c r="E33" s="145" t="s">
        <v>43</v>
      </c>
      <c r="F33" s="159">
        <f>ROUND((SUM(BE83:BE144)),  2)</f>
        <v>0</v>
      </c>
      <c r="G33" s="40"/>
      <c r="H33" s="40"/>
      <c r="I33" s="160">
        <v>0.20999999999999999</v>
      </c>
      <c r="J33" s="159">
        <f>ROUND(((SUM(BE83:BE144))*I33),  2)</f>
        <v>0</v>
      </c>
      <c r="K33" s="40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ROUND((SUM(BF83:BF144)),  2)</f>
        <v>0</v>
      </c>
      <c r="G34" s="40"/>
      <c r="H34" s="40"/>
      <c r="I34" s="160">
        <v>0.12</v>
      </c>
      <c r="J34" s="159">
        <f>ROUND(((SUM(BF83:BF144))*I34), 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ROUND((SUM(BG83:BG144)),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ROUND((SUM(BH83:BH144)),  2)</f>
        <v>0</v>
      </c>
      <c r="G36" s="40"/>
      <c r="H36" s="40"/>
      <c r="I36" s="160">
        <v>0.12</v>
      </c>
      <c r="J36" s="159">
        <f>0</f>
        <v>0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ROUND((SUM(BI83:BI144)),  2)</f>
        <v>0</v>
      </c>
      <c r="G37" s="40"/>
      <c r="H37" s="40"/>
      <c r="I37" s="160">
        <v>0</v>
      </c>
      <c r="J37" s="159">
        <f>0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177</v>
      </c>
      <c r="D45" s="42"/>
      <c r="E45" s="42"/>
      <c r="F45" s="42"/>
      <c r="G45" s="42"/>
      <c r="H45" s="42"/>
      <c r="I45" s="42"/>
      <c r="J45" s="42"/>
      <c r="K45" s="42"/>
      <c r="L45" s="148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8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8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Domov seniorů Vojkov</v>
      </c>
      <c r="F48" s="34"/>
      <c r="G48" s="34"/>
      <c r="H48" s="34"/>
      <c r="I48" s="42"/>
      <c r="J48" s="42"/>
      <c r="K48" s="42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170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2025-074-6 - Silnoproud</v>
      </c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Vojkov 1, Vrchotovy Janovice</v>
      </c>
      <c r="G52" s="42"/>
      <c r="H52" s="42"/>
      <c r="I52" s="34" t="s">
        <v>23</v>
      </c>
      <c r="J52" s="74" t="str">
        <f>IF(J12="","",J12)</f>
        <v>12. 5. 2025</v>
      </c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8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40.05" customHeight="1">
      <c r="A54" s="40"/>
      <c r="B54" s="41"/>
      <c r="C54" s="34" t="s">
        <v>25</v>
      </c>
      <c r="D54" s="42"/>
      <c r="E54" s="42"/>
      <c r="F54" s="29" t="str">
        <f>E15</f>
        <v>Domov seniorů Vojkov 1, Vrchotovy Janovice</v>
      </c>
      <c r="G54" s="42"/>
      <c r="H54" s="42"/>
      <c r="I54" s="34" t="s">
        <v>31</v>
      </c>
      <c r="J54" s="38" t="str">
        <f>E21</f>
        <v>ČOS exim,s.r.o. Alešova 26, České Budějovice</v>
      </c>
      <c r="K54" s="42"/>
      <c r="L54" s="148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Ing. Dana Mlejnková</v>
      </c>
      <c r="K55" s="42"/>
      <c r="L55" s="148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7" t="s">
        <v>70</v>
      </c>
      <c r="D59" s="42"/>
      <c r="E59" s="42"/>
      <c r="F59" s="42"/>
      <c r="G59" s="42"/>
      <c r="H59" s="42"/>
      <c r="I59" s="42"/>
      <c r="J59" s="104">
        <f>J83</f>
        <v>0</v>
      </c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180</v>
      </c>
    </row>
    <row r="60" s="9" customFormat="1" ht="24.96" customHeight="1">
      <c r="A60" s="9"/>
      <c r="B60" s="178"/>
      <c r="C60" s="179"/>
      <c r="D60" s="180" t="s">
        <v>185</v>
      </c>
      <c r="E60" s="181"/>
      <c r="F60" s="181"/>
      <c r="G60" s="181"/>
      <c r="H60" s="181"/>
      <c r="I60" s="181"/>
      <c r="J60" s="182">
        <f>J84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6"/>
      <c r="D61" s="185" t="s">
        <v>2296</v>
      </c>
      <c r="E61" s="186"/>
      <c r="F61" s="186"/>
      <c r="G61" s="186"/>
      <c r="H61" s="186"/>
      <c r="I61" s="186"/>
      <c r="J61" s="187">
        <f>J85</f>
        <v>0</v>
      </c>
      <c r="K61" s="126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6"/>
      <c r="D62" s="185" t="s">
        <v>2297</v>
      </c>
      <c r="E62" s="186"/>
      <c r="F62" s="186"/>
      <c r="G62" s="186"/>
      <c r="H62" s="186"/>
      <c r="I62" s="186"/>
      <c r="J62" s="187">
        <f>J111</f>
        <v>0</v>
      </c>
      <c r="K62" s="126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6"/>
      <c r="D63" s="185" t="s">
        <v>2298</v>
      </c>
      <c r="E63" s="186"/>
      <c r="F63" s="186"/>
      <c r="G63" s="186"/>
      <c r="H63" s="186"/>
      <c r="I63" s="186"/>
      <c r="J63" s="187">
        <f>J128</f>
        <v>0</v>
      </c>
      <c r="K63" s="126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2" customFormat="1" ht="21.84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6.96" customHeight="1">
      <c r="A65" s="40"/>
      <c r="B65" s="61"/>
      <c r="C65" s="62"/>
      <c r="D65" s="62"/>
      <c r="E65" s="62"/>
      <c r="F65" s="62"/>
      <c r="G65" s="62"/>
      <c r="H65" s="62"/>
      <c r="I65" s="62"/>
      <c r="J65" s="62"/>
      <c r="K65" s="62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9" s="2" customFormat="1" ht="6.96" customHeight="1">
      <c r="A69" s="40"/>
      <c r="B69" s="63"/>
      <c r="C69" s="64"/>
      <c r="D69" s="64"/>
      <c r="E69" s="64"/>
      <c r="F69" s="64"/>
      <c r="G69" s="64"/>
      <c r="H69" s="64"/>
      <c r="I69" s="64"/>
      <c r="J69" s="64"/>
      <c r="K69" s="64"/>
      <c r="L69" s="148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24.96" customHeight="1">
      <c r="A70" s="40"/>
      <c r="B70" s="41"/>
      <c r="C70" s="25" t="s">
        <v>188</v>
      </c>
      <c r="D70" s="42"/>
      <c r="E70" s="42"/>
      <c r="F70" s="42"/>
      <c r="G70" s="42"/>
      <c r="H70" s="42"/>
      <c r="I70" s="42"/>
      <c r="J70" s="42"/>
      <c r="K70" s="42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2" customHeight="1">
      <c r="A72" s="40"/>
      <c r="B72" s="41"/>
      <c r="C72" s="34" t="s">
        <v>16</v>
      </c>
      <c r="D72" s="42"/>
      <c r="E72" s="42"/>
      <c r="F72" s="42"/>
      <c r="G72" s="42"/>
      <c r="H72" s="42"/>
      <c r="I72" s="42"/>
      <c r="J72" s="42"/>
      <c r="K72" s="4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6.5" customHeight="1">
      <c r="A73" s="40"/>
      <c r="B73" s="41"/>
      <c r="C73" s="42"/>
      <c r="D73" s="42"/>
      <c r="E73" s="172" t="str">
        <f>E7</f>
        <v>Domov seniorů Vojkov</v>
      </c>
      <c r="F73" s="34"/>
      <c r="G73" s="34"/>
      <c r="H73" s="34"/>
      <c r="I73" s="42"/>
      <c r="J73" s="42"/>
      <c r="K73" s="4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170</v>
      </c>
      <c r="D74" s="42"/>
      <c r="E74" s="42"/>
      <c r="F74" s="42"/>
      <c r="G74" s="42"/>
      <c r="H74" s="42"/>
      <c r="I74" s="42"/>
      <c r="J74" s="42"/>
      <c r="K74" s="42"/>
      <c r="L74" s="148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6.5" customHeight="1">
      <c r="A75" s="40"/>
      <c r="B75" s="41"/>
      <c r="C75" s="42"/>
      <c r="D75" s="42"/>
      <c r="E75" s="71" t="str">
        <f>E9</f>
        <v>2025-074-6 - Silnoproud</v>
      </c>
      <c r="F75" s="42"/>
      <c r="G75" s="42"/>
      <c r="H75" s="42"/>
      <c r="I75" s="42"/>
      <c r="J75" s="42"/>
      <c r="K75" s="4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21</v>
      </c>
      <c r="D77" s="42"/>
      <c r="E77" s="42"/>
      <c r="F77" s="29" t="str">
        <f>F12</f>
        <v>Vojkov 1, Vrchotovy Janovice</v>
      </c>
      <c r="G77" s="42"/>
      <c r="H77" s="42"/>
      <c r="I77" s="34" t="s">
        <v>23</v>
      </c>
      <c r="J77" s="74" t="str">
        <f>IF(J12="","",J12)</f>
        <v>12. 5. 2025</v>
      </c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40.05" customHeight="1">
      <c r="A79" s="40"/>
      <c r="B79" s="41"/>
      <c r="C79" s="34" t="s">
        <v>25</v>
      </c>
      <c r="D79" s="42"/>
      <c r="E79" s="42"/>
      <c r="F79" s="29" t="str">
        <f>E15</f>
        <v>Domov seniorů Vojkov 1, Vrchotovy Janovice</v>
      </c>
      <c r="G79" s="42"/>
      <c r="H79" s="42"/>
      <c r="I79" s="34" t="s">
        <v>31</v>
      </c>
      <c r="J79" s="38" t="str">
        <f>E21</f>
        <v>ČOS exim,s.r.o. Alešova 26, České Budějovice</v>
      </c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5.15" customHeight="1">
      <c r="A80" s="40"/>
      <c r="B80" s="41"/>
      <c r="C80" s="34" t="s">
        <v>29</v>
      </c>
      <c r="D80" s="42"/>
      <c r="E80" s="42"/>
      <c r="F80" s="29" t="str">
        <f>IF(E18="","",E18)</f>
        <v>Vyplň údaj</v>
      </c>
      <c r="G80" s="42"/>
      <c r="H80" s="42"/>
      <c r="I80" s="34" t="s">
        <v>34</v>
      </c>
      <c r="J80" s="38" t="str">
        <f>E24</f>
        <v>Ing. Dana Mlejnková</v>
      </c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0.32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1" customFormat="1" ht="29.28" customHeight="1">
      <c r="A82" s="189"/>
      <c r="B82" s="190"/>
      <c r="C82" s="191" t="s">
        <v>189</v>
      </c>
      <c r="D82" s="192" t="s">
        <v>57</v>
      </c>
      <c r="E82" s="192" t="s">
        <v>53</v>
      </c>
      <c r="F82" s="192" t="s">
        <v>54</v>
      </c>
      <c r="G82" s="192" t="s">
        <v>190</v>
      </c>
      <c r="H82" s="192" t="s">
        <v>191</v>
      </c>
      <c r="I82" s="192" t="s">
        <v>192</v>
      </c>
      <c r="J82" s="192" t="s">
        <v>179</v>
      </c>
      <c r="K82" s="193" t="s">
        <v>193</v>
      </c>
      <c r="L82" s="194"/>
      <c r="M82" s="94" t="s">
        <v>19</v>
      </c>
      <c r="N82" s="95" t="s">
        <v>42</v>
      </c>
      <c r="O82" s="95" t="s">
        <v>194</v>
      </c>
      <c r="P82" s="95" t="s">
        <v>195</v>
      </c>
      <c r="Q82" s="95" t="s">
        <v>196</v>
      </c>
      <c r="R82" s="95" t="s">
        <v>197</v>
      </c>
      <c r="S82" s="95" t="s">
        <v>198</v>
      </c>
      <c r="T82" s="96" t="s">
        <v>199</v>
      </c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</row>
    <row r="83" s="2" customFormat="1" ht="22.8" customHeight="1">
      <c r="A83" s="40"/>
      <c r="B83" s="41"/>
      <c r="C83" s="101" t="s">
        <v>200</v>
      </c>
      <c r="D83" s="42"/>
      <c r="E83" s="42"/>
      <c r="F83" s="42"/>
      <c r="G83" s="42"/>
      <c r="H83" s="42"/>
      <c r="I83" s="42"/>
      <c r="J83" s="195">
        <f>BK83</f>
        <v>0</v>
      </c>
      <c r="K83" s="42"/>
      <c r="L83" s="46"/>
      <c r="M83" s="97"/>
      <c r="N83" s="196"/>
      <c r="O83" s="98"/>
      <c r="P83" s="197">
        <f>P84</f>
        <v>0</v>
      </c>
      <c r="Q83" s="98"/>
      <c r="R83" s="197">
        <f>R84</f>
        <v>0</v>
      </c>
      <c r="S83" s="98"/>
      <c r="T83" s="198">
        <f>T84</f>
        <v>0</v>
      </c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T83" s="19" t="s">
        <v>71</v>
      </c>
      <c r="AU83" s="19" t="s">
        <v>180</v>
      </c>
      <c r="BK83" s="199">
        <f>BK84</f>
        <v>0</v>
      </c>
    </row>
    <row r="84" s="12" customFormat="1" ht="25.92" customHeight="1">
      <c r="A84" s="12"/>
      <c r="B84" s="200"/>
      <c r="C84" s="201"/>
      <c r="D84" s="202" t="s">
        <v>71</v>
      </c>
      <c r="E84" s="203" t="s">
        <v>314</v>
      </c>
      <c r="F84" s="203" t="s">
        <v>315</v>
      </c>
      <c r="G84" s="201"/>
      <c r="H84" s="201"/>
      <c r="I84" s="204"/>
      <c r="J84" s="205">
        <f>BK84</f>
        <v>0</v>
      </c>
      <c r="K84" s="201"/>
      <c r="L84" s="206"/>
      <c r="M84" s="207"/>
      <c r="N84" s="208"/>
      <c r="O84" s="208"/>
      <c r="P84" s="209">
        <f>P85+P111+P128</f>
        <v>0</v>
      </c>
      <c r="Q84" s="208"/>
      <c r="R84" s="209">
        <f>R85+R111+R128</f>
        <v>0</v>
      </c>
      <c r="S84" s="208"/>
      <c r="T84" s="210">
        <f>T85+T111+T128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11" t="s">
        <v>81</v>
      </c>
      <c r="AT84" s="212" t="s">
        <v>71</v>
      </c>
      <c r="AU84" s="212" t="s">
        <v>72</v>
      </c>
      <c r="AY84" s="211" t="s">
        <v>203</v>
      </c>
      <c r="BK84" s="213">
        <f>BK85+BK111+BK128</f>
        <v>0</v>
      </c>
    </row>
    <row r="85" s="12" customFormat="1" ht="22.8" customHeight="1">
      <c r="A85" s="12"/>
      <c r="B85" s="200"/>
      <c r="C85" s="201"/>
      <c r="D85" s="202" t="s">
        <v>71</v>
      </c>
      <c r="E85" s="214" t="s">
        <v>2299</v>
      </c>
      <c r="F85" s="214" t="s">
        <v>2300</v>
      </c>
      <c r="G85" s="201"/>
      <c r="H85" s="201"/>
      <c r="I85" s="204"/>
      <c r="J85" s="215">
        <f>BK85</f>
        <v>0</v>
      </c>
      <c r="K85" s="201"/>
      <c r="L85" s="206"/>
      <c r="M85" s="207"/>
      <c r="N85" s="208"/>
      <c r="O85" s="208"/>
      <c r="P85" s="209">
        <f>SUM(P86:P110)</f>
        <v>0</v>
      </c>
      <c r="Q85" s="208"/>
      <c r="R85" s="209">
        <f>SUM(R86:R110)</f>
        <v>0</v>
      </c>
      <c r="S85" s="208"/>
      <c r="T85" s="210">
        <f>SUM(T86:T110)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11" t="s">
        <v>79</v>
      </c>
      <c r="AT85" s="212" t="s">
        <v>71</v>
      </c>
      <c r="AU85" s="212" t="s">
        <v>79</v>
      </c>
      <c r="AY85" s="211" t="s">
        <v>203</v>
      </c>
      <c r="BK85" s="213">
        <f>SUM(BK86:BK110)</f>
        <v>0</v>
      </c>
    </row>
    <row r="86" s="2" customFormat="1" ht="16.5" customHeight="1">
      <c r="A86" s="40"/>
      <c r="B86" s="41"/>
      <c r="C86" s="270" t="s">
        <v>79</v>
      </c>
      <c r="D86" s="270" t="s">
        <v>771</v>
      </c>
      <c r="E86" s="271" t="s">
        <v>2301</v>
      </c>
      <c r="F86" s="272" t="s">
        <v>2302</v>
      </c>
      <c r="G86" s="273" t="s">
        <v>505</v>
      </c>
      <c r="H86" s="274">
        <v>1</v>
      </c>
      <c r="I86" s="275"/>
      <c r="J86" s="276">
        <f>ROUND(I86*H86,2)</f>
        <v>0</v>
      </c>
      <c r="K86" s="272" t="s">
        <v>19</v>
      </c>
      <c r="L86" s="277"/>
      <c r="M86" s="278" t="s">
        <v>19</v>
      </c>
      <c r="N86" s="279" t="s">
        <v>43</v>
      </c>
      <c r="O86" s="86"/>
      <c r="P86" s="225">
        <f>O86*H86</f>
        <v>0</v>
      </c>
      <c r="Q86" s="225">
        <v>0</v>
      </c>
      <c r="R86" s="225">
        <f>Q86*H86</f>
        <v>0</v>
      </c>
      <c r="S86" s="225">
        <v>0</v>
      </c>
      <c r="T86" s="226">
        <f>S86*H86</f>
        <v>0</v>
      </c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R86" s="227" t="s">
        <v>821</v>
      </c>
      <c r="AT86" s="227" t="s">
        <v>771</v>
      </c>
      <c r="AU86" s="227" t="s">
        <v>81</v>
      </c>
      <c r="AY86" s="19" t="s">
        <v>203</v>
      </c>
      <c r="BE86" s="228">
        <f>IF(N86="základní",J86,0)</f>
        <v>0</v>
      </c>
      <c r="BF86" s="228">
        <f>IF(N86="snížená",J86,0)</f>
        <v>0</v>
      </c>
      <c r="BG86" s="228">
        <f>IF(N86="zákl. přenesená",J86,0)</f>
        <v>0</v>
      </c>
      <c r="BH86" s="228">
        <f>IF(N86="sníž. přenesená",J86,0)</f>
        <v>0</v>
      </c>
      <c r="BI86" s="228">
        <f>IF(N86="nulová",J86,0)</f>
        <v>0</v>
      </c>
      <c r="BJ86" s="19" t="s">
        <v>79</v>
      </c>
      <c r="BK86" s="228">
        <f>ROUND(I86*H86,2)</f>
        <v>0</v>
      </c>
      <c r="BL86" s="19" t="s">
        <v>321</v>
      </c>
      <c r="BM86" s="227" t="s">
        <v>2303</v>
      </c>
    </row>
    <row r="87" s="2" customFormat="1" ht="16.5" customHeight="1">
      <c r="A87" s="40"/>
      <c r="B87" s="41"/>
      <c r="C87" s="270" t="s">
        <v>81</v>
      </c>
      <c r="D87" s="270" t="s">
        <v>771</v>
      </c>
      <c r="E87" s="271" t="s">
        <v>2304</v>
      </c>
      <c r="F87" s="272" t="s">
        <v>2305</v>
      </c>
      <c r="G87" s="273" t="s">
        <v>505</v>
      </c>
      <c r="H87" s="274">
        <v>1</v>
      </c>
      <c r="I87" s="275"/>
      <c r="J87" s="276">
        <f>ROUND(I87*H87,2)</f>
        <v>0</v>
      </c>
      <c r="K87" s="272" t="s">
        <v>19</v>
      </c>
      <c r="L87" s="277"/>
      <c r="M87" s="278" t="s">
        <v>19</v>
      </c>
      <c r="N87" s="279" t="s">
        <v>43</v>
      </c>
      <c r="O87" s="86"/>
      <c r="P87" s="225">
        <f>O87*H87</f>
        <v>0</v>
      </c>
      <c r="Q87" s="225">
        <v>0</v>
      </c>
      <c r="R87" s="225">
        <f>Q87*H87</f>
        <v>0</v>
      </c>
      <c r="S87" s="225">
        <v>0</v>
      </c>
      <c r="T87" s="226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27" t="s">
        <v>821</v>
      </c>
      <c r="AT87" s="227" t="s">
        <v>771</v>
      </c>
      <c r="AU87" s="227" t="s">
        <v>81</v>
      </c>
      <c r="AY87" s="19" t="s">
        <v>203</v>
      </c>
      <c r="BE87" s="228">
        <f>IF(N87="základní",J87,0)</f>
        <v>0</v>
      </c>
      <c r="BF87" s="228">
        <f>IF(N87="snížená",J87,0)</f>
        <v>0</v>
      </c>
      <c r="BG87" s="228">
        <f>IF(N87="zákl. přenesená",J87,0)</f>
        <v>0</v>
      </c>
      <c r="BH87" s="228">
        <f>IF(N87="sníž. přenesená",J87,0)</f>
        <v>0</v>
      </c>
      <c r="BI87" s="228">
        <f>IF(N87="nulová",J87,0)</f>
        <v>0</v>
      </c>
      <c r="BJ87" s="19" t="s">
        <v>79</v>
      </c>
      <c r="BK87" s="228">
        <f>ROUND(I87*H87,2)</f>
        <v>0</v>
      </c>
      <c r="BL87" s="19" t="s">
        <v>321</v>
      </c>
      <c r="BM87" s="227" t="s">
        <v>2306</v>
      </c>
    </row>
    <row r="88" s="2" customFormat="1" ht="16.5" customHeight="1">
      <c r="A88" s="40"/>
      <c r="B88" s="41"/>
      <c r="C88" s="270" t="s">
        <v>89</v>
      </c>
      <c r="D88" s="270" t="s">
        <v>771</v>
      </c>
      <c r="E88" s="271" t="s">
        <v>2307</v>
      </c>
      <c r="F88" s="272" t="s">
        <v>2308</v>
      </c>
      <c r="G88" s="273" t="s">
        <v>505</v>
      </c>
      <c r="H88" s="274">
        <v>1</v>
      </c>
      <c r="I88" s="275"/>
      <c r="J88" s="276">
        <f>ROUND(I88*H88,2)</f>
        <v>0</v>
      </c>
      <c r="K88" s="272" t="s">
        <v>19</v>
      </c>
      <c r="L88" s="277"/>
      <c r="M88" s="278" t="s">
        <v>19</v>
      </c>
      <c r="N88" s="279" t="s">
        <v>43</v>
      </c>
      <c r="O88" s="86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7" t="s">
        <v>821</v>
      </c>
      <c r="AT88" s="227" t="s">
        <v>771</v>
      </c>
      <c r="AU88" s="227" t="s">
        <v>81</v>
      </c>
      <c r="AY88" s="19" t="s">
        <v>203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19" t="s">
        <v>79</v>
      </c>
      <c r="BK88" s="228">
        <f>ROUND(I88*H88,2)</f>
        <v>0</v>
      </c>
      <c r="BL88" s="19" t="s">
        <v>321</v>
      </c>
      <c r="BM88" s="227" t="s">
        <v>2309</v>
      </c>
    </row>
    <row r="89" s="2" customFormat="1" ht="16.5" customHeight="1">
      <c r="A89" s="40"/>
      <c r="B89" s="41"/>
      <c r="C89" s="270" t="s">
        <v>211</v>
      </c>
      <c r="D89" s="270" t="s">
        <v>771</v>
      </c>
      <c r="E89" s="271" t="s">
        <v>2310</v>
      </c>
      <c r="F89" s="272" t="s">
        <v>2311</v>
      </c>
      <c r="G89" s="273" t="s">
        <v>505</v>
      </c>
      <c r="H89" s="274">
        <v>1</v>
      </c>
      <c r="I89" s="275"/>
      <c r="J89" s="276">
        <f>ROUND(I89*H89,2)</f>
        <v>0</v>
      </c>
      <c r="K89" s="272" t="s">
        <v>19</v>
      </c>
      <c r="L89" s="277"/>
      <c r="M89" s="278" t="s">
        <v>19</v>
      </c>
      <c r="N89" s="279" t="s">
        <v>43</v>
      </c>
      <c r="O89" s="86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27" t="s">
        <v>821</v>
      </c>
      <c r="AT89" s="227" t="s">
        <v>771</v>
      </c>
      <c r="AU89" s="227" t="s">
        <v>81</v>
      </c>
      <c r="AY89" s="19" t="s">
        <v>203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19" t="s">
        <v>79</v>
      </c>
      <c r="BK89" s="228">
        <f>ROUND(I89*H89,2)</f>
        <v>0</v>
      </c>
      <c r="BL89" s="19" t="s">
        <v>321</v>
      </c>
      <c r="BM89" s="227" t="s">
        <v>2312</v>
      </c>
    </row>
    <row r="90" s="2" customFormat="1" ht="16.5" customHeight="1">
      <c r="A90" s="40"/>
      <c r="B90" s="41"/>
      <c r="C90" s="270" t="s">
        <v>285</v>
      </c>
      <c r="D90" s="270" t="s">
        <v>771</v>
      </c>
      <c r="E90" s="271" t="s">
        <v>2313</v>
      </c>
      <c r="F90" s="272" t="s">
        <v>2314</v>
      </c>
      <c r="G90" s="273" t="s">
        <v>505</v>
      </c>
      <c r="H90" s="274">
        <v>2</v>
      </c>
      <c r="I90" s="275"/>
      <c r="J90" s="276">
        <f>ROUND(I90*H90,2)</f>
        <v>0</v>
      </c>
      <c r="K90" s="272" t="s">
        <v>19</v>
      </c>
      <c r="L90" s="277"/>
      <c r="M90" s="278" t="s">
        <v>19</v>
      </c>
      <c r="N90" s="279" t="s">
        <v>43</v>
      </c>
      <c r="O90" s="86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27" t="s">
        <v>821</v>
      </c>
      <c r="AT90" s="227" t="s">
        <v>771</v>
      </c>
      <c r="AU90" s="227" t="s">
        <v>81</v>
      </c>
      <c r="AY90" s="19" t="s">
        <v>203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19" t="s">
        <v>79</v>
      </c>
      <c r="BK90" s="228">
        <f>ROUND(I90*H90,2)</f>
        <v>0</v>
      </c>
      <c r="BL90" s="19" t="s">
        <v>321</v>
      </c>
      <c r="BM90" s="227" t="s">
        <v>2315</v>
      </c>
    </row>
    <row r="91" s="2" customFormat="1" ht="16.5" customHeight="1">
      <c r="A91" s="40"/>
      <c r="B91" s="41"/>
      <c r="C91" s="270" t="s">
        <v>290</v>
      </c>
      <c r="D91" s="270" t="s">
        <v>771</v>
      </c>
      <c r="E91" s="271" t="s">
        <v>2316</v>
      </c>
      <c r="F91" s="272" t="s">
        <v>2317</v>
      </c>
      <c r="G91" s="273" t="s">
        <v>505</v>
      </c>
      <c r="H91" s="274">
        <v>1</v>
      </c>
      <c r="I91" s="275"/>
      <c r="J91" s="276">
        <f>ROUND(I91*H91,2)</f>
        <v>0</v>
      </c>
      <c r="K91" s="272" t="s">
        <v>19</v>
      </c>
      <c r="L91" s="277"/>
      <c r="M91" s="278" t="s">
        <v>19</v>
      </c>
      <c r="N91" s="279" t="s">
        <v>43</v>
      </c>
      <c r="O91" s="86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7" t="s">
        <v>821</v>
      </c>
      <c r="AT91" s="227" t="s">
        <v>771</v>
      </c>
      <c r="AU91" s="227" t="s">
        <v>81</v>
      </c>
      <c r="AY91" s="19" t="s">
        <v>203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19" t="s">
        <v>79</v>
      </c>
      <c r="BK91" s="228">
        <f>ROUND(I91*H91,2)</f>
        <v>0</v>
      </c>
      <c r="BL91" s="19" t="s">
        <v>321</v>
      </c>
      <c r="BM91" s="227" t="s">
        <v>2318</v>
      </c>
    </row>
    <row r="92" s="2" customFormat="1" ht="16.5" customHeight="1">
      <c r="A92" s="40"/>
      <c r="B92" s="41"/>
      <c r="C92" s="270" t="s">
        <v>296</v>
      </c>
      <c r="D92" s="270" t="s">
        <v>771</v>
      </c>
      <c r="E92" s="271" t="s">
        <v>2319</v>
      </c>
      <c r="F92" s="272" t="s">
        <v>2320</v>
      </c>
      <c r="G92" s="273" t="s">
        <v>727</v>
      </c>
      <c r="H92" s="274">
        <v>115</v>
      </c>
      <c r="I92" s="275"/>
      <c r="J92" s="276">
        <f>ROUND(I92*H92,2)</f>
        <v>0</v>
      </c>
      <c r="K92" s="272" t="s">
        <v>19</v>
      </c>
      <c r="L92" s="277"/>
      <c r="M92" s="278" t="s">
        <v>19</v>
      </c>
      <c r="N92" s="279" t="s">
        <v>43</v>
      </c>
      <c r="O92" s="86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7" t="s">
        <v>821</v>
      </c>
      <c r="AT92" s="227" t="s">
        <v>771</v>
      </c>
      <c r="AU92" s="227" t="s">
        <v>81</v>
      </c>
      <c r="AY92" s="19" t="s">
        <v>203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19" t="s">
        <v>79</v>
      </c>
      <c r="BK92" s="228">
        <f>ROUND(I92*H92,2)</f>
        <v>0</v>
      </c>
      <c r="BL92" s="19" t="s">
        <v>321</v>
      </c>
      <c r="BM92" s="227" t="s">
        <v>2321</v>
      </c>
    </row>
    <row r="93" s="2" customFormat="1" ht="16.5" customHeight="1">
      <c r="A93" s="40"/>
      <c r="B93" s="41"/>
      <c r="C93" s="270" t="s">
        <v>302</v>
      </c>
      <c r="D93" s="270" t="s">
        <v>771</v>
      </c>
      <c r="E93" s="271" t="s">
        <v>2322</v>
      </c>
      <c r="F93" s="272" t="s">
        <v>2323</v>
      </c>
      <c r="G93" s="273" t="s">
        <v>727</v>
      </c>
      <c r="H93" s="274">
        <v>50</v>
      </c>
      <c r="I93" s="275"/>
      <c r="J93" s="276">
        <f>ROUND(I93*H93,2)</f>
        <v>0</v>
      </c>
      <c r="K93" s="272" t="s">
        <v>19</v>
      </c>
      <c r="L93" s="277"/>
      <c r="M93" s="278" t="s">
        <v>19</v>
      </c>
      <c r="N93" s="279" t="s">
        <v>43</v>
      </c>
      <c r="O93" s="86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7" t="s">
        <v>821</v>
      </c>
      <c r="AT93" s="227" t="s">
        <v>771</v>
      </c>
      <c r="AU93" s="227" t="s">
        <v>81</v>
      </c>
      <c r="AY93" s="19" t="s">
        <v>203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19" t="s">
        <v>79</v>
      </c>
      <c r="BK93" s="228">
        <f>ROUND(I93*H93,2)</f>
        <v>0</v>
      </c>
      <c r="BL93" s="19" t="s">
        <v>321</v>
      </c>
      <c r="BM93" s="227" t="s">
        <v>2324</v>
      </c>
    </row>
    <row r="94" s="2" customFormat="1" ht="16.5" customHeight="1">
      <c r="A94" s="40"/>
      <c r="B94" s="41"/>
      <c r="C94" s="270" t="s">
        <v>308</v>
      </c>
      <c r="D94" s="270" t="s">
        <v>771</v>
      </c>
      <c r="E94" s="271" t="s">
        <v>2325</v>
      </c>
      <c r="F94" s="272" t="s">
        <v>2326</v>
      </c>
      <c r="G94" s="273" t="s">
        <v>727</v>
      </c>
      <c r="H94" s="274">
        <v>80</v>
      </c>
      <c r="I94" s="275"/>
      <c r="J94" s="276">
        <f>ROUND(I94*H94,2)</f>
        <v>0</v>
      </c>
      <c r="K94" s="272" t="s">
        <v>19</v>
      </c>
      <c r="L94" s="277"/>
      <c r="M94" s="278" t="s">
        <v>19</v>
      </c>
      <c r="N94" s="279" t="s">
        <v>43</v>
      </c>
      <c r="O94" s="86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7" t="s">
        <v>821</v>
      </c>
      <c r="AT94" s="227" t="s">
        <v>771</v>
      </c>
      <c r="AU94" s="227" t="s">
        <v>81</v>
      </c>
      <c r="AY94" s="19" t="s">
        <v>203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19" t="s">
        <v>79</v>
      </c>
      <c r="BK94" s="228">
        <f>ROUND(I94*H94,2)</f>
        <v>0</v>
      </c>
      <c r="BL94" s="19" t="s">
        <v>321</v>
      </c>
      <c r="BM94" s="227" t="s">
        <v>2327</v>
      </c>
    </row>
    <row r="95" s="2" customFormat="1" ht="16.5" customHeight="1">
      <c r="A95" s="40"/>
      <c r="B95" s="41"/>
      <c r="C95" s="216" t="s">
        <v>318</v>
      </c>
      <c r="D95" s="216" t="s">
        <v>206</v>
      </c>
      <c r="E95" s="217" t="s">
        <v>2328</v>
      </c>
      <c r="F95" s="218" t="s">
        <v>2329</v>
      </c>
      <c r="G95" s="219" t="s">
        <v>505</v>
      </c>
      <c r="H95" s="220">
        <v>1</v>
      </c>
      <c r="I95" s="221"/>
      <c r="J95" s="222">
        <f>ROUND(I95*H95,2)</f>
        <v>0</v>
      </c>
      <c r="K95" s="218" t="s">
        <v>19</v>
      </c>
      <c r="L95" s="46"/>
      <c r="M95" s="223" t="s">
        <v>19</v>
      </c>
      <c r="N95" s="224" t="s">
        <v>43</v>
      </c>
      <c r="O95" s="86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7" t="s">
        <v>321</v>
      </c>
      <c r="AT95" s="227" t="s">
        <v>206</v>
      </c>
      <c r="AU95" s="227" t="s">
        <v>81</v>
      </c>
      <c r="AY95" s="19" t="s">
        <v>203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19" t="s">
        <v>79</v>
      </c>
      <c r="BK95" s="228">
        <f>ROUND(I95*H95,2)</f>
        <v>0</v>
      </c>
      <c r="BL95" s="19" t="s">
        <v>321</v>
      </c>
      <c r="BM95" s="227" t="s">
        <v>2330</v>
      </c>
    </row>
    <row r="96" s="2" customFormat="1" ht="16.5" customHeight="1">
      <c r="A96" s="40"/>
      <c r="B96" s="41"/>
      <c r="C96" s="216" t="s">
        <v>331</v>
      </c>
      <c r="D96" s="216" t="s">
        <v>206</v>
      </c>
      <c r="E96" s="217" t="s">
        <v>2331</v>
      </c>
      <c r="F96" s="218" t="s">
        <v>2332</v>
      </c>
      <c r="G96" s="219" t="s">
        <v>505</v>
      </c>
      <c r="H96" s="220">
        <v>1</v>
      </c>
      <c r="I96" s="221"/>
      <c r="J96" s="222">
        <f>ROUND(I96*H96,2)</f>
        <v>0</v>
      </c>
      <c r="K96" s="218" t="s">
        <v>19</v>
      </c>
      <c r="L96" s="46"/>
      <c r="M96" s="223" t="s">
        <v>19</v>
      </c>
      <c r="N96" s="224" t="s">
        <v>43</v>
      </c>
      <c r="O96" s="86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7" t="s">
        <v>321</v>
      </c>
      <c r="AT96" s="227" t="s">
        <v>206</v>
      </c>
      <c r="AU96" s="227" t="s">
        <v>81</v>
      </c>
      <c r="AY96" s="19" t="s">
        <v>203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19" t="s">
        <v>79</v>
      </c>
      <c r="BK96" s="228">
        <f>ROUND(I96*H96,2)</f>
        <v>0</v>
      </c>
      <c r="BL96" s="19" t="s">
        <v>321</v>
      </c>
      <c r="BM96" s="227" t="s">
        <v>2333</v>
      </c>
    </row>
    <row r="97" s="2" customFormat="1" ht="16.5" customHeight="1">
      <c r="A97" s="40"/>
      <c r="B97" s="41"/>
      <c r="C97" s="216" t="s">
        <v>8</v>
      </c>
      <c r="D97" s="216" t="s">
        <v>206</v>
      </c>
      <c r="E97" s="217" t="s">
        <v>2334</v>
      </c>
      <c r="F97" s="218" t="s">
        <v>2335</v>
      </c>
      <c r="G97" s="219" t="s">
        <v>505</v>
      </c>
      <c r="H97" s="220">
        <v>1</v>
      </c>
      <c r="I97" s="221"/>
      <c r="J97" s="222">
        <f>ROUND(I97*H97,2)</f>
        <v>0</v>
      </c>
      <c r="K97" s="218" t="s">
        <v>19</v>
      </c>
      <c r="L97" s="46"/>
      <c r="M97" s="223" t="s">
        <v>19</v>
      </c>
      <c r="N97" s="224" t="s">
        <v>43</v>
      </c>
      <c r="O97" s="86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7" t="s">
        <v>321</v>
      </c>
      <c r="AT97" s="227" t="s">
        <v>206</v>
      </c>
      <c r="AU97" s="227" t="s">
        <v>81</v>
      </c>
      <c r="AY97" s="19" t="s">
        <v>203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19" t="s">
        <v>79</v>
      </c>
      <c r="BK97" s="228">
        <f>ROUND(I97*H97,2)</f>
        <v>0</v>
      </c>
      <c r="BL97" s="19" t="s">
        <v>321</v>
      </c>
      <c r="BM97" s="227" t="s">
        <v>2336</v>
      </c>
    </row>
    <row r="98" s="2" customFormat="1" ht="16.5" customHeight="1">
      <c r="A98" s="40"/>
      <c r="B98" s="41"/>
      <c r="C98" s="216" t="s">
        <v>348</v>
      </c>
      <c r="D98" s="216" t="s">
        <v>206</v>
      </c>
      <c r="E98" s="217" t="s">
        <v>2337</v>
      </c>
      <c r="F98" s="218" t="s">
        <v>2338</v>
      </c>
      <c r="G98" s="219" t="s">
        <v>505</v>
      </c>
      <c r="H98" s="220">
        <v>1</v>
      </c>
      <c r="I98" s="221"/>
      <c r="J98" s="222">
        <f>ROUND(I98*H98,2)</f>
        <v>0</v>
      </c>
      <c r="K98" s="218" t="s">
        <v>19</v>
      </c>
      <c r="L98" s="46"/>
      <c r="M98" s="223" t="s">
        <v>19</v>
      </c>
      <c r="N98" s="224" t="s">
        <v>43</v>
      </c>
      <c r="O98" s="86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7" t="s">
        <v>321</v>
      </c>
      <c r="AT98" s="227" t="s">
        <v>206</v>
      </c>
      <c r="AU98" s="227" t="s">
        <v>81</v>
      </c>
      <c r="AY98" s="19" t="s">
        <v>203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19" t="s">
        <v>79</v>
      </c>
      <c r="BK98" s="228">
        <f>ROUND(I98*H98,2)</f>
        <v>0</v>
      </c>
      <c r="BL98" s="19" t="s">
        <v>321</v>
      </c>
      <c r="BM98" s="227" t="s">
        <v>2339</v>
      </c>
    </row>
    <row r="99" s="2" customFormat="1" ht="16.5" customHeight="1">
      <c r="A99" s="40"/>
      <c r="B99" s="41"/>
      <c r="C99" s="216" t="s">
        <v>355</v>
      </c>
      <c r="D99" s="216" t="s">
        <v>206</v>
      </c>
      <c r="E99" s="217" t="s">
        <v>2340</v>
      </c>
      <c r="F99" s="218" t="s">
        <v>2341</v>
      </c>
      <c r="G99" s="219" t="s">
        <v>505</v>
      </c>
      <c r="H99" s="220">
        <v>2</v>
      </c>
      <c r="I99" s="221"/>
      <c r="J99" s="222">
        <f>ROUND(I99*H99,2)</f>
        <v>0</v>
      </c>
      <c r="K99" s="218" t="s">
        <v>19</v>
      </c>
      <c r="L99" s="46"/>
      <c r="M99" s="223" t="s">
        <v>19</v>
      </c>
      <c r="N99" s="224" t="s">
        <v>43</v>
      </c>
      <c r="O99" s="86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7" t="s">
        <v>321</v>
      </c>
      <c r="AT99" s="227" t="s">
        <v>206</v>
      </c>
      <c r="AU99" s="227" t="s">
        <v>81</v>
      </c>
      <c r="AY99" s="19" t="s">
        <v>203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19" t="s">
        <v>79</v>
      </c>
      <c r="BK99" s="228">
        <f>ROUND(I99*H99,2)</f>
        <v>0</v>
      </c>
      <c r="BL99" s="19" t="s">
        <v>321</v>
      </c>
      <c r="BM99" s="227" t="s">
        <v>2342</v>
      </c>
    </row>
    <row r="100" s="2" customFormat="1" ht="16.5" customHeight="1">
      <c r="A100" s="40"/>
      <c r="B100" s="41"/>
      <c r="C100" s="216" t="s">
        <v>365</v>
      </c>
      <c r="D100" s="216" t="s">
        <v>206</v>
      </c>
      <c r="E100" s="217" t="s">
        <v>2343</v>
      </c>
      <c r="F100" s="218" t="s">
        <v>2344</v>
      </c>
      <c r="G100" s="219" t="s">
        <v>505</v>
      </c>
      <c r="H100" s="220">
        <v>1</v>
      </c>
      <c r="I100" s="221"/>
      <c r="J100" s="222">
        <f>ROUND(I100*H100,2)</f>
        <v>0</v>
      </c>
      <c r="K100" s="218" t="s">
        <v>19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321</v>
      </c>
      <c r="AT100" s="227" t="s">
        <v>206</v>
      </c>
      <c r="AU100" s="227" t="s">
        <v>81</v>
      </c>
      <c r="AY100" s="19" t="s">
        <v>203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321</v>
      </c>
      <c r="BM100" s="227" t="s">
        <v>2345</v>
      </c>
    </row>
    <row r="101" s="2" customFormat="1" ht="16.5" customHeight="1">
      <c r="A101" s="40"/>
      <c r="B101" s="41"/>
      <c r="C101" s="216" t="s">
        <v>321</v>
      </c>
      <c r="D101" s="216" t="s">
        <v>206</v>
      </c>
      <c r="E101" s="217" t="s">
        <v>2346</v>
      </c>
      <c r="F101" s="218" t="s">
        <v>2347</v>
      </c>
      <c r="G101" s="219" t="s">
        <v>727</v>
      </c>
      <c r="H101" s="220">
        <v>245</v>
      </c>
      <c r="I101" s="221"/>
      <c r="J101" s="222">
        <f>ROUND(I101*H101,2)</f>
        <v>0</v>
      </c>
      <c r="K101" s="218" t="s">
        <v>19</v>
      </c>
      <c r="L101" s="46"/>
      <c r="M101" s="223" t="s">
        <v>19</v>
      </c>
      <c r="N101" s="224" t="s">
        <v>43</v>
      </c>
      <c r="O101" s="86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7" t="s">
        <v>321</v>
      </c>
      <c r="AT101" s="227" t="s">
        <v>206</v>
      </c>
      <c r="AU101" s="227" t="s">
        <v>81</v>
      </c>
      <c r="AY101" s="19" t="s">
        <v>203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19" t="s">
        <v>79</v>
      </c>
      <c r="BK101" s="228">
        <f>ROUND(I101*H101,2)</f>
        <v>0</v>
      </c>
      <c r="BL101" s="19" t="s">
        <v>321</v>
      </c>
      <c r="BM101" s="227" t="s">
        <v>2348</v>
      </c>
    </row>
    <row r="102" s="2" customFormat="1" ht="16.5" customHeight="1">
      <c r="A102" s="40"/>
      <c r="B102" s="41"/>
      <c r="C102" s="216" t="s">
        <v>394</v>
      </c>
      <c r="D102" s="216" t="s">
        <v>206</v>
      </c>
      <c r="E102" s="217" t="s">
        <v>2349</v>
      </c>
      <c r="F102" s="218" t="s">
        <v>2350</v>
      </c>
      <c r="G102" s="219" t="s">
        <v>727</v>
      </c>
      <c r="H102" s="220">
        <v>245</v>
      </c>
      <c r="I102" s="221"/>
      <c r="J102" s="222">
        <f>ROUND(I102*H102,2)</f>
        <v>0</v>
      </c>
      <c r="K102" s="218" t="s">
        <v>19</v>
      </c>
      <c r="L102" s="46"/>
      <c r="M102" s="223" t="s">
        <v>19</v>
      </c>
      <c r="N102" s="224" t="s">
        <v>43</v>
      </c>
      <c r="O102" s="86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7" t="s">
        <v>321</v>
      </c>
      <c r="AT102" s="227" t="s">
        <v>206</v>
      </c>
      <c r="AU102" s="227" t="s">
        <v>81</v>
      </c>
      <c r="AY102" s="19" t="s">
        <v>203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19" t="s">
        <v>79</v>
      </c>
      <c r="BK102" s="228">
        <f>ROUND(I102*H102,2)</f>
        <v>0</v>
      </c>
      <c r="BL102" s="19" t="s">
        <v>321</v>
      </c>
      <c r="BM102" s="227" t="s">
        <v>2351</v>
      </c>
    </row>
    <row r="103" s="2" customFormat="1" ht="16.5" customHeight="1">
      <c r="A103" s="40"/>
      <c r="B103" s="41"/>
      <c r="C103" s="216" t="s">
        <v>430</v>
      </c>
      <c r="D103" s="216" t="s">
        <v>206</v>
      </c>
      <c r="E103" s="217" t="s">
        <v>2352</v>
      </c>
      <c r="F103" s="218" t="s">
        <v>2353</v>
      </c>
      <c r="G103" s="219" t="s">
        <v>727</v>
      </c>
      <c r="H103" s="220">
        <v>245</v>
      </c>
      <c r="I103" s="221"/>
      <c r="J103" s="222">
        <f>ROUND(I103*H103,2)</f>
        <v>0</v>
      </c>
      <c r="K103" s="218" t="s">
        <v>19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321</v>
      </c>
      <c r="AT103" s="227" t="s">
        <v>206</v>
      </c>
      <c r="AU103" s="227" t="s">
        <v>81</v>
      </c>
      <c r="AY103" s="19" t="s">
        <v>203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321</v>
      </c>
      <c r="BM103" s="227" t="s">
        <v>2354</v>
      </c>
    </row>
    <row r="104" s="2" customFormat="1" ht="16.5" customHeight="1">
      <c r="A104" s="40"/>
      <c r="B104" s="41"/>
      <c r="C104" s="216" t="s">
        <v>843</v>
      </c>
      <c r="D104" s="216" t="s">
        <v>206</v>
      </c>
      <c r="E104" s="217" t="s">
        <v>2355</v>
      </c>
      <c r="F104" s="218" t="s">
        <v>2356</v>
      </c>
      <c r="G104" s="219" t="s">
        <v>505</v>
      </c>
      <c r="H104" s="220">
        <v>4</v>
      </c>
      <c r="I104" s="221"/>
      <c r="J104" s="222">
        <f>ROUND(I104*H104,2)</f>
        <v>0</v>
      </c>
      <c r="K104" s="218" t="s">
        <v>19</v>
      </c>
      <c r="L104" s="46"/>
      <c r="M104" s="223" t="s">
        <v>19</v>
      </c>
      <c r="N104" s="224" t="s">
        <v>43</v>
      </c>
      <c r="O104" s="86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7" t="s">
        <v>321</v>
      </c>
      <c r="AT104" s="227" t="s">
        <v>206</v>
      </c>
      <c r="AU104" s="227" t="s">
        <v>81</v>
      </c>
      <c r="AY104" s="19" t="s">
        <v>203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19" t="s">
        <v>79</v>
      </c>
      <c r="BK104" s="228">
        <f>ROUND(I104*H104,2)</f>
        <v>0</v>
      </c>
      <c r="BL104" s="19" t="s">
        <v>321</v>
      </c>
      <c r="BM104" s="227" t="s">
        <v>2357</v>
      </c>
    </row>
    <row r="105" s="2" customFormat="1" ht="16.5" customHeight="1">
      <c r="A105" s="40"/>
      <c r="B105" s="41"/>
      <c r="C105" s="216" t="s">
        <v>847</v>
      </c>
      <c r="D105" s="216" t="s">
        <v>206</v>
      </c>
      <c r="E105" s="217" t="s">
        <v>2358</v>
      </c>
      <c r="F105" s="218" t="s">
        <v>2359</v>
      </c>
      <c r="G105" s="219" t="s">
        <v>505</v>
      </c>
      <c r="H105" s="220">
        <v>4</v>
      </c>
      <c r="I105" s="221"/>
      <c r="J105" s="222">
        <f>ROUND(I105*H105,2)</f>
        <v>0</v>
      </c>
      <c r="K105" s="218" t="s">
        <v>19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321</v>
      </c>
      <c r="AT105" s="227" t="s">
        <v>206</v>
      </c>
      <c r="AU105" s="227" t="s">
        <v>81</v>
      </c>
      <c r="AY105" s="19" t="s">
        <v>203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321</v>
      </c>
      <c r="BM105" s="227" t="s">
        <v>2360</v>
      </c>
    </row>
    <row r="106" s="2" customFormat="1" ht="16.5" customHeight="1">
      <c r="A106" s="40"/>
      <c r="B106" s="41"/>
      <c r="C106" s="216" t="s">
        <v>7</v>
      </c>
      <c r="D106" s="216" t="s">
        <v>206</v>
      </c>
      <c r="E106" s="217" t="s">
        <v>2361</v>
      </c>
      <c r="F106" s="218" t="s">
        <v>2362</v>
      </c>
      <c r="G106" s="219" t="s">
        <v>2267</v>
      </c>
      <c r="H106" s="220">
        <v>10</v>
      </c>
      <c r="I106" s="221"/>
      <c r="J106" s="222">
        <f>ROUND(I106*H106,2)</f>
        <v>0</v>
      </c>
      <c r="K106" s="218" t="s">
        <v>19</v>
      </c>
      <c r="L106" s="46"/>
      <c r="M106" s="223" t="s">
        <v>19</v>
      </c>
      <c r="N106" s="224" t="s">
        <v>43</v>
      </c>
      <c r="O106" s="86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7" t="s">
        <v>321</v>
      </c>
      <c r="AT106" s="227" t="s">
        <v>206</v>
      </c>
      <c r="AU106" s="227" t="s">
        <v>81</v>
      </c>
      <c r="AY106" s="19" t="s">
        <v>203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19" t="s">
        <v>79</v>
      </c>
      <c r="BK106" s="228">
        <f>ROUND(I106*H106,2)</f>
        <v>0</v>
      </c>
      <c r="BL106" s="19" t="s">
        <v>321</v>
      </c>
      <c r="BM106" s="227" t="s">
        <v>2363</v>
      </c>
    </row>
    <row r="107" s="2" customFormat="1" ht="16.5" customHeight="1">
      <c r="A107" s="40"/>
      <c r="B107" s="41"/>
      <c r="C107" s="216" t="s">
        <v>864</v>
      </c>
      <c r="D107" s="216" t="s">
        <v>206</v>
      </c>
      <c r="E107" s="217" t="s">
        <v>2364</v>
      </c>
      <c r="F107" s="218" t="s">
        <v>2365</v>
      </c>
      <c r="G107" s="219" t="s">
        <v>505</v>
      </c>
      <c r="H107" s="220">
        <v>1</v>
      </c>
      <c r="I107" s="221"/>
      <c r="J107" s="222">
        <f>ROUND(I107*H107,2)</f>
        <v>0</v>
      </c>
      <c r="K107" s="218" t="s">
        <v>19</v>
      </c>
      <c r="L107" s="46"/>
      <c r="M107" s="223" t="s">
        <v>19</v>
      </c>
      <c r="N107" s="224" t="s">
        <v>43</v>
      </c>
      <c r="O107" s="86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7" t="s">
        <v>321</v>
      </c>
      <c r="AT107" s="227" t="s">
        <v>206</v>
      </c>
      <c r="AU107" s="227" t="s">
        <v>81</v>
      </c>
      <c r="AY107" s="19" t="s">
        <v>203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19" t="s">
        <v>79</v>
      </c>
      <c r="BK107" s="228">
        <f>ROUND(I107*H107,2)</f>
        <v>0</v>
      </c>
      <c r="BL107" s="19" t="s">
        <v>321</v>
      </c>
      <c r="BM107" s="227" t="s">
        <v>2366</v>
      </c>
    </row>
    <row r="108" s="2" customFormat="1" ht="16.5" customHeight="1">
      <c r="A108" s="40"/>
      <c r="B108" s="41"/>
      <c r="C108" s="216" t="s">
        <v>871</v>
      </c>
      <c r="D108" s="216" t="s">
        <v>206</v>
      </c>
      <c r="E108" s="217" t="s">
        <v>2367</v>
      </c>
      <c r="F108" s="218" t="s">
        <v>2368</v>
      </c>
      <c r="G108" s="219" t="s">
        <v>505</v>
      </c>
      <c r="H108" s="220">
        <v>1</v>
      </c>
      <c r="I108" s="221"/>
      <c r="J108" s="222">
        <f>ROUND(I108*H108,2)</f>
        <v>0</v>
      </c>
      <c r="K108" s="218" t="s">
        <v>19</v>
      </c>
      <c r="L108" s="46"/>
      <c r="M108" s="223" t="s">
        <v>19</v>
      </c>
      <c r="N108" s="224" t="s">
        <v>43</v>
      </c>
      <c r="O108" s="86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7" t="s">
        <v>321</v>
      </c>
      <c r="AT108" s="227" t="s">
        <v>206</v>
      </c>
      <c r="AU108" s="227" t="s">
        <v>81</v>
      </c>
      <c r="AY108" s="19" t="s">
        <v>203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19" t="s">
        <v>79</v>
      </c>
      <c r="BK108" s="228">
        <f>ROUND(I108*H108,2)</f>
        <v>0</v>
      </c>
      <c r="BL108" s="19" t="s">
        <v>321</v>
      </c>
      <c r="BM108" s="227" t="s">
        <v>2369</v>
      </c>
    </row>
    <row r="109" s="2" customFormat="1" ht="16.5" customHeight="1">
      <c r="A109" s="40"/>
      <c r="B109" s="41"/>
      <c r="C109" s="216" t="s">
        <v>884</v>
      </c>
      <c r="D109" s="216" t="s">
        <v>206</v>
      </c>
      <c r="E109" s="217" t="s">
        <v>2370</v>
      </c>
      <c r="F109" s="218" t="s">
        <v>2371</v>
      </c>
      <c r="G109" s="219" t="s">
        <v>505</v>
      </c>
      <c r="H109" s="220">
        <v>1</v>
      </c>
      <c r="I109" s="221"/>
      <c r="J109" s="222">
        <f>ROUND(I109*H109,2)</f>
        <v>0</v>
      </c>
      <c r="K109" s="218" t="s">
        <v>19</v>
      </c>
      <c r="L109" s="46"/>
      <c r="M109" s="223" t="s">
        <v>19</v>
      </c>
      <c r="N109" s="224" t="s">
        <v>43</v>
      </c>
      <c r="O109" s="86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321</v>
      </c>
      <c r="AT109" s="227" t="s">
        <v>206</v>
      </c>
      <c r="AU109" s="227" t="s">
        <v>81</v>
      </c>
      <c r="AY109" s="19" t="s">
        <v>203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321</v>
      </c>
      <c r="BM109" s="227" t="s">
        <v>2372</v>
      </c>
    </row>
    <row r="110" s="2" customFormat="1" ht="16.5" customHeight="1">
      <c r="A110" s="40"/>
      <c r="B110" s="41"/>
      <c r="C110" s="216" t="s">
        <v>888</v>
      </c>
      <c r="D110" s="216" t="s">
        <v>206</v>
      </c>
      <c r="E110" s="217" t="s">
        <v>2373</v>
      </c>
      <c r="F110" s="218" t="s">
        <v>806</v>
      </c>
      <c r="G110" s="219" t="s">
        <v>505</v>
      </c>
      <c r="H110" s="220">
        <v>2</v>
      </c>
      <c r="I110" s="221"/>
      <c r="J110" s="222">
        <f>ROUND(I110*H110,2)</f>
        <v>0</v>
      </c>
      <c r="K110" s="218" t="s">
        <v>19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321</v>
      </c>
      <c r="AT110" s="227" t="s">
        <v>206</v>
      </c>
      <c r="AU110" s="227" t="s">
        <v>81</v>
      </c>
      <c r="AY110" s="19" t="s">
        <v>203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321</v>
      </c>
      <c r="BM110" s="227" t="s">
        <v>2374</v>
      </c>
    </row>
    <row r="111" s="12" customFormat="1" ht="22.8" customHeight="1">
      <c r="A111" s="12"/>
      <c r="B111" s="200"/>
      <c r="C111" s="201"/>
      <c r="D111" s="202" t="s">
        <v>71</v>
      </c>
      <c r="E111" s="214" t="s">
        <v>2375</v>
      </c>
      <c r="F111" s="214" t="s">
        <v>2376</v>
      </c>
      <c r="G111" s="201"/>
      <c r="H111" s="201"/>
      <c r="I111" s="204"/>
      <c r="J111" s="215">
        <f>BK111</f>
        <v>0</v>
      </c>
      <c r="K111" s="201"/>
      <c r="L111" s="206"/>
      <c r="M111" s="207"/>
      <c r="N111" s="208"/>
      <c r="O111" s="208"/>
      <c r="P111" s="209">
        <f>SUM(P112:P127)</f>
        <v>0</v>
      </c>
      <c r="Q111" s="208"/>
      <c r="R111" s="209">
        <f>SUM(R112:R127)</f>
        <v>0</v>
      </c>
      <c r="S111" s="208"/>
      <c r="T111" s="210">
        <f>SUM(T112:T127)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79</v>
      </c>
      <c r="AT111" s="212" t="s">
        <v>71</v>
      </c>
      <c r="AU111" s="212" t="s">
        <v>79</v>
      </c>
      <c r="AY111" s="211" t="s">
        <v>203</v>
      </c>
      <c r="BK111" s="213">
        <f>SUM(BK112:BK127)</f>
        <v>0</v>
      </c>
    </row>
    <row r="112" s="2" customFormat="1" ht="16.5" customHeight="1">
      <c r="A112" s="40"/>
      <c r="B112" s="41"/>
      <c r="C112" s="270" t="s">
        <v>892</v>
      </c>
      <c r="D112" s="270" t="s">
        <v>771</v>
      </c>
      <c r="E112" s="271" t="s">
        <v>2377</v>
      </c>
      <c r="F112" s="272" t="s">
        <v>2378</v>
      </c>
      <c r="G112" s="273" t="s">
        <v>505</v>
      </c>
      <c r="H112" s="274">
        <v>1</v>
      </c>
      <c r="I112" s="275"/>
      <c r="J112" s="276">
        <f>ROUND(I112*H112,2)</f>
        <v>0</v>
      </c>
      <c r="K112" s="272" t="s">
        <v>19</v>
      </c>
      <c r="L112" s="277"/>
      <c r="M112" s="278" t="s">
        <v>19</v>
      </c>
      <c r="N112" s="279" t="s">
        <v>43</v>
      </c>
      <c r="O112" s="86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7" t="s">
        <v>821</v>
      </c>
      <c r="AT112" s="227" t="s">
        <v>771</v>
      </c>
      <c r="AU112" s="227" t="s">
        <v>81</v>
      </c>
      <c r="AY112" s="19" t="s">
        <v>203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19" t="s">
        <v>79</v>
      </c>
      <c r="BK112" s="228">
        <f>ROUND(I112*H112,2)</f>
        <v>0</v>
      </c>
      <c r="BL112" s="19" t="s">
        <v>321</v>
      </c>
      <c r="BM112" s="227" t="s">
        <v>2379</v>
      </c>
    </row>
    <row r="113" s="2" customFormat="1" ht="16.5" customHeight="1">
      <c r="A113" s="40"/>
      <c r="B113" s="41"/>
      <c r="C113" s="270" t="s">
        <v>899</v>
      </c>
      <c r="D113" s="270" t="s">
        <v>771</v>
      </c>
      <c r="E113" s="271" t="s">
        <v>2380</v>
      </c>
      <c r="F113" s="272" t="s">
        <v>2314</v>
      </c>
      <c r="G113" s="273" t="s">
        <v>505</v>
      </c>
      <c r="H113" s="274">
        <v>1</v>
      </c>
      <c r="I113" s="275"/>
      <c r="J113" s="276">
        <f>ROUND(I113*H113,2)</f>
        <v>0</v>
      </c>
      <c r="K113" s="272" t="s">
        <v>19</v>
      </c>
      <c r="L113" s="277"/>
      <c r="M113" s="278" t="s">
        <v>19</v>
      </c>
      <c r="N113" s="279" t="s">
        <v>43</v>
      </c>
      <c r="O113" s="86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7" t="s">
        <v>821</v>
      </c>
      <c r="AT113" s="227" t="s">
        <v>771</v>
      </c>
      <c r="AU113" s="227" t="s">
        <v>81</v>
      </c>
      <c r="AY113" s="19" t="s">
        <v>203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19" t="s">
        <v>79</v>
      </c>
      <c r="BK113" s="228">
        <f>ROUND(I113*H113,2)</f>
        <v>0</v>
      </c>
      <c r="BL113" s="19" t="s">
        <v>321</v>
      </c>
      <c r="BM113" s="227" t="s">
        <v>2381</v>
      </c>
    </row>
    <row r="114" s="2" customFormat="1" ht="16.5" customHeight="1">
      <c r="A114" s="40"/>
      <c r="B114" s="41"/>
      <c r="C114" s="270" t="s">
        <v>903</v>
      </c>
      <c r="D114" s="270" t="s">
        <v>771</v>
      </c>
      <c r="E114" s="271" t="s">
        <v>2382</v>
      </c>
      <c r="F114" s="272" t="s">
        <v>2320</v>
      </c>
      <c r="G114" s="273" t="s">
        <v>727</v>
      </c>
      <c r="H114" s="274">
        <v>30</v>
      </c>
      <c r="I114" s="275"/>
      <c r="J114" s="276">
        <f>ROUND(I114*H114,2)</f>
        <v>0</v>
      </c>
      <c r="K114" s="272" t="s">
        <v>19</v>
      </c>
      <c r="L114" s="277"/>
      <c r="M114" s="278" t="s">
        <v>19</v>
      </c>
      <c r="N114" s="279" t="s">
        <v>43</v>
      </c>
      <c r="O114" s="86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7" t="s">
        <v>821</v>
      </c>
      <c r="AT114" s="227" t="s">
        <v>771</v>
      </c>
      <c r="AU114" s="227" t="s">
        <v>81</v>
      </c>
      <c r="AY114" s="19" t="s">
        <v>203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19" t="s">
        <v>79</v>
      </c>
      <c r="BK114" s="228">
        <f>ROUND(I114*H114,2)</f>
        <v>0</v>
      </c>
      <c r="BL114" s="19" t="s">
        <v>321</v>
      </c>
      <c r="BM114" s="227" t="s">
        <v>2383</v>
      </c>
    </row>
    <row r="115" s="2" customFormat="1" ht="16.5" customHeight="1">
      <c r="A115" s="40"/>
      <c r="B115" s="41"/>
      <c r="C115" s="270" t="s">
        <v>909</v>
      </c>
      <c r="D115" s="270" t="s">
        <v>771</v>
      </c>
      <c r="E115" s="271" t="s">
        <v>2384</v>
      </c>
      <c r="F115" s="272" t="s">
        <v>2326</v>
      </c>
      <c r="G115" s="273" t="s">
        <v>727</v>
      </c>
      <c r="H115" s="274">
        <v>20</v>
      </c>
      <c r="I115" s="275"/>
      <c r="J115" s="276">
        <f>ROUND(I115*H115,2)</f>
        <v>0</v>
      </c>
      <c r="K115" s="272" t="s">
        <v>19</v>
      </c>
      <c r="L115" s="277"/>
      <c r="M115" s="278" t="s">
        <v>19</v>
      </c>
      <c r="N115" s="279" t="s">
        <v>43</v>
      </c>
      <c r="O115" s="86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821</v>
      </c>
      <c r="AT115" s="227" t="s">
        <v>771</v>
      </c>
      <c r="AU115" s="227" t="s">
        <v>81</v>
      </c>
      <c r="AY115" s="19" t="s">
        <v>203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321</v>
      </c>
      <c r="BM115" s="227" t="s">
        <v>2385</v>
      </c>
    </row>
    <row r="116" s="2" customFormat="1" ht="16.5" customHeight="1">
      <c r="A116" s="40"/>
      <c r="B116" s="41"/>
      <c r="C116" s="216" t="s">
        <v>918</v>
      </c>
      <c r="D116" s="216" t="s">
        <v>206</v>
      </c>
      <c r="E116" s="217" t="s">
        <v>2386</v>
      </c>
      <c r="F116" s="218" t="s">
        <v>2338</v>
      </c>
      <c r="G116" s="219" t="s">
        <v>505</v>
      </c>
      <c r="H116" s="220">
        <v>1</v>
      </c>
      <c r="I116" s="221"/>
      <c r="J116" s="222">
        <f>ROUND(I116*H116,2)</f>
        <v>0</v>
      </c>
      <c r="K116" s="218" t="s">
        <v>19</v>
      </c>
      <c r="L116" s="46"/>
      <c r="M116" s="223" t="s">
        <v>19</v>
      </c>
      <c r="N116" s="224" t="s">
        <v>43</v>
      </c>
      <c r="O116" s="86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7" t="s">
        <v>321</v>
      </c>
      <c r="AT116" s="227" t="s">
        <v>206</v>
      </c>
      <c r="AU116" s="227" t="s">
        <v>81</v>
      </c>
      <c r="AY116" s="19" t="s">
        <v>203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19" t="s">
        <v>79</v>
      </c>
      <c r="BK116" s="228">
        <f>ROUND(I116*H116,2)</f>
        <v>0</v>
      </c>
      <c r="BL116" s="19" t="s">
        <v>321</v>
      </c>
      <c r="BM116" s="227" t="s">
        <v>2387</v>
      </c>
    </row>
    <row r="117" s="2" customFormat="1" ht="16.5" customHeight="1">
      <c r="A117" s="40"/>
      <c r="B117" s="41"/>
      <c r="C117" s="216" t="s">
        <v>923</v>
      </c>
      <c r="D117" s="216" t="s">
        <v>206</v>
      </c>
      <c r="E117" s="217" t="s">
        <v>2388</v>
      </c>
      <c r="F117" s="218" t="s">
        <v>2341</v>
      </c>
      <c r="G117" s="219" t="s">
        <v>505</v>
      </c>
      <c r="H117" s="220">
        <v>2</v>
      </c>
      <c r="I117" s="221"/>
      <c r="J117" s="222">
        <f>ROUND(I117*H117,2)</f>
        <v>0</v>
      </c>
      <c r="K117" s="218" t="s">
        <v>19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321</v>
      </c>
      <c r="AT117" s="227" t="s">
        <v>206</v>
      </c>
      <c r="AU117" s="227" t="s">
        <v>81</v>
      </c>
      <c r="AY117" s="19" t="s">
        <v>203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321</v>
      </c>
      <c r="BM117" s="227" t="s">
        <v>2389</v>
      </c>
    </row>
    <row r="118" s="2" customFormat="1" ht="16.5" customHeight="1">
      <c r="A118" s="40"/>
      <c r="B118" s="41"/>
      <c r="C118" s="216" t="s">
        <v>821</v>
      </c>
      <c r="D118" s="216" t="s">
        <v>206</v>
      </c>
      <c r="E118" s="217" t="s">
        <v>2390</v>
      </c>
      <c r="F118" s="218" t="s">
        <v>2347</v>
      </c>
      <c r="G118" s="219" t="s">
        <v>727</v>
      </c>
      <c r="H118" s="220">
        <v>50</v>
      </c>
      <c r="I118" s="221"/>
      <c r="J118" s="222">
        <f>ROUND(I118*H118,2)</f>
        <v>0</v>
      </c>
      <c r="K118" s="218" t="s">
        <v>19</v>
      </c>
      <c r="L118" s="46"/>
      <c r="M118" s="223" t="s">
        <v>19</v>
      </c>
      <c r="N118" s="224" t="s">
        <v>43</v>
      </c>
      <c r="O118" s="86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7" t="s">
        <v>321</v>
      </c>
      <c r="AT118" s="227" t="s">
        <v>206</v>
      </c>
      <c r="AU118" s="227" t="s">
        <v>81</v>
      </c>
      <c r="AY118" s="19" t="s">
        <v>203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19" t="s">
        <v>79</v>
      </c>
      <c r="BK118" s="228">
        <f>ROUND(I118*H118,2)</f>
        <v>0</v>
      </c>
      <c r="BL118" s="19" t="s">
        <v>321</v>
      </c>
      <c r="BM118" s="227" t="s">
        <v>2391</v>
      </c>
    </row>
    <row r="119" s="2" customFormat="1" ht="16.5" customHeight="1">
      <c r="A119" s="40"/>
      <c r="B119" s="41"/>
      <c r="C119" s="216" t="s">
        <v>932</v>
      </c>
      <c r="D119" s="216" t="s">
        <v>206</v>
      </c>
      <c r="E119" s="217" t="s">
        <v>2392</v>
      </c>
      <c r="F119" s="218" t="s">
        <v>2350</v>
      </c>
      <c r="G119" s="219" t="s">
        <v>727</v>
      </c>
      <c r="H119" s="220">
        <v>50</v>
      </c>
      <c r="I119" s="221"/>
      <c r="J119" s="222">
        <f>ROUND(I119*H119,2)</f>
        <v>0</v>
      </c>
      <c r="K119" s="218" t="s">
        <v>19</v>
      </c>
      <c r="L119" s="46"/>
      <c r="M119" s="223" t="s">
        <v>19</v>
      </c>
      <c r="N119" s="224" t="s">
        <v>43</v>
      </c>
      <c r="O119" s="86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7" t="s">
        <v>321</v>
      </c>
      <c r="AT119" s="227" t="s">
        <v>206</v>
      </c>
      <c r="AU119" s="227" t="s">
        <v>81</v>
      </c>
      <c r="AY119" s="19" t="s">
        <v>203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19" t="s">
        <v>79</v>
      </c>
      <c r="BK119" s="228">
        <f>ROUND(I119*H119,2)</f>
        <v>0</v>
      </c>
      <c r="BL119" s="19" t="s">
        <v>321</v>
      </c>
      <c r="BM119" s="227" t="s">
        <v>2393</v>
      </c>
    </row>
    <row r="120" s="2" customFormat="1" ht="16.5" customHeight="1">
      <c r="A120" s="40"/>
      <c r="B120" s="41"/>
      <c r="C120" s="216" t="s">
        <v>937</v>
      </c>
      <c r="D120" s="216" t="s">
        <v>206</v>
      </c>
      <c r="E120" s="217" t="s">
        <v>2394</v>
      </c>
      <c r="F120" s="218" t="s">
        <v>2353</v>
      </c>
      <c r="G120" s="219" t="s">
        <v>727</v>
      </c>
      <c r="H120" s="220">
        <v>50</v>
      </c>
      <c r="I120" s="221"/>
      <c r="J120" s="222">
        <f>ROUND(I120*H120,2)</f>
        <v>0</v>
      </c>
      <c r="K120" s="218" t="s">
        <v>19</v>
      </c>
      <c r="L120" s="46"/>
      <c r="M120" s="223" t="s">
        <v>19</v>
      </c>
      <c r="N120" s="224" t="s">
        <v>43</v>
      </c>
      <c r="O120" s="86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7" t="s">
        <v>321</v>
      </c>
      <c r="AT120" s="227" t="s">
        <v>206</v>
      </c>
      <c r="AU120" s="227" t="s">
        <v>81</v>
      </c>
      <c r="AY120" s="19" t="s">
        <v>203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19" t="s">
        <v>79</v>
      </c>
      <c r="BK120" s="228">
        <f>ROUND(I120*H120,2)</f>
        <v>0</v>
      </c>
      <c r="BL120" s="19" t="s">
        <v>321</v>
      </c>
      <c r="BM120" s="227" t="s">
        <v>2395</v>
      </c>
    </row>
    <row r="121" s="2" customFormat="1" ht="16.5" customHeight="1">
      <c r="A121" s="40"/>
      <c r="B121" s="41"/>
      <c r="C121" s="216" t="s">
        <v>943</v>
      </c>
      <c r="D121" s="216" t="s">
        <v>206</v>
      </c>
      <c r="E121" s="217" t="s">
        <v>2396</v>
      </c>
      <c r="F121" s="218" t="s">
        <v>2356</v>
      </c>
      <c r="G121" s="219" t="s">
        <v>505</v>
      </c>
      <c r="H121" s="220">
        <v>1</v>
      </c>
      <c r="I121" s="221"/>
      <c r="J121" s="222">
        <f>ROUND(I121*H121,2)</f>
        <v>0</v>
      </c>
      <c r="K121" s="218" t="s">
        <v>19</v>
      </c>
      <c r="L121" s="46"/>
      <c r="M121" s="223" t="s">
        <v>19</v>
      </c>
      <c r="N121" s="224" t="s">
        <v>43</v>
      </c>
      <c r="O121" s="86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7" t="s">
        <v>321</v>
      </c>
      <c r="AT121" s="227" t="s">
        <v>206</v>
      </c>
      <c r="AU121" s="227" t="s">
        <v>81</v>
      </c>
      <c r="AY121" s="19" t="s">
        <v>203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19" t="s">
        <v>79</v>
      </c>
      <c r="BK121" s="228">
        <f>ROUND(I121*H121,2)</f>
        <v>0</v>
      </c>
      <c r="BL121" s="19" t="s">
        <v>321</v>
      </c>
      <c r="BM121" s="227" t="s">
        <v>2397</v>
      </c>
    </row>
    <row r="122" s="2" customFormat="1" ht="16.5" customHeight="1">
      <c r="A122" s="40"/>
      <c r="B122" s="41"/>
      <c r="C122" s="216" t="s">
        <v>960</v>
      </c>
      <c r="D122" s="216" t="s">
        <v>206</v>
      </c>
      <c r="E122" s="217" t="s">
        <v>2398</v>
      </c>
      <c r="F122" s="218" t="s">
        <v>2359</v>
      </c>
      <c r="G122" s="219" t="s">
        <v>505</v>
      </c>
      <c r="H122" s="220">
        <v>1</v>
      </c>
      <c r="I122" s="221"/>
      <c r="J122" s="222">
        <f>ROUND(I122*H122,2)</f>
        <v>0</v>
      </c>
      <c r="K122" s="218" t="s">
        <v>19</v>
      </c>
      <c r="L122" s="46"/>
      <c r="M122" s="223" t="s">
        <v>19</v>
      </c>
      <c r="N122" s="224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321</v>
      </c>
      <c r="AT122" s="227" t="s">
        <v>206</v>
      </c>
      <c r="AU122" s="227" t="s">
        <v>81</v>
      </c>
      <c r="AY122" s="19" t="s">
        <v>203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321</v>
      </c>
      <c r="BM122" s="227" t="s">
        <v>2399</v>
      </c>
    </row>
    <row r="123" s="2" customFormat="1" ht="16.5" customHeight="1">
      <c r="A123" s="40"/>
      <c r="B123" s="41"/>
      <c r="C123" s="216" t="s">
        <v>965</v>
      </c>
      <c r="D123" s="216" t="s">
        <v>206</v>
      </c>
      <c r="E123" s="217" t="s">
        <v>2400</v>
      </c>
      <c r="F123" s="218" t="s">
        <v>2362</v>
      </c>
      <c r="G123" s="219" t="s">
        <v>2267</v>
      </c>
      <c r="H123" s="220">
        <v>10</v>
      </c>
      <c r="I123" s="221"/>
      <c r="J123" s="222">
        <f>ROUND(I123*H123,2)</f>
        <v>0</v>
      </c>
      <c r="K123" s="218" t="s">
        <v>19</v>
      </c>
      <c r="L123" s="46"/>
      <c r="M123" s="223" t="s">
        <v>19</v>
      </c>
      <c r="N123" s="224" t="s">
        <v>43</v>
      </c>
      <c r="O123" s="86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7" t="s">
        <v>321</v>
      </c>
      <c r="AT123" s="227" t="s">
        <v>206</v>
      </c>
      <c r="AU123" s="227" t="s">
        <v>81</v>
      </c>
      <c r="AY123" s="19" t="s">
        <v>203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19" t="s">
        <v>79</v>
      </c>
      <c r="BK123" s="228">
        <f>ROUND(I123*H123,2)</f>
        <v>0</v>
      </c>
      <c r="BL123" s="19" t="s">
        <v>321</v>
      </c>
      <c r="BM123" s="227" t="s">
        <v>2401</v>
      </c>
    </row>
    <row r="124" s="2" customFormat="1" ht="16.5" customHeight="1">
      <c r="A124" s="40"/>
      <c r="B124" s="41"/>
      <c r="C124" s="216" t="s">
        <v>990</v>
      </c>
      <c r="D124" s="216" t="s">
        <v>206</v>
      </c>
      <c r="E124" s="217" t="s">
        <v>2402</v>
      </c>
      <c r="F124" s="218" t="s">
        <v>2365</v>
      </c>
      <c r="G124" s="219" t="s">
        <v>505</v>
      </c>
      <c r="H124" s="220">
        <v>1</v>
      </c>
      <c r="I124" s="221"/>
      <c r="J124" s="222">
        <f>ROUND(I124*H124,2)</f>
        <v>0</v>
      </c>
      <c r="K124" s="218" t="s">
        <v>19</v>
      </c>
      <c r="L124" s="46"/>
      <c r="M124" s="223" t="s">
        <v>19</v>
      </c>
      <c r="N124" s="224" t="s">
        <v>43</v>
      </c>
      <c r="O124" s="86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7" t="s">
        <v>321</v>
      </c>
      <c r="AT124" s="227" t="s">
        <v>206</v>
      </c>
      <c r="AU124" s="227" t="s">
        <v>81</v>
      </c>
      <c r="AY124" s="19" t="s">
        <v>203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19" t="s">
        <v>79</v>
      </c>
      <c r="BK124" s="228">
        <f>ROUND(I124*H124,2)</f>
        <v>0</v>
      </c>
      <c r="BL124" s="19" t="s">
        <v>321</v>
      </c>
      <c r="BM124" s="227" t="s">
        <v>2403</v>
      </c>
    </row>
    <row r="125" s="2" customFormat="1" ht="16.5" customHeight="1">
      <c r="A125" s="40"/>
      <c r="B125" s="41"/>
      <c r="C125" s="216" t="s">
        <v>993</v>
      </c>
      <c r="D125" s="216" t="s">
        <v>206</v>
      </c>
      <c r="E125" s="217" t="s">
        <v>2404</v>
      </c>
      <c r="F125" s="218" t="s">
        <v>2368</v>
      </c>
      <c r="G125" s="219" t="s">
        <v>505</v>
      </c>
      <c r="H125" s="220">
        <v>1</v>
      </c>
      <c r="I125" s="221"/>
      <c r="J125" s="222">
        <f>ROUND(I125*H125,2)</f>
        <v>0</v>
      </c>
      <c r="K125" s="218" t="s">
        <v>19</v>
      </c>
      <c r="L125" s="46"/>
      <c r="M125" s="223" t="s">
        <v>19</v>
      </c>
      <c r="N125" s="224" t="s">
        <v>43</v>
      </c>
      <c r="O125" s="86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7" t="s">
        <v>321</v>
      </c>
      <c r="AT125" s="227" t="s">
        <v>206</v>
      </c>
      <c r="AU125" s="227" t="s">
        <v>81</v>
      </c>
      <c r="AY125" s="19" t="s">
        <v>203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19" t="s">
        <v>79</v>
      </c>
      <c r="BK125" s="228">
        <f>ROUND(I125*H125,2)</f>
        <v>0</v>
      </c>
      <c r="BL125" s="19" t="s">
        <v>321</v>
      </c>
      <c r="BM125" s="227" t="s">
        <v>2405</v>
      </c>
    </row>
    <row r="126" s="2" customFormat="1" ht="16.5" customHeight="1">
      <c r="A126" s="40"/>
      <c r="B126" s="41"/>
      <c r="C126" s="216" t="s">
        <v>1020</v>
      </c>
      <c r="D126" s="216" t="s">
        <v>206</v>
      </c>
      <c r="E126" s="217" t="s">
        <v>2406</v>
      </c>
      <c r="F126" s="218" t="s">
        <v>2371</v>
      </c>
      <c r="G126" s="219" t="s">
        <v>505</v>
      </c>
      <c r="H126" s="220">
        <v>1</v>
      </c>
      <c r="I126" s="221"/>
      <c r="J126" s="222">
        <f>ROUND(I126*H126,2)</f>
        <v>0</v>
      </c>
      <c r="K126" s="218" t="s">
        <v>19</v>
      </c>
      <c r="L126" s="46"/>
      <c r="M126" s="223" t="s">
        <v>19</v>
      </c>
      <c r="N126" s="224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321</v>
      </c>
      <c r="AT126" s="227" t="s">
        <v>206</v>
      </c>
      <c r="AU126" s="227" t="s">
        <v>81</v>
      </c>
      <c r="AY126" s="19" t="s">
        <v>203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321</v>
      </c>
      <c r="BM126" s="227" t="s">
        <v>2407</v>
      </c>
    </row>
    <row r="127" s="2" customFormat="1" ht="16.5" customHeight="1">
      <c r="A127" s="40"/>
      <c r="B127" s="41"/>
      <c r="C127" s="216" t="s">
        <v>1025</v>
      </c>
      <c r="D127" s="216" t="s">
        <v>206</v>
      </c>
      <c r="E127" s="217" t="s">
        <v>2408</v>
      </c>
      <c r="F127" s="218" t="s">
        <v>806</v>
      </c>
      <c r="G127" s="219" t="s">
        <v>505</v>
      </c>
      <c r="H127" s="220">
        <v>1</v>
      </c>
      <c r="I127" s="221"/>
      <c r="J127" s="222">
        <f>ROUND(I127*H127,2)</f>
        <v>0</v>
      </c>
      <c r="K127" s="218" t="s">
        <v>19</v>
      </c>
      <c r="L127" s="46"/>
      <c r="M127" s="223" t="s">
        <v>19</v>
      </c>
      <c r="N127" s="224" t="s">
        <v>43</v>
      </c>
      <c r="O127" s="86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7" t="s">
        <v>321</v>
      </c>
      <c r="AT127" s="227" t="s">
        <v>206</v>
      </c>
      <c r="AU127" s="227" t="s">
        <v>81</v>
      </c>
      <c r="AY127" s="19" t="s">
        <v>203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19" t="s">
        <v>79</v>
      </c>
      <c r="BK127" s="228">
        <f>ROUND(I127*H127,2)</f>
        <v>0</v>
      </c>
      <c r="BL127" s="19" t="s">
        <v>321</v>
      </c>
      <c r="BM127" s="227" t="s">
        <v>2409</v>
      </c>
    </row>
    <row r="128" s="12" customFormat="1" ht="22.8" customHeight="1">
      <c r="A128" s="12"/>
      <c r="B128" s="200"/>
      <c r="C128" s="201"/>
      <c r="D128" s="202" t="s">
        <v>71</v>
      </c>
      <c r="E128" s="214" t="s">
        <v>2410</v>
      </c>
      <c r="F128" s="214" t="s">
        <v>2411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SUM(P129:P144)</f>
        <v>0</v>
      </c>
      <c r="Q128" s="208"/>
      <c r="R128" s="209">
        <f>SUM(R129:R144)</f>
        <v>0</v>
      </c>
      <c r="S128" s="208"/>
      <c r="T128" s="210">
        <f>SUM(T129:T144)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79</v>
      </c>
      <c r="AT128" s="212" t="s">
        <v>71</v>
      </c>
      <c r="AU128" s="212" t="s">
        <v>79</v>
      </c>
      <c r="AY128" s="211" t="s">
        <v>203</v>
      </c>
      <c r="BK128" s="213">
        <f>SUM(BK129:BK144)</f>
        <v>0</v>
      </c>
    </row>
    <row r="129" s="2" customFormat="1" ht="16.5" customHeight="1">
      <c r="A129" s="40"/>
      <c r="B129" s="41"/>
      <c r="C129" s="270" t="s">
        <v>1030</v>
      </c>
      <c r="D129" s="270" t="s">
        <v>771</v>
      </c>
      <c r="E129" s="271" t="s">
        <v>2412</v>
      </c>
      <c r="F129" s="272" t="s">
        <v>2413</v>
      </c>
      <c r="G129" s="273" t="s">
        <v>505</v>
      </c>
      <c r="H129" s="274">
        <v>1</v>
      </c>
      <c r="I129" s="275"/>
      <c r="J129" s="276">
        <f>ROUND(I129*H129,2)</f>
        <v>0</v>
      </c>
      <c r="K129" s="272" t="s">
        <v>19</v>
      </c>
      <c r="L129" s="277"/>
      <c r="M129" s="278" t="s">
        <v>19</v>
      </c>
      <c r="N129" s="279" t="s">
        <v>43</v>
      </c>
      <c r="O129" s="86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7" t="s">
        <v>821</v>
      </c>
      <c r="AT129" s="227" t="s">
        <v>771</v>
      </c>
      <c r="AU129" s="227" t="s">
        <v>81</v>
      </c>
      <c r="AY129" s="19" t="s">
        <v>203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19" t="s">
        <v>79</v>
      </c>
      <c r="BK129" s="228">
        <f>ROUND(I129*H129,2)</f>
        <v>0</v>
      </c>
      <c r="BL129" s="19" t="s">
        <v>321</v>
      </c>
      <c r="BM129" s="227" t="s">
        <v>2414</v>
      </c>
    </row>
    <row r="130" s="2" customFormat="1" ht="16.5" customHeight="1">
      <c r="A130" s="40"/>
      <c r="B130" s="41"/>
      <c r="C130" s="270" t="s">
        <v>1822</v>
      </c>
      <c r="D130" s="270" t="s">
        <v>771</v>
      </c>
      <c r="E130" s="271" t="s">
        <v>2415</v>
      </c>
      <c r="F130" s="272" t="s">
        <v>2314</v>
      </c>
      <c r="G130" s="273" t="s">
        <v>505</v>
      </c>
      <c r="H130" s="274">
        <v>1</v>
      </c>
      <c r="I130" s="275"/>
      <c r="J130" s="276">
        <f>ROUND(I130*H130,2)</f>
        <v>0</v>
      </c>
      <c r="K130" s="272" t="s">
        <v>19</v>
      </c>
      <c r="L130" s="277"/>
      <c r="M130" s="278" t="s">
        <v>19</v>
      </c>
      <c r="N130" s="279" t="s">
        <v>43</v>
      </c>
      <c r="O130" s="86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7" t="s">
        <v>821</v>
      </c>
      <c r="AT130" s="227" t="s">
        <v>771</v>
      </c>
      <c r="AU130" s="227" t="s">
        <v>81</v>
      </c>
      <c r="AY130" s="19" t="s">
        <v>203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19" t="s">
        <v>79</v>
      </c>
      <c r="BK130" s="228">
        <f>ROUND(I130*H130,2)</f>
        <v>0</v>
      </c>
      <c r="BL130" s="19" t="s">
        <v>321</v>
      </c>
      <c r="BM130" s="227" t="s">
        <v>2416</v>
      </c>
    </row>
    <row r="131" s="2" customFormat="1" ht="16.5" customHeight="1">
      <c r="A131" s="40"/>
      <c r="B131" s="41"/>
      <c r="C131" s="270" t="s">
        <v>1825</v>
      </c>
      <c r="D131" s="270" t="s">
        <v>771</v>
      </c>
      <c r="E131" s="271" t="s">
        <v>2417</v>
      </c>
      <c r="F131" s="272" t="s">
        <v>2320</v>
      </c>
      <c r="G131" s="273" t="s">
        <v>727</v>
      </c>
      <c r="H131" s="274">
        <v>195</v>
      </c>
      <c r="I131" s="275"/>
      <c r="J131" s="276">
        <f>ROUND(I131*H131,2)</f>
        <v>0</v>
      </c>
      <c r="K131" s="272" t="s">
        <v>19</v>
      </c>
      <c r="L131" s="277"/>
      <c r="M131" s="278" t="s">
        <v>19</v>
      </c>
      <c r="N131" s="279" t="s">
        <v>43</v>
      </c>
      <c r="O131" s="86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7" t="s">
        <v>821</v>
      </c>
      <c r="AT131" s="227" t="s">
        <v>771</v>
      </c>
      <c r="AU131" s="227" t="s">
        <v>81</v>
      </c>
      <c r="AY131" s="19" t="s">
        <v>203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19" t="s">
        <v>79</v>
      </c>
      <c r="BK131" s="228">
        <f>ROUND(I131*H131,2)</f>
        <v>0</v>
      </c>
      <c r="BL131" s="19" t="s">
        <v>321</v>
      </c>
      <c r="BM131" s="227" t="s">
        <v>2418</v>
      </c>
    </row>
    <row r="132" s="2" customFormat="1" ht="16.5" customHeight="1">
      <c r="A132" s="40"/>
      <c r="B132" s="41"/>
      <c r="C132" s="270" t="s">
        <v>1845</v>
      </c>
      <c r="D132" s="270" t="s">
        <v>771</v>
      </c>
      <c r="E132" s="271" t="s">
        <v>2419</v>
      </c>
      <c r="F132" s="272" t="s">
        <v>2326</v>
      </c>
      <c r="G132" s="273" t="s">
        <v>727</v>
      </c>
      <c r="H132" s="274">
        <v>20</v>
      </c>
      <c r="I132" s="275"/>
      <c r="J132" s="276">
        <f>ROUND(I132*H132,2)</f>
        <v>0</v>
      </c>
      <c r="K132" s="272" t="s">
        <v>19</v>
      </c>
      <c r="L132" s="277"/>
      <c r="M132" s="278" t="s">
        <v>19</v>
      </c>
      <c r="N132" s="279" t="s">
        <v>43</v>
      </c>
      <c r="O132" s="86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7" t="s">
        <v>821</v>
      </c>
      <c r="AT132" s="227" t="s">
        <v>771</v>
      </c>
      <c r="AU132" s="227" t="s">
        <v>81</v>
      </c>
      <c r="AY132" s="19" t="s">
        <v>203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19" t="s">
        <v>79</v>
      </c>
      <c r="BK132" s="228">
        <f>ROUND(I132*H132,2)</f>
        <v>0</v>
      </c>
      <c r="BL132" s="19" t="s">
        <v>321</v>
      </c>
      <c r="BM132" s="227" t="s">
        <v>2420</v>
      </c>
    </row>
    <row r="133" s="2" customFormat="1" ht="16.5" customHeight="1">
      <c r="A133" s="40"/>
      <c r="B133" s="41"/>
      <c r="C133" s="216" t="s">
        <v>1847</v>
      </c>
      <c r="D133" s="216" t="s">
        <v>206</v>
      </c>
      <c r="E133" s="217" t="s">
        <v>2421</v>
      </c>
      <c r="F133" s="218" t="s">
        <v>2338</v>
      </c>
      <c r="G133" s="219" t="s">
        <v>505</v>
      </c>
      <c r="H133" s="220">
        <v>1</v>
      </c>
      <c r="I133" s="221"/>
      <c r="J133" s="222">
        <f>ROUND(I133*H133,2)</f>
        <v>0</v>
      </c>
      <c r="K133" s="218" t="s">
        <v>19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321</v>
      </c>
      <c r="AT133" s="227" t="s">
        <v>206</v>
      </c>
      <c r="AU133" s="227" t="s">
        <v>81</v>
      </c>
      <c r="AY133" s="19" t="s">
        <v>203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321</v>
      </c>
      <c r="BM133" s="227" t="s">
        <v>2422</v>
      </c>
    </row>
    <row r="134" s="2" customFormat="1" ht="16.5" customHeight="1">
      <c r="A134" s="40"/>
      <c r="B134" s="41"/>
      <c r="C134" s="216" t="s">
        <v>1849</v>
      </c>
      <c r="D134" s="216" t="s">
        <v>206</v>
      </c>
      <c r="E134" s="217" t="s">
        <v>2423</v>
      </c>
      <c r="F134" s="218" t="s">
        <v>2341</v>
      </c>
      <c r="G134" s="219" t="s">
        <v>505</v>
      </c>
      <c r="H134" s="220">
        <v>2</v>
      </c>
      <c r="I134" s="221"/>
      <c r="J134" s="222">
        <f>ROUND(I134*H134,2)</f>
        <v>0</v>
      </c>
      <c r="K134" s="218" t="s">
        <v>19</v>
      </c>
      <c r="L134" s="46"/>
      <c r="M134" s="223" t="s">
        <v>19</v>
      </c>
      <c r="N134" s="224" t="s">
        <v>43</v>
      </c>
      <c r="O134" s="86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7" t="s">
        <v>321</v>
      </c>
      <c r="AT134" s="227" t="s">
        <v>206</v>
      </c>
      <c r="AU134" s="227" t="s">
        <v>81</v>
      </c>
      <c r="AY134" s="19" t="s">
        <v>203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19" t="s">
        <v>79</v>
      </c>
      <c r="BK134" s="228">
        <f>ROUND(I134*H134,2)</f>
        <v>0</v>
      </c>
      <c r="BL134" s="19" t="s">
        <v>321</v>
      </c>
      <c r="BM134" s="227" t="s">
        <v>2424</v>
      </c>
    </row>
    <row r="135" s="2" customFormat="1" ht="16.5" customHeight="1">
      <c r="A135" s="40"/>
      <c r="B135" s="41"/>
      <c r="C135" s="216" t="s">
        <v>2425</v>
      </c>
      <c r="D135" s="216" t="s">
        <v>206</v>
      </c>
      <c r="E135" s="217" t="s">
        <v>2426</v>
      </c>
      <c r="F135" s="218" t="s">
        <v>2347</v>
      </c>
      <c r="G135" s="219" t="s">
        <v>727</v>
      </c>
      <c r="H135" s="220">
        <v>215</v>
      </c>
      <c r="I135" s="221"/>
      <c r="J135" s="222">
        <f>ROUND(I135*H135,2)</f>
        <v>0</v>
      </c>
      <c r="K135" s="218" t="s">
        <v>19</v>
      </c>
      <c r="L135" s="46"/>
      <c r="M135" s="223" t="s">
        <v>19</v>
      </c>
      <c r="N135" s="224" t="s">
        <v>43</v>
      </c>
      <c r="O135" s="86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7" t="s">
        <v>321</v>
      </c>
      <c r="AT135" s="227" t="s">
        <v>206</v>
      </c>
      <c r="AU135" s="227" t="s">
        <v>81</v>
      </c>
      <c r="AY135" s="19" t="s">
        <v>203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19" t="s">
        <v>79</v>
      </c>
      <c r="BK135" s="228">
        <f>ROUND(I135*H135,2)</f>
        <v>0</v>
      </c>
      <c r="BL135" s="19" t="s">
        <v>321</v>
      </c>
      <c r="BM135" s="227" t="s">
        <v>2427</v>
      </c>
    </row>
    <row r="136" s="2" customFormat="1" ht="16.5" customHeight="1">
      <c r="A136" s="40"/>
      <c r="B136" s="41"/>
      <c r="C136" s="216" t="s">
        <v>2428</v>
      </c>
      <c r="D136" s="216" t="s">
        <v>206</v>
      </c>
      <c r="E136" s="217" t="s">
        <v>2429</v>
      </c>
      <c r="F136" s="218" t="s">
        <v>2350</v>
      </c>
      <c r="G136" s="219" t="s">
        <v>727</v>
      </c>
      <c r="H136" s="220">
        <v>215</v>
      </c>
      <c r="I136" s="221"/>
      <c r="J136" s="222">
        <f>ROUND(I136*H136,2)</f>
        <v>0</v>
      </c>
      <c r="K136" s="218" t="s">
        <v>19</v>
      </c>
      <c r="L136" s="46"/>
      <c r="M136" s="223" t="s">
        <v>19</v>
      </c>
      <c r="N136" s="224" t="s">
        <v>43</v>
      </c>
      <c r="O136" s="86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7" t="s">
        <v>321</v>
      </c>
      <c r="AT136" s="227" t="s">
        <v>206</v>
      </c>
      <c r="AU136" s="227" t="s">
        <v>81</v>
      </c>
      <c r="AY136" s="19" t="s">
        <v>203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19" t="s">
        <v>79</v>
      </c>
      <c r="BK136" s="228">
        <f>ROUND(I136*H136,2)</f>
        <v>0</v>
      </c>
      <c r="BL136" s="19" t="s">
        <v>321</v>
      </c>
      <c r="BM136" s="227" t="s">
        <v>2430</v>
      </c>
    </row>
    <row r="137" s="2" customFormat="1" ht="16.5" customHeight="1">
      <c r="A137" s="40"/>
      <c r="B137" s="41"/>
      <c r="C137" s="216" t="s">
        <v>2431</v>
      </c>
      <c r="D137" s="216" t="s">
        <v>206</v>
      </c>
      <c r="E137" s="217" t="s">
        <v>2432</v>
      </c>
      <c r="F137" s="218" t="s">
        <v>2353</v>
      </c>
      <c r="G137" s="219" t="s">
        <v>727</v>
      </c>
      <c r="H137" s="220">
        <v>215</v>
      </c>
      <c r="I137" s="221"/>
      <c r="J137" s="222">
        <f>ROUND(I137*H137,2)</f>
        <v>0</v>
      </c>
      <c r="K137" s="218" t="s">
        <v>19</v>
      </c>
      <c r="L137" s="46"/>
      <c r="M137" s="223" t="s">
        <v>19</v>
      </c>
      <c r="N137" s="224" t="s">
        <v>43</v>
      </c>
      <c r="O137" s="86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7" t="s">
        <v>321</v>
      </c>
      <c r="AT137" s="227" t="s">
        <v>206</v>
      </c>
      <c r="AU137" s="227" t="s">
        <v>81</v>
      </c>
      <c r="AY137" s="19" t="s">
        <v>203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19" t="s">
        <v>79</v>
      </c>
      <c r="BK137" s="228">
        <f>ROUND(I137*H137,2)</f>
        <v>0</v>
      </c>
      <c r="BL137" s="19" t="s">
        <v>321</v>
      </c>
      <c r="BM137" s="227" t="s">
        <v>2433</v>
      </c>
    </row>
    <row r="138" s="2" customFormat="1" ht="16.5" customHeight="1">
      <c r="A138" s="40"/>
      <c r="B138" s="41"/>
      <c r="C138" s="216" t="s">
        <v>2434</v>
      </c>
      <c r="D138" s="216" t="s">
        <v>206</v>
      </c>
      <c r="E138" s="217" t="s">
        <v>2435</v>
      </c>
      <c r="F138" s="218" t="s">
        <v>2356</v>
      </c>
      <c r="G138" s="219" t="s">
        <v>505</v>
      </c>
      <c r="H138" s="220">
        <v>3</v>
      </c>
      <c r="I138" s="221"/>
      <c r="J138" s="222">
        <f>ROUND(I138*H138,2)</f>
        <v>0</v>
      </c>
      <c r="K138" s="218" t="s">
        <v>19</v>
      </c>
      <c r="L138" s="46"/>
      <c r="M138" s="223" t="s">
        <v>19</v>
      </c>
      <c r="N138" s="224" t="s">
        <v>43</v>
      </c>
      <c r="O138" s="86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7" t="s">
        <v>321</v>
      </c>
      <c r="AT138" s="227" t="s">
        <v>206</v>
      </c>
      <c r="AU138" s="227" t="s">
        <v>81</v>
      </c>
      <c r="AY138" s="19" t="s">
        <v>203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19" t="s">
        <v>79</v>
      </c>
      <c r="BK138" s="228">
        <f>ROUND(I138*H138,2)</f>
        <v>0</v>
      </c>
      <c r="BL138" s="19" t="s">
        <v>321</v>
      </c>
      <c r="BM138" s="227" t="s">
        <v>2436</v>
      </c>
    </row>
    <row r="139" s="2" customFormat="1" ht="16.5" customHeight="1">
      <c r="A139" s="40"/>
      <c r="B139" s="41"/>
      <c r="C139" s="216" t="s">
        <v>2437</v>
      </c>
      <c r="D139" s="216" t="s">
        <v>206</v>
      </c>
      <c r="E139" s="217" t="s">
        <v>2438</v>
      </c>
      <c r="F139" s="218" t="s">
        <v>2359</v>
      </c>
      <c r="G139" s="219" t="s">
        <v>505</v>
      </c>
      <c r="H139" s="220">
        <v>3</v>
      </c>
      <c r="I139" s="221"/>
      <c r="J139" s="222">
        <f>ROUND(I139*H139,2)</f>
        <v>0</v>
      </c>
      <c r="K139" s="218" t="s">
        <v>19</v>
      </c>
      <c r="L139" s="46"/>
      <c r="M139" s="223" t="s">
        <v>19</v>
      </c>
      <c r="N139" s="224" t="s">
        <v>43</v>
      </c>
      <c r="O139" s="86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7" t="s">
        <v>321</v>
      </c>
      <c r="AT139" s="227" t="s">
        <v>206</v>
      </c>
      <c r="AU139" s="227" t="s">
        <v>81</v>
      </c>
      <c r="AY139" s="19" t="s">
        <v>203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19" t="s">
        <v>79</v>
      </c>
      <c r="BK139" s="228">
        <f>ROUND(I139*H139,2)</f>
        <v>0</v>
      </c>
      <c r="BL139" s="19" t="s">
        <v>321</v>
      </c>
      <c r="BM139" s="227" t="s">
        <v>2439</v>
      </c>
    </row>
    <row r="140" s="2" customFormat="1" ht="16.5" customHeight="1">
      <c r="A140" s="40"/>
      <c r="B140" s="41"/>
      <c r="C140" s="216" t="s">
        <v>2440</v>
      </c>
      <c r="D140" s="216" t="s">
        <v>206</v>
      </c>
      <c r="E140" s="217" t="s">
        <v>2441</v>
      </c>
      <c r="F140" s="218" t="s">
        <v>2362</v>
      </c>
      <c r="G140" s="219" t="s">
        <v>2267</v>
      </c>
      <c r="H140" s="220">
        <v>10</v>
      </c>
      <c r="I140" s="221"/>
      <c r="J140" s="222">
        <f>ROUND(I140*H140,2)</f>
        <v>0</v>
      </c>
      <c r="K140" s="218" t="s">
        <v>19</v>
      </c>
      <c r="L140" s="46"/>
      <c r="M140" s="223" t="s">
        <v>19</v>
      </c>
      <c r="N140" s="224" t="s">
        <v>43</v>
      </c>
      <c r="O140" s="86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7" t="s">
        <v>321</v>
      </c>
      <c r="AT140" s="227" t="s">
        <v>206</v>
      </c>
      <c r="AU140" s="227" t="s">
        <v>81</v>
      </c>
      <c r="AY140" s="19" t="s">
        <v>203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19" t="s">
        <v>79</v>
      </c>
      <c r="BK140" s="228">
        <f>ROUND(I140*H140,2)</f>
        <v>0</v>
      </c>
      <c r="BL140" s="19" t="s">
        <v>321</v>
      </c>
      <c r="BM140" s="227" t="s">
        <v>2442</v>
      </c>
    </row>
    <row r="141" s="2" customFormat="1" ht="16.5" customHeight="1">
      <c r="A141" s="40"/>
      <c r="B141" s="41"/>
      <c r="C141" s="216" t="s">
        <v>2443</v>
      </c>
      <c r="D141" s="216" t="s">
        <v>206</v>
      </c>
      <c r="E141" s="217" t="s">
        <v>2444</v>
      </c>
      <c r="F141" s="218" t="s">
        <v>2365</v>
      </c>
      <c r="G141" s="219" t="s">
        <v>505</v>
      </c>
      <c r="H141" s="220">
        <v>1</v>
      </c>
      <c r="I141" s="221"/>
      <c r="J141" s="222">
        <f>ROUND(I141*H141,2)</f>
        <v>0</v>
      </c>
      <c r="K141" s="218" t="s">
        <v>19</v>
      </c>
      <c r="L141" s="46"/>
      <c r="M141" s="223" t="s">
        <v>19</v>
      </c>
      <c r="N141" s="224" t="s">
        <v>43</v>
      </c>
      <c r="O141" s="86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7" t="s">
        <v>321</v>
      </c>
      <c r="AT141" s="227" t="s">
        <v>206</v>
      </c>
      <c r="AU141" s="227" t="s">
        <v>81</v>
      </c>
      <c r="AY141" s="19" t="s">
        <v>203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19" t="s">
        <v>79</v>
      </c>
      <c r="BK141" s="228">
        <f>ROUND(I141*H141,2)</f>
        <v>0</v>
      </c>
      <c r="BL141" s="19" t="s">
        <v>321</v>
      </c>
      <c r="BM141" s="227" t="s">
        <v>2445</v>
      </c>
    </row>
    <row r="142" s="2" customFormat="1" ht="16.5" customHeight="1">
      <c r="A142" s="40"/>
      <c r="B142" s="41"/>
      <c r="C142" s="216" t="s">
        <v>2446</v>
      </c>
      <c r="D142" s="216" t="s">
        <v>206</v>
      </c>
      <c r="E142" s="217" t="s">
        <v>2447</v>
      </c>
      <c r="F142" s="218" t="s">
        <v>2368</v>
      </c>
      <c r="G142" s="219" t="s">
        <v>505</v>
      </c>
      <c r="H142" s="220">
        <v>1</v>
      </c>
      <c r="I142" s="221"/>
      <c r="J142" s="222">
        <f>ROUND(I142*H142,2)</f>
        <v>0</v>
      </c>
      <c r="K142" s="218" t="s">
        <v>19</v>
      </c>
      <c r="L142" s="46"/>
      <c r="M142" s="223" t="s">
        <v>19</v>
      </c>
      <c r="N142" s="224" t="s">
        <v>43</v>
      </c>
      <c r="O142" s="86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7" t="s">
        <v>321</v>
      </c>
      <c r="AT142" s="227" t="s">
        <v>206</v>
      </c>
      <c r="AU142" s="227" t="s">
        <v>81</v>
      </c>
      <c r="AY142" s="19" t="s">
        <v>203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19" t="s">
        <v>79</v>
      </c>
      <c r="BK142" s="228">
        <f>ROUND(I142*H142,2)</f>
        <v>0</v>
      </c>
      <c r="BL142" s="19" t="s">
        <v>321</v>
      </c>
      <c r="BM142" s="227" t="s">
        <v>2448</v>
      </c>
    </row>
    <row r="143" s="2" customFormat="1" ht="16.5" customHeight="1">
      <c r="A143" s="40"/>
      <c r="B143" s="41"/>
      <c r="C143" s="216" t="s">
        <v>2449</v>
      </c>
      <c r="D143" s="216" t="s">
        <v>206</v>
      </c>
      <c r="E143" s="217" t="s">
        <v>2450</v>
      </c>
      <c r="F143" s="218" t="s">
        <v>2371</v>
      </c>
      <c r="G143" s="219" t="s">
        <v>505</v>
      </c>
      <c r="H143" s="220">
        <v>1</v>
      </c>
      <c r="I143" s="221"/>
      <c r="J143" s="222">
        <f>ROUND(I143*H143,2)</f>
        <v>0</v>
      </c>
      <c r="K143" s="218" t="s">
        <v>19</v>
      </c>
      <c r="L143" s="46"/>
      <c r="M143" s="223" t="s">
        <v>19</v>
      </c>
      <c r="N143" s="224" t="s">
        <v>43</v>
      </c>
      <c r="O143" s="86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321</v>
      </c>
      <c r="AT143" s="227" t="s">
        <v>206</v>
      </c>
      <c r="AU143" s="227" t="s">
        <v>81</v>
      </c>
      <c r="AY143" s="19" t="s">
        <v>203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321</v>
      </c>
      <c r="BM143" s="227" t="s">
        <v>2451</v>
      </c>
    </row>
    <row r="144" s="2" customFormat="1" ht="16.5" customHeight="1">
      <c r="A144" s="40"/>
      <c r="B144" s="41"/>
      <c r="C144" s="216" t="s">
        <v>2452</v>
      </c>
      <c r="D144" s="216" t="s">
        <v>206</v>
      </c>
      <c r="E144" s="217" t="s">
        <v>2453</v>
      </c>
      <c r="F144" s="218" t="s">
        <v>806</v>
      </c>
      <c r="G144" s="219" t="s">
        <v>505</v>
      </c>
      <c r="H144" s="220">
        <v>1</v>
      </c>
      <c r="I144" s="221"/>
      <c r="J144" s="222">
        <f>ROUND(I144*H144,2)</f>
        <v>0</v>
      </c>
      <c r="K144" s="218" t="s">
        <v>19</v>
      </c>
      <c r="L144" s="46"/>
      <c r="M144" s="285" t="s">
        <v>19</v>
      </c>
      <c r="N144" s="286" t="s">
        <v>43</v>
      </c>
      <c r="O144" s="283"/>
      <c r="P144" s="287">
        <f>O144*H144</f>
        <v>0</v>
      </c>
      <c r="Q144" s="287">
        <v>0</v>
      </c>
      <c r="R144" s="287">
        <f>Q144*H144</f>
        <v>0</v>
      </c>
      <c r="S144" s="287">
        <v>0</v>
      </c>
      <c r="T144" s="288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321</v>
      </c>
      <c r="AT144" s="227" t="s">
        <v>206</v>
      </c>
      <c r="AU144" s="227" t="s">
        <v>81</v>
      </c>
      <c r="AY144" s="19" t="s">
        <v>203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321</v>
      </c>
      <c r="BM144" s="227" t="s">
        <v>2454</v>
      </c>
    </row>
    <row r="145" s="2" customFormat="1" ht="6.96" customHeight="1">
      <c r="A145" s="40"/>
      <c r="B145" s="61"/>
      <c r="C145" s="62"/>
      <c r="D145" s="62"/>
      <c r="E145" s="62"/>
      <c r="F145" s="62"/>
      <c r="G145" s="62"/>
      <c r="H145" s="62"/>
      <c r="I145" s="62"/>
      <c r="J145" s="62"/>
      <c r="K145" s="62"/>
      <c r="L145" s="46"/>
      <c r="M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</sheetData>
  <sheetProtection sheet="1" autoFilter="0" formatColumns="0" formatRows="0" objects="1" scenarios="1" spinCount="100000" saltValue="+J7xCdmB7dTDJIAacERDLfYk8m/R3LtkrVeH6/v9ydDi/8ltND955cTeqdm2O4S41DO0+r9XIGYiXWuTzJ9/8g==" hashValue="6m5J3m4mFQ294DLqa3/YUDhEc8sCrbK4TDRSEASEGe+DGa81e7G92O0V3TfcwPeeu97T08K/tFX/vVstdCfHag==" algorithmName="SHA-512" password="CC35"/>
  <autoFilter ref="C82:K144"/>
  <mergeCells count="9">
    <mergeCell ref="E7:H7"/>
    <mergeCell ref="E9:H9"/>
    <mergeCell ref="E18:H18"/>
    <mergeCell ref="E27:H27"/>
    <mergeCell ref="E48:H48"/>
    <mergeCell ref="E50:H50"/>
    <mergeCell ref="E73:H73"/>
    <mergeCell ref="E75:H7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170</v>
      </c>
      <c r="E8" s="40"/>
      <c r="F8" s="40"/>
      <c r="G8" s="40"/>
      <c r="H8" s="40"/>
      <c r="I8" s="40"/>
      <c r="J8" s="40"/>
      <c r="K8" s="40"/>
      <c r="L8" s="148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9" t="s">
        <v>2455</v>
      </c>
      <c r="F9" s="40"/>
      <c r="G9" s="40"/>
      <c r="H9" s="40"/>
      <c r="I9" s="40"/>
      <c r="J9" s="40"/>
      <c r="K9" s="40"/>
      <c r="L9" s="148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8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50" t="str">
        <f>'Rekapitulace stavby'!AN8</f>
        <v>12. 5. 2025</v>
      </c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71.25" customHeight="1">
      <c r="A27" s="151"/>
      <c r="B27" s="152"/>
      <c r="C27" s="151"/>
      <c r="D27" s="151"/>
      <c r="E27" s="153" t="s">
        <v>176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5"/>
      <c r="E29" s="155"/>
      <c r="F29" s="155"/>
      <c r="G29" s="155"/>
      <c r="H29" s="155"/>
      <c r="I29" s="155"/>
      <c r="J29" s="155"/>
      <c r="K29" s="155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6" t="s">
        <v>38</v>
      </c>
      <c r="E30" s="40"/>
      <c r="F30" s="40"/>
      <c r="G30" s="40"/>
      <c r="H30" s="40"/>
      <c r="I30" s="40"/>
      <c r="J30" s="157">
        <f>ROUND(J90, 2)</f>
        <v>0</v>
      </c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5"/>
      <c r="E31" s="155"/>
      <c r="F31" s="155"/>
      <c r="G31" s="155"/>
      <c r="H31" s="155"/>
      <c r="I31" s="155"/>
      <c r="J31" s="155"/>
      <c r="K31" s="155"/>
      <c r="L31" s="148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8" t="s">
        <v>40</v>
      </c>
      <c r="G32" s="40"/>
      <c r="H32" s="40"/>
      <c r="I32" s="158" t="s">
        <v>39</v>
      </c>
      <c r="J32" s="158" t="s">
        <v>41</v>
      </c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7" t="s">
        <v>42</v>
      </c>
      <c r="E33" s="145" t="s">
        <v>43</v>
      </c>
      <c r="F33" s="159">
        <f>ROUND((SUM(BE90:BE212)),  2)</f>
        <v>0</v>
      </c>
      <c r="G33" s="40"/>
      <c r="H33" s="40"/>
      <c r="I33" s="160">
        <v>0.20999999999999999</v>
      </c>
      <c r="J33" s="159">
        <f>ROUND(((SUM(BE90:BE212))*I33),  2)</f>
        <v>0</v>
      </c>
      <c r="K33" s="40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ROUND((SUM(BF90:BF212)),  2)</f>
        <v>0</v>
      </c>
      <c r="G34" s="40"/>
      <c r="H34" s="40"/>
      <c r="I34" s="160">
        <v>0.12</v>
      </c>
      <c r="J34" s="159">
        <f>ROUND(((SUM(BF90:BF212))*I34), 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ROUND((SUM(BG90:BG212)),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ROUND((SUM(BH90:BH212)),  2)</f>
        <v>0</v>
      </c>
      <c r="G36" s="40"/>
      <c r="H36" s="40"/>
      <c r="I36" s="160">
        <v>0.12</v>
      </c>
      <c r="J36" s="159">
        <f>0</f>
        <v>0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ROUND((SUM(BI90:BI212)),  2)</f>
        <v>0</v>
      </c>
      <c r="G37" s="40"/>
      <c r="H37" s="40"/>
      <c r="I37" s="160">
        <v>0</v>
      </c>
      <c r="J37" s="159">
        <f>0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177</v>
      </c>
      <c r="D45" s="42"/>
      <c r="E45" s="42"/>
      <c r="F45" s="42"/>
      <c r="G45" s="42"/>
      <c r="H45" s="42"/>
      <c r="I45" s="42"/>
      <c r="J45" s="42"/>
      <c r="K45" s="42"/>
      <c r="L45" s="148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8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8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Domov seniorů Vojkov</v>
      </c>
      <c r="F48" s="34"/>
      <c r="G48" s="34"/>
      <c r="H48" s="34"/>
      <c r="I48" s="42"/>
      <c r="J48" s="42"/>
      <c r="K48" s="42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170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2025-074-7 - Slaboproud - EPS</v>
      </c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Vojkov 1, Vrchotovy Janovice</v>
      </c>
      <c r="G52" s="42"/>
      <c r="H52" s="42"/>
      <c r="I52" s="34" t="s">
        <v>23</v>
      </c>
      <c r="J52" s="74" t="str">
        <f>IF(J12="","",J12)</f>
        <v>12. 5. 2025</v>
      </c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8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40.05" customHeight="1">
      <c r="A54" s="40"/>
      <c r="B54" s="41"/>
      <c r="C54" s="34" t="s">
        <v>25</v>
      </c>
      <c r="D54" s="42"/>
      <c r="E54" s="42"/>
      <c r="F54" s="29" t="str">
        <f>E15</f>
        <v>Domov seniorů Vojkov 1, Vrchotovy Janovice</v>
      </c>
      <c r="G54" s="42"/>
      <c r="H54" s="42"/>
      <c r="I54" s="34" t="s">
        <v>31</v>
      </c>
      <c r="J54" s="38" t="str">
        <f>E21</f>
        <v>ČOS exim,s.r.o. Alešova 26, České Budějovice</v>
      </c>
      <c r="K54" s="42"/>
      <c r="L54" s="148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Ing. Dana Mlejnková</v>
      </c>
      <c r="K55" s="42"/>
      <c r="L55" s="148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7" t="s">
        <v>70</v>
      </c>
      <c r="D59" s="42"/>
      <c r="E59" s="42"/>
      <c r="F59" s="42"/>
      <c r="G59" s="42"/>
      <c r="H59" s="42"/>
      <c r="I59" s="42"/>
      <c r="J59" s="104">
        <f>J90</f>
        <v>0</v>
      </c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180</v>
      </c>
    </row>
    <row r="60" s="9" customFormat="1" ht="24.96" customHeight="1">
      <c r="A60" s="9"/>
      <c r="B60" s="178"/>
      <c r="C60" s="179"/>
      <c r="D60" s="180" t="s">
        <v>185</v>
      </c>
      <c r="E60" s="181"/>
      <c r="F60" s="181"/>
      <c r="G60" s="181"/>
      <c r="H60" s="181"/>
      <c r="I60" s="181"/>
      <c r="J60" s="182">
        <f>J91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6"/>
      <c r="D61" s="185" t="s">
        <v>2456</v>
      </c>
      <c r="E61" s="186"/>
      <c r="F61" s="186"/>
      <c r="G61" s="186"/>
      <c r="H61" s="186"/>
      <c r="I61" s="186"/>
      <c r="J61" s="187">
        <f>J92</f>
        <v>0</v>
      </c>
      <c r="K61" s="126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4.88" customHeight="1">
      <c r="A62" s="10"/>
      <c r="B62" s="184"/>
      <c r="C62" s="126"/>
      <c r="D62" s="185" t="s">
        <v>2457</v>
      </c>
      <c r="E62" s="186"/>
      <c r="F62" s="186"/>
      <c r="G62" s="186"/>
      <c r="H62" s="186"/>
      <c r="I62" s="186"/>
      <c r="J62" s="187">
        <f>J93</f>
        <v>0</v>
      </c>
      <c r="K62" s="126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4.88" customHeight="1">
      <c r="A63" s="10"/>
      <c r="B63" s="184"/>
      <c r="C63" s="126"/>
      <c r="D63" s="185" t="s">
        <v>2458</v>
      </c>
      <c r="E63" s="186"/>
      <c r="F63" s="186"/>
      <c r="G63" s="186"/>
      <c r="H63" s="186"/>
      <c r="I63" s="186"/>
      <c r="J63" s="187">
        <f>J109</f>
        <v>0</v>
      </c>
      <c r="K63" s="126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4.88" customHeight="1">
      <c r="A64" s="10"/>
      <c r="B64" s="184"/>
      <c r="C64" s="126"/>
      <c r="D64" s="185" t="s">
        <v>2459</v>
      </c>
      <c r="E64" s="186"/>
      <c r="F64" s="186"/>
      <c r="G64" s="186"/>
      <c r="H64" s="186"/>
      <c r="I64" s="186"/>
      <c r="J64" s="187">
        <f>J112</f>
        <v>0</v>
      </c>
      <c r="K64" s="126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4.88" customHeight="1">
      <c r="A65" s="10"/>
      <c r="B65" s="184"/>
      <c r="C65" s="126"/>
      <c r="D65" s="185" t="s">
        <v>2460</v>
      </c>
      <c r="E65" s="186"/>
      <c r="F65" s="186"/>
      <c r="G65" s="186"/>
      <c r="H65" s="186"/>
      <c r="I65" s="186"/>
      <c r="J65" s="187">
        <f>J134</f>
        <v>0</v>
      </c>
      <c r="K65" s="126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84"/>
      <c r="C66" s="126"/>
      <c r="D66" s="185" t="s">
        <v>2461</v>
      </c>
      <c r="E66" s="186"/>
      <c r="F66" s="186"/>
      <c r="G66" s="186"/>
      <c r="H66" s="186"/>
      <c r="I66" s="186"/>
      <c r="J66" s="187">
        <f>J150</f>
        <v>0</v>
      </c>
      <c r="K66" s="126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4.88" customHeight="1">
      <c r="A67" s="10"/>
      <c r="B67" s="184"/>
      <c r="C67" s="126"/>
      <c r="D67" s="185" t="s">
        <v>2462</v>
      </c>
      <c r="E67" s="186"/>
      <c r="F67" s="186"/>
      <c r="G67" s="186"/>
      <c r="H67" s="186"/>
      <c r="I67" s="186"/>
      <c r="J67" s="187">
        <f>J153</f>
        <v>0</v>
      </c>
      <c r="K67" s="126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84"/>
      <c r="C68" s="126"/>
      <c r="D68" s="185" t="s">
        <v>2463</v>
      </c>
      <c r="E68" s="186"/>
      <c r="F68" s="186"/>
      <c r="G68" s="186"/>
      <c r="H68" s="186"/>
      <c r="I68" s="186"/>
      <c r="J68" s="187">
        <f>J175</f>
        <v>0</v>
      </c>
      <c r="K68" s="126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84"/>
      <c r="C69" s="126"/>
      <c r="D69" s="185" t="s">
        <v>2464</v>
      </c>
      <c r="E69" s="186"/>
      <c r="F69" s="186"/>
      <c r="G69" s="186"/>
      <c r="H69" s="186"/>
      <c r="I69" s="186"/>
      <c r="J69" s="187">
        <f>J188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4"/>
      <c r="C70" s="126"/>
      <c r="D70" s="185" t="s">
        <v>2465</v>
      </c>
      <c r="E70" s="186"/>
      <c r="F70" s="186"/>
      <c r="G70" s="186"/>
      <c r="H70" s="186"/>
      <c r="I70" s="186"/>
      <c r="J70" s="187">
        <f>J191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188</v>
      </c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Domov seniorů Vojkov</v>
      </c>
      <c r="F80" s="34"/>
      <c r="G80" s="34"/>
      <c r="H80" s="34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170</v>
      </c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E9</f>
        <v>2025-074-7 - Slaboproud - EPS</v>
      </c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F12</f>
        <v>Vojkov 1, Vrchotovy Janovice</v>
      </c>
      <c r="G84" s="42"/>
      <c r="H84" s="42"/>
      <c r="I84" s="34" t="s">
        <v>23</v>
      </c>
      <c r="J84" s="74" t="str">
        <f>IF(J12="","",J12)</f>
        <v>12. 5. 2025</v>
      </c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40.05" customHeight="1">
      <c r="A86" s="40"/>
      <c r="B86" s="41"/>
      <c r="C86" s="34" t="s">
        <v>25</v>
      </c>
      <c r="D86" s="42"/>
      <c r="E86" s="42"/>
      <c r="F86" s="29" t="str">
        <f>E15</f>
        <v>Domov seniorů Vojkov 1, Vrchotovy Janovice</v>
      </c>
      <c r="G86" s="42"/>
      <c r="H86" s="42"/>
      <c r="I86" s="34" t="s">
        <v>31</v>
      </c>
      <c r="J86" s="38" t="str">
        <f>E21</f>
        <v>ČOS exim,s.r.o. Alešova 26, České Budějovice</v>
      </c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29</v>
      </c>
      <c r="D87" s="42"/>
      <c r="E87" s="42"/>
      <c r="F87" s="29" t="str">
        <f>IF(E18="","",E18)</f>
        <v>Vyplň údaj</v>
      </c>
      <c r="G87" s="42"/>
      <c r="H87" s="42"/>
      <c r="I87" s="34" t="s">
        <v>34</v>
      </c>
      <c r="J87" s="38" t="str">
        <f>E24</f>
        <v>Ing. Dana Mlejnková</v>
      </c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89"/>
      <c r="B89" s="190"/>
      <c r="C89" s="191" t="s">
        <v>189</v>
      </c>
      <c r="D89" s="192" t="s">
        <v>57</v>
      </c>
      <c r="E89" s="192" t="s">
        <v>53</v>
      </c>
      <c r="F89" s="192" t="s">
        <v>54</v>
      </c>
      <c r="G89" s="192" t="s">
        <v>190</v>
      </c>
      <c r="H89" s="192" t="s">
        <v>191</v>
      </c>
      <c r="I89" s="192" t="s">
        <v>192</v>
      </c>
      <c r="J89" s="192" t="s">
        <v>179</v>
      </c>
      <c r="K89" s="193" t="s">
        <v>193</v>
      </c>
      <c r="L89" s="194"/>
      <c r="M89" s="94" t="s">
        <v>19</v>
      </c>
      <c r="N89" s="95" t="s">
        <v>42</v>
      </c>
      <c r="O89" s="95" t="s">
        <v>194</v>
      </c>
      <c r="P89" s="95" t="s">
        <v>195</v>
      </c>
      <c r="Q89" s="95" t="s">
        <v>196</v>
      </c>
      <c r="R89" s="95" t="s">
        <v>197</v>
      </c>
      <c r="S89" s="95" t="s">
        <v>198</v>
      </c>
      <c r="T89" s="96" t="s">
        <v>199</v>
      </c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</row>
    <row r="90" s="2" customFormat="1" ht="22.8" customHeight="1">
      <c r="A90" s="40"/>
      <c r="B90" s="41"/>
      <c r="C90" s="101" t="s">
        <v>200</v>
      </c>
      <c r="D90" s="42"/>
      <c r="E90" s="42"/>
      <c r="F90" s="42"/>
      <c r="G90" s="42"/>
      <c r="H90" s="42"/>
      <c r="I90" s="42"/>
      <c r="J90" s="195">
        <f>BK90</f>
        <v>0</v>
      </c>
      <c r="K90" s="42"/>
      <c r="L90" s="46"/>
      <c r="M90" s="97"/>
      <c r="N90" s="196"/>
      <c r="O90" s="98"/>
      <c r="P90" s="197">
        <f>P91</f>
        <v>0</v>
      </c>
      <c r="Q90" s="98"/>
      <c r="R90" s="197">
        <f>R91</f>
        <v>0</v>
      </c>
      <c r="S90" s="98"/>
      <c r="T90" s="198">
        <f>T91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71</v>
      </c>
      <c r="AU90" s="19" t="s">
        <v>180</v>
      </c>
      <c r="BK90" s="199">
        <f>BK91</f>
        <v>0</v>
      </c>
    </row>
    <row r="91" s="12" customFormat="1" ht="25.92" customHeight="1">
      <c r="A91" s="12"/>
      <c r="B91" s="200"/>
      <c r="C91" s="201"/>
      <c r="D91" s="202" t="s">
        <v>71</v>
      </c>
      <c r="E91" s="203" t="s">
        <v>314</v>
      </c>
      <c r="F91" s="203" t="s">
        <v>315</v>
      </c>
      <c r="G91" s="201"/>
      <c r="H91" s="201"/>
      <c r="I91" s="204"/>
      <c r="J91" s="205">
        <f>BK91</f>
        <v>0</v>
      </c>
      <c r="K91" s="201"/>
      <c r="L91" s="206"/>
      <c r="M91" s="207"/>
      <c r="N91" s="208"/>
      <c r="O91" s="208"/>
      <c r="P91" s="209">
        <f>P92</f>
        <v>0</v>
      </c>
      <c r="Q91" s="208"/>
      <c r="R91" s="209">
        <f>R92</f>
        <v>0</v>
      </c>
      <c r="S91" s="208"/>
      <c r="T91" s="210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81</v>
      </c>
      <c r="AT91" s="212" t="s">
        <v>71</v>
      </c>
      <c r="AU91" s="212" t="s">
        <v>72</v>
      </c>
      <c r="AY91" s="211" t="s">
        <v>203</v>
      </c>
      <c r="BK91" s="213">
        <f>BK92</f>
        <v>0</v>
      </c>
    </row>
    <row r="92" s="12" customFormat="1" ht="22.8" customHeight="1">
      <c r="A92" s="12"/>
      <c r="B92" s="200"/>
      <c r="C92" s="201"/>
      <c r="D92" s="202" t="s">
        <v>71</v>
      </c>
      <c r="E92" s="214" t="s">
        <v>2466</v>
      </c>
      <c r="F92" s="214" t="s">
        <v>2467</v>
      </c>
      <c r="G92" s="201"/>
      <c r="H92" s="201"/>
      <c r="I92" s="204"/>
      <c r="J92" s="215">
        <f>BK92</f>
        <v>0</v>
      </c>
      <c r="K92" s="201"/>
      <c r="L92" s="206"/>
      <c r="M92" s="207"/>
      <c r="N92" s="208"/>
      <c r="O92" s="208"/>
      <c r="P92" s="209">
        <f>P93+P109+P112+P134+P150+P153+P175+P188+P191</f>
        <v>0</v>
      </c>
      <c r="Q92" s="208"/>
      <c r="R92" s="209">
        <f>R93+R109+R112+R134+R150+R153+R175+R188+R191</f>
        <v>0</v>
      </c>
      <c r="S92" s="208"/>
      <c r="T92" s="210">
        <f>T93+T109+T112+T134+T150+T153+T175+T188+T191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81</v>
      </c>
      <c r="AT92" s="212" t="s">
        <v>71</v>
      </c>
      <c r="AU92" s="212" t="s">
        <v>79</v>
      </c>
      <c r="AY92" s="211" t="s">
        <v>203</v>
      </c>
      <c r="BK92" s="213">
        <f>BK93+BK109+BK112+BK134+BK150+BK153+BK175+BK188+BK191</f>
        <v>0</v>
      </c>
    </row>
    <row r="93" s="12" customFormat="1" ht="20.88" customHeight="1">
      <c r="A93" s="12"/>
      <c r="B93" s="200"/>
      <c r="C93" s="201"/>
      <c r="D93" s="202" t="s">
        <v>71</v>
      </c>
      <c r="E93" s="214" t="s">
        <v>2468</v>
      </c>
      <c r="F93" s="214" t="s">
        <v>2469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SUM(P94:P108)</f>
        <v>0</v>
      </c>
      <c r="Q93" s="208"/>
      <c r="R93" s="209">
        <f>SUM(R94:R108)</f>
        <v>0</v>
      </c>
      <c r="S93" s="208"/>
      <c r="T93" s="210">
        <f>SUM(T94:T108)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79</v>
      </c>
      <c r="AT93" s="212" t="s">
        <v>71</v>
      </c>
      <c r="AU93" s="212" t="s">
        <v>81</v>
      </c>
      <c r="AY93" s="211" t="s">
        <v>203</v>
      </c>
      <c r="BK93" s="213">
        <f>SUM(BK94:BK108)</f>
        <v>0</v>
      </c>
    </row>
    <row r="94" s="2" customFormat="1" ht="24.15" customHeight="1">
      <c r="A94" s="40"/>
      <c r="B94" s="41"/>
      <c r="C94" s="270" t="s">
        <v>79</v>
      </c>
      <c r="D94" s="270" t="s">
        <v>771</v>
      </c>
      <c r="E94" s="271" t="s">
        <v>2470</v>
      </c>
      <c r="F94" s="272" t="s">
        <v>2471</v>
      </c>
      <c r="G94" s="273" t="s">
        <v>505</v>
      </c>
      <c r="H94" s="274">
        <v>1</v>
      </c>
      <c r="I94" s="275"/>
      <c r="J94" s="276">
        <f>ROUND(I94*H94,2)</f>
        <v>0</v>
      </c>
      <c r="K94" s="272" t="s">
        <v>19</v>
      </c>
      <c r="L94" s="277"/>
      <c r="M94" s="278" t="s">
        <v>19</v>
      </c>
      <c r="N94" s="279" t="s">
        <v>43</v>
      </c>
      <c r="O94" s="86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7" t="s">
        <v>821</v>
      </c>
      <c r="AT94" s="227" t="s">
        <v>771</v>
      </c>
      <c r="AU94" s="227" t="s">
        <v>89</v>
      </c>
      <c r="AY94" s="19" t="s">
        <v>203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19" t="s">
        <v>79</v>
      </c>
      <c r="BK94" s="228">
        <f>ROUND(I94*H94,2)</f>
        <v>0</v>
      </c>
      <c r="BL94" s="19" t="s">
        <v>321</v>
      </c>
      <c r="BM94" s="227" t="s">
        <v>2472</v>
      </c>
    </row>
    <row r="95" s="2" customFormat="1" ht="24.15" customHeight="1">
      <c r="A95" s="40"/>
      <c r="B95" s="41"/>
      <c r="C95" s="270" t="s">
        <v>81</v>
      </c>
      <c r="D95" s="270" t="s">
        <v>771</v>
      </c>
      <c r="E95" s="271" t="s">
        <v>2473</v>
      </c>
      <c r="F95" s="272" t="s">
        <v>2474</v>
      </c>
      <c r="G95" s="273" t="s">
        <v>505</v>
      </c>
      <c r="H95" s="274">
        <v>1</v>
      </c>
      <c r="I95" s="275"/>
      <c r="J95" s="276">
        <f>ROUND(I95*H95,2)</f>
        <v>0</v>
      </c>
      <c r="K95" s="272" t="s">
        <v>19</v>
      </c>
      <c r="L95" s="277"/>
      <c r="M95" s="278" t="s">
        <v>19</v>
      </c>
      <c r="N95" s="279" t="s">
        <v>43</v>
      </c>
      <c r="O95" s="86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7" t="s">
        <v>821</v>
      </c>
      <c r="AT95" s="227" t="s">
        <v>771</v>
      </c>
      <c r="AU95" s="227" t="s">
        <v>89</v>
      </c>
      <c r="AY95" s="19" t="s">
        <v>203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19" t="s">
        <v>79</v>
      </c>
      <c r="BK95" s="228">
        <f>ROUND(I95*H95,2)</f>
        <v>0</v>
      </c>
      <c r="BL95" s="19" t="s">
        <v>321</v>
      </c>
      <c r="BM95" s="227" t="s">
        <v>2475</v>
      </c>
    </row>
    <row r="96" s="2" customFormat="1" ht="24.15" customHeight="1">
      <c r="A96" s="40"/>
      <c r="B96" s="41"/>
      <c r="C96" s="270" t="s">
        <v>89</v>
      </c>
      <c r="D96" s="270" t="s">
        <v>771</v>
      </c>
      <c r="E96" s="271" t="s">
        <v>2476</v>
      </c>
      <c r="F96" s="272" t="s">
        <v>2477</v>
      </c>
      <c r="G96" s="273" t="s">
        <v>505</v>
      </c>
      <c r="H96" s="274">
        <v>3</v>
      </c>
      <c r="I96" s="275"/>
      <c r="J96" s="276">
        <f>ROUND(I96*H96,2)</f>
        <v>0</v>
      </c>
      <c r="K96" s="272" t="s">
        <v>19</v>
      </c>
      <c r="L96" s="277"/>
      <c r="M96" s="278" t="s">
        <v>19</v>
      </c>
      <c r="N96" s="279" t="s">
        <v>43</v>
      </c>
      <c r="O96" s="86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7" t="s">
        <v>821</v>
      </c>
      <c r="AT96" s="227" t="s">
        <v>771</v>
      </c>
      <c r="AU96" s="227" t="s">
        <v>89</v>
      </c>
      <c r="AY96" s="19" t="s">
        <v>203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19" t="s">
        <v>79</v>
      </c>
      <c r="BK96" s="228">
        <f>ROUND(I96*H96,2)</f>
        <v>0</v>
      </c>
      <c r="BL96" s="19" t="s">
        <v>321</v>
      </c>
      <c r="BM96" s="227" t="s">
        <v>2478</v>
      </c>
    </row>
    <row r="97" s="2" customFormat="1" ht="24.15" customHeight="1">
      <c r="A97" s="40"/>
      <c r="B97" s="41"/>
      <c r="C97" s="270" t="s">
        <v>211</v>
      </c>
      <c r="D97" s="270" t="s">
        <v>771</v>
      </c>
      <c r="E97" s="271" t="s">
        <v>2479</v>
      </c>
      <c r="F97" s="272" t="s">
        <v>2480</v>
      </c>
      <c r="G97" s="273" t="s">
        <v>505</v>
      </c>
      <c r="H97" s="274">
        <v>3</v>
      </c>
      <c r="I97" s="275"/>
      <c r="J97" s="276">
        <f>ROUND(I97*H97,2)</f>
        <v>0</v>
      </c>
      <c r="K97" s="272" t="s">
        <v>19</v>
      </c>
      <c r="L97" s="277"/>
      <c r="M97" s="278" t="s">
        <v>19</v>
      </c>
      <c r="N97" s="279" t="s">
        <v>43</v>
      </c>
      <c r="O97" s="86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7" t="s">
        <v>821</v>
      </c>
      <c r="AT97" s="227" t="s">
        <v>771</v>
      </c>
      <c r="AU97" s="227" t="s">
        <v>89</v>
      </c>
      <c r="AY97" s="19" t="s">
        <v>203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19" t="s">
        <v>79</v>
      </c>
      <c r="BK97" s="228">
        <f>ROUND(I97*H97,2)</f>
        <v>0</v>
      </c>
      <c r="BL97" s="19" t="s">
        <v>321</v>
      </c>
      <c r="BM97" s="227" t="s">
        <v>2481</v>
      </c>
    </row>
    <row r="98" s="2" customFormat="1" ht="24.15" customHeight="1">
      <c r="A98" s="40"/>
      <c r="B98" s="41"/>
      <c r="C98" s="270" t="s">
        <v>285</v>
      </c>
      <c r="D98" s="270" t="s">
        <v>771</v>
      </c>
      <c r="E98" s="271" t="s">
        <v>2482</v>
      </c>
      <c r="F98" s="272" t="s">
        <v>2483</v>
      </c>
      <c r="G98" s="273" t="s">
        <v>505</v>
      </c>
      <c r="H98" s="274">
        <v>2</v>
      </c>
      <c r="I98" s="275"/>
      <c r="J98" s="276">
        <f>ROUND(I98*H98,2)</f>
        <v>0</v>
      </c>
      <c r="K98" s="272" t="s">
        <v>19</v>
      </c>
      <c r="L98" s="277"/>
      <c r="M98" s="278" t="s">
        <v>19</v>
      </c>
      <c r="N98" s="279" t="s">
        <v>43</v>
      </c>
      <c r="O98" s="86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7" t="s">
        <v>821</v>
      </c>
      <c r="AT98" s="227" t="s">
        <v>771</v>
      </c>
      <c r="AU98" s="227" t="s">
        <v>89</v>
      </c>
      <c r="AY98" s="19" t="s">
        <v>203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19" t="s">
        <v>79</v>
      </c>
      <c r="BK98" s="228">
        <f>ROUND(I98*H98,2)</f>
        <v>0</v>
      </c>
      <c r="BL98" s="19" t="s">
        <v>321</v>
      </c>
      <c r="BM98" s="227" t="s">
        <v>2484</v>
      </c>
    </row>
    <row r="99" s="2" customFormat="1" ht="24.15" customHeight="1">
      <c r="A99" s="40"/>
      <c r="B99" s="41"/>
      <c r="C99" s="270" t="s">
        <v>290</v>
      </c>
      <c r="D99" s="270" t="s">
        <v>771</v>
      </c>
      <c r="E99" s="271" t="s">
        <v>2485</v>
      </c>
      <c r="F99" s="272" t="s">
        <v>2486</v>
      </c>
      <c r="G99" s="273" t="s">
        <v>505</v>
      </c>
      <c r="H99" s="274">
        <v>1</v>
      </c>
      <c r="I99" s="275"/>
      <c r="J99" s="276">
        <f>ROUND(I99*H99,2)</f>
        <v>0</v>
      </c>
      <c r="K99" s="272" t="s">
        <v>19</v>
      </c>
      <c r="L99" s="277"/>
      <c r="M99" s="278" t="s">
        <v>19</v>
      </c>
      <c r="N99" s="279" t="s">
        <v>43</v>
      </c>
      <c r="O99" s="86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7" t="s">
        <v>821</v>
      </c>
      <c r="AT99" s="227" t="s">
        <v>771</v>
      </c>
      <c r="AU99" s="227" t="s">
        <v>89</v>
      </c>
      <c r="AY99" s="19" t="s">
        <v>203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19" t="s">
        <v>79</v>
      </c>
      <c r="BK99" s="228">
        <f>ROUND(I99*H99,2)</f>
        <v>0</v>
      </c>
      <c r="BL99" s="19" t="s">
        <v>321</v>
      </c>
      <c r="BM99" s="227" t="s">
        <v>2487</v>
      </c>
    </row>
    <row r="100" s="2" customFormat="1" ht="24.15" customHeight="1">
      <c r="A100" s="40"/>
      <c r="B100" s="41"/>
      <c r="C100" s="270" t="s">
        <v>296</v>
      </c>
      <c r="D100" s="270" t="s">
        <v>771</v>
      </c>
      <c r="E100" s="271" t="s">
        <v>2488</v>
      </c>
      <c r="F100" s="272" t="s">
        <v>2489</v>
      </c>
      <c r="G100" s="273" t="s">
        <v>505</v>
      </c>
      <c r="H100" s="274">
        <v>2</v>
      </c>
      <c r="I100" s="275"/>
      <c r="J100" s="276">
        <f>ROUND(I100*H100,2)</f>
        <v>0</v>
      </c>
      <c r="K100" s="272" t="s">
        <v>19</v>
      </c>
      <c r="L100" s="277"/>
      <c r="M100" s="278" t="s">
        <v>19</v>
      </c>
      <c r="N100" s="279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821</v>
      </c>
      <c r="AT100" s="227" t="s">
        <v>771</v>
      </c>
      <c r="AU100" s="227" t="s">
        <v>89</v>
      </c>
      <c r="AY100" s="19" t="s">
        <v>203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321</v>
      </c>
      <c r="BM100" s="227" t="s">
        <v>2490</v>
      </c>
    </row>
    <row r="101" s="2" customFormat="1" ht="37.8" customHeight="1">
      <c r="A101" s="40"/>
      <c r="B101" s="41"/>
      <c r="C101" s="270" t="s">
        <v>302</v>
      </c>
      <c r="D101" s="270" t="s">
        <v>771</v>
      </c>
      <c r="E101" s="271" t="s">
        <v>2491</v>
      </c>
      <c r="F101" s="272" t="s">
        <v>2492</v>
      </c>
      <c r="G101" s="273" t="s">
        <v>505</v>
      </c>
      <c r="H101" s="274">
        <v>1</v>
      </c>
      <c r="I101" s="275"/>
      <c r="J101" s="276">
        <f>ROUND(I101*H101,2)</f>
        <v>0</v>
      </c>
      <c r="K101" s="272" t="s">
        <v>19</v>
      </c>
      <c r="L101" s="277"/>
      <c r="M101" s="278" t="s">
        <v>19</v>
      </c>
      <c r="N101" s="279" t="s">
        <v>43</v>
      </c>
      <c r="O101" s="86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7" t="s">
        <v>821</v>
      </c>
      <c r="AT101" s="227" t="s">
        <v>771</v>
      </c>
      <c r="AU101" s="227" t="s">
        <v>89</v>
      </c>
      <c r="AY101" s="19" t="s">
        <v>203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19" t="s">
        <v>79</v>
      </c>
      <c r="BK101" s="228">
        <f>ROUND(I101*H101,2)</f>
        <v>0</v>
      </c>
      <c r="BL101" s="19" t="s">
        <v>321</v>
      </c>
      <c r="BM101" s="227" t="s">
        <v>2493</v>
      </c>
    </row>
    <row r="102" s="2" customFormat="1" ht="24.15" customHeight="1">
      <c r="A102" s="40"/>
      <c r="B102" s="41"/>
      <c r="C102" s="270" t="s">
        <v>308</v>
      </c>
      <c r="D102" s="270" t="s">
        <v>771</v>
      </c>
      <c r="E102" s="271" t="s">
        <v>2494</v>
      </c>
      <c r="F102" s="272" t="s">
        <v>2495</v>
      </c>
      <c r="G102" s="273" t="s">
        <v>505</v>
      </c>
      <c r="H102" s="274">
        <v>1</v>
      </c>
      <c r="I102" s="275"/>
      <c r="J102" s="276">
        <f>ROUND(I102*H102,2)</f>
        <v>0</v>
      </c>
      <c r="K102" s="272" t="s">
        <v>19</v>
      </c>
      <c r="L102" s="277"/>
      <c r="M102" s="278" t="s">
        <v>19</v>
      </c>
      <c r="N102" s="279" t="s">
        <v>43</v>
      </c>
      <c r="O102" s="86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7" t="s">
        <v>821</v>
      </c>
      <c r="AT102" s="227" t="s">
        <v>771</v>
      </c>
      <c r="AU102" s="227" t="s">
        <v>89</v>
      </c>
      <c r="AY102" s="19" t="s">
        <v>203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19" t="s">
        <v>79</v>
      </c>
      <c r="BK102" s="228">
        <f>ROUND(I102*H102,2)</f>
        <v>0</v>
      </c>
      <c r="BL102" s="19" t="s">
        <v>321</v>
      </c>
      <c r="BM102" s="227" t="s">
        <v>2496</v>
      </c>
    </row>
    <row r="103" s="2" customFormat="1" ht="24.15" customHeight="1">
      <c r="A103" s="40"/>
      <c r="B103" s="41"/>
      <c r="C103" s="270" t="s">
        <v>318</v>
      </c>
      <c r="D103" s="270" t="s">
        <v>771</v>
      </c>
      <c r="E103" s="271" t="s">
        <v>2497</v>
      </c>
      <c r="F103" s="272" t="s">
        <v>2498</v>
      </c>
      <c r="G103" s="273" t="s">
        <v>2499</v>
      </c>
      <c r="H103" s="274">
        <v>1</v>
      </c>
      <c r="I103" s="275"/>
      <c r="J103" s="276">
        <f>ROUND(I103*H103,2)</f>
        <v>0</v>
      </c>
      <c r="K103" s="272" t="s">
        <v>19</v>
      </c>
      <c r="L103" s="277"/>
      <c r="M103" s="278" t="s">
        <v>19</v>
      </c>
      <c r="N103" s="279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821</v>
      </c>
      <c r="AT103" s="227" t="s">
        <v>771</v>
      </c>
      <c r="AU103" s="227" t="s">
        <v>89</v>
      </c>
      <c r="AY103" s="19" t="s">
        <v>203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321</v>
      </c>
      <c r="BM103" s="227" t="s">
        <v>2500</v>
      </c>
    </row>
    <row r="104" s="2" customFormat="1" ht="24.15" customHeight="1">
      <c r="A104" s="40"/>
      <c r="B104" s="41"/>
      <c r="C104" s="270" t="s">
        <v>331</v>
      </c>
      <c r="D104" s="270" t="s">
        <v>771</v>
      </c>
      <c r="E104" s="271" t="s">
        <v>2501</v>
      </c>
      <c r="F104" s="272" t="s">
        <v>2502</v>
      </c>
      <c r="G104" s="273" t="s">
        <v>505</v>
      </c>
      <c r="H104" s="274">
        <v>12</v>
      </c>
      <c r="I104" s="275"/>
      <c r="J104" s="276">
        <f>ROUND(I104*H104,2)</f>
        <v>0</v>
      </c>
      <c r="K104" s="272" t="s">
        <v>19</v>
      </c>
      <c r="L104" s="277"/>
      <c r="M104" s="278" t="s">
        <v>19</v>
      </c>
      <c r="N104" s="279" t="s">
        <v>43</v>
      </c>
      <c r="O104" s="86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7" t="s">
        <v>821</v>
      </c>
      <c r="AT104" s="227" t="s">
        <v>771</v>
      </c>
      <c r="AU104" s="227" t="s">
        <v>89</v>
      </c>
      <c r="AY104" s="19" t="s">
        <v>203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19" t="s">
        <v>79</v>
      </c>
      <c r="BK104" s="228">
        <f>ROUND(I104*H104,2)</f>
        <v>0</v>
      </c>
      <c r="BL104" s="19" t="s">
        <v>321</v>
      </c>
      <c r="BM104" s="227" t="s">
        <v>2503</v>
      </c>
    </row>
    <row r="105" s="2" customFormat="1" ht="24.15" customHeight="1">
      <c r="A105" s="40"/>
      <c r="B105" s="41"/>
      <c r="C105" s="270" t="s">
        <v>8</v>
      </c>
      <c r="D105" s="270" t="s">
        <v>771</v>
      </c>
      <c r="E105" s="271" t="s">
        <v>2504</v>
      </c>
      <c r="F105" s="272" t="s">
        <v>2505</v>
      </c>
      <c r="G105" s="273" t="s">
        <v>505</v>
      </c>
      <c r="H105" s="274">
        <v>10</v>
      </c>
      <c r="I105" s="275"/>
      <c r="J105" s="276">
        <f>ROUND(I105*H105,2)</f>
        <v>0</v>
      </c>
      <c r="K105" s="272" t="s">
        <v>19</v>
      </c>
      <c r="L105" s="277"/>
      <c r="M105" s="278" t="s">
        <v>19</v>
      </c>
      <c r="N105" s="279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821</v>
      </c>
      <c r="AT105" s="227" t="s">
        <v>771</v>
      </c>
      <c r="AU105" s="227" t="s">
        <v>89</v>
      </c>
      <c r="AY105" s="19" t="s">
        <v>203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321</v>
      </c>
      <c r="BM105" s="227" t="s">
        <v>2506</v>
      </c>
    </row>
    <row r="106" s="2" customFormat="1" ht="24.15" customHeight="1">
      <c r="A106" s="40"/>
      <c r="B106" s="41"/>
      <c r="C106" s="270" t="s">
        <v>348</v>
      </c>
      <c r="D106" s="270" t="s">
        <v>771</v>
      </c>
      <c r="E106" s="271" t="s">
        <v>2507</v>
      </c>
      <c r="F106" s="272" t="s">
        <v>2508</v>
      </c>
      <c r="G106" s="273" t="s">
        <v>505</v>
      </c>
      <c r="H106" s="274">
        <v>10</v>
      </c>
      <c r="I106" s="275"/>
      <c r="J106" s="276">
        <f>ROUND(I106*H106,2)</f>
        <v>0</v>
      </c>
      <c r="K106" s="272" t="s">
        <v>19</v>
      </c>
      <c r="L106" s="277"/>
      <c r="M106" s="278" t="s">
        <v>19</v>
      </c>
      <c r="N106" s="279" t="s">
        <v>43</v>
      </c>
      <c r="O106" s="86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7" t="s">
        <v>821</v>
      </c>
      <c r="AT106" s="227" t="s">
        <v>771</v>
      </c>
      <c r="AU106" s="227" t="s">
        <v>89</v>
      </c>
      <c r="AY106" s="19" t="s">
        <v>203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19" t="s">
        <v>79</v>
      </c>
      <c r="BK106" s="228">
        <f>ROUND(I106*H106,2)</f>
        <v>0</v>
      </c>
      <c r="BL106" s="19" t="s">
        <v>321</v>
      </c>
      <c r="BM106" s="227" t="s">
        <v>2509</v>
      </c>
    </row>
    <row r="107" s="2" customFormat="1" ht="24.15" customHeight="1">
      <c r="A107" s="40"/>
      <c r="B107" s="41"/>
      <c r="C107" s="270" t="s">
        <v>355</v>
      </c>
      <c r="D107" s="270" t="s">
        <v>771</v>
      </c>
      <c r="E107" s="271" t="s">
        <v>2510</v>
      </c>
      <c r="F107" s="272" t="s">
        <v>2511</v>
      </c>
      <c r="G107" s="273" t="s">
        <v>505</v>
      </c>
      <c r="H107" s="274">
        <v>10</v>
      </c>
      <c r="I107" s="275"/>
      <c r="J107" s="276">
        <f>ROUND(I107*H107,2)</f>
        <v>0</v>
      </c>
      <c r="K107" s="272" t="s">
        <v>19</v>
      </c>
      <c r="L107" s="277"/>
      <c r="M107" s="278" t="s">
        <v>19</v>
      </c>
      <c r="N107" s="279" t="s">
        <v>43</v>
      </c>
      <c r="O107" s="86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7" t="s">
        <v>821</v>
      </c>
      <c r="AT107" s="227" t="s">
        <v>771</v>
      </c>
      <c r="AU107" s="227" t="s">
        <v>89</v>
      </c>
      <c r="AY107" s="19" t="s">
        <v>203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19" t="s">
        <v>79</v>
      </c>
      <c r="BK107" s="228">
        <f>ROUND(I107*H107,2)</f>
        <v>0</v>
      </c>
      <c r="BL107" s="19" t="s">
        <v>321</v>
      </c>
      <c r="BM107" s="227" t="s">
        <v>2512</v>
      </c>
    </row>
    <row r="108" s="2" customFormat="1" ht="24.15" customHeight="1">
      <c r="A108" s="40"/>
      <c r="B108" s="41"/>
      <c r="C108" s="270" t="s">
        <v>365</v>
      </c>
      <c r="D108" s="270" t="s">
        <v>771</v>
      </c>
      <c r="E108" s="271" t="s">
        <v>2513</v>
      </c>
      <c r="F108" s="272" t="s">
        <v>2365</v>
      </c>
      <c r="G108" s="273" t="s">
        <v>2499</v>
      </c>
      <c r="H108" s="274">
        <v>1</v>
      </c>
      <c r="I108" s="275"/>
      <c r="J108" s="276">
        <f>ROUND(I108*H108,2)</f>
        <v>0</v>
      </c>
      <c r="K108" s="272" t="s">
        <v>19</v>
      </c>
      <c r="L108" s="277"/>
      <c r="M108" s="278" t="s">
        <v>19</v>
      </c>
      <c r="N108" s="279" t="s">
        <v>43</v>
      </c>
      <c r="O108" s="86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7" t="s">
        <v>821</v>
      </c>
      <c r="AT108" s="227" t="s">
        <v>771</v>
      </c>
      <c r="AU108" s="227" t="s">
        <v>89</v>
      </c>
      <c r="AY108" s="19" t="s">
        <v>203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19" t="s">
        <v>79</v>
      </c>
      <c r="BK108" s="228">
        <f>ROUND(I108*H108,2)</f>
        <v>0</v>
      </c>
      <c r="BL108" s="19" t="s">
        <v>321</v>
      </c>
      <c r="BM108" s="227" t="s">
        <v>2514</v>
      </c>
    </row>
    <row r="109" s="12" customFormat="1" ht="20.88" customHeight="1">
      <c r="A109" s="12"/>
      <c r="B109" s="200"/>
      <c r="C109" s="201"/>
      <c r="D109" s="202" t="s">
        <v>71</v>
      </c>
      <c r="E109" s="214" t="s">
        <v>2515</v>
      </c>
      <c r="F109" s="214" t="s">
        <v>2516</v>
      </c>
      <c r="G109" s="201"/>
      <c r="H109" s="201"/>
      <c r="I109" s="204"/>
      <c r="J109" s="215">
        <f>BK109</f>
        <v>0</v>
      </c>
      <c r="K109" s="201"/>
      <c r="L109" s="206"/>
      <c r="M109" s="207"/>
      <c r="N109" s="208"/>
      <c r="O109" s="208"/>
      <c r="P109" s="209">
        <f>SUM(P110:P111)</f>
        <v>0</v>
      </c>
      <c r="Q109" s="208"/>
      <c r="R109" s="209">
        <f>SUM(R110:R111)</f>
        <v>0</v>
      </c>
      <c r="S109" s="208"/>
      <c r="T109" s="210">
        <f>SUM(T110:T111)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1" t="s">
        <v>79</v>
      </c>
      <c r="AT109" s="212" t="s">
        <v>71</v>
      </c>
      <c r="AU109" s="212" t="s">
        <v>81</v>
      </c>
      <c r="AY109" s="211" t="s">
        <v>203</v>
      </c>
      <c r="BK109" s="213">
        <f>SUM(BK110:BK111)</f>
        <v>0</v>
      </c>
    </row>
    <row r="110" s="2" customFormat="1" ht="24.15" customHeight="1">
      <c r="A110" s="40"/>
      <c r="B110" s="41"/>
      <c r="C110" s="270" t="s">
        <v>321</v>
      </c>
      <c r="D110" s="270" t="s">
        <v>771</v>
      </c>
      <c r="E110" s="271" t="s">
        <v>2517</v>
      </c>
      <c r="F110" s="272" t="s">
        <v>2518</v>
      </c>
      <c r="G110" s="273" t="s">
        <v>2519</v>
      </c>
      <c r="H110" s="274">
        <v>20</v>
      </c>
      <c r="I110" s="275"/>
      <c r="J110" s="276">
        <f>ROUND(I110*H110,2)</f>
        <v>0</v>
      </c>
      <c r="K110" s="272" t="s">
        <v>19</v>
      </c>
      <c r="L110" s="277"/>
      <c r="M110" s="278" t="s">
        <v>19</v>
      </c>
      <c r="N110" s="279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821</v>
      </c>
      <c r="AT110" s="227" t="s">
        <v>771</v>
      </c>
      <c r="AU110" s="227" t="s">
        <v>89</v>
      </c>
      <c r="AY110" s="19" t="s">
        <v>203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321</v>
      </c>
      <c r="BM110" s="227" t="s">
        <v>2520</v>
      </c>
    </row>
    <row r="111" s="2" customFormat="1" ht="24.15" customHeight="1">
      <c r="A111" s="40"/>
      <c r="B111" s="41"/>
      <c r="C111" s="270" t="s">
        <v>394</v>
      </c>
      <c r="D111" s="270" t="s">
        <v>771</v>
      </c>
      <c r="E111" s="271" t="s">
        <v>2521</v>
      </c>
      <c r="F111" s="272" t="s">
        <v>2522</v>
      </c>
      <c r="G111" s="273" t="s">
        <v>2519</v>
      </c>
      <c r="H111" s="274">
        <v>952</v>
      </c>
      <c r="I111" s="275"/>
      <c r="J111" s="276">
        <f>ROUND(I111*H111,2)</f>
        <v>0</v>
      </c>
      <c r="K111" s="272" t="s">
        <v>19</v>
      </c>
      <c r="L111" s="277"/>
      <c r="M111" s="278" t="s">
        <v>19</v>
      </c>
      <c r="N111" s="279" t="s">
        <v>43</v>
      </c>
      <c r="O111" s="86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7" t="s">
        <v>821</v>
      </c>
      <c r="AT111" s="227" t="s">
        <v>771</v>
      </c>
      <c r="AU111" s="227" t="s">
        <v>89</v>
      </c>
      <c r="AY111" s="19" t="s">
        <v>203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19" t="s">
        <v>79</v>
      </c>
      <c r="BK111" s="228">
        <f>ROUND(I111*H111,2)</f>
        <v>0</v>
      </c>
      <c r="BL111" s="19" t="s">
        <v>321</v>
      </c>
      <c r="BM111" s="227" t="s">
        <v>2523</v>
      </c>
    </row>
    <row r="112" s="12" customFormat="1" ht="20.88" customHeight="1">
      <c r="A112" s="12"/>
      <c r="B112" s="200"/>
      <c r="C112" s="201"/>
      <c r="D112" s="202" t="s">
        <v>71</v>
      </c>
      <c r="E112" s="214" t="s">
        <v>2524</v>
      </c>
      <c r="F112" s="214" t="s">
        <v>2525</v>
      </c>
      <c r="G112" s="201"/>
      <c r="H112" s="201"/>
      <c r="I112" s="204"/>
      <c r="J112" s="215">
        <f>BK112</f>
        <v>0</v>
      </c>
      <c r="K112" s="201"/>
      <c r="L112" s="206"/>
      <c r="M112" s="207"/>
      <c r="N112" s="208"/>
      <c r="O112" s="208"/>
      <c r="P112" s="209">
        <f>SUM(P113:P133)</f>
        <v>0</v>
      </c>
      <c r="Q112" s="208"/>
      <c r="R112" s="209">
        <f>SUM(R113:R133)</f>
        <v>0</v>
      </c>
      <c r="S112" s="208"/>
      <c r="T112" s="210">
        <f>SUM(T113:T133)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1" t="s">
        <v>79</v>
      </c>
      <c r="AT112" s="212" t="s">
        <v>71</v>
      </c>
      <c r="AU112" s="212" t="s">
        <v>81</v>
      </c>
      <c r="AY112" s="211" t="s">
        <v>203</v>
      </c>
      <c r="BK112" s="213">
        <f>SUM(BK113:BK133)</f>
        <v>0</v>
      </c>
    </row>
    <row r="113" s="2" customFormat="1" ht="24.15" customHeight="1">
      <c r="A113" s="40"/>
      <c r="B113" s="41"/>
      <c r="C113" s="216" t="s">
        <v>430</v>
      </c>
      <c r="D113" s="216" t="s">
        <v>206</v>
      </c>
      <c r="E113" s="217" t="s">
        <v>2526</v>
      </c>
      <c r="F113" s="218" t="s">
        <v>2527</v>
      </c>
      <c r="G113" s="219" t="s">
        <v>2267</v>
      </c>
      <c r="H113" s="220">
        <v>16</v>
      </c>
      <c r="I113" s="221"/>
      <c r="J113" s="222">
        <f>ROUND(I113*H113,2)</f>
        <v>0</v>
      </c>
      <c r="K113" s="218" t="s">
        <v>19</v>
      </c>
      <c r="L113" s="46"/>
      <c r="M113" s="223" t="s">
        <v>19</v>
      </c>
      <c r="N113" s="224" t="s">
        <v>43</v>
      </c>
      <c r="O113" s="86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7" t="s">
        <v>321</v>
      </c>
      <c r="AT113" s="227" t="s">
        <v>206</v>
      </c>
      <c r="AU113" s="227" t="s">
        <v>89</v>
      </c>
      <c r="AY113" s="19" t="s">
        <v>203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19" t="s">
        <v>79</v>
      </c>
      <c r="BK113" s="228">
        <f>ROUND(I113*H113,2)</f>
        <v>0</v>
      </c>
      <c r="BL113" s="19" t="s">
        <v>321</v>
      </c>
      <c r="BM113" s="227" t="s">
        <v>2528</v>
      </c>
    </row>
    <row r="114" s="2" customFormat="1" ht="24.15" customHeight="1">
      <c r="A114" s="40"/>
      <c r="B114" s="41"/>
      <c r="C114" s="216" t="s">
        <v>843</v>
      </c>
      <c r="D114" s="216" t="s">
        <v>206</v>
      </c>
      <c r="E114" s="217" t="s">
        <v>2529</v>
      </c>
      <c r="F114" s="218" t="s">
        <v>2530</v>
      </c>
      <c r="G114" s="219" t="s">
        <v>727</v>
      </c>
      <c r="H114" s="220">
        <v>972</v>
      </c>
      <c r="I114" s="221"/>
      <c r="J114" s="222">
        <f>ROUND(I114*H114,2)</f>
        <v>0</v>
      </c>
      <c r="K114" s="218" t="s">
        <v>19</v>
      </c>
      <c r="L114" s="46"/>
      <c r="M114" s="223" t="s">
        <v>19</v>
      </c>
      <c r="N114" s="224" t="s">
        <v>43</v>
      </c>
      <c r="O114" s="86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7" t="s">
        <v>321</v>
      </c>
      <c r="AT114" s="227" t="s">
        <v>206</v>
      </c>
      <c r="AU114" s="227" t="s">
        <v>89</v>
      </c>
      <c r="AY114" s="19" t="s">
        <v>203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19" t="s">
        <v>79</v>
      </c>
      <c r="BK114" s="228">
        <f>ROUND(I114*H114,2)</f>
        <v>0</v>
      </c>
      <c r="BL114" s="19" t="s">
        <v>321</v>
      </c>
      <c r="BM114" s="227" t="s">
        <v>2531</v>
      </c>
    </row>
    <row r="115" s="2" customFormat="1" ht="24.15" customHeight="1">
      <c r="A115" s="40"/>
      <c r="B115" s="41"/>
      <c r="C115" s="216" t="s">
        <v>847</v>
      </c>
      <c r="D115" s="216" t="s">
        <v>206</v>
      </c>
      <c r="E115" s="217" t="s">
        <v>2532</v>
      </c>
      <c r="F115" s="218" t="s">
        <v>2533</v>
      </c>
      <c r="G115" s="219" t="s">
        <v>727</v>
      </c>
      <c r="H115" s="220">
        <v>972</v>
      </c>
      <c r="I115" s="221"/>
      <c r="J115" s="222">
        <f>ROUND(I115*H115,2)</f>
        <v>0</v>
      </c>
      <c r="K115" s="218" t="s">
        <v>19</v>
      </c>
      <c r="L115" s="46"/>
      <c r="M115" s="223" t="s">
        <v>19</v>
      </c>
      <c r="N115" s="224" t="s">
        <v>43</v>
      </c>
      <c r="O115" s="86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321</v>
      </c>
      <c r="AT115" s="227" t="s">
        <v>206</v>
      </c>
      <c r="AU115" s="227" t="s">
        <v>89</v>
      </c>
      <c r="AY115" s="19" t="s">
        <v>203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321</v>
      </c>
      <c r="BM115" s="227" t="s">
        <v>2534</v>
      </c>
    </row>
    <row r="116" s="2" customFormat="1" ht="24.15" customHeight="1">
      <c r="A116" s="40"/>
      <c r="B116" s="41"/>
      <c r="C116" s="216" t="s">
        <v>7</v>
      </c>
      <c r="D116" s="216" t="s">
        <v>206</v>
      </c>
      <c r="E116" s="217" t="s">
        <v>2535</v>
      </c>
      <c r="F116" s="218" t="s">
        <v>2536</v>
      </c>
      <c r="G116" s="219" t="s">
        <v>2267</v>
      </c>
      <c r="H116" s="220">
        <v>20</v>
      </c>
      <c r="I116" s="221"/>
      <c r="J116" s="222">
        <f>ROUND(I116*H116,2)</f>
        <v>0</v>
      </c>
      <c r="K116" s="218" t="s">
        <v>19</v>
      </c>
      <c r="L116" s="46"/>
      <c r="M116" s="223" t="s">
        <v>19</v>
      </c>
      <c r="N116" s="224" t="s">
        <v>43</v>
      </c>
      <c r="O116" s="86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7" t="s">
        <v>321</v>
      </c>
      <c r="AT116" s="227" t="s">
        <v>206</v>
      </c>
      <c r="AU116" s="227" t="s">
        <v>89</v>
      </c>
      <c r="AY116" s="19" t="s">
        <v>203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19" t="s">
        <v>79</v>
      </c>
      <c r="BK116" s="228">
        <f>ROUND(I116*H116,2)</f>
        <v>0</v>
      </c>
      <c r="BL116" s="19" t="s">
        <v>321</v>
      </c>
      <c r="BM116" s="227" t="s">
        <v>2537</v>
      </c>
    </row>
    <row r="117" s="2" customFormat="1" ht="24.15" customHeight="1">
      <c r="A117" s="40"/>
      <c r="B117" s="41"/>
      <c r="C117" s="216" t="s">
        <v>864</v>
      </c>
      <c r="D117" s="216" t="s">
        <v>206</v>
      </c>
      <c r="E117" s="217" t="s">
        <v>2538</v>
      </c>
      <c r="F117" s="218" t="s">
        <v>2539</v>
      </c>
      <c r="G117" s="219" t="s">
        <v>727</v>
      </c>
      <c r="H117" s="220">
        <v>972</v>
      </c>
      <c r="I117" s="221"/>
      <c r="J117" s="222">
        <f>ROUND(I117*H117,2)</f>
        <v>0</v>
      </c>
      <c r="K117" s="218" t="s">
        <v>19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321</v>
      </c>
      <c r="AT117" s="227" t="s">
        <v>206</v>
      </c>
      <c r="AU117" s="227" t="s">
        <v>89</v>
      </c>
      <c r="AY117" s="19" t="s">
        <v>203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321</v>
      </c>
      <c r="BM117" s="227" t="s">
        <v>2540</v>
      </c>
    </row>
    <row r="118" s="2" customFormat="1" ht="24.15" customHeight="1">
      <c r="A118" s="40"/>
      <c r="B118" s="41"/>
      <c r="C118" s="216" t="s">
        <v>871</v>
      </c>
      <c r="D118" s="216" t="s">
        <v>206</v>
      </c>
      <c r="E118" s="217" t="s">
        <v>2541</v>
      </c>
      <c r="F118" s="218" t="s">
        <v>2542</v>
      </c>
      <c r="G118" s="219" t="s">
        <v>727</v>
      </c>
      <c r="H118" s="220">
        <v>972</v>
      </c>
      <c r="I118" s="221"/>
      <c r="J118" s="222">
        <f>ROUND(I118*H118,2)</f>
        <v>0</v>
      </c>
      <c r="K118" s="218" t="s">
        <v>19</v>
      </c>
      <c r="L118" s="46"/>
      <c r="M118" s="223" t="s">
        <v>19</v>
      </c>
      <c r="N118" s="224" t="s">
        <v>43</v>
      </c>
      <c r="O118" s="86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7" t="s">
        <v>321</v>
      </c>
      <c r="AT118" s="227" t="s">
        <v>206</v>
      </c>
      <c r="AU118" s="227" t="s">
        <v>89</v>
      </c>
      <c r="AY118" s="19" t="s">
        <v>203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19" t="s">
        <v>79</v>
      </c>
      <c r="BK118" s="228">
        <f>ROUND(I118*H118,2)</f>
        <v>0</v>
      </c>
      <c r="BL118" s="19" t="s">
        <v>321</v>
      </c>
      <c r="BM118" s="227" t="s">
        <v>2543</v>
      </c>
    </row>
    <row r="119" s="2" customFormat="1" ht="24.15" customHeight="1">
      <c r="A119" s="40"/>
      <c r="B119" s="41"/>
      <c r="C119" s="216" t="s">
        <v>884</v>
      </c>
      <c r="D119" s="216" t="s">
        <v>206</v>
      </c>
      <c r="E119" s="217" t="s">
        <v>2544</v>
      </c>
      <c r="F119" s="218" t="s">
        <v>2545</v>
      </c>
      <c r="G119" s="219" t="s">
        <v>2546</v>
      </c>
      <c r="H119" s="220">
        <v>1</v>
      </c>
      <c r="I119" s="221"/>
      <c r="J119" s="222">
        <f>ROUND(I119*H119,2)</f>
        <v>0</v>
      </c>
      <c r="K119" s="218" t="s">
        <v>19</v>
      </c>
      <c r="L119" s="46"/>
      <c r="M119" s="223" t="s">
        <v>19</v>
      </c>
      <c r="N119" s="224" t="s">
        <v>43</v>
      </c>
      <c r="O119" s="86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7" t="s">
        <v>321</v>
      </c>
      <c r="AT119" s="227" t="s">
        <v>206</v>
      </c>
      <c r="AU119" s="227" t="s">
        <v>89</v>
      </c>
      <c r="AY119" s="19" t="s">
        <v>203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19" t="s">
        <v>79</v>
      </c>
      <c r="BK119" s="228">
        <f>ROUND(I119*H119,2)</f>
        <v>0</v>
      </c>
      <c r="BL119" s="19" t="s">
        <v>321</v>
      </c>
      <c r="BM119" s="227" t="s">
        <v>2547</v>
      </c>
    </row>
    <row r="120" s="2" customFormat="1" ht="24.15" customHeight="1">
      <c r="A120" s="40"/>
      <c r="B120" s="41"/>
      <c r="C120" s="216" t="s">
        <v>888</v>
      </c>
      <c r="D120" s="216" t="s">
        <v>206</v>
      </c>
      <c r="E120" s="217" t="s">
        <v>2548</v>
      </c>
      <c r="F120" s="218" t="s">
        <v>2549</v>
      </c>
      <c r="G120" s="219" t="s">
        <v>727</v>
      </c>
      <c r="H120" s="220">
        <v>972</v>
      </c>
      <c r="I120" s="221"/>
      <c r="J120" s="222">
        <f>ROUND(I120*H120,2)</f>
        <v>0</v>
      </c>
      <c r="K120" s="218" t="s">
        <v>19</v>
      </c>
      <c r="L120" s="46"/>
      <c r="M120" s="223" t="s">
        <v>19</v>
      </c>
      <c r="N120" s="224" t="s">
        <v>43</v>
      </c>
      <c r="O120" s="86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7" t="s">
        <v>321</v>
      </c>
      <c r="AT120" s="227" t="s">
        <v>206</v>
      </c>
      <c r="AU120" s="227" t="s">
        <v>89</v>
      </c>
      <c r="AY120" s="19" t="s">
        <v>203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19" t="s">
        <v>79</v>
      </c>
      <c r="BK120" s="228">
        <f>ROUND(I120*H120,2)</f>
        <v>0</v>
      </c>
      <c r="BL120" s="19" t="s">
        <v>321</v>
      </c>
      <c r="BM120" s="227" t="s">
        <v>2550</v>
      </c>
    </row>
    <row r="121" s="2" customFormat="1" ht="24.15" customHeight="1">
      <c r="A121" s="40"/>
      <c r="B121" s="41"/>
      <c r="C121" s="216" t="s">
        <v>892</v>
      </c>
      <c r="D121" s="216" t="s">
        <v>206</v>
      </c>
      <c r="E121" s="217" t="s">
        <v>2551</v>
      </c>
      <c r="F121" s="218" t="s">
        <v>2552</v>
      </c>
      <c r="G121" s="219" t="s">
        <v>727</v>
      </c>
      <c r="H121" s="220">
        <v>972</v>
      </c>
      <c r="I121" s="221"/>
      <c r="J121" s="222">
        <f>ROUND(I121*H121,2)</f>
        <v>0</v>
      </c>
      <c r="K121" s="218" t="s">
        <v>19</v>
      </c>
      <c r="L121" s="46"/>
      <c r="M121" s="223" t="s">
        <v>19</v>
      </c>
      <c r="N121" s="224" t="s">
        <v>43</v>
      </c>
      <c r="O121" s="86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7" t="s">
        <v>321</v>
      </c>
      <c r="AT121" s="227" t="s">
        <v>206</v>
      </c>
      <c r="AU121" s="227" t="s">
        <v>89</v>
      </c>
      <c r="AY121" s="19" t="s">
        <v>203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19" t="s">
        <v>79</v>
      </c>
      <c r="BK121" s="228">
        <f>ROUND(I121*H121,2)</f>
        <v>0</v>
      </c>
      <c r="BL121" s="19" t="s">
        <v>321</v>
      </c>
      <c r="BM121" s="227" t="s">
        <v>2553</v>
      </c>
    </row>
    <row r="122" s="2" customFormat="1" ht="24.15" customHeight="1">
      <c r="A122" s="40"/>
      <c r="B122" s="41"/>
      <c r="C122" s="216" t="s">
        <v>899</v>
      </c>
      <c r="D122" s="216" t="s">
        <v>206</v>
      </c>
      <c r="E122" s="217" t="s">
        <v>2554</v>
      </c>
      <c r="F122" s="218" t="s">
        <v>2555</v>
      </c>
      <c r="G122" s="219" t="s">
        <v>2267</v>
      </c>
      <c r="H122" s="220">
        <v>16</v>
      </c>
      <c r="I122" s="221"/>
      <c r="J122" s="222">
        <f>ROUND(I122*H122,2)</f>
        <v>0</v>
      </c>
      <c r="K122" s="218" t="s">
        <v>19</v>
      </c>
      <c r="L122" s="46"/>
      <c r="M122" s="223" t="s">
        <v>19</v>
      </c>
      <c r="N122" s="224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321</v>
      </c>
      <c r="AT122" s="227" t="s">
        <v>206</v>
      </c>
      <c r="AU122" s="227" t="s">
        <v>89</v>
      </c>
      <c r="AY122" s="19" t="s">
        <v>203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321</v>
      </c>
      <c r="BM122" s="227" t="s">
        <v>2556</v>
      </c>
    </row>
    <row r="123" s="2" customFormat="1" ht="24.15" customHeight="1">
      <c r="A123" s="40"/>
      <c r="B123" s="41"/>
      <c r="C123" s="216" t="s">
        <v>903</v>
      </c>
      <c r="D123" s="216" t="s">
        <v>206</v>
      </c>
      <c r="E123" s="217" t="s">
        <v>2557</v>
      </c>
      <c r="F123" s="218" t="s">
        <v>2558</v>
      </c>
      <c r="G123" s="219" t="s">
        <v>2559</v>
      </c>
      <c r="H123" s="220">
        <v>40</v>
      </c>
      <c r="I123" s="221"/>
      <c r="J123" s="222">
        <f>ROUND(I123*H123,2)</f>
        <v>0</v>
      </c>
      <c r="K123" s="218" t="s">
        <v>19</v>
      </c>
      <c r="L123" s="46"/>
      <c r="M123" s="223" t="s">
        <v>19</v>
      </c>
      <c r="N123" s="224" t="s">
        <v>43</v>
      </c>
      <c r="O123" s="86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7" t="s">
        <v>321</v>
      </c>
      <c r="AT123" s="227" t="s">
        <v>206</v>
      </c>
      <c r="AU123" s="227" t="s">
        <v>89</v>
      </c>
      <c r="AY123" s="19" t="s">
        <v>203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19" t="s">
        <v>79</v>
      </c>
      <c r="BK123" s="228">
        <f>ROUND(I123*H123,2)</f>
        <v>0</v>
      </c>
      <c r="BL123" s="19" t="s">
        <v>321</v>
      </c>
      <c r="BM123" s="227" t="s">
        <v>2560</v>
      </c>
    </row>
    <row r="124" s="2" customFormat="1" ht="24.15" customHeight="1">
      <c r="A124" s="40"/>
      <c r="B124" s="41"/>
      <c r="C124" s="216" t="s">
        <v>909</v>
      </c>
      <c r="D124" s="216" t="s">
        <v>206</v>
      </c>
      <c r="E124" s="217" t="s">
        <v>2561</v>
      </c>
      <c r="F124" s="218" t="s">
        <v>2562</v>
      </c>
      <c r="G124" s="219" t="s">
        <v>2267</v>
      </c>
      <c r="H124" s="220">
        <v>32</v>
      </c>
      <c r="I124" s="221"/>
      <c r="J124" s="222">
        <f>ROUND(I124*H124,2)</f>
        <v>0</v>
      </c>
      <c r="K124" s="218" t="s">
        <v>19</v>
      </c>
      <c r="L124" s="46"/>
      <c r="M124" s="223" t="s">
        <v>19</v>
      </c>
      <c r="N124" s="224" t="s">
        <v>43</v>
      </c>
      <c r="O124" s="86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7" t="s">
        <v>321</v>
      </c>
      <c r="AT124" s="227" t="s">
        <v>206</v>
      </c>
      <c r="AU124" s="227" t="s">
        <v>89</v>
      </c>
      <c r="AY124" s="19" t="s">
        <v>203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19" t="s">
        <v>79</v>
      </c>
      <c r="BK124" s="228">
        <f>ROUND(I124*H124,2)</f>
        <v>0</v>
      </c>
      <c r="BL124" s="19" t="s">
        <v>321</v>
      </c>
      <c r="BM124" s="227" t="s">
        <v>2563</v>
      </c>
    </row>
    <row r="125" s="2" customFormat="1" ht="24.15" customHeight="1">
      <c r="A125" s="40"/>
      <c r="B125" s="41"/>
      <c r="C125" s="216" t="s">
        <v>918</v>
      </c>
      <c r="D125" s="216" t="s">
        <v>206</v>
      </c>
      <c r="E125" s="217" t="s">
        <v>2564</v>
      </c>
      <c r="F125" s="218" t="s">
        <v>2565</v>
      </c>
      <c r="G125" s="219" t="s">
        <v>2499</v>
      </c>
      <c r="H125" s="220">
        <v>1</v>
      </c>
      <c r="I125" s="221"/>
      <c r="J125" s="222">
        <f>ROUND(I125*H125,2)</f>
        <v>0</v>
      </c>
      <c r="K125" s="218" t="s">
        <v>19</v>
      </c>
      <c r="L125" s="46"/>
      <c r="M125" s="223" t="s">
        <v>19</v>
      </c>
      <c r="N125" s="224" t="s">
        <v>43</v>
      </c>
      <c r="O125" s="86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7" t="s">
        <v>321</v>
      </c>
      <c r="AT125" s="227" t="s">
        <v>206</v>
      </c>
      <c r="AU125" s="227" t="s">
        <v>89</v>
      </c>
      <c r="AY125" s="19" t="s">
        <v>203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19" t="s">
        <v>79</v>
      </c>
      <c r="BK125" s="228">
        <f>ROUND(I125*H125,2)</f>
        <v>0</v>
      </c>
      <c r="BL125" s="19" t="s">
        <v>321</v>
      </c>
      <c r="BM125" s="227" t="s">
        <v>2566</v>
      </c>
    </row>
    <row r="126" s="2" customFormat="1" ht="24.15" customHeight="1">
      <c r="A126" s="40"/>
      <c r="B126" s="41"/>
      <c r="C126" s="216" t="s">
        <v>923</v>
      </c>
      <c r="D126" s="216" t="s">
        <v>206</v>
      </c>
      <c r="E126" s="217" t="s">
        <v>2567</v>
      </c>
      <c r="F126" s="218" t="s">
        <v>2568</v>
      </c>
      <c r="G126" s="219" t="s">
        <v>2267</v>
      </c>
      <c r="H126" s="220">
        <v>8</v>
      </c>
      <c r="I126" s="221"/>
      <c r="J126" s="222">
        <f>ROUND(I126*H126,2)</f>
        <v>0</v>
      </c>
      <c r="K126" s="218" t="s">
        <v>19</v>
      </c>
      <c r="L126" s="46"/>
      <c r="M126" s="223" t="s">
        <v>19</v>
      </c>
      <c r="N126" s="224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321</v>
      </c>
      <c r="AT126" s="227" t="s">
        <v>206</v>
      </c>
      <c r="AU126" s="227" t="s">
        <v>89</v>
      </c>
      <c r="AY126" s="19" t="s">
        <v>203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321</v>
      </c>
      <c r="BM126" s="227" t="s">
        <v>2569</v>
      </c>
    </row>
    <row r="127" s="2" customFormat="1" ht="24.15" customHeight="1">
      <c r="A127" s="40"/>
      <c r="B127" s="41"/>
      <c r="C127" s="216" t="s">
        <v>821</v>
      </c>
      <c r="D127" s="216" t="s">
        <v>206</v>
      </c>
      <c r="E127" s="217" t="s">
        <v>2570</v>
      </c>
      <c r="F127" s="218" t="s">
        <v>2571</v>
      </c>
      <c r="G127" s="219" t="s">
        <v>2267</v>
      </c>
      <c r="H127" s="220">
        <v>8</v>
      </c>
      <c r="I127" s="221"/>
      <c r="J127" s="222">
        <f>ROUND(I127*H127,2)</f>
        <v>0</v>
      </c>
      <c r="K127" s="218" t="s">
        <v>19</v>
      </c>
      <c r="L127" s="46"/>
      <c r="M127" s="223" t="s">
        <v>19</v>
      </c>
      <c r="N127" s="224" t="s">
        <v>43</v>
      </c>
      <c r="O127" s="86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7" t="s">
        <v>321</v>
      </c>
      <c r="AT127" s="227" t="s">
        <v>206</v>
      </c>
      <c r="AU127" s="227" t="s">
        <v>89</v>
      </c>
      <c r="AY127" s="19" t="s">
        <v>203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19" t="s">
        <v>79</v>
      </c>
      <c r="BK127" s="228">
        <f>ROUND(I127*H127,2)</f>
        <v>0</v>
      </c>
      <c r="BL127" s="19" t="s">
        <v>321</v>
      </c>
      <c r="BM127" s="227" t="s">
        <v>2572</v>
      </c>
    </row>
    <row r="128" s="2" customFormat="1" ht="24.15" customHeight="1">
      <c r="A128" s="40"/>
      <c r="B128" s="41"/>
      <c r="C128" s="216" t="s">
        <v>932</v>
      </c>
      <c r="D128" s="216" t="s">
        <v>206</v>
      </c>
      <c r="E128" s="217" t="s">
        <v>2573</v>
      </c>
      <c r="F128" s="218" t="s">
        <v>2574</v>
      </c>
      <c r="G128" s="219" t="s">
        <v>2267</v>
      </c>
      <c r="H128" s="220">
        <v>4</v>
      </c>
      <c r="I128" s="221"/>
      <c r="J128" s="222">
        <f>ROUND(I128*H128,2)</f>
        <v>0</v>
      </c>
      <c r="K128" s="218" t="s">
        <v>19</v>
      </c>
      <c r="L128" s="46"/>
      <c r="M128" s="223" t="s">
        <v>19</v>
      </c>
      <c r="N128" s="224" t="s">
        <v>43</v>
      </c>
      <c r="O128" s="86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7" t="s">
        <v>321</v>
      </c>
      <c r="AT128" s="227" t="s">
        <v>206</v>
      </c>
      <c r="AU128" s="227" t="s">
        <v>89</v>
      </c>
      <c r="AY128" s="19" t="s">
        <v>203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19" t="s">
        <v>79</v>
      </c>
      <c r="BK128" s="228">
        <f>ROUND(I128*H128,2)</f>
        <v>0</v>
      </c>
      <c r="BL128" s="19" t="s">
        <v>321</v>
      </c>
      <c r="BM128" s="227" t="s">
        <v>2575</v>
      </c>
    </row>
    <row r="129" s="2" customFormat="1" ht="24.15" customHeight="1">
      <c r="A129" s="40"/>
      <c r="B129" s="41"/>
      <c r="C129" s="216" t="s">
        <v>937</v>
      </c>
      <c r="D129" s="216" t="s">
        <v>206</v>
      </c>
      <c r="E129" s="217" t="s">
        <v>2576</v>
      </c>
      <c r="F129" s="218" t="s">
        <v>2577</v>
      </c>
      <c r="G129" s="219" t="s">
        <v>2267</v>
      </c>
      <c r="H129" s="220">
        <v>4</v>
      </c>
      <c r="I129" s="221"/>
      <c r="J129" s="222">
        <f>ROUND(I129*H129,2)</f>
        <v>0</v>
      </c>
      <c r="K129" s="218" t="s">
        <v>19</v>
      </c>
      <c r="L129" s="46"/>
      <c r="M129" s="223" t="s">
        <v>19</v>
      </c>
      <c r="N129" s="224" t="s">
        <v>43</v>
      </c>
      <c r="O129" s="86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7" t="s">
        <v>321</v>
      </c>
      <c r="AT129" s="227" t="s">
        <v>206</v>
      </c>
      <c r="AU129" s="227" t="s">
        <v>89</v>
      </c>
      <c r="AY129" s="19" t="s">
        <v>203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19" t="s">
        <v>79</v>
      </c>
      <c r="BK129" s="228">
        <f>ROUND(I129*H129,2)</f>
        <v>0</v>
      </c>
      <c r="BL129" s="19" t="s">
        <v>321</v>
      </c>
      <c r="BM129" s="227" t="s">
        <v>2578</v>
      </c>
    </row>
    <row r="130" s="2" customFormat="1" ht="24.15" customHeight="1">
      <c r="A130" s="40"/>
      <c r="B130" s="41"/>
      <c r="C130" s="216" t="s">
        <v>943</v>
      </c>
      <c r="D130" s="216" t="s">
        <v>206</v>
      </c>
      <c r="E130" s="217" t="s">
        <v>2579</v>
      </c>
      <c r="F130" s="218" t="s">
        <v>2580</v>
      </c>
      <c r="G130" s="219" t="s">
        <v>2267</v>
      </c>
      <c r="H130" s="220">
        <v>4</v>
      </c>
      <c r="I130" s="221"/>
      <c r="J130" s="222">
        <f>ROUND(I130*H130,2)</f>
        <v>0</v>
      </c>
      <c r="K130" s="218" t="s">
        <v>19</v>
      </c>
      <c r="L130" s="46"/>
      <c r="M130" s="223" t="s">
        <v>19</v>
      </c>
      <c r="N130" s="224" t="s">
        <v>43</v>
      </c>
      <c r="O130" s="86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7" t="s">
        <v>321</v>
      </c>
      <c r="AT130" s="227" t="s">
        <v>206</v>
      </c>
      <c r="AU130" s="227" t="s">
        <v>89</v>
      </c>
      <c r="AY130" s="19" t="s">
        <v>203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19" t="s">
        <v>79</v>
      </c>
      <c r="BK130" s="228">
        <f>ROUND(I130*H130,2)</f>
        <v>0</v>
      </c>
      <c r="BL130" s="19" t="s">
        <v>321</v>
      </c>
      <c r="BM130" s="227" t="s">
        <v>2581</v>
      </c>
    </row>
    <row r="131" s="2" customFormat="1" ht="24.15" customHeight="1">
      <c r="A131" s="40"/>
      <c r="B131" s="41"/>
      <c r="C131" s="216" t="s">
        <v>960</v>
      </c>
      <c r="D131" s="216" t="s">
        <v>206</v>
      </c>
      <c r="E131" s="217" t="s">
        <v>2582</v>
      </c>
      <c r="F131" s="218" t="s">
        <v>2583</v>
      </c>
      <c r="G131" s="219" t="s">
        <v>2267</v>
      </c>
      <c r="H131" s="220">
        <v>4</v>
      </c>
      <c r="I131" s="221"/>
      <c r="J131" s="222">
        <f>ROUND(I131*H131,2)</f>
        <v>0</v>
      </c>
      <c r="K131" s="218" t="s">
        <v>19</v>
      </c>
      <c r="L131" s="46"/>
      <c r="M131" s="223" t="s">
        <v>19</v>
      </c>
      <c r="N131" s="224" t="s">
        <v>43</v>
      </c>
      <c r="O131" s="86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7" t="s">
        <v>321</v>
      </c>
      <c r="AT131" s="227" t="s">
        <v>206</v>
      </c>
      <c r="AU131" s="227" t="s">
        <v>89</v>
      </c>
      <c r="AY131" s="19" t="s">
        <v>203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19" t="s">
        <v>79</v>
      </c>
      <c r="BK131" s="228">
        <f>ROUND(I131*H131,2)</f>
        <v>0</v>
      </c>
      <c r="BL131" s="19" t="s">
        <v>321</v>
      </c>
      <c r="BM131" s="227" t="s">
        <v>2584</v>
      </c>
    </row>
    <row r="132" s="2" customFormat="1" ht="24.15" customHeight="1">
      <c r="A132" s="40"/>
      <c r="B132" s="41"/>
      <c r="C132" s="216" t="s">
        <v>965</v>
      </c>
      <c r="D132" s="216" t="s">
        <v>206</v>
      </c>
      <c r="E132" s="217" t="s">
        <v>2585</v>
      </c>
      <c r="F132" s="218" t="s">
        <v>2586</v>
      </c>
      <c r="G132" s="219" t="s">
        <v>2587</v>
      </c>
      <c r="H132" s="220">
        <v>1195</v>
      </c>
      <c r="I132" s="221"/>
      <c r="J132" s="222">
        <f>ROUND(I132*H132,2)</f>
        <v>0</v>
      </c>
      <c r="K132" s="218" t="s">
        <v>19</v>
      </c>
      <c r="L132" s="46"/>
      <c r="M132" s="223" t="s">
        <v>19</v>
      </c>
      <c r="N132" s="224" t="s">
        <v>43</v>
      </c>
      <c r="O132" s="86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7" t="s">
        <v>321</v>
      </c>
      <c r="AT132" s="227" t="s">
        <v>206</v>
      </c>
      <c r="AU132" s="227" t="s">
        <v>89</v>
      </c>
      <c r="AY132" s="19" t="s">
        <v>203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19" t="s">
        <v>79</v>
      </c>
      <c r="BK132" s="228">
        <f>ROUND(I132*H132,2)</f>
        <v>0</v>
      </c>
      <c r="BL132" s="19" t="s">
        <v>321</v>
      </c>
      <c r="BM132" s="227" t="s">
        <v>2588</v>
      </c>
    </row>
    <row r="133" s="2" customFormat="1" ht="24.15" customHeight="1">
      <c r="A133" s="40"/>
      <c r="B133" s="41"/>
      <c r="C133" s="216" t="s">
        <v>990</v>
      </c>
      <c r="D133" s="216" t="s">
        <v>206</v>
      </c>
      <c r="E133" s="217" t="s">
        <v>2589</v>
      </c>
      <c r="F133" s="218" t="s">
        <v>2590</v>
      </c>
      <c r="G133" s="219" t="s">
        <v>2499</v>
      </c>
      <c r="H133" s="220">
        <v>1</v>
      </c>
      <c r="I133" s="221"/>
      <c r="J133" s="222">
        <f>ROUND(I133*H133,2)</f>
        <v>0</v>
      </c>
      <c r="K133" s="218" t="s">
        <v>19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321</v>
      </c>
      <c r="AT133" s="227" t="s">
        <v>206</v>
      </c>
      <c r="AU133" s="227" t="s">
        <v>89</v>
      </c>
      <c r="AY133" s="19" t="s">
        <v>203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321</v>
      </c>
      <c r="BM133" s="227" t="s">
        <v>2591</v>
      </c>
    </row>
    <row r="134" s="12" customFormat="1" ht="20.88" customHeight="1">
      <c r="A134" s="12"/>
      <c r="B134" s="200"/>
      <c r="C134" s="201"/>
      <c r="D134" s="202" t="s">
        <v>71</v>
      </c>
      <c r="E134" s="214" t="s">
        <v>2592</v>
      </c>
      <c r="F134" s="214" t="s">
        <v>2593</v>
      </c>
      <c r="G134" s="201"/>
      <c r="H134" s="201"/>
      <c r="I134" s="204"/>
      <c r="J134" s="215">
        <f>BK134</f>
        <v>0</v>
      </c>
      <c r="K134" s="201"/>
      <c r="L134" s="206"/>
      <c r="M134" s="207"/>
      <c r="N134" s="208"/>
      <c r="O134" s="208"/>
      <c r="P134" s="209">
        <f>SUM(P135:P149)</f>
        <v>0</v>
      </c>
      <c r="Q134" s="208"/>
      <c r="R134" s="209">
        <f>SUM(R135:R149)</f>
        <v>0</v>
      </c>
      <c r="S134" s="208"/>
      <c r="T134" s="210">
        <f>SUM(T135:T149)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79</v>
      </c>
      <c r="AT134" s="212" t="s">
        <v>71</v>
      </c>
      <c r="AU134" s="212" t="s">
        <v>81</v>
      </c>
      <c r="AY134" s="211" t="s">
        <v>203</v>
      </c>
      <c r="BK134" s="213">
        <f>SUM(BK135:BK149)</f>
        <v>0</v>
      </c>
    </row>
    <row r="135" s="2" customFormat="1" ht="24.15" customHeight="1">
      <c r="A135" s="40"/>
      <c r="B135" s="41"/>
      <c r="C135" s="270" t="s">
        <v>993</v>
      </c>
      <c r="D135" s="270" t="s">
        <v>771</v>
      </c>
      <c r="E135" s="271" t="s">
        <v>2594</v>
      </c>
      <c r="F135" s="272" t="s">
        <v>2471</v>
      </c>
      <c r="G135" s="273" t="s">
        <v>505</v>
      </c>
      <c r="H135" s="274">
        <v>2</v>
      </c>
      <c r="I135" s="275"/>
      <c r="J135" s="276">
        <f>ROUND(I135*H135,2)</f>
        <v>0</v>
      </c>
      <c r="K135" s="272" t="s">
        <v>19</v>
      </c>
      <c r="L135" s="277"/>
      <c r="M135" s="278" t="s">
        <v>19</v>
      </c>
      <c r="N135" s="279" t="s">
        <v>43</v>
      </c>
      <c r="O135" s="86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7" t="s">
        <v>821</v>
      </c>
      <c r="AT135" s="227" t="s">
        <v>771</v>
      </c>
      <c r="AU135" s="227" t="s">
        <v>89</v>
      </c>
      <c r="AY135" s="19" t="s">
        <v>203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19" t="s">
        <v>79</v>
      </c>
      <c r="BK135" s="228">
        <f>ROUND(I135*H135,2)</f>
        <v>0</v>
      </c>
      <c r="BL135" s="19" t="s">
        <v>321</v>
      </c>
      <c r="BM135" s="227" t="s">
        <v>2595</v>
      </c>
    </row>
    <row r="136" s="2" customFormat="1" ht="24.15" customHeight="1">
      <c r="A136" s="40"/>
      <c r="B136" s="41"/>
      <c r="C136" s="270" t="s">
        <v>1020</v>
      </c>
      <c r="D136" s="270" t="s">
        <v>771</v>
      </c>
      <c r="E136" s="271" t="s">
        <v>2596</v>
      </c>
      <c r="F136" s="272" t="s">
        <v>2474</v>
      </c>
      <c r="G136" s="273" t="s">
        <v>505</v>
      </c>
      <c r="H136" s="274">
        <v>2</v>
      </c>
      <c r="I136" s="275"/>
      <c r="J136" s="276">
        <f>ROUND(I136*H136,2)</f>
        <v>0</v>
      </c>
      <c r="K136" s="272" t="s">
        <v>19</v>
      </c>
      <c r="L136" s="277"/>
      <c r="M136" s="278" t="s">
        <v>19</v>
      </c>
      <c r="N136" s="279" t="s">
        <v>43</v>
      </c>
      <c r="O136" s="86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7" t="s">
        <v>821</v>
      </c>
      <c r="AT136" s="227" t="s">
        <v>771</v>
      </c>
      <c r="AU136" s="227" t="s">
        <v>89</v>
      </c>
      <c r="AY136" s="19" t="s">
        <v>203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19" t="s">
        <v>79</v>
      </c>
      <c r="BK136" s="228">
        <f>ROUND(I136*H136,2)</f>
        <v>0</v>
      </c>
      <c r="BL136" s="19" t="s">
        <v>321</v>
      </c>
      <c r="BM136" s="227" t="s">
        <v>2597</v>
      </c>
    </row>
    <row r="137" s="2" customFormat="1" ht="24.15" customHeight="1">
      <c r="A137" s="40"/>
      <c r="B137" s="41"/>
      <c r="C137" s="270" t="s">
        <v>1025</v>
      </c>
      <c r="D137" s="270" t="s">
        <v>771</v>
      </c>
      <c r="E137" s="271" t="s">
        <v>2598</v>
      </c>
      <c r="F137" s="272" t="s">
        <v>2477</v>
      </c>
      <c r="G137" s="273" t="s">
        <v>505</v>
      </c>
      <c r="H137" s="274">
        <v>1</v>
      </c>
      <c r="I137" s="275"/>
      <c r="J137" s="276">
        <f>ROUND(I137*H137,2)</f>
        <v>0</v>
      </c>
      <c r="K137" s="272" t="s">
        <v>19</v>
      </c>
      <c r="L137" s="277"/>
      <c r="M137" s="278" t="s">
        <v>19</v>
      </c>
      <c r="N137" s="279" t="s">
        <v>43</v>
      </c>
      <c r="O137" s="86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7" t="s">
        <v>821</v>
      </c>
      <c r="AT137" s="227" t="s">
        <v>771</v>
      </c>
      <c r="AU137" s="227" t="s">
        <v>89</v>
      </c>
      <c r="AY137" s="19" t="s">
        <v>203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19" t="s">
        <v>79</v>
      </c>
      <c r="BK137" s="228">
        <f>ROUND(I137*H137,2)</f>
        <v>0</v>
      </c>
      <c r="BL137" s="19" t="s">
        <v>321</v>
      </c>
      <c r="BM137" s="227" t="s">
        <v>2599</v>
      </c>
    </row>
    <row r="138" s="2" customFormat="1" ht="24.15" customHeight="1">
      <c r="A138" s="40"/>
      <c r="B138" s="41"/>
      <c r="C138" s="270" t="s">
        <v>1030</v>
      </c>
      <c r="D138" s="270" t="s">
        <v>771</v>
      </c>
      <c r="E138" s="271" t="s">
        <v>2600</v>
      </c>
      <c r="F138" s="272" t="s">
        <v>2480</v>
      </c>
      <c r="G138" s="273" t="s">
        <v>505</v>
      </c>
      <c r="H138" s="274">
        <v>1</v>
      </c>
      <c r="I138" s="275"/>
      <c r="J138" s="276">
        <f>ROUND(I138*H138,2)</f>
        <v>0</v>
      </c>
      <c r="K138" s="272" t="s">
        <v>19</v>
      </c>
      <c r="L138" s="277"/>
      <c r="M138" s="278" t="s">
        <v>19</v>
      </c>
      <c r="N138" s="279" t="s">
        <v>43</v>
      </c>
      <c r="O138" s="86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7" t="s">
        <v>821</v>
      </c>
      <c r="AT138" s="227" t="s">
        <v>771</v>
      </c>
      <c r="AU138" s="227" t="s">
        <v>89</v>
      </c>
      <c r="AY138" s="19" t="s">
        <v>203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19" t="s">
        <v>79</v>
      </c>
      <c r="BK138" s="228">
        <f>ROUND(I138*H138,2)</f>
        <v>0</v>
      </c>
      <c r="BL138" s="19" t="s">
        <v>321</v>
      </c>
      <c r="BM138" s="227" t="s">
        <v>2601</v>
      </c>
    </row>
    <row r="139" s="2" customFormat="1" ht="24.15" customHeight="1">
      <c r="A139" s="40"/>
      <c r="B139" s="41"/>
      <c r="C139" s="270" t="s">
        <v>1822</v>
      </c>
      <c r="D139" s="270" t="s">
        <v>771</v>
      </c>
      <c r="E139" s="271" t="s">
        <v>2602</v>
      </c>
      <c r="F139" s="272" t="s">
        <v>2483</v>
      </c>
      <c r="G139" s="273" t="s">
        <v>505</v>
      </c>
      <c r="H139" s="274">
        <v>1</v>
      </c>
      <c r="I139" s="275"/>
      <c r="J139" s="276">
        <f>ROUND(I139*H139,2)</f>
        <v>0</v>
      </c>
      <c r="K139" s="272" t="s">
        <v>19</v>
      </c>
      <c r="L139" s="277"/>
      <c r="M139" s="278" t="s">
        <v>19</v>
      </c>
      <c r="N139" s="279" t="s">
        <v>43</v>
      </c>
      <c r="O139" s="86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7" t="s">
        <v>821</v>
      </c>
      <c r="AT139" s="227" t="s">
        <v>771</v>
      </c>
      <c r="AU139" s="227" t="s">
        <v>89</v>
      </c>
      <c r="AY139" s="19" t="s">
        <v>203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19" t="s">
        <v>79</v>
      </c>
      <c r="BK139" s="228">
        <f>ROUND(I139*H139,2)</f>
        <v>0</v>
      </c>
      <c r="BL139" s="19" t="s">
        <v>321</v>
      </c>
      <c r="BM139" s="227" t="s">
        <v>2603</v>
      </c>
    </row>
    <row r="140" s="2" customFormat="1" ht="24.15" customHeight="1">
      <c r="A140" s="40"/>
      <c r="B140" s="41"/>
      <c r="C140" s="270" t="s">
        <v>1825</v>
      </c>
      <c r="D140" s="270" t="s">
        <v>771</v>
      </c>
      <c r="E140" s="271" t="s">
        <v>2604</v>
      </c>
      <c r="F140" s="272" t="s">
        <v>2486</v>
      </c>
      <c r="G140" s="273" t="s">
        <v>505</v>
      </c>
      <c r="H140" s="274">
        <v>1</v>
      </c>
      <c r="I140" s="275"/>
      <c r="J140" s="276">
        <f>ROUND(I140*H140,2)</f>
        <v>0</v>
      </c>
      <c r="K140" s="272" t="s">
        <v>19</v>
      </c>
      <c r="L140" s="277"/>
      <c r="M140" s="278" t="s">
        <v>19</v>
      </c>
      <c r="N140" s="279" t="s">
        <v>43</v>
      </c>
      <c r="O140" s="86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7" t="s">
        <v>821</v>
      </c>
      <c r="AT140" s="227" t="s">
        <v>771</v>
      </c>
      <c r="AU140" s="227" t="s">
        <v>89</v>
      </c>
      <c r="AY140" s="19" t="s">
        <v>203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19" t="s">
        <v>79</v>
      </c>
      <c r="BK140" s="228">
        <f>ROUND(I140*H140,2)</f>
        <v>0</v>
      </c>
      <c r="BL140" s="19" t="s">
        <v>321</v>
      </c>
      <c r="BM140" s="227" t="s">
        <v>2605</v>
      </c>
    </row>
    <row r="141" s="2" customFormat="1" ht="24.15" customHeight="1">
      <c r="A141" s="40"/>
      <c r="B141" s="41"/>
      <c r="C141" s="270" t="s">
        <v>1845</v>
      </c>
      <c r="D141" s="270" t="s">
        <v>771</v>
      </c>
      <c r="E141" s="271" t="s">
        <v>2606</v>
      </c>
      <c r="F141" s="272" t="s">
        <v>2489</v>
      </c>
      <c r="G141" s="273" t="s">
        <v>505</v>
      </c>
      <c r="H141" s="274">
        <v>2</v>
      </c>
      <c r="I141" s="275"/>
      <c r="J141" s="276">
        <f>ROUND(I141*H141,2)</f>
        <v>0</v>
      </c>
      <c r="K141" s="272" t="s">
        <v>19</v>
      </c>
      <c r="L141" s="277"/>
      <c r="M141" s="278" t="s">
        <v>19</v>
      </c>
      <c r="N141" s="279" t="s">
        <v>43</v>
      </c>
      <c r="O141" s="86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7" t="s">
        <v>821</v>
      </c>
      <c r="AT141" s="227" t="s">
        <v>771</v>
      </c>
      <c r="AU141" s="227" t="s">
        <v>89</v>
      </c>
      <c r="AY141" s="19" t="s">
        <v>203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19" t="s">
        <v>79</v>
      </c>
      <c r="BK141" s="228">
        <f>ROUND(I141*H141,2)</f>
        <v>0</v>
      </c>
      <c r="BL141" s="19" t="s">
        <v>321</v>
      </c>
      <c r="BM141" s="227" t="s">
        <v>2607</v>
      </c>
    </row>
    <row r="142" s="2" customFormat="1" ht="37.8" customHeight="1">
      <c r="A142" s="40"/>
      <c r="B142" s="41"/>
      <c r="C142" s="270" t="s">
        <v>1847</v>
      </c>
      <c r="D142" s="270" t="s">
        <v>771</v>
      </c>
      <c r="E142" s="271" t="s">
        <v>2608</v>
      </c>
      <c r="F142" s="272" t="s">
        <v>2609</v>
      </c>
      <c r="G142" s="273" t="s">
        <v>505</v>
      </c>
      <c r="H142" s="274">
        <v>1</v>
      </c>
      <c r="I142" s="275"/>
      <c r="J142" s="276">
        <f>ROUND(I142*H142,2)</f>
        <v>0</v>
      </c>
      <c r="K142" s="272" t="s">
        <v>19</v>
      </c>
      <c r="L142" s="277"/>
      <c r="M142" s="278" t="s">
        <v>19</v>
      </c>
      <c r="N142" s="279" t="s">
        <v>43</v>
      </c>
      <c r="O142" s="86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7" t="s">
        <v>821</v>
      </c>
      <c r="AT142" s="227" t="s">
        <v>771</v>
      </c>
      <c r="AU142" s="227" t="s">
        <v>89</v>
      </c>
      <c r="AY142" s="19" t="s">
        <v>203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19" t="s">
        <v>79</v>
      </c>
      <c r="BK142" s="228">
        <f>ROUND(I142*H142,2)</f>
        <v>0</v>
      </c>
      <c r="BL142" s="19" t="s">
        <v>321</v>
      </c>
      <c r="BM142" s="227" t="s">
        <v>2610</v>
      </c>
    </row>
    <row r="143" s="2" customFormat="1" ht="24.15" customHeight="1">
      <c r="A143" s="40"/>
      <c r="B143" s="41"/>
      <c r="C143" s="270" t="s">
        <v>1849</v>
      </c>
      <c r="D143" s="270" t="s">
        <v>771</v>
      </c>
      <c r="E143" s="271" t="s">
        <v>2611</v>
      </c>
      <c r="F143" s="272" t="s">
        <v>2495</v>
      </c>
      <c r="G143" s="273" t="s">
        <v>505</v>
      </c>
      <c r="H143" s="274">
        <v>1</v>
      </c>
      <c r="I143" s="275"/>
      <c r="J143" s="276">
        <f>ROUND(I143*H143,2)</f>
        <v>0</v>
      </c>
      <c r="K143" s="272" t="s">
        <v>19</v>
      </c>
      <c r="L143" s="277"/>
      <c r="M143" s="278" t="s">
        <v>19</v>
      </c>
      <c r="N143" s="279" t="s">
        <v>43</v>
      </c>
      <c r="O143" s="86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821</v>
      </c>
      <c r="AT143" s="227" t="s">
        <v>771</v>
      </c>
      <c r="AU143" s="227" t="s">
        <v>89</v>
      </c>
      <c r="AY143" s="19" t="s">
        <v>203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321</v>
      </c>
      <c r="BM143" s="227" t="s">
        <v>2612</v>
      </c>
    </row>
    <row r="144" s="2" customFormat="1" ht="24.15" customHeight="1">
      <c r="A144" s="40"/>
      <c r="B144" s="41"/>
      <c r="C144" s="270" t="s">
        <v>2425</v>
      </c>
      <c r="D144" s="270" t="s">
        <v>771</v>
      </c>
      <c r="E144" s="271" t="s">
        <v>2613</v>
      </c>
      <c r="F144" s="272" t="s">
        <v>2498</v>
      </c>
      <c r="G144" s="273" t="s">
        <v>2499</v>
      </c>
      <c r="H144" s="274">
        <v>1</v>
      </c>
      <c r="I144" s="275"/>
      <c r="J144" s="276">
        <f>ROUND(I144*H144,2)</f>
        <v>0</v>
      </c>
      <c r="K144" s="272" t="s">
        <v>19</v>
      </c>
      <c r="L144" s="277"/>
      <c r="M144" s="278" t="s">
        <v>19</v>
      </c>
      <c r="N144" s="279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821</v>
      </c>
      <c r="AT144" s="227" t="s">
        <v>771</v>
      </c>
      <c r="AU144" s="227" t="s">
        <v>89</v>
      </c>
      <c r="AY144" s="19" t="s">
        <v>203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321</v>
      </c>
      <c r="BM144" s="227" t="s">
        <v>2614</v>
      </c>
    </row>
    <row r="145" s="2" customFormat="1" ht="24.15" customHeight="1">
      <c r="A145" s="40"/>
      <c r="B145" s="41"/>
      <c r="C145" s="270" t="s">
        <v>2428</v>
      </c>
      <c r="D145" s="270" t="s">
        <v>771</v>
      </c>
      <c r="E145" s="271" t="s">
        <v>2615</v>
      </c>
      <c r="F145" s="272" t="s">
        <v>2502</v>
      </c>
      <c r="G145" s="273" t="s">
        <v>505</v>
      </c>
      <c r="H145" s="274">
        <v>4</v>
      </c>
      <c r="I145" s="275"/>
      <c r="J145" s="276">
        <f>ROUND(I145*H145,2)</f>
        <v>0</v>
      </c>
      <c r="K145" s="272" t="s">
        <v>19</v>
      </c>
      <c r="L145" s="277"/>
      <c r="M145" s="278" t="s">
        <v>19</v>
      </c>
      <c r="N145" s="279" t="s">
        <v>43</v>
      </c>
      <c r="O145" s="86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7" t="s">
        <v>821</v>
      </c>
      <c r="AT145" s="227" t="s">
        <v>771</v>
      </c>
      <c r="AU145" s="227" t="s">
        <v>89</v>
      </c>
      <c r="AY145" s="19" t="s">
        <v>203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19" t="s">
        <v>79</v>
      </c>
      <c r="BK145" s="228">
        <f>ROUND(I145*H145,2)</f>
        <v>0</v>
      </c>
      <c r="BL145" s="19" t="s">
        <v>321</v>
      </c>
      <c r="BM145" s="227" t="s">
        <v>2616</v>
      </c>
    </row>
    <row r="146" s="2" customFormat="1" ht="24.15" customHeight="1">
      <c r="A146" s="40"/>
      <c r="B146" s="41"/>
      <c r="C146" s="270" t="s">
        <v>2431</v>
      </c>
      <c r="D146" s="270" t="s">
        <v>771</v>
      </c>
      <c r="E146" s="271" t="s">
        <v>2617</v>
      </c>
      <c r="F146" s="272" t="s">
        <v>2505</v>
      </c>
      <c r="G146" s="273" t="s">
        <v>505</v>
      </c>
      <c r="H146" s="274">
        <v>3</v>
      </c>
      <c r="I146" s="275"/>
      <c r="J146" s="276">
        <f>ROUND(I146*H146,2)</f>
        <v>0</v>
      </c>
      <c r="K146" s="272" t="s">
        <v>19</v>
      </c>
      <c r="L146" s="277"/>
      <c r="M146" s="278" t="s">
        <v>19</v>
      </c>
      <c r="N146" s="279" t="s">
        <v>43</v>
      </c>
      <c r="O146" s="86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7" t="s">
        <v>821</v>
      </c>
      <c r="AT146" s="227" t="s">
        <v>771</v>
      </c>
      <c r="AU146" s="227" t="s">
        <v>89</v>
      </c>
      <c r="AY146" s="19" t="s">
        <v>203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19" t="s">
        <v>79</v>
      </c>
      <c r="BK146" s="228">
        <f>ROUND(I146*H146,2)</f>
        <v>0</v>
      </c>
      <c r="BL146" s="19" t="s">
        <v>321</v>
      </c>
      <c r="BM146" s="227" t="s">
        <v>2618</v>
      </c>
    </row>
    <row r="147" s="2" customFormat="1" ht="24.15" customHeight="1">
      <c r="A147" s="40"/>
      <c r="B147" s="41"/>
      <c r="C147" s="270" t="s">
        <v>2434</v>
      </c>
      <c r="D147" s="270" t="s">
        <v>771</v>
      </c>
      <c r="E147" s="271" t="s">
        <v>2619</v>
      </c>
      <c r="F147" s="272" t="s">
        <v>2508</v>
      </c>
      <c r="G147" s="273" t="s">
        <v>505</v>
      </c>
      <c r="H147" s="274">
        <v>3</v>
      </c>
      <c r="I147" s="275"/>
      <c r="J147" s="276">
        <f>ROUND(I147*H147,2)</f>
        <v>0</v>
      </c>
      <c r="K147" s="272" t="s">
        <v>19</v>
      </c>
      <c r="L147" s="277"/>
      <c r="M147" s="278" t="s">
        <v>19</v>
      </c>
      <c r="N147" s="279" t="s">
        <v>43</v>
      </c>
      <c r="O147" s="86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7" t="s">
        <v>821</v>
      </c>
      <c r="AT147" s="227" t="s">
        <v>771</v>
      </c>
      <c r="AU147" s="227" t="s">
        <v>89</v>
      </c>
      <c r="AY147" s="19" t="s">
        <v>203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19" t="s">
        <v>79</v>
      </c>
      <c r="BK147" s="228">
        <f>ROUND(I147*H147,2)</f>
        <v>0</v>
      </c>
      <c r="BL147" s="19" t="s">
        <v>321</v>
      </c>
      <c r="BM147" s="227" t="s">
        <v>2620</v>
      </c>
    </row>
    <row r="148" s="2" customFormat="1" ht="24.15" customHeight="1">
      <c r="A148" s="40"/>
      <c r="B148" s="41"/>
      <c r="C148" s="270" t="s">
        <v>2437</v>
      </c>
      <c r="D148" s="270" t="s">
        <v>771</v>
      </c>
      <c r="E148" s="271" t="s">
        <v>2621</v>
      </c>
      <c r="F148" s="272" t="s">
        <v>2511</v>
      </c>
      <c r="G148" s="273" t="s">
        <v>505</v>
      </c>
      <c r="H148" s="274">
        <v>3</v>
      </c>
      <c r="I148" s="275"/>
      <c r="J148" s="276">
        <f>ROUND(I148*H148,2)</f>
        <v>0</v>
      </c>
      <c r="K148" s="272" t="s">
        <v>19</v>
      </c>
      <c r="L148" s="277"/>
      <c r="M148" s="278" t="s">
        <v>19</v>
      </c>
      <c r="N148" s="279" t="s">
        <v>43</v>
      </c>
      <c r="O148" s="86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7" t="s">
        <v>821</v>
      </c>
      <c r="AT148" s="227" t="s">
        <v>771</v>
      </c>
      <c r="AU148" s="227" t="s">
        <v>89</v>
      </c>
      <c r="AY148" s="19" t="s">
        <v>203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19" t="s">
        <v>79</v>
      </c>
      <c r="BK148" s="228">
        <f>ROUND(I148*H148,2)</f>
        <v>0</v>
      </c>
      <c r="BL148" s="19" t="s">
        <v>321</v>
      </c>
      <c r="BM148" s="227" t="s">
        <v>2622</v>
      </c>
    </row>
    <row r="149" s="2" customFormat="1" ht="24.15" customHeight="1">
      <c r="A149" s="40"/>
      <c r="B149" s="41"/>
      <c r="C149" s="270" t="s">
        <v>2440</v>
      </c>
      <c r="D149" s="270" t="s">
        <v>771</v>
      </c>
      <c r="E149" s="271" t="s">
        <v>2623</v>
      </c>
      <c r="F149" s="272" t="s">
        <v>2365</v>
      </c>
      <c r="G149" s="273" t="s">
        <v>2499</v>
      </c>
      <c r="H149" s="274">
        <v>1</v>
      </c>
      <c r="I149" s="275"/>
      <c r="J149" s="276">
        <f>ROUND(I149*H149,2)</f>
        <v>0</v>
      </c>
      <c r="K149" s="272" t="s">
        <v>19</v>
      </c>
      <c r="L149" s="277"/>
      <c r="M149" s="278" t="s">
        <v>19</v>
      </c>
      <c r="N149" s="279" t="s">
        <v>43</v>
      </c>
      <c r="O149" s="86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7" t="s">
        <v>821</v>
      </c>
      <c r="AT149" s="227" t="s">
        <v>771</v>
      </c>
      <c r="AU149" s="227" t="s">
        <v>89</v>
      </c>
      <c r="AY149" s="19" t="s">
        <v>203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19" t="s">
        <v>79</v>
      </c>
      <c r="BK149" s="228">
        <f>ROUND(I149*H149,2)</f>
        <v>0</v>
      </c>
      <c r="BL149" s="19" t="s">
        <v>321</v>
      </c>
      <c r="BM149" s="227" t="s">
        <v>2624</v>
      </c>
    </row>
    <row r="150" s="12" customFormat="1" ht="20.88" customHeight="1">
      <c r="A150" s="12"/>
      <c r="B150" s="200"/>
      <c r="C150" s="201"/>
      <c r="D150" s="202" t="s">
        <v>71</v>
      </c>
      <c r="E150" s="214" t="s">
        <v>2625</v>
      </c>
      <c r="F150" s="214" t="s">
        <v>2626</v>
      </c>
      <c r="G150" s="201"/>
      <c r="H150" s="201"/>
      <c r="I150" s="204"/>
      <c r="J150" s="215">
        <f>BK150</f>
        <v>0</v>
      </c>
      <c r="K150" s="201"/>
      <c r="L150" s="206"/>
      <c r="M150" s="207"/>
      <c r="N150" s="208"/>
      <c r="O150" s="208"/>
      <c r="P150" s="209">
        <f>SUM(P151:P152)</f>
        <v>0</v>
      </c>
      <c r="Q150" s="208"/>
      <c r="R150" s="209">
        <f>SUM(R151:R152)</f>
        <v>0</v>
      </c>
      <c r="S150" s="208"/>
      <c r="T150" s="210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1" t="s">
        <v>79</v>
      </c>
      <c r="AT150" s="212" t="s">
        <v>71</v>
      </c>
      <c r="AU150" s="212" t="s">
        <v>81</v>
      </c>
      <c r="AY150" s="211" t="s">
        <v>203</v>
      </c>
      <c r="BK150" s="213">
        <f>SUM(BK151:BK152)</f>
        <v>0</v>
      </c>
    </row>
    <row r="151" s="2" customFormat="1" ht="24.15" customHeight="1">
      <c r="A151" s="40"/>
      <c r="B151" s="41"/>
      <c r="C151" s="270" t="s">
        <v>2443</v>
      </c>
      <c r="D151" s="270" t="s">
        <v>771</v>
      </c>
      <c r="E151" s="271" t="s">
        <v>2627</v>
      </c>
      <c r="F151" s="272" t="s">
        <v>2518</v>
      </c>
      <c r="G151" s="273" t="s">
        <v>2519</v>
      </c>
      <c r="H151" s="274">
        <v>35</v>
      </c>
      <c r="I151" s="275"/>
      <c r="J151" s="276">
        <f>ROUND(I151*H151,2)</f>
        <v>0</v>
      </c>
      <c r="K151" s="272" t="s">
        <v>19</v>
      </c>
      <c r="L151" s="277"/>
      <c r="M151" s="278" t="s">
        <v>19</v>
      </c>
      <c r="N151" s="279" t="s">
        <v>43</v>
      </c>
      <c r="O151" s="86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7" t="s">
        <v>821</v>
      </c>
      <c r="AT151" s="227" t="s">
        <v>771</v>
      </c>
      <c r="AU151" s="227" t="s">
        <v>89</v>
      </c>
      <c r="AY151" s="19" t="s">
        <v>203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19" t="s">
        <v>79</v>
      </c>
      <c r="BK151" s="228">
        <f>ROUND(I151*H151,2)</f>
        <v>0</v>
      </c>
      <c r="BL151" s="19" t="s">
        <v>321</v>
      </c>
      <c r="BM151" s="227" t="s">
        <v>2628</v>
      </c>
    </row>
    <row r="152" s="2" customFormat="1" ht="24.15" customHeight="1">
      <c r="A152" s="40"/>
      <c r="B152" s="41"/>
      <c r="C152" s="270" t="s">
        <v>2446</v>
      </c>
      <c r="D152" s="270" t="s">
        <v>771</v>
      </c>
      <c r="E152" s="271" t="s">
        <v>2629</v>
      </c>
      <c r="F152" s="272" t="s">
        <v>2522</v>
      </c>
      <c r="G152" s="273" t="s">
        <v>2519</v>
      </c>
      <c r="H152" s="274">
        <v>103</v>
      </c>
      <c r="I152" s="275"/>
      <c r="J152" s="276">
        <f>ROUND(I152*H152,2)</f>
        <v>0</v>
      </c>
      <c r="K152" s="272" t="s">
        <v>19</v>
      </c>
      <c r="L152" s="277"/>
      <c r="M152" s="278" t="s">
        <v>19</v>
      </c>
      <c r="N152" s="279" t="s">
        <v>43</v>
      </c>
      <c r="O152" s="86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7" t="s">
        <v>821</v>
      </c>
      <c r="AT152" s="227" t="s">
        <v>771</v>
      </c>
      <c r="AU152" s="227" t="s">
        <v>89</v>
      </c>
      <c r="AY152" s="19" t="s">
        <v>203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19" t="s">
        <v>79</v>
      </c>
      <c r="BK152" s="228">
        <f>ROUND(I152*H152,2)</f>
        <v>0</v>
      </c>
      <c r="BL152" s="19" t="s">
        <v>321</v>
      </c>
      <c r="BM152" s="227" t="s">
        <v>2630</v>
      </c>
    </row>
    <row r="153" s="12" customFormat="1" ht="20.88" customHeight="1">
      <c r="A153" s="12"/>
      <c r="B153" s="200"/>
      <c r="C153" s="201"/>
      <c r="D153" s="202" t="s">
        <v>71</v>
      </c>
      <c r="E153" s="214" t="s">
        <v>2631</v>
      </c>
      <c r="F153" s="214" t="s">
        <v>2632</v>
      </c>
      <c r="G153" s="201"/>
      <c r="H153" s="201"/>
      <c r="I153" s="204"/>
      <c r="J153" s="215">
        <f>BK153</f>
        <v>0</v>
      </c>
      <c r="K153" s="201"/>
      <c r="L153" s="206"/>
      <c r="M153" s="207"/>
      <c r="N153" s="208"/>
      <c r="O153" s="208"/>
      <c r="P153" s="209">
        <f>SUM(P154:P174)</f>
        <v>0</v>
      </c>
      <c r="Q153" s="208"/>
      <c r="R153" s="209">
        <f>SUM(R154:R174)</f>
        <v>0</v>
      </c>
      <c r="S153" s="208"/>
      <c r="T153" s="210">
        <f>SUM(T154:T174)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1" t="s">
        <v>79</v>
      </c>
      <c r="AT153" s="212" t="s">
        <v>71</v>
      </c>
      <c r="AU153" s="212" t="s">
        <v>81</v>
      </c>
      <c r="AY153" s="211" t="s">
        <v>203</v>
      </c>
      <c r="BK153" s="213">
        <f>SUM(BK154:BK174)</f>
        <v>0</v>
      </c>
    </row>
    <row r="154" s="2" customFormat="1" ht="24.15" customHeight="1">
      <c r="A154" s="40"/>
      <c r="B154" s="41"/>
      <c r="C154" s="216" t="s">
        <v>2449</v>
      </c>
      <c r="D154" s="216" t="s">
        <v>206</v>
      </c>
      <c r="E154" s="217" t="s">
        <v>2633</v>
      </c>
      <c r="F154" s="218" t="s">
        <v>2527</v>
      </c>
      <c r="G154" s="219" t="s">
        <v>2267</v>
      </c>
      <c r="H154" s="220">
        <v>6</v>
      </c>
      <c r="I154" s="221"/>
      <c r="J154" s="222">
        <f>ROUND(I154*H154,2)</f>
        <v>0</v>
      </c>
      <c r="K154" s="218" t="s">
        <v>19</v>
      </c>
      <c r="L154" s="46"/>
      <c r="M154" s="223" t="s">
        <v>19</v>
      </c>
      <c r="N154" s="224" t="s">
        <v>43</v>
      </c>
      <c r="O154" s="86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7" t="s">
        <v>321</v>
      </c>
      <c r="AT154" s="227" t="s">
        <v>206</v>
      </c>
      <c r="AU154" s="227" t="s">
        <v>89</v>
      </c>
      <c r="AY154" s="19" t="s">
        <v>203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19" t="s">
        <v>79</v>
      </c>
      <c r="BK154" s="228">
        <f>ROUND(I154*H154,2)</f>
        <v>0</v>
      </c>
      <c r="BL154" s="19" t="s">
        <v>321</v>
      </c>
      <c r="BM154" s="227" t="s">
        <v>2634</v>
      </c>
    </row>
    <row r="155" s="2" customFormat="1" ht="24.15" customHeight="1">
      <c r="A155" s="40"/>
      <c r="B155" s="41"/>
      <c r="C155" s="216" t="s">
        <v>2452</v>
      </c>
      <c r="D155" s="216" t="s">
        <v>206</v>
      </c>
      <c r="E155" s="217" t="s">
        <v>2635</v>
      </c>
      <c r="F155" s="218" t="s">
        <v>2530</v>
      </c>
      <c r="G155" s="219" t="s">
        <v>727</v>
      </c>
      <c r="H155" s="220">
        <v>138</v>
      </c>
      <c r="I155" s="221"/>
      <c r="J155" s="222">
        <f>ROUND(I155*H155,2)</f>
        <v>0</v>
      </c>
      <c r="K155" s="218" t="s">
        <v>19</v>
      </c>
      <c r="L155" s="46"/>
      <c r="M155" s="223" t="s">
        <v>19</v>
      </c>
      <c r="N155" s="224" t="s">
        <v>43</v>
      </c>
      <c r="O155" s="86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7" t="s">
        <v>321</v>
      </c>
      <c r="AT155" s="227" t="s">
        <v>206</v>
      </c>
      <c r="AU155" s="227" t="s">
        <v>89</v>
      </c>
      <c r="AY155" s="19" t="s">
        <v>203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19" t="s">
        <v>79</v>
      </c>
      <c r="BK155" s="228">
        <f>ROUND(I155*H155,2)</f>
        <v>0</v>
      </c>
      <c r="BL155" s="19" t="s">
        <v>321</v>
      </c>
      <c r="BM155" s="227" t="s">
        <v>2636</v>
      </c>
    </row>
    <row r="156" s="2" customFormat="1" ht="24.15" customHeight="1">
      <c r="A156" s="40"/>
      <c r="B156" s="41"/>
      <c r="C156" s="216" t="s">
        <v>2637</v>
      </c>
      <c r="D156" s="216" t="s">
        <v>206</v>
      </c>
      <c r="E156" s="217" t="s">
        <v>2638</v>
      </c>
      <c r="F156" s="218" t="s">
        <v>2533</v>
      </c>
      <c r="G156" s="219" t="s">
        <v>727</v>
      </c>
      <c r="H156" s="220">
        <v>138</v>
      </c>
      <c r="I156" s="221"/>
      <c r="J156" s="222">
        <f>ROUND(I156*H156,2)</f>
        <v>0</v>
      </c>
      <c r="K156" s="218" t="s">
        <v>19</v>
      </c>
      <c r="L156" s="46"/>
      <c r="M156" s="223" t="s">
        <v>19</v>
      </c>
      <c r="N156" s="224" t="s">
        <v>43</v>
      </c>
      <c r="O156" s="86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7" t="s">
        <v>321</v>
      </c>
      <c r="AT156" s="227" t="s">
        <v>206</v>
      </c>
      <c r="AU156" s="227" t="s">
        <v>89</v>
      </c>
      <c r="AY156" s="19" t="s">
        <v>203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19" t="s">
        <v>79</v>
      </c>
      <c r="BK156" s="228">
        <f>ROUND(I156*H156,2)</f>
        <v>0</v>
      </c>
      <c r="BL156" s="19" t="s">
        <v>321</v>
      </c>
      <c r="BM156" s="227" t="s">
        <v>2639</v>
      </c>
    </row>
    <row r="157" s="2" customFormat="1" ht="24.15" customHeight="1">
      <c r="A157" s="40"/>
      <c r="B157" s="41"/>
      <c r="C157" s="216" t="s">
        <v>2640</v>
      </c>
      <c r="D157" s="216" t="s">
        <v>206</v>
      </c>
      <c r="E157" s="217" t="s">
        <v>2641</v>
      </c>
      <c r="F157" s="218" t="s">
        <v>2536</v>
      </c>
      <c r="G157" s="219" t="s">
        <v>2267</v>
      </c>
      <c r="H157" s="220">
        <v>8</v>
      </c>
      <c r="I157" s="221"/>
      <c r="J157" s="222">
        <f>ROUND(I157*H157,2)</f>
        <v>0</v>
      </c>
      <c r="K157" s="218" t="s">
        <v>19</v>
      </c>
      <c r="L157" s="46"/>
      <c r="M157" s="223" t="s">
        <v>19</v>
      </c>
      <c r="N157" s="224" t="s">
        <v>43</v>
      </c>
      <c r="O157" s="86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7" t="s">
        <v>321</v>
      </c>
      <c r="AT157" s="227" t="s">
        <v>206</v>
      </c>
      <c r="AU157" s="227" t="s">
        <v>89</v>
      </c>
      <c r="AY157" s="19" t="s">
        <v>203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19" t="s">
        <v>79</v>
      </c>
      <c r="BK157" s="228">
        <f>ROUND(I157*H157,2)</f>
        <v>0</v>
      </c>
      <c r="BL157" s="19" t="s">
        <v>321</v>
      </c>
      <c r="BM157" s="227" t="s">
        <v>2642</v>
      </c>
    </row>
    <row r="158" s="2" customFormat="1" ht="24.15" customHeight="1">
      <c r="A158" s="40"/>
      <c r="B158" s="41"/>
      <c r="C158" s="216" t="s">
        <v>2643</v>
      </c>
      <c r="D158" s="216" t="s">
        <v>206</v>
      </c>
      <c r="E158" s="217" t="s">
        <v>2644</v>
      </c>
      <c r="F158" s="218" t="s">
        <v>2539</v>
      </c>
      <c r="G158" s="219" t="s">
        <v>727</v>
      </c>
      <c r="H158" s="220">
        <v>138</v>
      </c>
      <c r="I158" s="221"/>
      <c r="J158" s="222">
        <f>ROUND(I158*H158,2)</f>
        <v>0</v>
      </c>
      <c r="K158" s="218" t="s">
        <v>19</v>
      </c>
      <c r="L158" s="46"/>
      <c r="M158" s="223" t="s">
        <v>19</v>
      </c>
      <c r="N158" s="224" t="s">
        <v>43</v>
      </c>
      <c r="O158" s="86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7" t="s">
        <v>321</v>
      </c>
      <c r="AT158" s="227" t="s">
        <v>206</v>
      </c>
      <c r="AU158" s="227" t="s">
        <v>89</v>
      </c>
      <c r="AY158" s="19" t="s">
        <v>203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19" t="s">
        <v>79</v>
      </c>
      <c r="BK158" s="228">
        <f>ROUND(I158*H158,2)</f>
        <v>0</v>
      </c>
      <c r="BL158" s="19" t="s">
        <v>321</v>
      </c>
      <c r="BM158" s="227" t="s">
        <v>2645</v>
      </c>
    </row>
    <row r="159" s="2" customFormat="1" ht="24.15" customHeight="1">
      <c r="A159" s="40"/>
      <c r="B159" s="41"/>
      <c r="C159" s="216" t="s">
        <v>671</v>
      </c>
      <c r="D159" s="216" t="s">
        <v>206</v>
      </c>
      <c r="E159" s="217" t="s">
        <v>2646</v>
      </c>
      <c r="F159" s="218" t="s">
        <v>2542</v>
      </c>
      <c r="G159" s="219" t="s">
        <v>727</v>
      </c>
      <c r="H159" s="220">
        <v>138</v>
      </c>
      <c r="I159" s="221"/>
      <c r="J159" s="222">
        <f>ROUND(I159*H159,2)</f>
        <v>0</v>
      </c>
      <c r="K159" s="218" t="s">
        <v>19</v>
      </c>
      <c r="L159" s="46"/>
      <c r="M159" s="223" t="s">
        <v>19</v>
      </c>
      <c r="N159" s="224" t="s">
        <v>43</v>
      </c>
      <c r="O159" s="86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7" t="s">
        <v>321</v>
      </c>
      <c r="AT159" s="227" t="s">
        <v>206</v>
      </c>
      <c r="AU159" s="227" t="s">
        <v>89</v>
      </c>
      <c r="AY159" s="19" t="s">
        <v>203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19" t="s">
        <v>79</v>
      </c>
      <c r="BK159" s="228">
        <f>ROUND(I159*H159,2)</f>
        <v>0</v>
      </c>
      <c r="BL159" s="19" t="s">
        <v>321</v>
      </c>
      <c r="BM159" s="227" t="s">
        <v>2647</v>
      </c>
    </row>
    <row r="160" s="2" customFormat="1" ht="24.15" customHeight="1">
      <c r="A160" s="40"/>
      <c r="B160" s="41"/>
      <c r="C160" s="216" t="s">
        <v>2648</v>
      </c>
      <c r="D160" s="216" t="s">
        <v>206</v>
      </c>
      <c r="E160" s="217" t="s">
        <v>2649</v>
      </c>
      <c r="F160" s="218" t="s">
        <v>2545</v>
      </c>
      <c r="G160" s="219" t="s">
        <v>2546</v>
      </c>
      <c r="H160" s="220">
        <v>1</v>
      </c>
      <c r="I160" s="221"/>
      <c r="J160" s="222">
        <f>ROUND(I160*H160,2)</f>
        <v>0</v>
      </c>
      <c r="K160" s="218" t="s">
        <v>19</v>
      </c>
      <c r="L160" s="46"/>
      <c r="M160" s="223" t="s">
        <v>19</v>
      </c>
      <c r="N160" s="224" t="s">
        <v>43</v>
      </c>
      <c r="O160" s="86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7" t="s">
        <v>321</v>
      </c>
      <c r="AT160" s="227" t="s">
        <v>206</v>
      </c>
      <c r="AU160" s="227" t="s">
        <v>89</v>
      </c>
      <c r="AY160" s="19" t="s">
        <v>203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19" t="s">
        <v>79</v>
      </c>
      <c r="BK160" s="228">
        <f>ROUND(I160*H160,2)</f>
        <v>0</v>
      </c>
      <c r="BL160" s="19" t="s">
        <v>321</v>
      </c>
      <c r="BM160" s="227" t="s">
        <v>2650</v>
      </c>
    </row>
    <row r="161" s="2" customFormat="1" ht="24.15" customHeight="1">
      <c r="A161" s="40"/>
      <c r="B161" s="41"/>
      <c r="C161" s="216" t="s">
        <v>2651</v>
      </c>
      <c r="D161" s="216" t="s">
        <v>206</v>
      </c>
      <c r="E161" s="217" t="s">
        <v>2652</v>
      </c>
      <c r="F161" s="218" t="s">
        <v>2549</v>
      </c>
      <c r="G161" s="219" t="s">
        <v>727</v>
      </c>
      <c r="H161" s="220">
        <v>138</v>
      </c>
      <c r="I161" s="221"/>
      <c r="J161" s="222">
        <f>ROUND(I161*H161,2)</f>
        <v>0</v>
      </c>
      <c r="K161" s="218" t="s">
        <v>19</v>
      </c>
      <c r="L161" s="46"/>
      <c r="M161" s="223" t="s">
        <v>19</v>
      </c>
      <c r="N161" s="224" t="s">
        <v>43</v>
      </c>
      <c r="O161" s="86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7" t="s">
        <v>321</v>
      </c>
      <c r="AT161" s="227" t="s">
        <v>206</v>
      </c>
      <c r="AU161" s="227" t="s">
        <v>89</v>
      </c>
      <c r="AY161" s="19" t="s">
        <v>203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19" t="s">
        <v>79</v>
      </c>
      <c r="BK161" s="228">
        <f>ROUND(I161*H161,2)</f>
        <v>0</v>
      </c>
      <c r="BL161" s="19" t="s">
        <v>321</v>
      </c>
      <c r="BM161" s="227" t="s">
        <v>2653</v>
      </c>
    </row>
    <row r="162" s="2" customFormat="1" ht="24.15" customHeight="1">
      <c r="A162" s="40"/>
      <c r="B162" s="41"/>
      <c r="C162" s="216" t="s">
        <v>752</v>
      </c>
      <c r="D162" s="216" t="s">
        <v>206</v>
      </c>
      <c r="E162" s="217" t="s">
        <v>2654</v>
      </c>
      <c r="F162" s="218" t="s">
        <v>2552</v>
      </c>
      <c r="G162" s="219" t="s">
        <v>727</v>
      </c>
      <c r="H162" s="220">
        <v>138</v>
      </c>
      <c r="I162" s="221"/>
      <c r="J162" s="222">
        <f>ROUND(I162*H162,2)</f>
        <v>0</v>
      </c>
      <c r="K162" s="218" t="s">
        <v>19</v>
      </c>
      <c r="L162" s="46"/>
      <c r="M162" s="223" t="s">
        <v>19</v>
      </c>
      <c r="N162" s="224" t="s">
        <v>43</v>
      </c>
      <c r="O162" s="86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7" t="s">
        <v>321</v>
      </c>
      <c r="AT162" s="227" t="s">
        <v>206</v>
      </c>
      <c r="AU162" s="227" t="s">
        <v>89</v>
      </c>
      <c r="AY162" s="19" t="s">
        <v>203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19" t="s">
        <v>79</v>
      </c>
      <c r="BK162" s="228">
        <f>ROUND(I162*H162,2)</f>
        <v>0</v>
      </c>
      <c r="BL162" s="19" t="s">
        <v>321</v>
      </c>
      <c r="BM162" s="227" t="s">
        <v>2655</v>
      </c>
    </row>
    <row r="163" s="2" customFormat="1" ht="24.15" customHeight="1">
      <c r="A163" s="40"/>
      <c r="B163" s="41"/>
      <c r="C163" s="216" t="s">
        <v>2656</v>
      </c>
      <c r="D163" s="216" t="s">
        <v>206</v>
      </c>
      <c r="E163" s="217" t="s">
        <v>2657</v>
      </c>
      <c r="F163" s="218" t="s">
        <v>2555</v>
      </c>
      <c r="G163" s="219" t="s">
        <v>2267</v>
      </c>
      <c r="H163" s="220">
        <v>8</v>
      </c>
      <c r="I163" s="221"/>
      <c r="J163" s="222">
        <f>ROUND(I163*H163,2)</f>
        <v>0</v>
      </c>
      <c r="K163" s="218" t="s">
        <v>19</v>
      </c>
      <c r="L163" s="46"/>
      <c r="M163" s="223" t="s">
        <v>19</v>
      </c>
      <c r="N163" s="224" t="s">
        <v>43</v>
      </c>
      <c r="O163" s="86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7" t="s">
        <v>321</v>
      </c>
      <c r="AT163" s="227" t="s">
        <v>206</v>
      </c>
      <c r="AU163" s="227" t="s">
        <v>89</v>
      </c>
      <c r="AY163" s="19" t="s">
        <v>203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19" t="s">
        <v>79</v>
      </c>
      <c r="BK163" s="228">
        <f>ROUND(I163*H163,2)</f>
        <v>0</v>
      </c>
      <c r="BL163" s="19" t="s">
        <v>321</v>
      </c>
      <c r="BM163" s="227" t="s">
        <v>2658</v>
      </c>
    </row>
    <row r="164" s="2" customFormat="1" ht="24.15" customHeight="1">
      <c r="A164" s="40"/>
      <c r="B164" s="41"/>
      <c r="C164" s="216" t="s">
        <v>2659</v>
      </c>
      <c r="D164" s="216" t="s">
        <v>206</v>
      </c>
      <c r="E164" s="217" t="s">
        <v>2660</v>
      </c>
      <c r="F164" s="218" t="s">
        <v>2558</v>
      </c>
      <c r="G164" s="219" t="s">
        <v>2559</v>
      </c>
      <c r="H164" s="220">
        <v>2</v>
      </c>
      <c r="I164" s="221"/>
      <c r="J164" s="222">
        <f>ROUND(I164*H164,2)</f>
        <v>0</v>
      </c>
      <c r="K164" s="218" t="s">
        <v>19</v>
      </c>
      <c r="L164" s="46"/>
      <c r="M164" s="223" t="s">
        <v>19</v>
      </c>
      <c r="N164" s="224" t="s">
        <v>43</v>
      </c>
      <c r="O164" s="86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7" t="s">
        <v>321</v>
      </c>
      <c r="AT164" s="227" t="s">
        <v>206</v>
      </c>
      <c r="AU164" s="227" t="s">
        <v>89</v>
      </c>
      <c r="AY164" s="19" t="s">
        <v>203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19" t="s">
        <v>79</v>
      </c>
      <c r="BK164" s="228">
        <f>ROUND(I164*H164,2)</f>
        <v>0</v>
      </c>
      <c r="BL164" s="19" t="s">
        <v>321</v>
      </c>
      <c r="BM164" s="227" t="s">
        <v>2661</v>
      </c>
    </row>
    <row r="165" s="2" customFormat="1" ht="24.15" customHeight="1">
      <c r="A165" s="40"/>
      <c r="B165" s="41"/>
      <c r="C165" s="216" t="s">
        <v>2662</v>
      </c>
      <c r="D165" s="216" t="s">
        <v>206</v>
      </c>
      <c r="E165" s="217" t="s">
        <v>2663</v>
      </c>
      <c r="F165" s="218" t="s">
        <v>2562</v>
      </c>
      <c r="G165" s="219" t="s">
        <v>2267</v>
      </c>
      <c r="H165" s="220">
        <v>8</v>
      </c>
      <c r="I165" s="221"/>
      <c r="J165" s="222">
        <f>ROUND(I165*H165,2)</f>
        <v>0</v>
      </c>
      <c r="K165" s="218" t="s">
        <v>19</v>
      </c>
      <c r="L165" s="46"/>
      <c r="M165" s="223" t="s">
        <v>19</v>
      </c>
      <c r="N165" s="224" t="s">
        <v>43</v>
      </c>
      <c r="O165" s="86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7" t="s">
        <v>321</v>
      </c>
      <c r="AT165" s="227" t="s">
        <v>206</v>
      </c>
      <c r="AU165" s="227" t="s">
        <v>89</v>
      </c>
      <c r="AY165" s="19" t="s">
        <v>203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19" t="s">
        <v>79</v>
      </c>
      <c r="BK165" s="228">
        <f>ROUND(I165*H165,2)</f>
        <v>0</v>
      </c>
      <c r="BL165" s="19" t="s">
        <v>321</v>
      </c>
      <c r="BM165" s="227" t="s">
        <v>2664</v>
      </c>
    </row>
    <row r="166" s="2" customFormat="1" ht="24.15" customHeight="1">
      <c r="A166" s="40"/>
      <c r="B166" s="41"/>
      <c r="C166" s="216" t="s">
        <v>2665</v>
      </c>
      <c r="D166" s="216" t="s">
        <v>206</v>
      </c>
      <c r="E166" s="217" t="s">
        <v>2666</v>
      </c>
      <c r="F166" s="218" t="s">
        <v>2667</v>
      </c>
      <c r="G166" s="219" t="s">
        <v>2499</v>
      </c>
      <c r="H166" s="220">
        <v>1</v>
      </c>
      <c r="I166" s="221"/>
      <c r="J166" s="222">
        <f>ROUND(I166*H166,2)</f>
        <v>0</v>
      </c>
      <c r="K166" s="218" t="s">
        <v>19</v>
      </c>
      <c r="L166" s="46"/>
      <c r="M166" s="223" t="s">
        <v>19</v>
      </c>
      <c r="N166" s="224" t="s">
        <v>43</v>
      </c>
      <c r="O166" s="86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7" t="s">
        <v>321</v>
      </c>
      <c r="AT166" s="227" t="s">
        <v>206</v>
      </c>
      <c r="AU166" s="227" t="s">
        <v>89</v>
      </c>
      <c r="AY166" s="19" t="s">
        <v>203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19" t="s">
        <v>79</v>
      </c>
      <c r="BK166" s="228">
        <f>ROUND(I166*H166,2)</f>
        <v>0</v>
      </c>
      <c r="BL166" s="19" t="s">
        <v>321</v>
      </c>
      <c r="BM166" s="227" t="s">
        <v>2668</v>
      </c>
    </row>
    <row r="167" s="2" customFormat="1" ht="24.15" customHeight="1">
      <c r="A167" s="40"/>
      <c r="B167" s="41"/>
      <c r="C167" s="216" t="s">
        <v>2669</v>
      </c>
      <c r="D167" s="216" t="s">
        <v>206</v>
      </c>
      <c r="E167" s="217" t="s">
        <v>2670</v>
      </c>
      <c r="F167" s="218" t="s">
        <v>2568</v>
      </c>
      <c r="G167" s="219" t="s">
        <v>2267</v>
      </c>
      <c r="H167" s="220">
        <v>8</v>
      </c>
      <c r="I167" s="221"/>
      <c r="J167" s="222">
        <f>ROUND(I167*H167,2)</f>
        <v>0</v>
      </c>
      <c r="K167" s="218" t="s">
        <v>19</v>
      </c>
      <c r="L167" s="46"/>
      <c r="M167" s="223" t="s">
        <v>19</v>
      </c>
      <c r="N167" s="224" t="s">
        <v>43</v>
      </c>
      <c r="O167" s="86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7" t="s">
        <v>321</v>
      </c>
      <c r="AT167" s="227" t="s">
        <v>206</v>
      </c>
      <c r="AU167" s="227" t="s">
        <v>89</v>
      </c>
      <c r="AY167" s="19" t="s">
        <v>203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19" t="s">
        <v>79</v>
      </c>
      <c r="BK167" s="228">
        <f>ROUND(I167*H167,2)</f>
        <v>0</v>
      </c>
      <c r="BL167" s="19" t="s">
        <v>321</v>
      </c>
      <c r="BM167" s="227" t="s">
        <v>2671</v>
      </c>
    </row>
    <row r="168" s="2" customFormat="1" ht="24.15" customHeight="1">
      <c r="A168" s="40"/>
      <c r="B168" s="41"/>
      <c r="C168" s="216" t="s">
        <v>2672</v>
      </c>
      <c r="D168" s="216" t="s">
        <v>206</v>
      </c>
      <c r="E168" s="217" t="s">
        <v>2673</v>
      </c>
      <c r="F168" s="218" t="s">
        <v>2571</v>
      </c>
      <c r="G168" s="219" t="s">
        <v>2267</v>
      </c>
      <c r="H168" s="220">
        <v>8</v>
      </c>
      <c r="I168" s="221"/>
      <c r="J168" s="222">
        <f>ROUND(I168*H168,2)</f>
        <v>0</v>
      </c>
      <c r="K168" s="218" t="s">
        <v>19</v>
      </c>
      <c r="L168" s="46"/>
      <c r="M168" s="223" t="s">
        <v>19</v>
      </c>
      <c r="N168" s="224" t="s">
        <v>43</v>
      </c>
      <c r="O168" s="86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321</v>
      </c>
      <c r="AT168" s="227" t="s">
        <v>206</v>
      </c>
      <c r="AU168" s="227" t="s">
        <v>89</v>
      </c>
      <c r="AY168" s="19" t="s">
        <v>203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321</v>
      </c>
      <c r="BM168" s="227" t="s">
        <v>2674</v>
      </c>
    </row>
    <row r="169" s="2" customFormat="1" ht="24.15" customHeight="1">
      <c r="A169" s="40"/>
      <c r="B169" s="41"/>
      <c r="C169" s="216" t="s">
        <v>2675</v>
      </c>
      <c r="D169" s="216" t="s">
        <v>206</v>
      </c>
      <c r="E169" s="217" t="s">
        <v>2676</v>
      </c>
      <c r="F169" s="218" t="s">
        <v>2574</v>
      </c>
      <c r="G169" s="219" t="s">
        <v>2267</v>
      </c>
      <c r="H169" s="220">
        <v>4</v>
      </c>
      <c r="I169" s="221"/>
      <c r="J169" s="222">
        <f>ROUND(I169*H169,2)</f>
        <v>0</v>
      </c>
      <c r="K169" s="218" t="s">
        <v>19</v>
      </c>
      <c r="L169" s="46"/>
      <c r="M169" s="223" t="s">
        <v>19</v>
      </c>
      <c r="N169" s="224" t="s">
        <v>43</v>
      </c>
      <c r="O169" s="86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7" t="s">
        <v>321</v>
      </c>
      <c r="AT169" s="227" t="s">
        <v>206</v>
      </c>
      <c r="AU169" s="227" t="s">
        <v>89</v>
      </c>
      <c r="AY169" s="19" t="s">
        <v>203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19" t="s">
        <v>79</v>
      </c>
      <c r="BK169" s="228">
        <f>ROUND(I169*H169,2)</f>
        <v>0</v>
      </c>
      <c r="BL169" s="19" t="s">
        <v>321</v>
      </c>
      <c r="BM169" s="227" t="s">
        <v>2677</v>
      </c>
    </row>
    <row r="170" s="2" customFormat="1" ht="24.15" customHeight="1">
      <c r="A170" s="40"/>
      <c r="B170" s="41"/>
      <c r="C170" s="216" t="s">
        <v>2678</v>
      </c>
      <c r="D170" s="216" t="s">
        <v>206</v>
      </c>
      <c r="E170" s="217" t="s">
        <v>2679</v>
      </c>
      <c r="F170" s="218" t="s">
        <v>2577</v>
      </c>
      <c r="G170" s="219" t="s">
        <v>2267</v>
      </c>
      <c r="H170" s="220">
        <v>4</v>
      </c>
      <c r="I170" s="221"/>
      <c r="J170" s="222">
        <f>ROUND(I170*H170,2)</f>
        <v>0</v>
      </c>
      <c r="K170" s="218" t="s">
        <v>19</v>
      </c>
      <c r="L170" s="46"/>
      <c r="M170" s="223" t="s">
        <v>19</v>
      </c>
      <c r="N170" s="224" t="s">
        <v>43</v>
      </c>
      <c r="O170" s="86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7" t="s">
        <v>321</v>
      </c>
      <c r="AT170" s="227" t="s">
        <v>206</v>
      </c>
      <c r="AU170" s="227" t="s">
        <v>89</v>
      </c>
      <c r="AY170" s="19" t="s">
        <v>203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19" t="s">
        <v>79</v>
      </c>
      <c r="BK170" s="228">
        <f>ROUND(I170*H170,2)</f>
        <v>0</v>
      </c>
      <c r="BL170" s="19" t="s">
        <v>321</v>
      </c>
      <c r="BM170" s="227" t="s">
        <v>2680</v>
      </c>
    </row>
    <row r="171" s="2" customFormat="1" ht="24.15" customHeight="1">
      <c r="A171" s="40"/>
      <c r="B171" s="41"/>
      <c r="C171" s="216" t="s">
        <v>2681</v>
      </c>
      <c r="D171" s="216" t="s">
        <v>206</v>
      </c>
      <c r="E171" s="217" t="s">
        <v>2682</v>
      </c>
      <c r="F171" s="218" t="s">
        <v>2580</v>
      </c>
      <c r="G171" s="219" t="s">
        <v>2267</v>
      </c>
      <c r="H171" s="220">
        <v>4</v>
      </c>
      <c r="I171" s="221"/>
      <c r="J171" s="222">
        <f>ROUND(I171*H171,2)</f>
        <v>0</v>
      </c>
      <c r="K171" s="218" t="s">
        <v>19</v>
      </c>
      <c r="L171" s="46"/>
      <c r="M171" s="223" t="s">
        <v>19</v>
      </c>
      <c r="N171" s="224" t="s">
        <v>43</v>
      </c>
      <c r="O171" s="86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7" t="s">
        <v>321</v>
      </c>
      <c r="AT171" s="227" t="s">
        <v>206</v>
      </c>
      <c r="AU171" s="227" t="s">
        <v>89</v>
      </c>
      <c r="AY171" s="19" t="s">
        <v>203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19" t="s">
        <v>79</v>
      </c>
      <c r="BK171" s="228">
        <f>ROUND(I171*H171,2)</f>
        <v>0</v>
      </c>
      <c r="BL171" s="19" t="s">
        <v>321</v>
      </c>
      <c r="BM171" s="227" t="s">
        <v>2683</v>
      </c>
    </row>
    <row r="172" s="2" customFormat="1" ht="24.15" customHeight="1">
      <c r="A172" s="40"/>
      <c r="B172" s="41"/>
      <c r="C172" s="216" t="s">
        <v>2684</v>
      </c>
      <c r="D172" s="216" t="s">
        <v>206</v>
      </c>
      <c r="E172" s="217" t="s">
        <v>2685</v>
      </c>
      <c r="F172" s="218" t="s">
        <v>2583</v>
      </c>
      <c r="G172" s="219" t="s">
        <v>2267</v>
      </c>
      <c r="H172" s="220">
        <v>4</v>
      </c>
      <c r="I172" s="221"/>
      <c r="J172" s="222">
        <f>ROUND(I172*H172,2)</f>
        <v>0</v>
      </c>
      <c r="K172" s="218" t="s">
        <v>19</v>
      </c>
      <c r="L172" s="46"/>
      <c r="M172" s="223" t="s">
        <v>19</v>
      </c>
      <c r="N172" s="224" t="s">
        <v>43</v>
      </c>
      <c r="O172" s="86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7" t="s">
        <v>321</v>
      </c>
      <c r="AT172" s="227" t="s">
        <v>206</v>
      </c>
      <c r="AU172" s="227" t="s">
        <v>89</v>
      </c>
      <c r="AY172" s="19" t="s">
        <v>203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19" t="s">
        <v>79</v>
      </c>
      <c r="BK172" s="228">
        <f>ROUND(I172*H172,2)</f>
        <v>0</v>
      </c>
      <c r="BL172" s="19" t="s">
        <v>321</v>
      </c>
      <c r="BM172" s="227" t="s">
        <v>2686</v>
      </c>
    </row>
    <row r="173" s="2" customFormat="1" ht="24.15" customHeight="1">
      <c r="A173" s="40"/>
      <c r="B173" s="41"/>
      <c r="C173" s="216" t="s">
        <v>2687</v>
      </c>
      <c r="D173" s="216" t="s">
        <v>206</v>
      </c>
      <c r="E173" s="217" t="s">
        <v>2688</v>
      </c>
      <c r="F173" s="218" t="s">
        <v>2586</v>
      </c>
      <c r="G173" s="219" t="s">
        <v>2587</v>
      </c>
      <c r="H173" s="220">
        <v>355</v>
      </c>
      <c r="I173" s="221"/>
      <c r="J173" s="222">
        <f>ROUND(I173*H173,2)</f>
        <v>0</v>
      </c>
      <c r="K173" s="218" t="s">
        <v>19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321</v>
      </c>
      <c r="AT173" s="227" t="s">
        <v>206</v>
      </c>
      <c r="AU173" s="227" t="s">
        <v>89</v>
      </c>
      <c r="AY173" s="19" t="s">
        <v>203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321</v>
      </c>
      <c r="BM173" s="227" t="s">
        <v>2689</v>
      </c>
    </row>
    <row r="174" s="2" customFormat="1" ht="24.15" customHeight="1">
      <c r="A174" s="40"/>
      <c r="B174" s="41"/>
      <c r="C174" s="216" t="s">
        <v>2690</v>
      </c>
      <c r="D174" s="216" t="s">
        <v>206</v>
      </c>
      <c r="E174" s="217" t="s">
        <v>2691</v>
      </c>
      <c r="F174" s="218" t="s">
        <v>2590</v>
      </c>
      <c r="G174" s="219" t="s">
        <v>2499</v>
      </c>
      <c r="H174" s="220">
        <v>1</v>
      </c>
      <c r="I174" s="221"/>
      <c r="J174" s="222">
        <f>ROUND(I174*H174,2)</f>
        <v>0</v>
      </c>
      <c r="K174" s="218" t="s">
        <v>19</v>
      </c>
      <c r="L174" s="46"/>
      <c r="M174" s="223" t="s">
        <v>19</v>
      </c>
      <c r="N174" s="224" t="s">
        <v>43</v>
      </c>
      <c r="O174" s="86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7" t="s">
        <v>321</v>
      </c>
      <c r="AT174" s="227" t="s">
        <v>206</v>
      </c>
      <c r="AU174" s="227" t="s">
        <v>89</v>
      </c>
      <c r="AY174" s="19" t="s">
        <v>203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19" t="s">
        <v>79</v>
      </c>
      <c r="BK174" s="228">
        <f>ROUND(I174*H174,2)</f>
        <v>0</v>
      </c>
      <c r="BL174" s="19" t="s">
        <v>321</v>
      </c>
      <c r="BM174" s="227" t="s">
        <v>2692</v>
      </c>
    </row>
    <row r="175" s="12" customFormat="1" ht="20.88" customHeight="1">
      <c r="A175" s="12"/>
      <c r="B175" s="200"/>
      <c r="C175" s="201"/>
      <c r="D175" s="202" t="s">
        <v>71</v>
      </c>
      <c r="E175" s="214" t="s">
        <v>2693</v>
      </c>
      <c r="F175" s="214" t="s">
        <v>2694</v>
      </c>
      <c r="G175" s="201"/>
      <c r="H175" s="201"/>
      <c r="I175" s="204"/>
      <c r="J175" s="215">
        <f>BK175</f>
        <v>0</v>
      </c>
      <c r="K175" s="201"/>
      <c r="L175" s="206"/>
      <c r="M175" s="207"/>
      <c r="N175" s="208"/>
      <c r="O175" s="208"/>
      <c r="P175" s="209">
        <f>SUM(P176:P187)</f>
        <v>0</v>
      </c>
      <c r="Q175" s="208"/>
      <c r="R175" s="209">
        <f>SUM(R176:R187)</f>
        <v>0</v>
      </c>
      <c r="S175" s="208"/>
      <c r="T175" s="210">
        <f>SUM(T176:T187)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1" t="s">
        <v>79</v>
      </c>
      <c r="AT175" s="212" t="s">
        <v>71</v>
      </c>
      <c r="AU175" s="212" t="s">
        <v>81</v>
      </c>
      <c r="AY175" s="211" t="s">
        <v>203</v>
      </c>
      <c r="BK175" s="213">
        <f>SUM(BK176:BK187)</f>
        <v>0</v>
      </c>
    </row>
    <row r="176" s="2" customFormat="1" ht="24.15" customHeight="1">
      <c r="A176" s="40"/>
      <c r="B176" s="41"/>
      <c r="C176" s="270" t="s">
        <v>2695</v>
      </c>
      <c r="D176" s="270" t="s">
        <v>771</v>
      </c>
      <c r="E176" s="271" t="s">
        <v>2696</v>
      </c>
      <c r="F176" s="272" t="s">
        <v>2477</v>
      </c>
      <c r="G176" s="273" t="s">
        <v>505</v>
      </c>
      <c r="H176" s="274">
        <v>1</v>
      </c>
      <c r="I176" s="275"/>
      <c r="J176" s="276">
        <f>ROUND(I176*H176,2)</f>
        <v>0</v>
      </c>
      <c r="K176" s="272" t="s">
        <v>19</v>
      </c>
      <c r="L176" s="277"/>
      <c r="M176" s="278" t="s">
        <v>19</v>
      </c>
      <c r="N176" s="279" t="s">
        <v>43</v>
      </c>
      <c r="O176" s="86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7" t="s">
        <v>821</v>
      </c>
      <c r="AT176" s="227" t="s">
        <v>771</v>
      </c>
      <c r="AU176" s="227" t="s">
        <v>89</v>
      </c>
      <c r="AY176" s="19" t="s">
        <v>203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19" t="s">
        <v>79</v>
      </c>
      <c r="BK176" s="228">
        <f>ROUND(I176*H176,2)</f>
        <v>0</v>
      </c>
      <c r="BL176" s="19" t="s">
        <v>321</v>
      </c>
      <c r="BM176" s="227" t="s">
        <v>2697</v>
      </c>
    </row>
    <row r="177" s="2" customFormat="1" ht="24.15" customHeight="1">
      <c r="A177" s="40"/>
      <c r="B177" s="41"/>
      <c r="C177" s="270" t="s">
        <v>2698</v>
      </c>
      <c r="D177" s="270" t="s">
        <v>771</v>
      </c>
      <c r="E177" s="271" t="s">
        <v>2699</v>
      </c>
      <c r="F177" s="272" t="s">
        <v>2480</v>
      </c>
      <c r="G177" s="273" t="s">
        <v>505</v>
      </c>
      <c r="H177" s="274">
        <v>2</v>
      </c>
      <c r="I177" s="275"/>
      <c r="J177" s="276">
        <f>ROUND(I177*H177,2)</f>
        <v>0</v>
      </c>
      <c r="K177" s="272" t="s">
        <v>19</v>
      </c>
      <c r="L177" s="277"/>
      <c r="M177" s="278" t="s">
        <v>19</v>
      </c>
      <c r="N177" s="279" t="s">
        <v>43</v>
      </c>
      <c r="O177" s="86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7" t="s">
        <v>821</v>
      </c>
      <c r="AT177" s="227" t="s">
        <v>771</v>
      </c>
      <c r="AU177" s="227" t="s">
        <v>89</v>
      </c>
      <c r="AY177" s="19" t="s">
        <v>203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19" t="s">
        <v>79</v>
      </c>
      <c r="BK177" s="228">
        <f>ROUND(I177*H177,2)</f>
        <v>0</v>
      </c>
      <c r="BL177" s="19" t="s">
        <v>321</v>
      </c>
      <c r="BM177" s="227" t="s">
        <v>2700</v>
      </c>
    </row>
    <row r="178" s="2" customFormat="1" ht="24.15" customHeight="1">
      <c r="A178" s="40"/>
      <c r="B178" s="41"/>
      <c r="C178" s="270" t="s">
        <v>2701</v>
      </c>
      <c r="D178" s="270" t="s">
        <v>771</v>
      </c>
      <c r="E178" s="271" t="s">
        <v>2702</v>
      </c>
      <c r="F178" s="272" t="s">
        <v>2483</v>
      </c>
      <c r="G178" s="273" t="s">
        <v>505</v>
      </c>
      <c r="H178" s="274">
        <v>2</v>
      </c>
      <c r="I178" s="275"/>
      <c r="J178" s="276">
        <f>ROUND(I178*H178,2)</f>
        <v>0</v>
      </c>
      <c r="K178" s="272" t="s">
        <v>19</v>
      </c>
      <c r="L178" s="277"/>
      <c r="M178" s="278" t="s">
        <v>19</v>
      </c>
      <c r="N178" s="279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821</v>
      </c>
      <c r="AT178" s="227" t="s">
        <v>771</v>
      </c>
      <c r="AU178" s="227" t="s">
        <v>89</v>
      </c>
      <c r="AY178" s="19" t="s">
        <v>203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321</v>
      </c>
      <c r="BM178" s="227" t="s">
        <v>2703</v>
      </c>
    </row>
    <row r="179" s="2" customFormat="1" ht="24.15" customHeight="1">
      <c r="A179" s="40"/>
      <c r="B179" s="41"/>
      <c r="C179" s="270" t="s">
        <v>2704</v>
      </c>
      <c r="D179" s="270" t="s">
        <v>771</v>
      </c>
      <c r="E179" s="271" t="s">
        <v>2705</v>
      </c>
      <c r="F179" s="272" t="s">
        <v>2486</v>
      </c>
      <c r="G179" s="273" t="s">
        <v>505</v>
      </c>
      <c r="H179" s="274">
        <v>1</v>
      </c>
      <c r="I179" s="275"/>
      <c r="J179" s="276">
        <f>ROUND(I179*H179,2)</f>
        <v>0</v>
      </c>
      <c r="K179" s="272" t="s">
        <v>19</v>
      </c>
      <c r="L179" s="277"/>
      <c r="M179" s="278" t="s">
        <v>19</v>
      </c>
      <c r="N179" s="279" t="s">
        <v>43</v>
      </c>
      <c r="O179" s="86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7" t="s">
        <v>821</v>
      </c>
      <c r="AT179" s="227" t="s">
        <v>771</v>
      </c>
      <c r="AU179" s="227" t="s">
        <v>89</v>
      </c>
      <c r="AY179" s="19" t="s">
        <v>203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19" t="s">
        <v>79</v>
      </c>
      <c r="BK179" s="228">
        <f>ROUND(I179*H179,2)</f>
        <v>0</v>
      </c>
      <c r="BL179" s="19" t="s">
        <v>321</v>
      </c>
      <c r="BM179" s="227" t="s">
        <v>2706</v>
      </c>
    </row>
    <row r="180" s="2" customFormat="1" ht="24.15" customHeight="1">
      <c r="A180" s="40"/>
      <c r="B180" s="41"/>
      <c r="C180" s="270" t="s">
        <v>2707</v>
      </c>
      <c r="D180" s="270" t="s">
        <v>771</v>
      </c>
      <c r="E180" s="271" t="s">
        <v>2708</v>
      </c>
      <c r="F180" s="272" t="s">
        <v>2489</v>
      </c>
      <c r="G180" s="273" t="s">
        <v>505</v>
      </c>
      <c r="H180" s="274">
        <v>2</v>
      </c>
      <c r="I180" s="275"/>
      <c r="J180" s="276">
        <f>ROUND(I180*H180,2)</f>
        <v>0</v>
      </c>
      <c r="K180" s="272" t="s">
        <v>19</v>
      </c>
      <c r="L180" s="277"/>
      <c r="M180" s="278" t="s">
        <v>19</v>
      </c>
      <c r="N180" s="279" t="s">
        <v>43</v>
      </c>
      <c r="O180" s="86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7" t="s">
        <v>821</v>
      </c>
      <c r="AT180" s="227" t="s">
        <v>771</v>
      </c>
      <c r="AU180" s="227" t="s">
        <v>89</v>
      </c>
      <c r="AY180" s="19" t="s">
        <v>203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19" t="s">
        <v>79</v>
      </c>
      <c r="BK180" s="228">
        <f>ROUND(I180*H180,2)</f>
        <v>0</v>
      </c>
      <c r="BL180" s="19" t="s">
        <v>321</v>
      </c>
      <c r="BM180" s="227" t="s">
        <v>2709</v>
      </c>
    </row>
    <row r="181" s="2" customFormat="1" ht="37.8" customHeight="1">
      <c r="A181" s="40"/>
      <c r="B181" s="41"/>
      <c r="C181" s="270" t="s">
        <v>2710</v>
      </c>
      <c r="D181" s="270" t="s">
        <v>771</v>
      </c>
      <c r="E181" s="271" t="s">
        <v>2711</v>
      </c>
      <c r="F181" s="272" t="s">
        <v>2609</v>
      </c>
      <c r="G181" s="273" t="s">
        <v>505</v>
      </c>
      <c r="H181" s="274">
        <v>1</v>
      </c>
      <c r="I181" s="275"/>
      <c r="J181" s="276">
        <f>ROUND(I181*H181,2)</f>
        <v>0</v>
      </c>
      <c r="K181" s="272" t="s">
        <v>19</v>
      </c>
      <c r="L181" s="277"/>
      <c r="M181" s="278" t="s">
        <v>19</v>
      </c>
      <c r="N181" s="279" t="s">
        <v>43</v>
      </c>
      <c r="O181" s="86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7" t="s">
        <v>821</v>
      </c>
      <c r="AT181" s="227" t="s">
        <v>771</v>
      </c>
      <c r="AU181" s="227" t="s">
        <v>89</v>
      </c>
      <c r="AY181" s="19" t="s">
        <v>203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19" t="s">
        <v>79</v>
      </c>
      <c r="BK181" s="228">
        <f>ROUND(I181*H181,2)</f>
        <v>0</v>
      </c>
      <c r="BL181" s="19" t="s">
        <v>321</v>
      </c>
      <c r="BM181" s="227" t="s">
        <v>2712</v>
      </c>
    </row>
    <row r="182" s="2" customFormat="1" ht="24.15" customHeight="1">
      <c r="A182" s="40"/>
      <c r="B182" s="41"/>
      <c r="C182" s="270" t="s">
        <v>2713</v>
      </c>
      <c r="D182" s="270" t="s">
        <v>771</v>
      </c>
      <c r="E182" s="271" t="s">
        <v>2714</v>
      </c>
      <c r="F182" s="272" t="s">
        <v>2495</v>
      </c>
      <c r="G182" s="273" t="s">
        <v>505</v>
      </c>
      <c r="H182" s="274">
        <v>1</v>
      </c>
      <c r="I182" s="275"/>
      <c r="J182" s="276">
        <f>ROUND(I182*H182,2)</f>
        <v>0</v>
      </c>
      <c r="K182" s="272" t="s">
        <v>19</v>
      </c>
      <c r="L182" s="277"/>
      <c r="M182" s="278" t="s">
        <v>19</v>
      </c>
      <c r="N182" s="279" t="s">
        <v>43</v>
      </c>
      <c r="O182" s="86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7" t="s">
        <v>821</v>
      </c>
      <c r="AT182" s="227" t="s">
        <v>771</v>
      </c>
      <c r="AU182" s="227" t="s">
        <v>89</v>
      </c>
      <c r="AY182" s="19" t="s">
        <v>203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19" t="s">
        <v>79</v>
      </c>
      <c r="BK182" s="228">
        <f>ROUND(I182*H182,2)</f>
        <v>0</v>
      </c>
      <c r="BL182" s="19" t="s">
        <v>321</v>
      </c>
      <c r="BM182" s="227" t="s">
        <v>2715</v>
      </c>
    </row>
    <row r="183" s="2" customFormat="1" ht="24.15" customHeight="1">
      <c r="A183" s="40"/>
      <c r="B183" s="41"/>
      <c r="C183" s="270" t="s">
        <v>2716</v>
      </c>
      <c r="D183" s="270" t="s">
        <v>771</v>
      </c>
      <c r="E183" s="271" t="s">
        <v>2717</v>
      </c>
      <c r="F183" s="272" t="s">
        <v>2498</v>
      </c>
      <c r="G183" s="273" t="s">
        <v>2718</v>
      </c>
      <c r="H183" s="274">
        <v>1</v>
      </c>
      <c r="I183" s="275"/>
      <c r="J183" s="276">
        <f>ROUND(I183*H183,2)</f>
        <v>0</v>
      </c>
      <c r="K183" s="272" t="s">
        <v>19</v>
      </c>
      <c r="L183" s="277"/>
      <c r="M183" s="278" t="s">
        <v>19</v>
      </c>
      <c r="N183" s="279" t="s">
        <v>43</v>
      </c>
      <c r="O183" s="86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7" t="s">
        <v>821</v>
      </c>
      <c r="AT183" s="227" t="s">
        <v>771</v>
      </c>
      <c r="AU183" s="227" t="s">
        <v>89</v>
      </c>
      <c r="AY183" s="19" t="s">
        <v>203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19" t="s">
        <v>79</v>
      </c>
      <c r="BK183" s="228">
        <f>ROUND(I183*H183,2)</f>
        <v>0</v>
      </c>
      <c r="BL183" s="19" t="s">
        <v>321</v>
      </c>
      <c r="BM183" s="227" t="s">
        <v>2719</v>
      </c>
    </row>
    <row r="184" s="2" customFormat="1" ht="24.15" customHeight="1">
      <c r="A184" s="40"/>
      <c r="B184" s="41"/>
      <c r="C184" s="270" t="s">
        <v>2720</v>
      </c>
      <c r="D184" s="270" t="s">
        <v>771</v>
      </c>
      <c r="E184" s="271" t="s">
        <v>2721</v>
      </c>
      <c r="F184" s="272" t="s">
        <v>2502</v>
      </c>
      <c r="G184" s="273" t="s">
        <v>505</v>
      </c>
      <c r="H184" s="274">
        <v>8</v>
      </c>
      <c r="I184" s="275"/>
      <c r="J184" s="276">
        <f>ROUND(I184*H184,2)</f>
        <v>0</v>
      </c>
      <c r="K184" s="272" t="s">
        <v>19</v>
      </c>
      <c r="L184" s="277"/>
      <c r="M184" s="278" t="s">
        <v>19</v>
      </c>
      <c r="N184" s="279" t="s">
        <v>43</v>
      </c>
      <c r="O184" s="86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7" t="s">
        <v>821</v>
      </c>
      <c r="AT184" s="227" t="s">
        <v>771</v>
      </c>
      <c r="AU184" s="227" t="s">
        <v>89</v>
      </c>
      <c r="AY184" s="19" t="s">
        <v>203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19" t="s">
        <v>79</v>
      </c>
      <c r="BK184" s="228">
        <f>ROUND(I184*H184,2)</f>
        <v>0</v>
      </c>
      <c r="BL184" s="19" t="s">
        <v>321</v>
      </c>
      <c r="BM184" s="227" t="s">
        <v>2722</v>
      </c>
    </row>
    <row r="185" s="2" customFormat="1" ht="24.15" customHeight="1">
      <c r="A185" s="40"/>
      <c r="B185" s="41"/>
      <c r="C185" s="270" t="s">
        <v>2723</v>
      </c>
      <c r="D185" s="270" t="s">
        <v>771</v>
      </c>
      <c r="E185" s="271" t="s">
        <v>2724</v>
      </c>
      <c r="F185" s="272" t="s">
        <v>2725</v>
      </c>
      <c r="G185" s="273" t="s">
        <v>505</v>
      </c>
      <c r="H185" s="274">
        <v>2</v>
      </c>
      <c r="I185" s="275"/>
      <c r="J185" s="276">
        <f>ROUND(I185*H185,2)</f>
        <v>0</v>
      </c>
      <c r="K185" s="272" t="s">
        <v>19</v>
      </c>
      <c r="L185" s="277"/>
      <c r="M185" s="278" t="s">
        <v>19</v>
      </c>
      <c r="N185" s="279" t="s">
        <v>43</v>
      </c>
      <c r="O185" s="86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7" t="s">
        <v>821</v>
      </c>
      <c r="AT185" s="227" t="s">
        <v>771</v>
      </c>
      <c r="AU185" s="227" t="s">
        <v>89</v>
      </c>
      <c r="AY185" s="19" t="s">
        <v>203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19" t="s">
        <v>79</v>
      </c>
      <c r="BK185" s="228">
        <f>ROUND(I185*H185,2)</f>
        <v>0</v>
      </c>
      <c r="BL185" s="19" t="s">
        <v>321</v>
      </c>
      <c r="BM185" s="227" t="s">
        <v>2726</v>
      </c>
    </row>
    <row r="186" s="2" customFormat="1" ht="24.15" customHeight="1">
      <c r="A186" s="40"/>
      <c r="B186" s="41"/>
      <c r="C186" s="270" t="s">
        <v>2727</v>
      </c>
      <c r="D186" s="270" t="s">
        <v>771</v>
      </c>
      <c r="E186" s="271" t="s">
        <v>2728</v>
      </c>
      <c r="F186" s="272" t="s">
        <v>2729</v>
      </c>
      <c r="G186" s="273" t="s">
        <v>505</v>
      </c>
      <c r="H186" s="274">
        <v>2</v>
      </c>
      <c r="I186" s="275"/>
      <c r="J186" s="276">
        <f>ROUND(I186*H186,2)</f>
        <v>0</v>
      </c>
      <c r="K186" s="272" t="s">
        <v>19</v>
      </c>
      <c r="L186" s="277"/>
      <c r="M186" s="278" t="s">
        <v>19</v>
      </c>
      <c r="N186" s="279" t="s">
        <v>43</v>
      </c>
      <c r="O186" s="86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7" t="s">
        <v>821</v>
      </c>
      <c r="AT186" s="227" t="s">
        <v>771</v>
      </c>
      <c r="AU186" s="227" t="s">
        <v>89</v>
      </c>
      <c r="AY186" s="19" t="s">
        <v>203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19" t="s">
        <v>79</v>
      </c>
      <c r="BK186" s="228">
        <f>ROUND(I186*H186,2)</f>
        <v>0</v>
      </c>
      <c r="BL186" s="19" t="s">
        <v>321</v>
      </c>
      <c r="BM186" s="227" t="s">
        <v>2730</v>
      </c>
    </row>
    <row r="187" s="2" customFormat="1" ht="24.15" customHeight="1">
      <c r="A187" s="40"/>
      <c r="B187" s="41"/>
      <c r="C187" s="270" t="s">
        <v>2731</v>
      </c>
      <c r="D187" s="270" t="s">
        <v>771</v>
      </c>
      <c r="E187" s="271" t="s">
        <v>2732</v>
      </c>
      <c r="F187" s="272" t="s">
        <v>2365</v>
      </c>
      <c r="G187" s="273" t="s">
        <v>2718</v>
      </c>
      <c r="H187" s="274">
        <v>1</v>
      </c>
      <c r="I187" s="275"/>
      <c r="J187" s="276">
        <f>ROUND(I187*H187,2)</f>
        <v>0</v>
      </c>
      <c r="K187" s="272" t="s">
        <v>19</v>
      </c>
      <c r="L187" s="277"/>
      <c r="M187" s="278" t="s">
        <v>19</v>
      </c>
      <c r="N187" s="279" t="s">
        <v>43</v>
      </c>
      <c r="O187" s="86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7" t="s">
        <v>821</v>
      </c>
      <c r="AT187" s="227" t="s">
        <v>771</v>
      </c>
      <c r="AU187" s="227" t="s">
        <v>89</v>
      </c>
      <c r="AY187" s="19" t="s">
        <v>203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19" t="s">
        <v>79</v>
      </c>
      <c r="BK187" s="228">
        <f>ROUND(I187*H187,2)</f>
        <v>0</v>
      </c>
      <c r="BL187" s="19" t="s">
        <v>321</v>
      </c>
      <c r="BM187" s="227" t="s">
        <v>2733</v>
      </c>
    </row>
    <row r="188" s="12" customFormat="1" ht="20.88" customHeight="1">
      <c r="A188" s="12"/>
      <c r="B188" s="200"/>
      <c r="C188" s="201"/>
      <c r="D188" s="202" t="s">
        <v>71</v>
      </c>
      <c r="E188" s="214" t="s">
        <v>2734</v>
      </c>
      <c r="F188" s="214" t="s">
        <v>2735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f>SUM(P189:P190)</f>
        <v>0</v>
      </c>
      <c r="Q188" s="208"/>
      <c r="R188" s="209">
        <f>SUM(R189:R190)</f>
        <v>0</v>
      </c>
      <c r="S188" s="208"/>
      <c r="T188" s="210">
        <f>SUM(T189:T190)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79</v>
      </c>
      <c r="AT188" s="212" t="s">
        <v>71</v>
      </c>
      <c r="AU188" s="212" t="s">
        <v>81</v>
      </c>
      <c r="AY188" s="211" t="s">
        <v>203</v>
      </c>
      <c r="BK188" s="213">
        <f>SUM(BK189:BK190)</f>
        <v>0</v>
      </c>
    </row>
    <row r="189" s="2" customFormat="1" ht="24.15" customHeight="1">
      <c r="A189" s="40"/>
      <c r="B189" s="41"/>
      <c r="C189" s="270" t="s">
        <v>2736</v>
      </c>
      <c r="D189" s="270" t="s">
        <v>771</v>
      </c>
      <c r="E189" s="271" t="s">
        <v>2737</v>
      </c>
      <c r="F189" s="272" t="s">
        <v>2518</v>
      </c>
      <c r="G189" s="273" t="s">
        <v>2519</v>
      </c>
      <c r="H189" s="274">
        <v>15</v>
      </c>
      <c r="I189" s="275"/>
      <c r="J189" s="276">
        <f>ROUND(I189*H189,2)</f>
        <v>0</v>
      </c>
      <c r="K189" s="272" t="s">
        <v>19</v>
      </c>
      <c r="L189" s="277"/>
      <c r="M189" s="278" t="s">
        <v>19</v>
      </c>
      <c r="N189" s="279" t="s">
        <v>43</v>
      </c>
      <c r="O189" s="86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821</v>
      </c>
      <c r="AT189" s="227" t="s">
        <v>771</v>
      </c>
      <c r="AU189" s="227" t="s">
        <v>89</v>
      </c>
      <c r="AY189" s="19" t="s">
        <v>203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321</v>
      </c>
      <c r="BM189" s="227" t="s">
        <v>2738</v>
      </c>
    </row>
    <row r="190" s="2" customFormat="1" ht="24.15" customHeight="1">
      <c r="A190" s="40"/>
      <c r="B190" s="41"/>
      <c r="C190" s="270" t="s">
        <v>2739</v>
      </c>
      <c r="D190" s="270" t="s">
        <v>771</v>
      </c>
      <c r="E190" s="271" t="s">
        <v>2740</v>
      </c>
      <c r="F190" s="272" t="s">
        <v>2522</v>
      </c>
      <c r="G190" s="273" t="s">
        <v>2519</v>
      </c>
      <c r="H190" s="274">
        <v>355</v>
      </c>
      <c r="I190" s="275"/>
      <c r="J190" s="276">
        <f>ROUND(I190*H190,2)</f>
        <v>0</v>
      </c>
      <c r="K190" s="272" t="s">
        <v>19</v>
      </c>
      <c r="L190" s="277"/>
      <c r="M190" s="278" t="s">
        <v>19</v>
      </c>
      <c r="N190" s="279" t="s">
        <v>43</v>
      </c>
      <c r="O190" s="86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7" t="s">
        <v>821</v>
      </c>
      <c r="AT190" s="227" t="s">
        <v>771</v>
      </c>
      <c r="AU190" s="227" t="s">
        <v>89</v>
      </c>
      <c r="AY190" s="19" t="s">
        <v>203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19" t="s">
        <v>79</v>
      </c>
      <c r="BK190" s="228">
        <f>ROUND(I190*H190,2)</f>
        <v>0</v>
      </c>
      <c r="BL190" s="19" t="s">
        <v>321</v>
      </c>
      <c r="BM190" s="227" t="s">
        <v>2741</v>
      </c>
    </row>
    <row r="191" s="12" customFormat="1" ht="20.88" customHeight="1">
      <c r="A191" s="12"/>
      <c r="B191" s="200"/>
      <c r="C191" s="201"/>
      <c r="D191" s="202" t="s">
        <v>71</v>
      </c>
      <c r="E191" s="214" t="s">
        <v>2742</v>
      </c>
      <c r="F191" s="214" t="s">
        <v>2743</v>
      </c>
      <c r="G191" s="201"/>
      <c r="H191" s="201"/>
      <c r="I191" s="204"/>
      <c r="J191" s="215">
        <f>BK191</f>
        <v>0</v>
      </c>
      <c r="K191" s="201"/>
      <c r="L191" s="206"/>
      <c r="M191" s="207"/>
      <c r="N191" s="208"/>
      <c r="O191" s="208"/>
      <c r="P191" s="209">
        <f>SUM(P192:P212)</f>
        <v>0</v>
      </c>
      <c r="Q191" s="208"/>
      <c r="R191" s="209">
        <f>SUM(R192:R212)</f>
        <v>0</v>
      </c>
      <c r="S191" s="208"/>
      <c r="T191" s="210">
        <f>SUM(T192:T212)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11" t="s">
        <v>79</v>
      </c>
      <c r="AT191" s="212" t="s">
        <v>71</v>
      </c>
      <c r="AU191" s="212" t="s">
        <v>81</v>
      </c>
      <c r="AY191" s="211" t="s">
        <v>203</v>
      </c>
      <c r="BK191" s="213">
        <f>SUM(BK192:BK212)</f>
        <v>0</v>
      </c>
    </row>
    <row r="192" s="2" customFormat="1" ht="24.15" customHeight="1">
      <c r="A192" s="40"/>
      <c r="B192" s="41"/>
      <c r="C192" s="216" t="s">
        <v>2744</v>
      </c>
      <c r="D192" s="216" t="s">
        <v>206</v>
      </c>
      <c r="E192" s="217" t="s">
        <v>2745</v>
      </c>
      <c r="F192" s="218" t="s">
        <v>2527</v>
      </c>
      <c r="G192" s="219" t="s">
        <v>2267</v>
      </c>
      <c r="H192" s="220">
        <v>12</v>
      </c>
      <c r="I192" s="221"/>
      <c r="J192" s="222">
        <f>ROUND(I192*H192,2)</f>
        <v>0</v>
      </c>
      <c r="K192" s="218" t="s">
        <v>19</v>
      </c>
      <c r="L192" s="46"/>
      <c r="M192" s="223" t="s">
        <v>19</v>
      </c>
      <c r="N192" s="224" t="s">
        <v>43</v>
      </c>
      <c r="O192" s="86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7" t="s">
        <v>321</v>
      </c>
      <c r="AT192" s="227" t="s">
        <v>206</v>
      </c>
      <c r="AU192" s="227" t="s">
        <v>89</v>
      </c>
      <c r="AY192" s="19" t="s">
        <v>203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19" t="s">
        <v>79</v>
      </c>
      <c r="BK192" s="228">
        <f>ROUND(I192*H192,2)</f>
        <v>0</v>
      </c>
      <c r="BL192" s="19" t="s">
        <v>321</v>
      </c>
      <c r="BM192" s="227" t="s">
        <v>2746</v>
      </c>
    </row>
    <row r="193" s="2" customFormat="1" ht="24.15" customHeight="1">
      <c r="A193" s="40"/>
      <c r="B193" s="41"/>
      <c r="C193" s="216" t="s">
        <v>2747</v>
      </c>
      <c r="D193" s="216" t="s">
        <v>206</v>
      </c>
      <c r="E193" s="217" t="s">
        <v>2748</v>
      </c>
      <c r="F193" s="218" t="s">
        <v>2530</v>
      </c>
      <c r="G193" s="219" t="s">
        <v>727</v>
      </c>
      <c r="H193" s="220">
        <v>370</v>
      </c>
      <c r="I193" s="221"/>
      <c r="J193" s="222">
        <f>ROUND(I193*H193,2)</f>
        <v>0</v>
      </c>
      <c r="K193" s="218" t="s">
        <v>19</v>
      </c>
      <c r="L193" s="46"/>
      <c r="M193" s="223" t="s">
        <v>19</v>
      </c>
      <c r="N193" s="224" t="s">
        <v>43</v>
      </c>
      <c r="O193" s="86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7" t="s">
        <v>321</v>
      </c>
      <c r="AT193" s="227" t="s">
        <v>206</v>
      </c>
      <c r="AU193" s="227" t="s">
        <v>89</v>
      </c>
      <c r="AY193" s="19" t="s">
        <v>203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19" t="s">
        <v>79</v>
      </c>
      <c r="BK193" s="228">
        <f>ROUND(I193*H193,2)</f>
        <v>0</v>
      </c>
      <c r="BL193" s="19" t="s">
        <v>321</v>
      </c>
      <c r="BM193" s="227" t="s">
        <v>2749</v>
      </c>
    </row>
    <row r="194" s="2" customFormat="1" ht="24.15" customHeight="1">
      <c r="A194" s="40"/>
      <c r="B194" s="41"/>
      <c r="C194" s="216" t="s">
        <v>2750</v>
      </c>
      <c r="D194" s="216" t="s">
        <v>206</v>
      </c>
      <c r="E194" s="217" t="s">
        <v>2751</v>
      </c>
      <c r="F194" s="218" t="s">
        <v>2533</v>
      </c>
      <c r="G194" s="219" t="s">
        <v>727</v>
      </c>
      <c r="H194" s="220">
        <v>370</v>
      </c>
      <c r="I194" s="221"/>
      <c r="J194" s="222">
        <f>ROUND(I194*H194,2)</f>
        <v>0</v>
      </c>
      <c r="K194" s="218" t="s">
        <v>19</v>
      </c>
      <c r="L194" s="46"/>
      <c r="M194" s="223" t="s">
        <v>19</v>
      </c>
      <c r="N194" s="224" t="s">
        <v>43</v>
      </c>
      <c r="O194" s="86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7" t="s">
        <v>321</v>
      </c>
      <c r="AT194" s="227" t="s">
        <v>206</v>
      </c>
      <c r="AU194" s="227" t="s">
        <v>89</v>
      </c>
      <c r="AY194" s="19" t="s">
        <v>203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19" t="s">
        <v>79</v>
      </c>
      <c r="BK194" s="228">
        <f>ROUND(I194*H194,2)</f>
        <v>0</v>
      </c>
      <c r="BL194" s="19" t="s">
        <v>321</v>
      </c>
      <c r="BM194" s="227" t="s">
        <v>2752</v>
      </c>
    </row>
    <row r="195" s="2" customFormat="1" ht="24.15" customHeight="1">
      <c r="A195" s="40"/>
      <c r="B195" s="41"/>
      <c r="C195" s="216" t="s">
        <v>204</v>
      </c>
      <c r="D195" s="216" t="s">
        <v>206</v>
      </c>
      <c r="E195" s="217" t="s">
        <v>2753</v>
      </c>
      <c r="F195" s="218" t="s">
        <v>2536</v>
      </c>
      <c r="G195" s="219" t="s">
        <v>2267</v>
      </c>
      <c r="H195" s="220">
        <v>16</v>
      </c>
      <c r="I195" s="221"/>
      <c r="J195" s="222">
        <f>ROUND(I195*H195,2)</f>
        <v>0</v>
      </c>
      <c r="K195" s="218" t="s">
        <v>19</v>
      </c>
      <c r="L195" s="46"/>
      <c r="M195" s="223" t="s">
        <v>19</v>
      </c>
      <c r="N195" s="224" t="s">
        <v>43</v>
      </c>
      <c r="O195" s="86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7" t="s">
        <v>321</v>
      </c>
      <c r="AT195" s="227" t="s">
        <v>206</v>
      </c>
      <c r="AU195" s="227" t="s">
        <v>89</v>
      </c>
      <c r="AY195" s="19" t="s">
        <v>203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19" t="s">
        <v>79</v>
      </c>
      <c r="BK195" s="228">
        <f>ROUND(I195*H195,2)</f>
        <v>0</v>
      </c>
      <c r="BL195" s="19" t="s">
        <v>321</v>
      </c>
      <c r="BM195" s="227" t="s">
        <v>2754</v>
      </c>
    </row>
    <row r="196" s="2" customFormat="1" ht="24.15" customHeight="1">
      <c r="A196" s="40"/>
      <c r="B196" s="41"/>
      <c r="C196" s="216" t="s">
        <v>787</v>
      </c>
      <c r="D196" s="216" t="s">
        <v>206</v>
      </c>
      <c r="E196" s="217" t="s">
        <v>2755</v>
      </c>
      <c r="F196" s="218" t="s">
        <v>2539</v>
      </c>
      <c r="G196" s="219" t="s">
        <v>727</v>
      </c>
      <c r="H196" s="220">
        <v>370</v>
      </c>
      <c r="I196" s="221"/>
      <c r="J196" s="222">
        <f>ROUND(I196*H196,2)</f>
        <v>0</v>
      </c>
      <c r="K196" s="218" t="s">
        <v>19</v>
      </c>
      <c r="L196" s="46"/>
      <c r="M196" s="223" t="s">
        <v>19</v>
      </c>
      <c r="N196" s="224" t="s">
        <v>43</v>
      </c>
      <c r="O196" s="86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7" t="s">
        <v>321</v>
      </c>
      <c r="AT196" s="227" t="s">
        <v>206</v>
      </c>
      <c r="AU196" s="227" t="s">
        <v>89</v>
      </c>
      <c r="AY196" s="19" t="s">
        <v>203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19" t="s">
        <v>79</v>
      </c>
      <c r="BK196" s="228">
        <f>ROUND(I196*H196,2)</f>
        <v>0</v>
      </c>
      <c r="BL196" s="19" t="s">
        <v>321</v>
      </c>
      <c r="BM196" s="227" t="s">
        <v>2756</v>
      </c>
    </row>
    <row r="197" s="2" customFormat="1" ht="24.15" customHeight="1">
      <c r="A197" s="40"/>
      <c r="B197" s="41"/>
      <c r="C197" s="216" t="s">
        <v>247</v>
      </c>
      <c r="D197" s="216" t="s">
        <v>206</v>
      </c>
      <c r="E197" s="217" t="s">
        <v>2757</v>
      </c>
      <c r="F197" s="218" t="s">
        <v>2542</v>
      </c>
      <c r="G197" s="219" t="s">
        <v>727</v>
      </c>
      <c r="H197" s="220">
        <v>370</v>
      </c>
      <c r="I197" s="221"/>
      <c r="J197" s="222">
        <f>ROUND(I197*H197,2)</f>
        <v>0</v>
      </c>
      <c r="K197" s="218" t="s">
        <v>19</v>
      </c>
      <c r="L197" s="46"/>
      <c r="M197" s="223" t="s">
        <v>19</v>
      </c>
      <c r="N197" s="224" t="s">
        <v>43</v>
      </c>
      <c r="O197" s="86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7" t="s">
        <v>321</v>
      </c>
      <c r="AT197" s="227" t="s">
        <v>206</v>
      </c>
      <c r="AU197" s="227" t="s">
        <v>89</v>
      </c>
      <c r="AY197" s="19" t="s">
        <v>203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19" t="s">
        <v>79</v>
      </c>
      <c r="BK197" s="228">
        <f>ROUND(I197*H197,2)</f>
        <v>0</v>
      </c>
      <c r="BL197" s="19" t="s">
        <v>321</v>
      </c>
      <c r="BM197" s="227" t="s">
        <v>2758</v>
      </c>
    </row>
    <row r="198" s="2" customFormat="1" ht="24.15" customHeight="1">
      <c r="A198" s="40"/>
      <c r="B198" s="41"/>
      <c r="C198" s="216" t="s">
        <v>573</v>
      </c>
      <c r="D198" s="216" t="s">
        <v>206</v>
      </c>
      <c r="E198" s="217" t="s">
        <v>2759</v>
      </c>
      <c r="F198" s="218" t="s">
        <v>2545</v>
      </c>
      <c r="G198" s="219" t="s">
        <v>2546</v>
      </c>
      <c r="H198" s="220">
        <v>1</v>
      </c>
      <c r="I198" s="221"/>
      <c r="J198" s="222">
        <f>ROUND(I198*H198,2)</f>
        <v>0</v>
      </c>
      <c r="K198" s="218" t="s">
        <v>19</v>
      </c>
      <c r="L198" s="46"/>
      <c r="M198" s="223" t="s">
        <v>19</v>
      </c>
      <c r="N198" s="224" t="s">
        <v>43</v>
      </c>
      <c r="O198" s="86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7" t="s">
        <v>321</v>
      </c>
      <c r="AT198" s="227" t="s">
        <v>206</v>
      </c>
      <c r="AU198" s="227" t="s">
        <v>89</v>
      </c>
      <c r="AY198" s="19" t="s">
        <v>203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19" t="s">
        <v>79</v>
      </c>
      <c r="BK198" s="228">
        <f>ROUND(I198*H198,2)</f>
        <v>0</v>
      </c>
      <c r="BL198" s="19" t="s">
        <v>321</v>
      </c>
      <c r="BM198" s="227" t="s">
        <v>2760</v>
      </c>
    </row>
    <row r="199" s="2" customFormat="1" ht="24.15" customHeight="1">
      <c r="A199" s="40"/>
      <c r="B199" s="41"/>
      <c r="C199" s="216" t="s">
        <v>2761</v>
      </c>
      <c r="D199" s="216" t="s">
        <v>206</v>
      </c>
      <c r="E199" s="217" t="s">
        <v>2762</v>
      </c>
      <c r="F199" s="218" t="s">
        <v>2549</v>
      </c>
      <c r="G199" s="219" t="s">
        <v>727</v>
      </c>
      <c r="H199" s="220">
        <v>370</v>
      </c>
      <c r="I199" s="221"/>
      <c r="J199" s="222">
        <f>ROUND(I199*H199,2)</f>
        <v>0</v>
      </c>
      <c r="K199" s="218" t="s">
        <v>19</v>
      </c>
      <c r="L199" s="46"/>
      <c r="M199" s="223" t="s">
        <v>19</v>
      </c>
      <c r="N199" s="224" t="s">
        <v>43</v>
      </c>
      <c r="O199" s="86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7" t="s">
        <v>321</v>
      </c>
      <c r="AT199" s="227" t="s">
        <v>206</v>
      </c>
      <c r="AU199" s="227" t="s">
        <v>89</v>
      </c>
      <c r="AY199" s="19" t="s">
        <v>203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19" t="s">
        <v>79</v>
      </c>
      <c r="BK199" s="228">
        <f>ROUND(I199*H199,2)</f>
        <v>0</v>
      </c>
      <c r="BL199" s="19" t="s">
        <v>321</v>
      </c>
      <c r="BM199" s="227" t="s">
        <v>2763</v>
      </c>
    </row>
    <row r="200" s="2" customFormat="1" ht="24.15" customHeight="1">
      <c r="A200" s="40"/>
      <c r="B200" s="41"/>
      <c r="C200" s="216" t="s">
        <v>2764</v>
      </c>
      <c r="D200" s="216" t="s">
        <v>206</v>
      </c>
      <c r="E200" s="217" t="s">
        <v>2765</v>
      </c>
      <c r="F200" s="218" t="s">
        <v>2552</v>
      </c>
      <c r="G200" s="219" t="s">
        <v>727</v>
      </c>
      <c r="H200" s="220">
        <v>370</v>
      </c>
      <c r="I200" s="221"/>
      <c r="J200" s="222">
        <f>ROUND(I200*H200,2)</f>
        <v>0</v>
      </c>
      <c r="K200" s="218" t="s">
        <v>19</v>
      </c>
      <c r="L200" s="46"/>
      <c r="M200" s="223" t="s">
        <v>19</v>
      </c>
      <c r="N200" s="224" t="s">
        <v>43</v>
      </c>
      <c r="O200" s="86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7" t="s">
        <v>321</v>
      </c>
      <c r="AT200" s="227" t="s">
        <v>206</v>
      </c>
      <c r="AU200" s="227" t="s">
        <v>89</v>
      </c>
      <c r="AY200" s="19" t="s">
        <v>203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19" t="s">
        <v>79</v>
      </c>
      <c r="BK200" s="228">
        <f>ROUND(I200*H200,2)</f>
        <v>0</v>
      </c>
      <c r="BL200" s="19" t="s">
        <v>321</v>
      </c>
      <c r="BM200" s="227" t="s">
        <v>2766</v>
      </c>
    </row>
    <row r="201" s="2" customFormat="1" ht="24.15" customHeight="1">
      <c r="A201" s="40"/>
      <c r="B201" s="41"/>
      <c r="C201" s="216" t="s">
        <v>2767</v>
      </c>
      <c r="D201" s="216" t="s">
        <v>206</v>
      </c>
      <c r="E201" s="217" t="s">
        <v>2768</v>
      </c>
      <c r="F201" s="218" t="s">
        <v>2555</v>
      </c>
      <c r="G201" s="219" t="s">
        <v>2267</v>
      </c>
      <c r="H201" s="220">
        <v>12</v>
      </c>
      <c r="I201" s="221"/>
      <c r="J201" s="222">
        <f>ROUND(I201*H201,2)</f>
        <v>0</v>
      </c>
      <c r="K201" s="218" t="s">
        <v>19</v>
      </c>
      <c r="L201" s="46"/>
      <c r="M201" s="223" t="s">
        <v>19</v>
      </c>
      <c r="N201" s="224" t="s">
        <v>43</v>
      </c>
      <c r="O201" s="86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7" t="s">
        <v>321</v>
      </c>
      <c r="AT201" s="227" t="s">
        <v>206</v>
      </c>
      <c r="AU201" s="227" t="s">
        <v>89</v>
      </c>
      <c r="AY201" s="19" t="s">
        <v>203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19" t="s">
        <v>79</v>
      </c>
      <c r="BK201" s="228">
        <f>ROUND(I201*H201,2)</f>
        <v>0</v>
      </c>
      <c r="BL201" s="19" t="s">
        <v>321</v>
      </c>
      <c r="BM201" s="227" t="s">
        <v>2769</v>
      </c>
    </row>
    <row r="202" s="2" customFormat="1" ht="24.15" customHeight="1">
      <c r="A202" s="40"/>
      <c r="B202" s="41"/>
      <c r="C202" s="216" t="s">
        <v>2770</v>
      </c>
      <c r="D202" s="216" t="s">
        <v>206</v>
      </c>
      <c r="E202" s="217" t="s">
        <v>2771</v>
      </c>
      <c r="F202" s="218" t="s">
        <v>2558</v>
      </c>
      <c r="G202" s="219" t="s">
        <v>2559</v>
      </c>
      <c r="H202" s="220">
        <v>5</v>
      </c>
      <c r="I202" s="221"/>
      <c r="J202" s="222">
        <f>ROUND(I202*H202,2)</f>
        <v>0</v>
      </c>
      <c r="K202" s="218" t="s">
        <v>19</v>
      </c>
      <c r="L202" s="46"/>
      <c r="M202" s="223" t="s">
        <v>19</v>
      </c>
      <c r="N202" s="224" t="s">
        <v>43</v>
      </c>
      <c r="O202" s="86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7" t="s">
        <v>321</v>
      </c>
      <c r="AT202" s="227" t="s">
        <v>206</v>
      </c>
      <c r="AU202" s="227" t="s">
        <v>89</v>
      </c>
      <c r="AY202" s="19" t="s">
        <v>203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19" t="s">
        <v>79</v>
      </c>
      <c r="BK202" s="228">
        <f>ROUND(I202*H202,2)</f>
        <v>0</v>
      </c>
      <c r="BL202" s="19" t="s">
        <v>321</v>
      </c>
      <c r="BM202" s="227" t="s">
        <v>2772</v>
      </c>
    </row>
    <row r="203" s="2" customFormat="1" ht="24.15" customHeight="1">
      <c r="A203" s="40"/>
      <c r="B203" s="41"/>
      <c r="C203" s="216" t="s">
        <v>2773</v>
      </c>
      <c r="D203" s="216" t="s">
        <v>206</v>
      </c>
      <c r="E203" s="217" t="s">
        <v>2774</v>
      </c>
      <c r="F203" s="218" t="s">
        <v>2562</v>
      </c>
      <c r="G203" s="219" t="s">
        <v>2267</v>
      </c>
      <c r="H203" s="220">
        <v>16</v>
      </c>
      <c r="I203" s="221"/>
      <c r="J203" s="222">
        <f>ROUND(I203*H203,2)</f>
        <v>0</v>
      </c>
      <c r="K203" s="218" t="s">
        <v>19</v>
      </c>
      <c r="L203" s="46"/>
      <c r="M203" s="223" t="s">
        <v>19</v>
      </c>
      <c r="N203" s="224" t="s">
        <v>43</v>
      </c>
      <c r="O203" s="86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7" t="s">
        <v>321</v>
      </c>
      <c r="AT203" s="227" t="s">
        <v>206</v>
      </c>
      <c r="AU203" s="227" t="s">
        <v>89</v>
      </c>
      <c r="AY203" s="19" t="s">
        <v>203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19" t="s">
        <v>79</v>
      </c>
      <c r="BK203" s="228">
        <f>ROUND(I203*H203,2)</f>
        <v>0</v>
      </c>
      <c r="BL203" s="19" t="s">
        <v>321</v>
      </c>
      <c r="BM203" s="227" t="s">
        <v>2775</v>
      </c>
    </row>
    <row r="204" s="2" customFormat="1" ht="24.15" customHeight="1">
      <c r="A204" s="40"/>
      <c r="B204" s="41"/>
      <c r="C204" s="216" t="s">
        <v>2776</v>
      </c>
      <c r="D204" s="216" t="s">
        <v>206</v>
      </c>
      <c r="E204" s="217" t="s">
        <v>2777</v>
      </c>
      <c r="F204" s="218" t="s">
        <v>2778</v>
      </c>
      <c r="G204" s="219" t="s">
        <v>2499</v>
      </c>
      <c r="H204" s="220">
        <v>1</v>
      </c>
      <c r="I204" s="221"/>
      <c r="J204" s="222">
        <f>ROUND(I204*H204,2)</f>
        <v>0</v>
      </c>
      <c r="K204" s="218" t="s">
        <v>19</v>
      </c>
      <c r="L204" s="46"/>
      <c r="M204" s="223" t="s">
        <v>19</v>
      </c>
      <c r="N204" s="224" t="s">
        <v>43</v>
      </c>
      <c r="O204" s="86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7" t="s">
        <v>321</v>
      </c>
      <c r="AT204" s="227" t="s">
        <v>206</v>
      </c>
      <c r="AU204" s="227" t="s">
        <v>89</v>
      </c>
      <c r="AY204" s="19" t="s">
        <v>203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19" t="s">
        <v>79</v>
      </c>
      <c r="BK204" s="228">
        <f>ROUND(I204*H204,2)</f>
        <v>0</v>
      </c>
      <c r="BL204" s="19" t="s">
        <v>321</v>
      </c>
      <c r="BM204" s="227" t="s">
        <v>2779</v>
      </c>
    </row>
    <row r="205" s="2" customFormat="1" ht="24.15" customHeight="1">
      <c r="A205" s="40"/>
      <c r="B205" s="41"/>
      <c r="C205" s="216" t="s">
        <v>2780</v>
      </c>
      <c r="D205" s="216" t="s">
        <v>206</v>
      </c>
      <c r="E205" s="217" t="s">
        <v>2781</v>
      </c>
      <c r="F205" s="218" t="s">
        <v>2568</v>
      </c>
      <c r="G205" s="219" t="s">
        <v>2267</v>
      </c>
      <c r="H205" s="220">
        <v>8</v>
      </c>
      <c r="I205" s="221"/>
      <c r="J205" s="222">
        <f>ROUND(I205*H205,2)</f>
        <v>0</v>
      </c>
      <c r="K205" s="218" t="s">
        <v>19</v>
      </c>
      <c r="L205" s="46"/>
      <c r="M205" s="223" t="s">
        <v>19</v>
      </c>
      <c r="N205" s="224" t="s">
        <v>43</v>
      </c>
      <c r="O205" s="86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7" t="s">
        <v>321</v>
      </c>
      <c r="AT205" s="227" t="s">
        <v>206</v>
      </c>
      <c r="AU205" s="227" t="s">
        <v>89</v>
      </c>
      <c r="AY205" s="19" t="s">
        <v>203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19" t="s">
        <v>79</v>
      </c>
      <c r="BK205" s="228">
        <f>ROUND(I205*H205,2)</f>
        <v>0</v>
      </c>
      <c r="BL205" s="19" t="s">
        <v>321</v>
      </c>
      <c r="BM205" s="227" t="s">
        <v>2782</v>
      </c>
    </row>
    <row r="206" s="2" customFormat="1" ht="24.15" customHeight="1">
      <c r="A206" s="40"/>
      <c r="B206" s="41"/>
      <c r="C206" s="216" t="s">
        <v>2783</v>
      </c>
      <c r="D206" s="216" t="s">
        <v>206</v>
      </c>
      <c r="E206" s="217" t="s">
        <v>2784</v>
      </c>
      <c r="F206" s="218" t="s">
        <v>2571</v>
      </c>
      <c r="G206" s="219" t="s">
        <v>2267</v>
      </c>
      <c r="H206" s="220">
        <v>8</v>
      </c>
      <c r="I206" s="221"/>
      <c r="J206" s="222">
        <f>ROUND(I206*H206,2)</f>
        <v>0</v>
      </c>
      <c r="K206" s="218" t="s">
        <v>19</v>
      </c>
      <c r="L206" s="46"/>
      <c r="M206" s="223" t="s">
        <v>19</v>
      </c>
      <c r="N206" s="224" t="s">
        <v>43</v>
      </c>
      <c r="O206" s="86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7" t="s">
        <v>321</v>
      </c>
      <c r="AT206" s="227" t="s">
        <v>206</v>
      </c>
      <c r="AU206" s="227" t="s">
        <v>89</v>
      </c>
      <c r="AY206" s="19" t="s">
        <v>203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19" t="s">
        <v>79</v>
      </c>
      <c r="BK206" s="228">
        <f>ROUND(I206*H206,2)</f>
        <v>0</v>
      </c>
      <c r="BL206" s="19" t="s">
        <v>321</v>
      </c>
      <c r="BM206" s="227" t="s">
        <v>2785</v>
      </c>
    </row>
    <row r="207" s="2" customFormat="1" ht="24.15" customHeight="1">
      <c r="A207" s="40"/>
      <c r="B207" s="41"/>
      <c r="C207" s="216" t="s">
        <v>2786</v>
      </c>
      <c r="D207" s="216" t="s">
        <v>206</v>
      </c>
      <c r="E207" s="217" t="s">
        <v>2787</v>
      </c>
      <c r="F207" s="218" t="s">
        <v>2574</v>
      </c>
      <c r="G207" s="219" t="s">
        <v>2267</v>
      </c>
      <c r="H207" s="220">
        <v>8</v>
      </c>
      <c r="I207" s="221"/>
      <c r="J207" s="222">
        <f>ROUND(I207*H207,2)</f>
        <v>0</v>
      </c>
      <c r="K207" s="218" t="s">
        <v>19</v>
      </c>
      <c r="L207" s="46"/>
      <c r="M207" s="223" t="s">
        <v>19</v>
      </c>
      <c r="N207" s="224" t="s">
        <v>43</v>
      </c>
      <c r="O207" s="86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7" t="s">
        <v>321</v>
      </c>
      <c r="AT207" s="227" t="s">
        <v>206</v>
      </c>
      <c r="AU207" s="227" t="s">
        <v>89</v>
      </c>
      <c r="AY207" s="19" t="s">
        <v>203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19" t="s">
        <v>79</v>
      </c>
      <c r="BK207" s="228">
        <f>ROUND(I207*H207,2)</f>
        <v>0</v>
      </c>
      <c r="BL207" s="19" t="s">
        <v>321</v>
      </c>
      <c r="BM207" s="227" t="s">
        <v>2788</v>
      </c>
    </row>
    <row r="208" s="2" customFormat="1" ht="24.15" customHeight="1">
      <c r="A208" s="40"/>
      <c r="B208" s="41"/>
      <c r="C208" s="216" t="s">
        <v>2789</v>
      </c>
      <c r="D208" s="216" t="s">
        <v>206</v>
      </c>
      <c r="E208" s="217" t="s">
        <v>2790</v>
      </c>
      <c r="F208" s="218" t="s">
        <v>2577</v>
      </c>
      <c r="G208" s="219" t="s">
        <v>2267</v>
      </c>
      <c r="H208" s="220">
        <v>4</v>
      </c>
      <c r="I208" s="221"/>
      <c r="J208" s="222">
        <f>ROUND(I208*H208,2)</f>
        <v>0</v>
      </c>
      <c r="K208" s="218" t="s">
        <v>19</v>
      </c>
      <c r="L208" s="46"/>
      <c r="M208" s="223" t="s">
        <v>19</v>
      </c>
      <c r="N208" s="224" t="s">
        <v>43</v>
      </c>
      <c r="O208" s="86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7" t="s">
        <v>321</v>
      </c>
      <c r="AT208" s="227" t="s">
        <v>206</v>
      </c>
      <c r="AU208" s="227" t="s">
        <v>89</v>
      </c>
      <c r="AY208" s="19" t="s">
        <v>203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19" t="s">
        <v>79</v>
      </c>
      <c r="BK208" s="228">
        <f>ROUND(I208*H208,2)</f>
        <v>0</v>
      </c>
      <c r="BL208" s="19" t="s">
        <v>321</v>
      </c>
      <c r="BM208" s="227" t="s">
        <v>2791</v>
      </c>
    </row>
    <row r="209" s="2" customFormat="1" ht="24.15" customHeight="1">
      <c r="A209" s="40"/>
      <c r="B209" s="41"/>
      <c r="C209" s="216" t="s">
        <v>2792</v>
      </c>
      <c r="D209" s="216" t="s">
        <v>206</v>
      </c>
      <c r="E209" s="217" t="s">
        <v>2793</v>
      </c>
      <c r="F209" s="218" t="s">
        <v>2580</v>
      </c>
      <c r="G209" s="219" t="s">
        <v>2267</v>
      </c>
      <c r="H209" s="220">
        <v>4</v>
      </c>
      <c r="I209" s="221"/>
      <c r="J209" s="222">
        <f>ROUND(I209*H209,2)</f>
        <v>0</v>
      </c>
      <c r="K209" s="218" t="s">
        <v>19</v>
      </c>
      <c r="L209" s="46"/>
      <c r="M209" s="223" t="s">
        <v>19</v>
      </c>
      <c r="N209" s="224" t="s">
        <v>43</v>
      </c>
      <c r="O209" s="86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7" t="s">
        <v>321</v>
      </c>
      <c r="AT209" s="227" t="s">
        <v>206</v>
      </c>
      <c r="AU209" s="227" t="s">
        <v>89</v>
      </c>
      <c r="AY209" s="19" t="s">
        <v>203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19" t="s">
        <v>79</v>
      </c>
      <c r="BK209" s="228">
        <f>ROUND(I209*H209,2)</f>
        <v>0</v>
      </c>
      <c r="BL209" s="19" t="s">
        <v>321</v>
      </c>
      <c r="BM209" s="227" t="s">
        <v>2794</v>
      </c>
    </row>
    <row r="210" s="2" customFormat="1" ht="24.15" customHeight="1">
      <c r="A210" s="40"/>
      <c r="B210" s="41"/>
      <c r="C210" s="216" t="s">
        <v>2795</v>
      </c>
      <c r="D210" s="216" t="s">
        <v>206</v>
      </c>
      <c r="E210" s="217" t="s">
        <v>2796</v>
      </c>
      <c r="F210" s="218" t="s">
        <v>2583</v>
      </c>
      <c r="G210" s="219" t="s">
        <v>2267</v>
      </c>
      <c r="H210" s="220">
        <v>4</v>
      </c>
      <c r="I210" s="221"/>
      <c r="J210" s="222">
        <f>ROUND(I210*H210,2)</f>
        <v>0</v>
      </c>
      <c r="K210" s="218" t="s">
        <v>19</v>
      </c>
      <c r="L210" s="46"/>
      <c r="M210" s="223" t="s">
        <v>19</v>
      </c>
      <c r="N210" s="224" t="s">
        <v>43</v>
      </c>
      <c r="O210" s="86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7" t="s">
        <v>321</v>
      </c>
      <c r="AT210" s="227" t="s">
        <v>206</v>
      </c>
      <c r="AU210" s="227" t="s">
        <v>89</v>
      </c>
      <c r="AY210" s="19" t="s">
        <v>203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19" t="s">
        <v>79</v>
      </c>
      <c r="BK210" s="228">
        <f>ROUND(I210*H210,2)</f>
        <v>0</v>
      </c>
      <c r="BL210" s="19" t="s">
        <v>321</v>
      </c>
      <c r="BM210" s="227" t="s">
        <v>2797</v>
      </c>
    </row>
    <row r="211" s="2" customFormat="1" ht="24.15" customHeight="1">
      <c r="A211" s="40"/>
      <c r="B211" s="41"/>
      <c r="C211" s="216" t="s">
        <v>2798</v>
      </c>
      <c r="D211" s="216" t="s">
        <v>206</v>
      </c>
      <c r="E211" s="217" t="s">
        <v>2799</v>
      </c>
      <c r="F211" s="218" t="s">
        <v>2586</v>
      </c>
      <c r="G211" s="219" t="s">
        <v>2587</v>
      </c>
      <c r="H211" s="220">
        <v>463</v>
      </c>
      <c r="I211" s="221"/>
      <c r="J211" s="222">
        <f>ROUND(I211*H211,2)</f>
        <v>0</v>
      </c>
      <c r="K211" s="218" t="s">
        <v>19</v>
      </c>
      <c r="L211" s="46"/>
      <c r="M211" s="223" t="s">
        <v>19</v>
      </c>
      <c r="N211" s="224" t="s">
        <v>43</v>
      </c>
      <c r="O211" s="86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7" t="s">
        <v>321</v>
      </c>
      <c r="AT211" s="227" t="s">
        <v>206</v>
      </c>
      <c r="AU211" s="227" t="s">
        <v>89</v>
      </c>
      <c r="AY211" s="19" t="s">
        <v>203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19" t="s">
        <v>79</v>
      </c>
      <c r="BK211" s="228">
        <f>ROUND(I211*H211,2)</f>
        <v>0</v>
      </c>
      <c r="BL211" s="19" t="s">
        <v>321</v>
      </c>
      <c r="BM211" s="227" t="s">
        <v>2800</v>
      </c>
    </row>
    <row r="212" s="2" customFormat="1" ht="24.15" customHeight="1">
      <c r="A212" s="40"/>
      <c r="B212" s="41"/>
      <c r="C212" s="216" t="s">
        <v>2801</v>
      </c>
      <c r="D212" s="216" t="s">
        <v>206</v>
      </c>
      <c r="E212" s="217" t="s">
        <v>2802</v>
      </c>
      <c r="F212" s="218" t="s">
        <v>2590</v>
      </c>
      <c r="G212" s="219" t="s">
        <v>2499</v>
      </c>
      <c r="H212" s="220">
        <v>1</v>
      </c>
      <c r="I212" s="221"/>
      <c r="J212" s="222">
        <f>ROUND(I212*H212,2)</f>
        <v>0</v>
      </c>
      <c r="K212" s="218" t="s">
        <v>19</v>
      </c>
      <c r="L212" s="46"/>
      <c r="M212" s="285" t="s">
        <v>19</v>
      </c>
      <c r="N212" s="286" t="s">
        <v>43</v>
      </c>
      <c r="O212" s="283"/>
      <c r="P212" s="287">
        <f>O212*H212</f>
        <v>0</v>
      </c>
      <c r="Q212" s="287">
        <v>0</v>
      </c>
      <c r="R212" s="287">
        <f>Q212*H212</f>
        <v>0</v>
      </c>
      <c r="S212" s="287">
        <v>0</v>
      </c>
      <c r="T212" s="288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321</v>
      </c>
      <c r="AT212" s="227" t="s">
        <v>206</v>
      </c>
      <c r="AU212" s="227" t="s">
        <v>89</v>
      </c>
      <c r="AY212" s="19" t="s">
        <v>203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321</v>
      </c>
      <c r="BM212" s="227" t="s">
        <v>2803</v>
      </c>
    </row>
    <row r="213" s="2" customFormat="1" ht="6.96" customHeight="1">
      <c r="A213" s="40"/>
      <c r="B213" s="61"/>
      <c r="C213" s="62"/>
      <c r="D213" s="62"/>
      <c r="E213" s="62"/>
      <c r="F213" s="62"/>
      <c r="G213" s="62"/>
      <c r="H213" s="62"/>
      <c r="I213" s="62"/>
      <c r="J213" s="62"/>
      <c r="K213" s="62"/>
      <c r="L213" s="46"/>
      <c r="M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</sheetData>
  <sheetProtection sheet="1" autoFilter="0" formatColumns="0" formatRows="0" objects="1" scenarios="1" spinCount="100000" saltValue="mwYsgcGbYQ+W/KnvNXVLnOADCvSfaNN+wng6FwpN0q5B+TYQkbKxbrthw8OVTkWT+R6iNb8eowaj+qlrKnjhOw==" hashValue="xnuO7DVd8J3TWC3Te9Mkff+sZHOVXXDjXS+2NUXTolPMfyPS/ja1VUAxBpxmkQBF9gImHB5Fph1CE9SyVtRRgA==" algorithmName="SHA-512" password="CC35"/>
  <autoFilter ref="C89:K212"/>
  <mergeCells count="9">
    <mergeCell ref="E7:H7"/>
    <mergeCell ref="E9:H9"/>
    <mergeCell ref="E18:H18"/>
    <mergeCell ref="E27:H27"/>
    <mergeCell ref="E48:H48"/>
    <mergeCell ref="E50:H50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171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173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175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ROUND(J98,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ROUND((SUM(BE98:BE573)),  2)</f>
        <v>0</v>
      </c>
      <c r="G37" s="40"/>
      <c r="H37" s="40"/>
      <c r="I37" s="160">
        <v>0.20999999999999999</v>
      </c>
      <c r="J37" s="159">
        <f>ROUND(((SUM(BE98:BE573))*I37),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ROUND((SUM(BF98:BF573)),  2)</f>
        <v>0</v>
      </c>
      <c r="G38" s="40"/>
      <c r="H38" s="40"/>
      <c r="I38" s="160">
        <v>0.12</v>
      </c>
      <c r="J38" s="159">
        <f>ROUND(((SUM(BF98:BF573))*I38),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ROUND((SUM(BG98:BG573)),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ROUND((SUM(BH98:BH573)),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ROUND((SUM(BI98:BI573)),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171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173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2025-074-1-01-01 - Budova 1- bourací práce- 1.PP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J98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J99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182</v>
      </c>
      <c r="E69" s="186"/>
      <c r="F69" s="186"/>
      <c r="G69" s="186"/>
      <c r="H69" s="186"/>
      <c r="I69" s="186"/>
      <c r="J69" s="187">
        <f>J100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183</v>
      </c>
      <c r="E70" s="186"/>
      <c r="F70" s="186"/>
      <c r="G70" s="186"/>
      <c r="H70" s="186"/>
      <c r="I70" s="186"/>
      <c r="J70" s="187">
        <f>J158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184</v>
      </c>
      <c r="E71" s="186"/>
      <c r="F71" s="186"/>
      <c r="G71" s="186"/>
      <c r="H71" s="186"/>
      <c r="I71" s="186"/>
      <c r="J71" s="187">
        <f>J213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185</v>
      </c>
      <c r="E72" s="181"/>
      <c r="F72" s="181"/>
      <c r="G72" s="181"/>
      <c r="H72" s="181"/>
      <c r="I72" s="181"/>
      <c r="J72" s="182">
        <f>J232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6"/>
      <c r="D73" s="185" t="s">
        <v>186</v>
      </c>
      <c r="E73" s="186"/>
      <c r="F73" s="186"/>
      <c r="G73" s="186"/>
      <c r="H73" s="186"/>
      <c r="I73" s="186"/>
      <c r="J73" s="187">
        <f>J233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6"/>
      <c r="D74" s="185" t="s">
        <v>187</v>
      </c>
      <c r="E74" s="186"/>
      <c r="F74" s="186"/>
      <c r="G74" s="186"/>
      <c r="H74" s="186"/>
      <c r="I74" s="186"/>
      <c r="J74" s="187">
        <f>J351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188</v>
      </c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172" t="str">
        <f>E7</f>
        <v>Domov seniorů Vojkov</v>
      </c>
      <c r="F84" s="34"/>
      <c r="G84" s="34"/>
      <c r="H84" s="34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170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1" customFormat="1" ht="16.5" customHeight="1">
      <c r="B86" s="23"/>
      <c r="C86" s="24"/>
      <c r="D86" s="24"/>
      <c r="E86" s="172" t="s">
        <v>171</v>
      </c>
      <c r="F86" s="24"/>
      <c r="G86" s="24"/>
      <c r="H86" s="24"/>
      <c r="I86" s="24"/>
      <c r="J86" s="24"/>
      <c r="K86" s="24"/>
      <c r="L86" s="22"/>
    </row>
    <row r="87" s="1" customFormat="1" ht="12" customHeight="1">
      <c r="B87" s="23"/>
      <c r="C87" s="34" t="s">
        <v>172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2" customFormat="1" ht="16.5" customHeight="1">
      <c r="A88" s="40"/>
      <c r="B88" s="41"/>
      <c r="C88" s="42"/>
      <c r="D88" s="42"/>
      <c r="E88" s="173" t="s">
        <v>173</v>
      </c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174</v>
      </c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6.5" customHeight="1">
      <c r="A90" s="40"/>
      <c r="B90" s="41"/>
      <c r="C90" s="42"/>
      <c r="D90" s="42"/>
      <c r="E90" s="71" t="str">
        <f>E13</f>
        <v>2025-074-1-01-01 - Budova 1- bourací práce- 1.PP</v>
      </c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21</v>
      </c>
      <c r="D92" s="42"/>
      <c r="E92" s="42"/>
      <c r="F92" s="29" t="str">
        <f>F16</f>
        <v>Vojkov 1, Vrchotovy Janovice</v>
      </c>
      <c r="G92" s="42"/>
      <c r="H92" s="42"/>
      <c r="I92" s="34" t="s">
        <v>23</v>
      </c>
      <c r="J92" s="74" t="str">
        <f>IF(J16="","",J16)</f>
        <v>12. 5. 2025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40.05" customHeight="1">
      <c r="A94" s="40"/>
      <c r="B94" s="41"/>
      <c r="C94" s="34" t="s">
        <v>25</v>
      </c>
      <c r="D94" s="42"/>
      <c r="E94" s="42"/>
      <c r="F94" s="29" t="str">
        <f>E19</f>
        <v>Domov seniorů Vojkov 1, Vrchotovy Janovice</v>
      </c>
      <c r="G94" s="42"/>
      <c r="H94" s="42"/>
      <c r="I94" s="34" t="s">
        <v>31</v>
      </c>
      <c r="J94" s="38" t="str">
        <f>E25</f>
        <v>ČOS exim,s.r.o. Alešova 26, České Budějovice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29</v>
      </c>
      <c r="D95" s="42"/>
      <c r="E95" s="42"/>
      <c r="F95" s="29" t="str">
        <f>IF(E22="","",E22)</f>
        <v>Vyplň údaj</v>
      </c>
      <c r="G95" s="42"/>
      <c r="H95" s="42"/>
      <c r="I95" s="34" t="s">
        <v>34</v>
      </c>
      <c r="J95" s="38" t="str">
        <f>E28</f>
        <v>Ing. Dana Mlejnková</v>
      </c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0.32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1" customFormat="1" ht="29.28" customHeight="1">
      <c r="A97" s="189"/>
      <c r="B97" s="190"/>
      <c r="C97" s="191" t="s">
        <v>189</v>
      </c>
      <c r="D97" s="192" t="s">
        <v>57</v>
      </c>
      <c r="E97" s="192" t="s">
        <v>53</v>
      </c>
      <c r="F97" s="192" t="s">
        <v>54</v>
      </c>
      <c r="G97" s="192" t="s">
        <v>190</v>
      </c>
      <c r="H97" s="192" t="s">
        <v>191</v>
      </c>
      <c r="I97" s="192" t="s">
        <v>192</v>
      </c>
      <c r="J97" s="192" t="s">
        <v>179</v>
      </c>
      <c r="K97" s="193" t="s">
        <v>193</v>
      </c>
      <c r="L97" s="194"/>
      <c r="M97" s="94" t="s">
        <v>19</v>
      </c>
      <c r="N97" s="95" t="s">
        <v>42</v>
      </c>
      <c r="O97" s="95" t="s">
        <v>194</v>
      </c>
      <c r="P97" s="95" t="s">
        <v>195</v>
      </c>
      <c r="Q97" s="95" t="s">
        <v>196</v>
      </c>
      <c r="R97" s="95" t="s">
        <v>197</v>
      </c>
      <c r="S97" s="95" t="s">
        <v>198</v>
      </c>
      <c r="T97" s="96" t="s">
        <v>199</v>
      </c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</row>
    <row r="98" s="2" customFormat="1" ht="22.8" customHeight="1">
      <c r="A98" s="40"/>
      <c r="B98" s="41"/>
      <c r="C98" s="101" t="s">
        <v>200</v>
      </c>
      <c r="D98" s="42"/>
      <c r="E98" s="42"/>
      <c r="F98" s="42"/>
      <c r="G98" s="42"/>
      <c r="H98" s="42"/>
      <c r="I98" s="42"/>
      <c r="J98" s="195">
        <f>BK98</f>
        <v>0</v>
      </c>
      <c r="K98" s="42"/>
      <c r="L98" s="46"/>
      <c r="M98" s="97"/>
      <c r="N98" s="196"/>
      <c r="O98" s="98"/>
      <c r="P98" s="197">
        <f>P99+P232</f>
        <v>0</v>
      </c>
      <c r="Q98" s="98"/>
      <c r="R98" s="197">
        <f>R99+R232</f>
        <v>0.61288399999999998</v>
      </c>
      <c r="S98" s="98"/>
      <c r="T98" s="198">
        <f>T99+T232</f>
        <v>2.5644472199999999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71</v>
      </c>
      <c r="AU98" s="19" t="s">
        <v>180</v>
      </c>
      <c r="BK98" s="199">
        <f>BK99+BK232</f>
        <v>0</v>
      </c>
    </row>
    <row r="99" s="12" customFormat="1" ht="25.92" customHeight="1">
      <c r="A99" s="12"/>
      <c r="B99" s="200"/>
      <c r="C99" s="201"/>
      <c r="D99" s="202" t="s">
        <v>71</v>
      </c>
      <c r="E99" s="203" t="s">
        <v>201</v>
      </c>
      <c r="F99" s="203" t="s">
        <v>202</v>
      </c>
      <c r="G99" s="201"/>
      <c r="H99" s="201"/>
      <c r="I99" s="204"/>
      <c r="J99" s="205">
        <f>BK99</f>
        <v>0</v>
      </c>
      <c r="K99" s="201"/>
      <c r="L99" s="206"/>
      <c r="M99" s="207"/>
      <c r="N99" s="208"/>
      <c r="O99" s="208"/>
      <c r="P99" s="209">
        <f>P100+P158+P213</f>
        <v>0</v>
      </c>
      <c r="Q99" s="208"/>
      <c r="R99" s="209">
        <f>R100+R158+R213</f>
        <v>0</v>
      </c>
      <c r="S99" s="208"/>
      <c r="T99" s="210">
        <f>T100+T158+T213</f>
        <v>1.176553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71</v>
      </c>
      <c r="AU99" s="212" t="s">
        <v>72</v>
      </c>
      <c r="AY99" s="211" t="s">
        <v>203</v>
      </c>
      <c r="BK99" s="213">
        <f>BK100+BK158+BK213</f>
        <v>0</v>
      </c>
    </row>
    <row r="100" s="12" customFormat="1" ht="22.8" customHeight="1">
      <c r="A100" s="12"/>
      <c r="B100" s="200"/>
      <c r="C100" s="201"/>
      <c r="D100" s="202" t="s">
        <v>71</v>
      </c>
      <c r="E100" s="214" t="s">
        <v>204</v>
      </c>
      <c r="F100" s="214" t="s">
        <v>205</v>
      </c>
      <c r="G100" s="201"/>
      <c r="H100" s="201"/>
      <c r="I100" s="204"/>
      <c r="J100" s="215">
        <f>BK100</f>
        <v>0</v>
      </c>
      <c r="K100" s="201"/>
      <c r="L100" s="206"/>
      <c r="M100" s="207"/>
      <c r="N100" s="208"/>
      <c r="O100" s="208"/>
      <c r="P100" s="209">
        <f>SUM(P101:P157)</f>
        <v>0</v>
      </c>
      <c r="Q100" s="208"/>
      <c r="R100" s="209">
        <f>SUM(R101:R157)</f>
        <v>0</v>
      </c>
      <c r="S100" s="208"/>
      <c r="T100" s="210">
        <f>SUM(T101:T157)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79</v>
      </c>
      <c r="AT100" s="212" t="s">
        <v>71</v>
      </c>
      <c r="AU100" s="212" t="s">
        <v>79</v>
      </c>
      <c r="AY100" s="211" t="s">
        <v>203</v>
      </c>
      <c r="BK100" s="213">
        <f>SUM(BK101:BK157)</f>
        <v>0</v>
      </c>
    </row>
    <row r="101" s="2" customFormat="1" ht="24.15" customHeight="1">
      <c r="A101" s="40"/>
      <c r="B101" s="41"/>
      <c r="C101" s="216" t="s">
        <v>79</v>
      </c>
      <c r="D101" s="216" t="s">
        <v>206</v>
      </c>
      <c r="E101" s="217" t="s">
        <v>207</v>
      </c>
      <c r="F101" s="218" t="s">
        <v>208</v>
      </c>
      <c r="G101" s="219" t="s">
        <v>209</v>
      </c>
      <c r="H101" s="220">
        <v>213.24000000000001</v>
      </c>
      <c r="I101" s="221"/>
      <c r="J101" s="222">
        <f>ROUND(I101*H101,2)</f>
        <v>0</v>
      </c>
      <c r="K101" s="218" t="s">
        <v>210</v>
      </c>
      <c r="L101" s="46"/>
      <c r="M101" s="223" t="s">
        <v>19</v>
      </c>
      <c r="N101" s="224" t="s">
        <v>43</v>
      </c>
      <c r="O101" s="86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7" t="s">
        <v>211</v>
      </c>
      <c r="AT101" s="227" t="s">
        <v>206</v>
      </c>
      <c r="AU101" s="227" t="s">
        <v>81</v>
      </c>
      <c r="AY101" s="19" t="s">
        <v>203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19" t="s">
        <v>79</v>
      </c>
      <c r="BK101" s="228">
        <f>ROUND(I101*H101,2)</f>
        <v>0</v>
      </c>
      <c r="BL101" s="19" t="s">
        <v>211</v>
      </c>
      <c r="BM101" s="227" t="s">
        <v>212</v>
      </c>
    </row>
    <row r="102" s="2" customFormat="1">
      <c r="A102" s="40"/>
      <c r="B102" s="41"/>
      <c r="C102" s="42"/>
      <c r="D102" s="229" t="s">
        <v>213</v>
      </c>
      <c r="E102" s="42"/>
      <c r="F102" s="230" t="s">
        <v>214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213</v>
      </c>
      <c r="AU102" s="19" t="s">
        <v>81</v>
      </c>
    </row>
    <row r="103" s="13" customFormat="1">
      <c r="A103" s="13"/>
      <c r="B103" s="234"/>
      <c r="C103" s="235"/>
      <c r="D103" s="236" t="s">
        <v>215</v>
      </c>
      <c r="E103" s="237" t="s">
        <v>19</v>
      </c>
      <c r="F103" s="238" t="s">
        <v>216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215</v>
      </c>
      <c r="AU103" s="244" t="s">
        <v>81</v>
      </c>
      <c r="AV103" s="13" t="s">
        <v>79</v>
      </c>
      <c r="AW103" s="13" t="s">
        <v>33</v>
      </c>
      <c r="AX103" s="13" t="s">
        <v>72</v>
      </c>
      <c r="AY103" s="244" t="s">
        <v>203</v>
      </c>
    </row>
    <row r="104" s="13" customFormat="1">
      <c r="A104" s="13"/>
      <c r="B104" s="234"/>
      <c r="C104" s="235"/>
      <c r="D104" s="236" t="s">
        <v>215</v>
      </c>
      <c r="E104" s="237" t="s">
        <v>19</v>
      </c>
      <c r="F104" s="238" t="s">
        <v>217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215</v>
      </c>
      <c r="AU104" s="244" t="s">
        <v>81</v>
      </c>
      <c r="AV104" s="13" t="s">
        <v>79</v>
      </c>
      <c r="AW104" s="13" t="s">
        <v>33</v>
      </c>
      <c r="AX104" s="13" t="s">
        <v>72</v>
      </c>
      <c r="AY104" s="244" t="s">
        <v>203</v>
      </c>
    </row>
    <row r="105" s="13" customFormat="1">
      <c r="A105" s="13"/>
      <c r="B105" s="234"/>
      <c r="C105" s="235"/>
      <c r="D105" s="236" t="s">
        <v>215</v>
      </c>
      <c r="E105" s="237" t="s">
        <v>19</v>
      </c>
      <c r="F105" s="238" t="s">
        <v>218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215</v>
      </c>
      <c r="AU105" s="244" t="s">
        <v>81</v>
      </c>
      <c r="AV105" s="13" t="s">
        <v>79</v>
      </c>
      <c r="AW105" s="13" t="s">
        <v>33</v>
      </c>
      <c r="AX105" s="13" t="s">
        <v>72</v>
      </c>
      <c r="AY105" s="244" t="s">
        <v>203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219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220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4" customFormat="1">
      <c r="A108" s="14"/>
      <c r="B108" s="245"/>
      <c r="C108" s="246"/>
      <c r="D108" s="236" t="s">
        <v>215</v>
      </c>
      <c r="E108" s="247" t="s">
        <v>19</v>
      </c>
      <c r="F108" s="248" t="s">
        <v>221</v>
      </c>
      <c r="G108" s="246"/>
      <c r="H108" s="249">
        <v>7.5700000000000003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215</v>
      </c>
      <c r="AU108" s="255" t="s">
        <v>81</v>
      </c>
      <c r="AV108" s="14" t="s">
        <v>81</v>
      </c>
      <c r="AW108" s="14" t="s">
        <v>33</v>
      </c>
      <c r="AX108" s="14" t="s">
        <v>72</v>
      </c>
      <c r="AY108" s="255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216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3" customFormat="1">
      <c r="A110" s="13"/>
      <c r="B110" s="234"/>
      <c r="C110" s="235"/>
      <c r="D110" s="236" t="s">
        <v>215</v>
      </c>
      <c r="E110" s="237" t="s">
        <v>19</v>
      </c>
      <c r="F110" s="238" t="s">
        <v>222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215</v>
      </c>
      <c r="AU110" s="244" t="s">
        <v>81</v>
      </c>
      <c r="AV110" s="13" t="s">
        <v>79</v>
      </c>
      <c r="AW110" s="13" t="s">
        <v>33</v>
      </c>
      <c r="AX110" s="13" t="s">
        <v>72</v>
      </c>
      <c r="AY110" s="244" t="s">
        <v>203</v>
      </c>
    </row>
    <row r="111" s="13" customFormat="1">
      <c r="A111" s="13"/>
      <c r="B111" s="234"/>
      <c r="C111" s="235"/>
      <c r="D111" s="236" t="s">
        <v>215</v>
      </c>
      <c r="E111" s="237" t="s">
        <v>19</v>
      </c>
      <c r="F111" s="238" t="s">
        <v>223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215</v>
      </c>
      <c r="AU111" s="244" t="s">
        <v>81</v>
      </c>
      <c r="AV111" s="13" t="s">
        <v>79</v>
      </c>
      <c r="AW111" s="13" t="s">
        <v>33</v>
      </c>
      <c r="AX111" s="13" t="s">
        <v>72</v>
      </c>
      <c r="AY111" s="244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219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220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4" customFormat="1">
      <c r="A114" s="14"/>
      <c r="B114" s="245"/>
      <c r="C114" s="246"/>
      <c r="D114" s="236" t="s">
        <v>215</v>
      </c>
      <c r="E114" s="247" t="s">
        <v>19</v>
      </c>
      <c r="F114" s="248" t="s">
        <v>224</v>
      </c>
      <c r="G114" s="246"/>
      <c r="H114" s="249">
        <v>32.890000000000001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215</v>
      </c>
      <c r="AU114" s="255" t="s">
        <v>81</v>
      </c>
      <c r="AV114" s="14" t="s">
        <v>81</v>
      </c>
      <c r="AW114" s="14" t="s">
        <v>33</v>
      </c>
      <c r="AX114" s="14" t="s">
        <v>72</v>
      </c>
      <c r="AY114" s="255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216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3" customFormat="1">
      <c r="A116" s="13"/>
      <c r="B116" s="234"/>
      <c r="C116" s="235"/>
      <c r="D116" s="236" t="s">
        <v>215</v>
      </c>
      <c r="E116" s="237" t="s">
        <v>19</v>
      </c>
      <c r="F116" s="238" t="s">
        <v>225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215</v>
      </c>
      <c r="AU116" s="244" t="s">
        <v>81</v>
      </c>
      <c r="AV116" s="13" t="s">
        <v>79</v>
      </c>
      <c r="AW116" s="13" t="s">
        <v>33</v>
      </c>
      <c r="AX116" s="13" t="s">
        <v>72</v>
      </c>
      <c r="AY116" s="244" t="s">
        <v>203</v>
      </c>
    </row>
    <row r="117" s="13" customFormat="1">
      <c r="A117" s="13"/>
      <c r="B117" s="234"/>
      <c r="C117" s="235"/>
      <c r="D117" s="236" t="s">
        <v>215</v>
      </c>
      <c r="E117" s="237" t="s">
        <v>19</v>
      </c>
      <c r="F117" s="238" t="s">
        <v>226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215</v>
      </c>
      <c r="AU117" s="244" t="s">
        <v>81</v>
      </c>
      <c r="AV117" s="13" t="s">
        <v>79</v>
      </c>
      <c r="AW117" s="13" t="s">
        <v>33</v>
      </c>
      <c r="AX117" s="13" t="s">
        <v>72</v>
      </c>
      <c r="AY117" s="244" t="s">
        <v>203</v>
      </c>
    </row>
    <row r="118" s="13" customFormat="1">
      <c r="A118" s="13"/>
      <c r="B118" s="234"/>
      <c r="C118" s="235"/>
      <c r="D118" s="236" t="s">
        <v>215</v>
      </c>
      <c r="E118" s="237" t="s">
        <v>19</v>
      </c>
      <c r="F118" s="238" t="s">
        <v>219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215</v>
      </c>
      <c r="AU118" s="244" t="s">
        <v>81</v>
      </c>
      <c r="AV118" s="13" t="s">
        <v>79</v>
      </c>
      <c r="AW118" s="13" t="s">
        <v>33</v>
      </c>
      <c r="AX118" s="13" t="s">
        <v>72</v>
      </c>
      <c r="AY118" s="244" t="s">
        <v>203</v>
      </c>
    </row>
    <row r="119" s="13" customFormat="1">
      <c r="A119" s="13"/>
      <c r="B119" s="234"/>
      <c r="C119" s="235"/>
      <c r="D119" s="236" t="s">
        <v>215</v>
      </c>
      <c r="E119" s="237" t="s">
        <v>19</v>
      </c>
      <c r="F119" s="238" t="s">
        <v>220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215</v>
      </c>
      <c r="AU119" s="244" t="s">
        <v>81</v>
      </c>
      <c r="AV119" s="13" t="s">
        <v>79</v>
      </c>
      <c r="AW119" s="13" t="s">
        <v>33</v>
      </c>
      <c r="AX119" s="13" t="s">
        <v>72</v>
      </c>
      <c r="AY119" s="244" t="s">
        <v>203</v>
      </c>
    </row>
    <row r="120" s="14" customFormat="1">
      <c r="A120" s="14"/>
      <c r="B120" s="245"/>
      <c r="C120" s="246"/>
      <c r="D120" s="236" t="s">
        <v>215</v>
      </c>
      <c r="E120" s="247" t="s">
        <v>19</v>
      </c>
      <c r="F120" s="248" t="s">
        <v>227</v>
      </c>
      <c r="G120" s="246"/>
      <c r="H120" s="249">
        <v>26.579999999999998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215</v>
      </c>
      <c r="AU120" s="255" t="s">
        <v>81</v>
      </c>
      <c r="AV120" s="14" t="s">
        <v>81</v>
      </c>
      <c r="AW120" s="14" t="s">
        <v>33</v>
      </c>
      <c r="AX120" s="14" t="s">
        <v>72</v>
      </c>
      <c r="AY120" s="255" t="s">
        <v>203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216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3" customFormat="1">
      <c r="A122" s="13"/>
      <c r="B122" s="234"/>
      <c r="C122" s="235"/>
      <c r="D122" s="236" t="s">
        <v>215</v>
      </c>
      <c r="E122" s="237" t="s">
        <v>19</v>
      </c>
      <c r="F122" s="238" t="s">
        <v>228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215</v>
      </c>
      <c r="AU122" s="244" t="s">
        <v>81</v>
      </c>
      <c r="AV122" s="13" t="s">
        <v>79</v>
      </c>
      <c r="AW122" s="13" t="s">
        <v>33</v>
      </c>
      <c r="AX122" s="13" t="s">
        <v>72</v>
      </c>
      <c r="AY122" s="244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229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219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220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4" customFormat="1">
      <c r="A126" s="14"/>
      <c r="B126" s="245"/>
      <c r="C126" s="246"/>
      <c r="D126" s="236" t="s">
        <v>215</v>
      </c>
      <c r="E126" s="247" t="s">
        <v>19</v>
      </c>
      <c r="F126" s="248" t="s">
        <v>230</v>
      </c>
      <c r="G126" s="246"/>
      <c r="H126" s="249">
        <v>20.960000000000001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215</v>
      </c>
      <c r="AU126" s="255" t="s">
        <v>81</v>
      </c>
      <c r="AV126" s="14" t="s">
        <v>81</v>
      </c>
      <c r="AW126" s="14" t="s">
        <v>33</v>
      </c>
      <c r="AX126" s="14" t="s">
        <v>72</v>
      </c>
      <c r="AY126" s="255" t="s">
        <v>203</v>
      </c>
    </row>
    <row r="127" s="13" customFormat="1">
      <c r="A127" s="13"/>
      <c r="B127" s="234"/>
      <c r="C127" s="235"/>
      <c r="D127" s="236" t="s">
        <v>215</v>
      </c>
      <c r="E127" s="237" t="s">
        <v>19</v>
      </c>
      <c r="F127" s="238" t="s">
        <v>216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215</v>
      </c>
      <c r="AU127" s="244" t="s">
        <v>81</v>
      </c>
      <c r="AV127" s="13" t="s">
        <v>79</v>
      </c>
      <c r="AW127" s="13" t="s">
        <v>33</v>
      </c>
      <c r="AX127" s="13" t="s">
        <v>72</v>
      </c>
      <c r="AY127" s="244" t="s">
        <v>203</v>
      </c>
    </row>
    <row r="128" s="13" customFormat="1">
      <c r="A128" s="13"/>
      <c r="B128" s="234"/>
      <c r="C128" s="235"/>
      <c r="D128" s="236" t="s">
        <v>215</v>
      </c>
      <c r="E128" s="237" t="s">
        <v>19</v>
      </c>
      <c r="F128" s="238" t="s">
        <v>231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215</v>
      </c>
      <c r="AU128" s="244" t="s">
        <v>81</v>
      </c>
      <c r="AV128" s="13" t="s">
        <v>79</v>
      </c>
      <c r="AW128" s="13" t="s">
        <v>33</v>
      </c>
      <c r="AX128" s="13" t="s">
        <v>72</v>
      </c>
      <c r="AY128" s="244" t="s">
        <v>203</v>
      </c>
    </row>
    <row r="129" s="13" customFormat="1">
      <c r="A129" s="13"/>
      <c r="B129" s="234"/>
      <c r="C129" s="235"/>
      <c r="D129" s="236" t="s">
        <v>215</v>
      </c>
      <c r="E129" s="237" t="s">
        <v>19</v>
      </c>
      <c r="F129" s="238" t="s">
        <v>232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215</v>
      </c>
      <c r="AU129" s="244" t="s">
        <v>81</v>
      </c>
      <c r="AV129" s="13" t="s">
        <v>79</v>
      </c>
      <c r="AW129" s="13" t="s">
        <v>33</v>
      </c>
      <c r="AX129" s="13" t="s">
        <v>72</v>
      </c>
      <c r="AY129" s="244" t="s">
        <v>203</v>
      </c>
    </row>
    <row r="130" s="13" customFormat="1">
      <c r="A130" s="13"/>
      <c r="B130" s="234"/>
      <c r="C130" s="235"/>
      <c r="D130" s="236" t="s">
        <v>215</v>
      </c>
      <c r="E130" s="237" t="s">
        <v>19</v>
      </c>
      <c r="F130" s="238" t="s">
        <v>219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215</v>
      </c>
      <c r="AU130" s="244" t="s">
        <v>81</v>
      </c>
      <c r="AV130" s="13" t="s">
        <v>79</v>
      </c>
      <c r="AW130" s="13" t="s">
        <v>33</v>
      </c>
      <c r="AX130" s="13" t="s">
        <v>72</v>
      </c>
      <c r="AY130" s="244" t="s">
        <v>203</v>
      </c>
    </row>
    <row r="131" s="13" customFormat="1">
      <c r="A131" s="13"/>
      <c r="B131" s="234"/>
      <c r="C131" s="235"/>
      <c r="D131" s="236" t="s">
        <v>215</v>
      </c>
      <c r="E131" s="237" t="s">
        <v>19</v>
      </c>
      <c r="F131" s="238" t="s">
        <v>220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215</v>
      </c>
      <c r="AU131" s="244" t="s">
        <v>81</v>
      </c>
      <c r="AV131" s="13" t="s">
        <v>79</v>
      </c>
      <c r="AW131" s="13" t="s">
        <v>33</v>
      </c>
      <c r="AX131" s="13" t="s">
        <v>72</v>
      </c>
      <c r="AY131" s="244" t="s">
        <v>203</v>
      </c>
    </row>
    <row r="132" s="14" customFormat="1">
      <c r="A132" s="14"/>
      <c r="B132" s="245"/>
      <c r="C132" s="246"/>
      <c r="D132" s="236" t="s">
        <v>215</v>
      </c>
      <c r="E132" s="247" t="s">
        <v>19</v>
      </c>
      <c r="F132" s="248" t="s">
        <v>233</v>
      </c>
      <c r="G132" s="246"/>
      <c r="H132" s="249">
        <v>35.07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215</v>
      </c>
      <c r="AU132" s="255" t="s">
        <v>81</v>
      </c>
      <c r="AV132" s="14" t="s">
        <v>81</v>
      </c>
      <c r="AW132" s="14" t="s">
        <v>33</v>
      </c>
      <c r="AX132" s="14" t="s">
        <v>72</v>
      </c>
      <c r="AY132" s="255" t="s">
        <v>203</v>
      </c>
    </row>
    <row r="133" s="13" customFormat="1">
      <c r="A133" s="13"/>
      <c r="B133" s="234"/>
      <c r="C133" s="235"/>
      <c r="D133" s="236" t="s">
        <v>215</v>
      </c>
      <c r="E133" s="237" t="s">
        <v>19</v>
      </c>
      <c r="F133" s="238" t="s">
        <v>216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215</v>
      </c>
      <c r="AU133" s="244" t="s">
        <v>81</v>
      </c>
      <c r="AV133" s="13" t="s">
        <v>79</v>
      </c>
      <c r="AW133" s="13" t="s">
        <v>33</v>
      </c>
      <c r="AX133" s="13" t="s">
        <v>72</v>
      </c>
      <c r="AY133" s="244" t="s">
        <v>203</v>
      </c>
    </row>
    <row r="134" s="13" customFormat="1">
      <c r="A134" s="13"/>
      <c r="B134" s="234"/>
      <c r="C134" s="235"/>
      <c r="D134" s="236" t="s">
        <v>215</v>
      </c>
      <c r="E134" s="237" t="s">
        <v>19</v>
      </c>
      <c r="F134" s="238" t="s">
        <v>234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215</v>
      </c>
      <c r="AU134" s="244" t="s">
        <v>81</v>
      </c>
      <c r="AV134" s="13" t="s">
        <v>79</v>
      </c>
      <c r="AW134" s="13" t="s">
        <v>33</v>
      </c>
      <c r="AX134" s="13" t="s">
        <v>72</v>
      </c>
      <c r="AY134" s="244" t="s">
        <v>203</v>
      </c>
    </row>
    <row r="135" s="13" customFormat="1">
      <c r="A135" s="13"/>
      <c r="B135" s="234"/>
      <c r="C135" s="235"/>
      <c r="D135" s="236" t="s">
        <v>215</v>
      </c>
      <c r="E135" s="237" t="s">
        <v>19</v>
      </c>
      <c r="F135" s="238" t="s">
        <v>235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215</v>
      </c>
      <c r="AU135" s="244" t="s">
        <v>81</v>
      </c>
      <c r="AV135" s="13" t="s">
        <v>79</v>
      </c>
      <c r="AW135" s="13" t="s">
        <v>33</v>
      </c>
      <c r="AX135" s="13" t="s">
        <v>72</v>
      </c>
      <c r="AY135" s="244" t="s">
        <v>203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219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220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4" customFormat="1">
      <c r="A138" s="14"/>
      <c r="B138" s="245"/>
      <c r="C138" s="246"/>
      <c r="D138" s="236" t="s">
        <v>215</v>
      </c>
      <c r="E138" s="247" t="s">
        <v>19</v>
      </c>
      <c r="F138" s="248" t="s">
        <v>236</v>
      </c>
      <c r="G138" s="246"/>
      <c r="H138" s="249">
        <v>28.050000000000001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215</v>
      </c>
      <c r="AU138" s="255" t="s">
        <v>81</v>
      </c>
      <c r="AV138" s="14" t="s">
        <v>81</v>
      </c>
      <c r="AW138" s="14" t="s">
        <v>33</v>
      </c>
      <c r="AX138" s="14" t="s">
        <v>72</v>
      </c>
      <c r="AY138" s="255" t="s">
        <v>203</v>
      </c>
    </row>
    <row r="139" s="13" customFormat="1">
      <c r="A139" s="13"/>
      <c r="B139" s="234"/>
      <c r="C139" s="235"/>
      <c r="D139" s="236" t="s">
        <v>215</v>
      </c>
      <c r="E139" s="237" t="s">
        <v>19</v>
      </c>
      <c r="F139" s="238" t="s">
        <v>216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215</v>
      </c>
      <c r="AU139" s="244" t="s">
        <v>81</v>
      </c>
      <c r="AV139" s="13" t="s">
        <v>79</v>
      </c>
      <c r="AW139" s="13" t="s">
        <v>33</v>
      </c>
      <c r="AX139" s="13" t="s">
        <v>72</v>
      </c>
      <c r="AY139" s="244" t="s">
        <v>203</v>
      </c>
    </row>
    <row r="140" s="13" customFormat="1">
      <c r="A140" s="13"/>
      <c r="B140" s="234"/>
      <c r="C140" s="235"/>
      <c r="D140" s="236" t="s">
        <v>215</v>
      </c>
      <c r="E140" s="237" t="s">
        <v>19</v>
      </c>
      <c r="F140" s="238" t="s">
        <v>237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215</v>
      </c>
      <c r="AU140" s="244" t="s">
        <v>81</v>
      </c>
      <c r="AV140" s="13" t="s">
        <v>79</v>
      </c>
      <c r="AW140" s="13" t="s">
        <v>33</v>
      </c>
      <c r="AX140" s="13" t="s">
        <v>72</v>
      </c>
      <c r="AY140" s="244" t="s">
        <v>203</v>
      </c>
    </row>
    <row r="141" s="13" customFormat="1">
      <c r="A141" s="13"/>
      <c r="B141" s="234"/>
      <c r="C141" s="235"/>
      <c r="D141" s="236" t="s">
        <v>215</v>
      </c>
      <c r="E141" s="237" t="s">
        <v>19</v>
      </c>
      <c r="F141" s="238" t="s">
        <v>238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215</v>
      </c>
      <c r="AU141" s="244" t="s">
        <v>81</v>
      </c>
      <c r="AV141" s="13" t="s">
        <v>79</v>
      </c>
      <c r="AW141" s="13" t="s">
        <v>33</v>
      </c>
      <c r="AX141" s="13" t="s">
        <v>72</v>
      </c>
      <c r="AY141" s="244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219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220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4" customFormat="1">
      <c r="A144" s="14"/>
      <c r="B144" s="245"/>
      <c r="C144" s="246"/>
      <c r="D144" s="236" t="s">
        <v>215</v>
      </c>
      <c r="E144" s="247" t="s">
        <v>19</v>
      </c>
      <c r="F144" s="248" t="s">
        <v>239</v>
      </c>
      <c r="G144" s="246"/>
      <c r="H144" s="249">
        <v>39.799999999999997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215</v>
      </c>
      <c r="AU144" s="255" t="s">
        <v>81</v>
      </c>
      <c r="AV144" s="14" t="s">
        <v>81</v>
      </c>
      <c r="AW144" s="14" t="s">
        <v>33</v>
      </c>
      <c r="AX144" s="14" t="s">
        <v>72</v>
      </c>
      <c r="AY144" s="255" t="s">
        <v>203</v>
      </c>
    </row>
    <row r="145" s="13" customFormat="1">
      <c r="A145" s="13"/>
      <c r="B145" s="234"/>
      <c r="C145" s="235"/>
      <c r="D145" s="236" t="s">
        <v>215</v>
      </c>
      <c r="E145" s="237" t="s">
        <v>19</v>
      </c>
      <c r="F145" s="238" t="s">
        <v>216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215</v>
      </c>
      <c r="AU145" s="244" t="s">
        <v>81</v>
      </c>
      <c r="AV145" s="13" t="s">
        <v>79</v>
      </c>
      <c r="AW145" s="13" t="s">
        <v>33</v>
      </c>
      <c r="AX145" s="13" t="s">
        <v>72</v>
      </c>
      <c r="AY145" s="244" t="s">
        <v>203</v>
      </c>
    </row>
    <row r="146" s="13" customFormat="1">
      <c r="A146" s="13"/>
      <c r="B146" s="234"/>
      <c r="C146" s="235"/>
      <c r="D146" s="236" t="s">
        <v>215</v>
      </c>
      <c r="E146" s="237" t="s">
        <v>19</v>
      </c>
      <c r="F146" s="238" t="s">
        <v>240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215</v>
      </c>
      <c r="AU146" s="244" t="s">
        <v>81</v>
      </c>
      <c r="AV146" s="13" t="s">
        <v>79</v>
      </c>
      <c r="AW146" s="13" t="s">
        <v>33</v>
      </c>
      <c r="AX146" s="13" t="s">
        <v>72</v>
      </c>
      <c r="AY146" s="244" t="s">
        <v>203</v>
      </c>
    </row>
    <row r="147" s="13" customFormat="1">
      <c r="A147" s="13"/>
      <c r="B147" s="234"/>
      <c r="C147" s="235"/>
      <c r="D147" s="236" t="s">
        <v>215</v>
      </c>
      <c r="E147" s="237" t="s">
        <v>19</v>
      </c>
      <c r="F147" s="238" t="s">
        <v>241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215</v>
      </c>
      <c r="AU147" s="244" t="s">
        <v>81</v>
      </c>
      <c r="AV147" s="13" t="s">
        <v>79</v>
      </c>
      <c r="AW147" s="13" t="s">
        <v>33</v>
      </c>
      <c r="AX147" s="13" t="s">
        <v>72</v>
      </c>
      <c r="AY147" s="244" t="s">
        <v>203</v>
      </c>
    </row>
    <row r="148" s="13" customFormat="1">
      <c r="A148" s="13"/>
      <c r="B148" s="234"/>
      <c r="C148" s="235"/>
      <c r="D148" s="236" t="s">
        <v>215</v>
      </c>
      <c r="E148" s="237" t="s">
        <v>19</v>
      </c>
      <c r="F148" s="238" t="s">
        <v>219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215</v>
      </c>
      <c r="AU148" s="244" t="s">
        <v>81</v>
      </c>
      <c r="AV148" s="13" t="s">
        <v>79</v>
      </c>
      <c r="AW148" s="13" t="s">
        <v>33</v>
      </c>
      <c r="AX148" s="13" t="s">
        <v>72</v>
      </c>
      <c r="AY148" s="244" t="s">
        <v>203</v>
      </c>
    </row>
    <row r="149" s="13" customFormat="1">
      <c r="A149" s="13"/>
      <c r="B149" s="234"/>
      <c r="C149" s="235"/>
      <c r="D149" s="236" t="s">
        <v>215</v>
      </c>
      <c r="E149" s="237" t="s">
        <v>19</v>
      </c>
      <c r="F149" s="238" t="s">
        <v>220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215</v>
      </c>
      <c r="AU149" s="244" t="s">
        <v>81</v>
      </c>
      <c r="AV149" s="13" t="s">
        <v>79</v>
      </c>
      <c r="AW149" s="13" t="s">
        <v>33</v>
      </c>
      <c r="AX149" s="13" t="s">
        <v>72</v>
      </c>
      <c r="AY149" s="244" t="s">
        <v>203</v>
      </c>
    </row>
    <row r="150" s="14" customFormat="1">
      <c r="A150" s="14"/>
      <c r="B150" s="245"/>
      <c r="C150" s="246"/>
      <c r="D150" s="236" t="s">
        <v>215</v>
      </c>
      <c r="E150" s="247" t="s">
        <v>19</v>
      </c>
      <c r="F150" s="248" t="s">
        <v>242</v>
      </c>
      <c r="G150" s="246"/>
      <c r="H150" s="249">
        <v>14.24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215</v>
      </c>
      <c r="AU150" s="255" t="s">
        <v>81</v>
      </c>
      <c r="AV150" s="14" t="s">
        <v>81</v>
      </c>
      <c r="AW150" s="14" t="s">
        <v>33</v>
      </c>
      <c r="AX150" s="14" t="s">
        <v>72</v>
      </c>
      <c r="AY150" s="255" t="s">
        <v>203</v>
      </c>
    </row>
    <row r="151" s="13" customFormat="1">
      <c r="A151" s="13"/>
      <c r="B151" s="234"/>
      <c r="C151" s="235"/>
      <c r="D151" s="236" t="s">
        <v>215</v>
      </c>
      <c r="E151" s="237" t="s">
        <v>19</v>
      </c>
      <c r="F151" s="238" t="s">
        <v>216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215</v>
      </c>
      <c r="AU151" s="244" t="s">
        <v>81</v>
      </c>
      <c r="AV151" s="13" t="s">
        <v>79</v>
      </c>
      <c r="AW151" s="13" t="s">
        <v>33</v>
      </c>
      <c r="AX151" s="13" t="s">
        <v>72</v>
      </c>
      <c r="AY151" s="244" t="s">
        <v>203</v>
      </c>
    </row>
    <row r="152" s="13" customFormat="1">
      <c r="A152" s="13"/>
      <c r="B152" s="234"/>
      <c r="C152" s="235"/>
      <c r="D152" s="236" t="s">
        <v>215</v>
      </c>
      <c r="E152" s="237" t="s">
        <v>19</v>
      </c>
      <c r="F152" s="238" t="s">
        <v>243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215</v>
      </c>
      <c r="AU152" s="244" t="s">
        <v>81</v>
      </c>
      <c r="AV152" s="13" t="s">
        <v>79</v>
      </c>
      <c r="AW152" s="13" t="s">
        <v>33</v>
      </c>
      <c r="AX152" s="13" t="s">
        <v>72</v>
      </c>
      <c r="AY152" s="244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244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219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220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4" customFormat="1">
      <c r="A156" s="14"/>
      <c r="B156" s="245"/>
      <c r="C156" s="246"/>
      <c r="D156" s="236" t="s">
        <v>215</v>
      </c>
      <c r="E156" s="247" t="s">
        <v>19</v>
      </c>
      <c r="F156" s="248" t="s">
        <v>245</v>
      </c>
      <c r="G156" s="246"/>
      <c r="H156" s="249">
        <v>8.0800000000000001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215</v>
      </c>
      <c r="AU156" s="255" t="s">
        <v>81</v>
      </c>
      <c r="AV156" s="14" t="s">
        <v>81</v>
      </c>
      <c r="AW156" s="14" t="s">
        <v>33</v>
      </c>
      <c r="AX156" s="14" t="s">
        <v>72</v>
      </c>
      <c r="AY156" s="255" t="s">
        <v>203</v>
      </c>
    </row>
    <row r="157" s="15" customFormat="1">
      <c r="A157" s="15"/>
      <c r="B157" s="256"/>
      <c r="C157" s="257"/>
      <c r="D157" s="236" t="s">
        <v>215</v>
      </c>
      <c r="E157" s="258" t="s">
        <v>19</v>
      </c>
      <c r="F157" s="259" t="s">
        <v>246</v>
      </c>
      <c r="G157" s="257"/>
      <c r="H157" s="260">
        <v>213.24000000000004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6" t="s">
        <v>215</v>
      </c>
      <c r="AU157" s="266" t="s">
        <v>81</v>
      </c>
      <c r="AV157" s="15" t="s">
        <v>211</v>
      </c>
      <c r="AW157" s="15" t="s">
        <v>33</v>
      </c>
      <c r="AX157" s="15" t="s">
        <v>79</v>
      </c>
      <c r="AY157" s="266" t="s">
        <v>203</v>
      </c>
    </row>
    <row r="158" s="12" customFormat="1" ht="22.8" customHeight="1">
      <c r="A158" s="12"/>
      <c r="B158" s="200"/>
      <c r="C158" s="201"/>
      <c r="D158" s="202" t="s">
        <v>71</v>
      </c>
      <c r="E158" s="214" t="s">
        <v>247</v>
      </c>
      <c r="F158" s="214" t="s">
        <v>248</v>
      </c>
      <c r="G158" s="201"/>
      <c r="H158" s="201"/>
      <c r="I158" s="204"/>
      <c r="J158" s="215">
        <f>BK158</f>
        <v>0</v>
      </c>
      <c r="K158" s="201"/>
      <c r="L158" s="206"/>
      <c r="M158" s="207"/>
      <c r="N158" s="208"/>
      <c r="O158" s="208"/>
      <c r="P158" s="209">
        <f>SUM(P159:P212)</f>
        <v>0</v>
      </c>
      <c r="Q158" s="208"/>
      <c r="R158" s="209">
        <f>SUM(R159:R212)</f>
        <v>0</v>
      </c>
      <c r="S158" s="208"/>
      <c r="T158" s="210">
        <f>SUM(T159:T212)</f>
        <v>1.176553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1" t="s">
        <v>79</v>
      </c>
      <c r="AT158" s="212" t="s">
        <v>71</v>
      </c>
      <c r="AU158" s="212" t="s">
        <v>79</v>
      </c>
      <c r="AY158" s="211" t="s">
        <v>203</v>
      </c>
      <c r="BK158" s="213">
        <f>SUM(BK159:BK212)</f>
        <v>0</v>
      </c>
    </row>
    <row r="159" s="2" customFormat="1" ht="24.15" customHeight="1">
      <c r="A159" s="40"/>
      <c r="B159" s="41"/>
      <c r="C159" s="216" t="s">
        <v>81</v>
      </c>
      <c r="D159" s="216" t="s">
        <v>206</v>
      </c>
      <c r="E159" s="217" t="s">
        <v>249</v>
      </c>
      <c r="F159" s="218" t="s">
        <v>250</v>
      </c>
      <c r="G159" s="219" t="s">
        <v>209</v>
      </c>
      <c r="H159" s="220">
        <v>11.032</v>
      </c>
      <c r="I159" s="221"/>
      <c r="J159" s="222">
        <f>ROUND(I159*H159,2)</f>
        <v>0</v>
      </c>
      <c r="K159" s="218" t="s">
        <v>210</v>
      </c>
      <c r="L159" s="46"/>
      <c r="M159" s="223" t="s">
        <v>19</v>
      </c>
      <c r="N159" s="224" t="s">
        <v>43</v>
      </c>
      <c r="O159" s="86"/>
      <c r="P159" s="225">
        <f>O159*H159</f>
        <v>0</v>
      </c>
      <c r="Q159" s="225">
        <v>0</v>
      </c>
      <c r="R159" s="225">
        <f>Q159*H159</f>
        <v>0</v>
      </c>
      <c r="S159" s="225">
        <v>0.075999999999999998</v>
      </c>
      <c r="T159" s="226">
        <f>S159*H159</f>
        <v>0.83843199999999996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7" t="s">
        <v>211</v>
      </c>
      <c r="AT159" s="227" t="s">
        <v>206</v>
      </c>
      <c r="AU159" s="227" t="s">
        <v>81</v>
      </c>
      <c r="AY159" s="19" t="s">
        <v>203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19" t="s">
        <v>79</v>
      </c>
      <c r="BK159" s="228">
        <f>ROUND(I159*H159,2)</f>
        <v>0</v>
      </c>
      <c r="BL159" s="19" t="s">
        <v>211</v>
      </c>
      <c r="BM159" s="227" t="s">
        <v>251</v>
      </c>
    </row>
    <row r="160" s="2" customFormat="1">
      <c r="A160" s="40"/>
      <c r="B160" s="41"/>
      <c r="C160" s="42"/>
      <c r="D160" s="229" t="s">
        <v>213</v>
      </c>
      <c r="E160" s="42"/>
      <c r="F160" s="230" t="s">
        <v>252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213</v>
      </c>
      <c r="AU160" s="19" t="s">
        <v>81</v>
      </c>
    </row>
    <row r="161" s="13" customFormat="1">
      <c r="A161" s="13"/>
      <c r="B161" s="234"/>
      <c r="C161" s="235"/>
      <c r="D161" s="236" t="s">
        <v>215</v>
      </c>
      <c r="E161" s="237" t="s">
        <v>19</v>
      </c>
      <c r="F161" s="238" t="s">
        <v>216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215</v>
      </c>
      <c r="AU161" s="244" t="s">
        <v>81</v>
      </c>
      <c r="AV161" s="13" t="s">
        <v>79</v>
      </c>
      <c r="AW161" s="13" t="s">
        <v>33</v>
      </c>
      <c r="AX161" s="13" t="s">
        <v>72</v>
      </c>
      <c r="AY161" s="244" t="s">
        <v>203</v>
      </c>
    </row>
    <row r="162" s="13" customFormat="1">
      <c r="A162" s="13"/>
      <c r="B162" s="234"/>
      <c r="C162" s="235"/>
      <c r="D162" s="236" t="s">
        <v>215</v>
      </c>
      <c r="E162" s="237" t="s">
        <v>19</v>
      </c>
      <c r="F162" s="238" t="s">
        <v>253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215</v>
      </c>
      <c r="AU162" s="244" t="s">
        <v>81</v>
      </c>
      <c r="AV162" s="13" t="s">
        <v>79</v>
      </c>
      <c r="AW162" s="13" t="s">
        <v>33</v>
      </c>
      <c r="AX162" s="13" t="s">
        <v>72</v>
      </c>
      <c r="AY162" s="244" t="s">
        <v>203</v>
      </c>
    </row>
    <row r="163" s="13" customFormat="1">
      <c r="A163" s="13"/>
      <c r="B163" s="234"/>
      <c r="C163" s="235"/>
      <c r="D163" s="236" t="s">
        <v>215</v>
      </c>
      <c r="E163" s="237" t="s">
        <v>19</v>
      </c>
      <c r="F163" s="238" t="s">
        <v>218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215</v>
      </c>
      <c r="AU163" s="244" t="s">
        <v>81</v>
      </c>
      <c r="AV163" s="13" t="s">
        <v>79</v>
      </c>
      <c r="AW163" s="13" t="s">
        <v>33</v>
      </c>
      <c r="AX163" s="13" t="s">
        <v>72</v>
      </c>
      <c r="AY163" s="244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254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3" customFormat="1">
      <c r="A165" s="13"/>
      <c r="B165" s="234"/>
      <c r="C165" s="235"/>
      <c r="D165" s="236" t="s">
        <v>215</v>
      </c>
      <c r="E165" s="237" t="s">
        <v>19</v>
      </c>
      <c r="F165" s="238" t="s">
        <v>255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215</v>
      </c>
      <c r="AU165" s="244" t="s">
        <v>81</v>
      </c>
      <c r="AV165" s="13" t="s">
        <v>79</v>
      </c>
      <c r="AW165" s="13" t="s">
        <v>33</v>
      </c>
      <c r="AX165" s="13" t="s">
        <v>72</v>
      </c>
      <c r="AY165" s="244" t="s">
        <v>203</v>
      </c>
    </row>
    <row r="166" s="14" customFormat="1">
      <c r="A166" s="14"/>
      <c r="B166" s="245"/>
      <c r="C166" s="246"/>
      <c r="D166" s="236" t="s">
        <v>215</v>
      </c>
      <c r="E166" s="247" t="s">
        <v>19</v>
      </c>
      <c r="F166" s="248" t="s">
        <v>256</v>
      </c>
      <c r="G166" s="246"/>
      <c r="H166" s="249">
        <v>1.7729999999999999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215</v>
      </c>
      <c r="AU166" s="255" t="s">
        <v>81</v>
      </c>
      <c r="AV166" s="14" t="s">
        <v>81</v>
      </c>
      <c r="AW166" s="14" t="s">
        <v>33</v>
      </c>
      <c r="AX166" s="14" t="s">
        <v>72</v>
      </c>
      <c r="AY166" s="255" t="s">
        <v>203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216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3" customFormat="1">
      <c r="A168" s="13"/>
      <c r="B168" s="234"/>
      <c r="C168" s="235"/>
      <c r="D168" s="236" t="s">
        <v>215</v>
      </c>
      <c r="E168" s="237" t="s">
        <v>19</v>
      </c>
      <c r="F168" s="238" t="s">
        <v>257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215</v>
      </c>
      <c r="AU168" s="244" t="s">
        <v>81</v>
      </c>
      <c r="AV168" s="13" t="s">
        <v>79</v>
      </c>
      <c r="AW168" s="13" t="s">
        <v>33</v>
      </c>
      <c r="AX168" s="13" t="s">
        <v>72</v>
      </c>
      <c r="AY168" s="244" t="s">
        <v>203</v>
      </c>
    </row>
    <row r="169" s="13" customFormat="1">
      <c r="A169" s="13"/>
      <c r="B169" s="234"/>
      <c r="C169" s="235"/>
      <c r="D169" s="236" t="s">
        <v>215</v>
      </c>
      <c r="E169" s="237" t="s">
        <v>19</v>
      </c>
      <c r="F169" s="238" t="s">
        <v>238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215</v>
      </c>
      <c r="AU169" s="244" t="s">
        <v>81</v>
      </c>
      <c r="AV169" s="13" t="s">
        <v>79</v>
      </c>
      <c r="AW169" s="13" t="s">
        <v>33</v>
      </c>
      <c r="AX169" s="13" t="s">
        <v>72</v>
      </c>
      <c r="AY169" s="244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254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3" customFormat="1">
      <c r="A171" s="13"/>
      <c r="B171" s="234"/>
      <c r="C171" s="235"/>
      <c r="D171" s="236" t="s">
        <v>215</v>
      </c>
      <c r="E171" s="237" t="s">
        <v>19</v>
      </c>
      <c r="F171" s="238" t="s">
        <v>258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215</v>
      </c>
      <c r="AU171" s="244" t="s">
        <v>81</v>
      </c>
      <c r="AV171" s="13" t="s">
        <v>79</v>
      </c>
      <c r="AW171" s="13" t="s">
        <v>33</v>
      </c>
      <c r="AX171" s="13" t="s">
        <v>72</v>
      </c>
      <c r="AY171" s="244" t="s">
        <v>203</v>
      </c>
    </row>
    <row r="172" s="14" customFormat="1">
      <c r="A172" s="14"/>
      <c r="B172" s="245"/>
      <c r="C172" s="246"/>
      <c r="D172" s="236" t="s">
        <v>215</v>
      </c>
      <c r="E172" s="247" t="s">
        <v>19</v>
      </c>
      <c r="F172" s="248" t="s">
        <v>259</v>
      </c>
      <c r="G172" s="246"/>
      <c r="H172" s="249">
        <v>1.97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215</v>
      </c>
      <c r="AU172" s="255" t="s">
        <v>81</v>
      </c>
      <c r="AV172" s="14" t="s">
        <v>81</v>
      </c>
      <c r="AW172" s="14" t="s">
        <v>33</v>
      </c>
      <c r="AX172" s="14" t="s">
        <v>72</v>
      </c>
      <c r="AY172" s="255" t="s">
        <v>203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216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3" customFormat="1">
      <c r="A174" s="13"/>
      <c r="B174" s="234"/>
      <c r="C174" s="235"/>
      <c r="D174" s="236" t="s">
        <v>215</v>
      </c>
      <c r="E174" s="237" t="s">
        <v>19</v>
      </c>
      <c r="F174" s="238" t="s">
        <v>260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215</v>
      </c>
      <c r="AU174" s="244" t="s">
        <v>81</v>
      </c>
      <c r="AV174" s="13" t="s">
        <v>79</v>
      </c>
      <c r="AW174" s="13" t="s">
        <v>33</v>
      </c>
      <c r="AX174" s="13" t="s">
        <v>72</v>
      </c>
      <c r="AY174" s="244" t="s">
        <v>203</v>
      </c>
    </row>
    <row r="175" s="13" customFormat="1">
      <c r="A175" s="13"/>
      <c r="B175" s="234"/>
      <c r="C175" s="235"/>
      <c r="D175" s="236" t="s">
        <v>215</v>
      </c>
      <c r="E175" s="237" t="s">
        <v>19</v>
      </c>
      <c r="F175" s="238" t="s">
        <v>238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215</v>
      </c>
      <c r="AU175" s="244" t="s">
        <v>81</v>
      </c>
      <c r="AV175" s="13" t="s">
        <v>79</v>
      </c>
      <c r="AW175" s="13" t="s">
        <v>33</v>
      </c>
      <c r="AX175" s="13" t="s">
        <v>72</v>
      </c>
      <c r="AY175" s="244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254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3" customFormat="1">
      <c r="A177" s="13"/>
      <c r="B177" s="234"/>
      <c r="C177" s="235"/>
      <c r="D177" s="236" t="s">
        <v>215</v>
      </c>
      <c r="E177" s="237" t="s">
        <v>19</v>
      </c>
      <c r="F177" s="238" t="s">
        <v>261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215</v>
      </c>
      <c r="AU177" s="244" t="s">
        <v>81</v>
      </c>
      <c r="AV177" s="13" t="s">
        <v>79</v>
      </c>
      <c r="AW177" s="13" t="s">
        <v>33</v>
      </c>
      <c r="AX177" s="13" t="s">
        <v>72</v>
      </c>
      <c r="AY177" s="244" t="s">
        <v>203</v>
      </c>
    </row>
    <row r="178" s="14" customFormat="1">
      <c r="A178" s="14"/>
      <c r="B178" s="245"/>
      <c r="C178" s="246"/>
      <c r="D178" s="236" t="s">
        <v>215</v>
      </c>
      <c r="E178" s="247" t="s">
        <v>19</v>
      </c>
      <c r="F178" s="248" t="s">
        <v>262</v>
      </c>
      <c r="G178" s="246"/>
      <c r="H178" s="249">
        <v>1.5760000000000001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215</v>
      </c>
      <c r="AU178" s="255" t="s">
        <v>81</v>
      </c>
      <c r="AV178" s="14" t="s">
        <v>81</v>
      </c>
      <c r="AW178" s="14" t="s">
        <v>33</v>
      </c>
      <c r="AX178" s="14" t="s">
        <v>72</v>
      </c>
      <c r="AY178" s="255" t="s">
        <v>203</v>
      </c>
    </row>
    <row r="179" s="13" customFormat="1">
      <c r="A179" s="13"/>
      <c r="B179" s="234"/>
      <c r="C179" s="235"/>
      <c r="D179" s="236" t="s">
        <v>215</v>
      </c>
      <c r="E179" s="237" t="s">
        <v>19</v>
      </c>
      <c r="F179" s="238" t="s">
        <v>216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215</v>
      </c>
      <c r="AU179" s="244" t="s">
        <v>81</v>
      </c>
      <c r="AV179" s="13" t="s">
        <v>79</v>
      </c>
      <c r="AW179" s="13" t="s">
        <v>33</v>
      </c>
      <c r="AX179" s="13" t="s">
        <v>72</v>
      </c>
      <c r="AY179" s="244" t="s">
        <v>203</v>
      </c>
    </row>
    <row r="180" s="13" customFormat="1">
      <c r="A180" s="13"/>
      <c r="B180" s="234"/>
      <c r="C180" s="235"/>
      <c r="D180" s="236" t="s">
        <v>215</v>
      </c>
      <c r="E180" s="237" t="s">
        <v>19</v>
      </c>
      <c r="F180" s="238" t="s">
        <v>263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215</v>
      </c>
      <c r="AU180" s="244" t="s">
        <v>81</v>
      </c>
      <c r="AV180" s="13" t="s">
        <v>79</v>
      </c>
      <c r="AW180" s="13" t="s">
        <v>33</v>
      </c>
      <c r="AX180" s="13" t="s">
        <v>72</v>
      </c>
      <c r="AY180" s="244" t="s">
        <v>203</v>
      </c>
    </row>
    <row r="181" s="13" customFormat="1">
      <c r="A181" s="13"/>
      <c r="B181" s="234"/>
      <c r="C181" s="235"/>
      <c r="D181" s="236" t="s">
        <v>215</v>
      </c>
      <c r="E181" s="237" t="s">
        <v>19</v>
      </c>
      <c r="F181" s="238" t="s">
        <v>232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215</v>
      </c>
      <c r="AU181" s="244" t="s">
        <v>81</v>
      </c>
      <c r="AV181" s="13" t="s">
        <v>79</v>
      </c>
      <c r="AW181" s="13" t="s">
        <v>33</v>
      </c>
      <c r="AX181" s="13" t="s">
        <v>72</v>
      </c>
      <c r="AY181" s="244" t="s">
        <v>203</v>
      </c>
    </row>
    <row r="182" s="13" customFormat="1">
      <c r="A182" s="13"/>
      <c r="B182" s="234"/>
      <c r="C182" s="235"/>
      <c r="D182" s="236" t="s">
        <v>215</v>
      </c>
      <c r="E182" s="237" t="s">
        <v>19</v>
      </c>
      <c r="F182" s="238" t="s">
        <v>254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215</v>
      </c>
      <c r="AU182" s="244" t="s">
        <v>81</v>
      </c>
      <c r="AV182" s="13" t="s">
        <v>79</v>
      </c>
      <c r="AW182" s="13" t="s">
        <v>33</v>
      </c>
      <c r="AX182" s="13" t="s">
        <v>72</v>
      </c>
      <c r="AY182" s="244" t="s">
        <v>203</v>
      </c>
    </row>
    <row r="183" s="13" customFormat="1">
      <c r="A183" s="13"/>
      <c r="B183" s="234"/>
      <c r="C183" s="235"/>
      <c r="D183" s="236" t="s">
        <v>215</v>
      </c>
      <c r="E183" s="237" t="s">
        <v>19</v>
      </c>
      <c r="F183" s="238" t="s">
        <v>258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215</v>
      </c>
      <c r="AU183" s="244" t="s">
        <v>81</v>
      </c>
      <c r="AV183" s="13" t="s">
        <v>79</v>
      </c>
      <c r="AW183" s="13" t="s">
        <v>33</v>
      </c>
      <c r="AX183" s="13" t="s">
        <v>72</v>
      </c>
      <c r="AY183" s="244" t="s">
        <v>203</v>
      </c>
    </row>
    <row r="184" s="14" customFormat="1">
      <c r="A184" s="14"/>
      <c r="B184" s="245"/>
      <c r="C184" s="246"/>
      <c r="D184" s="236" t="s">
        <v>215</v>
      </c>
      <c r="E184" s="247" t="s">
        <v>19</v>
      </c>
      <c r="F184" s="248" t="s">
        <v>259</v>
      </c>
      <c r="G184" s="246"/>
      <c r="H184" s="249">
        <v>1.97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215</v>
      </c>
      <c r="AU184" s="255" t="s">
        <v>81</v>
      </c>
      <c r="AV184" s="14" t="s">
        <v>81</v>
      </c>
      <c r="AW184" s="14" t="s">
        <v>33</v>
      </c>
      <c r="AX184" s="14" t="s">
        <v>72</v>
      </c>
      <c r="AY184" s="255" t="s">
        <v>203</v>
      </c>
    </row>
    <row r="185" s="13" customFormat="1">
      <c r="A185" s="13"/>
      <c r="B185" s="234"/>
      <c r="C185" s="235"/>
      <c r="D185" s="236" t="s">
        <v>215</v>
      </c>
      <c r="E185" s="237" t="s">
        <v>19</v>
      </c>
      <c r="F185" s="238" t="s">
        <v>216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215</v>
      </c>
      <c r="AU185" s="244" t="s">
        <v>81</v>
      </c>
      <c r="AV185" s="13" t="s">
        <v>79</v>
      </c>
      <c r="AW185" s="13" t="s">
        <v>33</v>
      </c>
      <c r="AX185" s="13" t="s">
        <v>72</v>
      </c>
      <c r="AY185" s="244" t="s">
        <v>203</v>
      </c>
    </row>
    <row r="186" s="13" customFormat="1">
      <c r="A186" s="13"/>
      <c r="B186" s="234"/>
      <c r="C186" s="235"/>
      <c r="D186" s="236" t="s">
        <v>215</v>
      </c>
      <c r="E186" s="237" t="s">
        <v>19</v>
      </c>
      <c r="F186" s="238" t="s">
        <v>264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215</v>
      </c>
      <c r="AU186" s="244" t="s">
        <v>81</v>
      </c>
      <c r="AV186" s="13" t="s">
        <v>79</v>
      </c>
      <c r="AW186" s="13" t="s">
        <v>33</v>
      </c>
      <c r="AX186" s="13" t="s">
        <v>72</v>
      </c>
      <c r="AY186" s="244" t="s">
        <v>203</v>
      </c>
    </row>
    <row r="187" s="13" customFormat="1">
      <c r="A187" s="13"/>
      <c r="B187" s="234"/>
      <c r="C187" s="235"/>
      <c r="D187" s="236" t="s">
        <v>215</v>
      </c>
      <c r="E187" s="237" t="s">
        <v>19</v>
      </c>
      <c r="F187" s="238" t="s">
        <v>244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215</v>
      </c>
      <c r="AU187" s="244" t="s">
        <v>81</v>
      </c>
      <c r="AV187" s="13" t="s">
        <v>79</v>
      </c>
      <c r="AW187" s="13" t="s">
        <v>33</v>
      </c>
      <c r="AX187" s="13" t="s">
        <v>72</v>
      </c>
      <c r="AY187" s="244" t="s">
        <v>203</v>
      </c>
    </row>
    <row r="188" s="13" customFormat="1">
      <c r="A188" s="13"/>
      <c r="B188" s="234"/>
      <c r="C188" s="235"/>
      <c r="D188" s="236" t="s">
        <v>215</v>
      </c>
      <c r="E188" s="237" t="s">
        <v>19</v>
      </c>
      <c r="F188" s="238" t="s">
        <v>254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215</v>
      </c>
      <c r="AU188" s="244" t="s">
        <v>81</v>
      </c>
      <c r="AV188" s="13" t="s">
        <v>79</v>
      </c>
      <c r="AW188" s="13" t="s">
        <v>33</v>
      </c>
      <c r="AX188" s="13" t="s">
        <v>72</v>
      </c>
      <c r="AY188" s="244" t="s">
        <v>203</v>
      </c>
    </row>
    <row r="189" s="13" customFormat="1">
      <c r="A189" s="13"/>
      <c r="B189" s="234"/>
      <c r="C189" s="235"/>
      <c r="D189" s="236" t="s">
        <v>215</v>
      </c>
      <c r="E189" s="237" t="s">
        <v>19</v>
      </c>
      <c r="F189" s="238" t="s">
        <v>255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215</v>
      </c>
      <c r="AU189" s="244" t="s">
        <v>81</v>
      </c>
      <c r="AV189" s="13" t="s">
        <v>79</v>
      </c>
      <c r="AW189" s="13" t="s">
        <v>33</v>
      </c>
      <c r="AX189" s="13" t="s">
        <v>72</v>
      </c>
      <c r="AY189" s="244" t="s">
        <v>203</v>
      </c>
    </row>
    <row r="190" s="14" customFormat="1">
      <c r="A190" s="14"/>
      <c r="B190" s="245"/>
      <c r="C190" s="246"/>
      <c r="D190" s="236" t="s">
        <v>215</v>
      </c>
      <c r="E190" s="247" t="s">
        <v>19</v>
      </c>
      <c r="F190" s="248" t="s">
        <v>256</v>
      </c>
      <c r="G190" s="246"/>
      <c r="H190" s="249">
        <v>1.7729999999999999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215</v>
      </c>
      <c r="AU190" s="255" t="s">
        <v>81</v>
      </c>
      <c r="AV190" s="14" t="s">
        <v>81</v>
      </c>
      <c r="AW190" s="14" t="s">
        <v>33</v>
      </c>
      <c r="AX190" s="14" t="s">
        <v>72</v>
      </c>
      <c r="AY190" s="255" t="s">
        <v>203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216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3" customFormat="1">
      <c r="A192" s="13"/>
      <c r="B192" s="234"/>
      <c r="C192" s="235"/>
      <c r="D192" s="236" t="s">
        <v>215</v>
      </c>
      <c r="E192" s="237" t="s">
        <v>19</v>
      </c>
      <c r="F192" s="238" t="s">
        <v>265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215</v>
      </c>
      <c r="AU192" s="244" t="s">
        <v>81</v>
      </c>
      <c r="AV192" s="13" t="s">
        <v>79</v>
      </c>
      <c r="AW192" s="13" t="s">
        <v>33</v>
      </c>
      <c r="AX192" s="13" t="s">
        <v>72</v>
      </c>
      <c r="AY192" s="244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229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266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258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4" customFormat="1">
      <c r="A196" s="14"/>
      <c r="B196" s="245"/>
      <c r="C196" s="246"/>
      <c r="D196" s="236" t="s">
        <v>215</v>
      </c>
      <c r="E196" s="247" t="s">
        <v>19</v>
      </c>
      <c r="F196" s="248" t="s">
        <v>267</v>
      </c>
      <c r="G196" s="246"/>
      <c r="H196" s="249">
        <v>1.97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215</v>
      </c>
      <c r="AU196" s="255" t="s">
        <v>81</v>
      </c>
      <c r="AV196" s="14" t="s">
        <v>81</v>
      </c>
      <c r="AW196" s="14" t="s">
        <v>33</v>
      </c>
      <c r="AX196" s="14" t="s">
        <v>72</v>
      </c>
      <c r="AY196" s="255" t="s">
        <v>203</v>
      </c>
    </row>
    <row r="197" s="15" customFormat="1">
      <c r="A197" s="15"/>
      <c r="B197" s="256"/>
      <c r="C197" s="257"/>
      <c r="D197" s="236" t="s">
        <v>215</v>
      </c>
      <c r="E197" s="258" t="s">
        <v>19</v>
      </c>
      <c r="F197" s="259" t="s">
        <v>246</v>
      </c>
      <c r="G197" s="257"/>
      <c r="H197" s="260">
        <v>11.032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6" t="s">
        <v>215</v>
      </c>
      <c r="AU197" s="266" t="s">
        <v>81</v>
      </c>
      <c r="AV197" s="15" t="s">
        <v>211</v>
      </c>
      <c r="AW197" s="15" t="s">
        <v>33</v>
      </c>
      <c r="AX197" s="15" t="s">
        <v>79</v>
      </c>
      <c r="AY197" s="266" t="s">
        <v>203</v>
      </c>
    </row>
    <row r="198" s="2" customFormat="1" ht="24.15" customHeight="1">
      <c r="A198" s="40"/>
      <c r="B198" s="41"/>
      <c r="C198" s="216" t="s">
        <v>89</v>
      </c>
      <c r="D198" s="216" t="s">
        <v>206</v>
      </c>
      <c r="E198" s="217" t="s">
        <v>268</v>
      </c>
      <c r="F198" s="218" t="s">
        <v>269</v>
      </c>
      <c r="G198" s="219" t="s">
        <v>209</v>
      </c>
      <c r="H198" s="220">
        <v>5.367</v>
      </c>
      <c r="I198" s="221"/>
      <c r="J198" s="222">
        <f>ROUND(I198*H198,2)</f>
        <v>0</v>
      </c>
      <c r="K198" s="218" t="s">
        <v>210</v>
      </c>
      <c r="L198" s="46"/>
      <c r="M198" s="223" t="s">
        <v>19</v>
      </c>
      <c r="N198" s="224" t="s">
        <v>43</v>
      </c>
      <c r="O198" s="86"/>
      <c r="P198" s="225">
        <f>O198*H198</f>
        <v>0</v>
      </c>
      <c r="Q198" s="225">
        <v>0</v>
      </c>
      <c r="R198" s="225">
        <f>Q198*H198</f>
        <v>0</v>
      </c>
      <c r="S198" s="225">
        <v>0.063</v>
      </c>
      <c r="T198" s="226">
        <f>S198*H198</f>
        <v>0.338121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7" t="s">
        <v>211</v>
      </c>
      <c r="AT198" s="227" t="s">
        <v>206</v>
      </c>
      <c r="AU198" s="227" t="s">
        <v>81</v>
      </c>
      <c r="AY198" s="19" t="s">
        <v>203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19" t="s">
        <v>79</v>
      </c>
      <c r="BK198" s="228">
        <f>ROUND(I198*H198,2)</f>
        <v>0</v>
      </c>
      <c r="BL198" s="19" t="s">
        <v>211</v>
      </c>
      <c r="BM198" s="227" t="s">
        <v>270</v>
      </c>
    </row>
    <row r="199" s="2" customFormat="1">
      <c r="A199" s="40"/>
      <c r="B199" s="41"/>
      <c r="C199" s="42"/>
      <c r="D199" s="229" t="s">
        <v>213</v>
      </c>
      <c r="E199" s="42"/>
      <c r="F199" s="230" t="s">
        <v>271</v>
      </c>
      <c r="G199" s="42"/>
      <c r="H199" s="42"/>
      <c r="I199" s="231"/>
      <c r="J199" s="42"/>
      <c r="K199" s="42"/>
      <c r="L199" s="46"/>
      <c r="M199" s="232"/>
      <c r="N199" s="233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213</v>
      </c>
      <c r="AU199" s="19" t="s">
        <v>81</v>
      </c>
    </row>
    <row r="200" s="13" customFormat="1">
      <c r="A200" s="13"/>
      <c r="B200" s="234"/>
      <c r="C200" s="235"/>
      <c r="D200" s="236" t="s">
        <v>215</v>
      </c>
      <c r="E200" s="237" t="s">
        <v>19</v>
      </c>
      <c r="F200" s="238" t="s">
        <v>216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215</v>
      </c>
      <c r="AU200" s="244" t="s">
        <v>81</v>
      </c>
      <c r="AV200" s="13" t="s">
        <v>79</v>
      </c>
      <c r="AW200" s="13" t="s">
        <v>33</v>
      </c>
      <c r="AX200" s="13" t="s">
        <v>72</v>
      </c>
      <c r="AY200" s="244" t="s">
        <v>203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272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3" customFormat="1">
      <c r="A202" s="13"/>
      <c r="B202" s="234"/>
      <c r="C202" s="235"/>
      <c r="D202" s="236" t="s">
        <v>215</v>
      </c>
      <c r="E202" s="237" t="s">
        <v>19</v>
      </c>
      <c r="F202" s="238" t="s">
        <v>235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215</v>
      </c>
      <c r="AU202" s="244" t="s">
        <v>81</v>
      </c>
      <c r="AV202" s="13" t="s">
        <v>79</v>
      </c>
      <c r="AW202" s="13" t="s">
        <v>33</v>
      </c>
      <c r="AX202" s="13" t="s">
        <v>72</v>
      </c>
      <c r="AY202" s="244" t="s">
        <v>203</v>
      </c>
    </row>
    <row r="203" s="13" customFormat="1">
      <c r="A203" s="13"/>
      <c r="B203" s="234"/>
      <c r="C203" s="235"/>
      <c r="D203" s="236" t="s">
        <v>215</v>
      </c>
      <c r="E203" s="237" t="s">
        <v>19</v>
      </c>
      <c r="F203" s="238" t="s">
        <v>254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215</v>
      </c>
      <c r="AU203" s="244" t="s">
        <v>81</v>
      </c>
      <c r="AV203" s="13" t="s">
        <v>79</v>
      </c>
      <c r="AW203" s="13" t="s">
        <v>33</v>
      </c>
      <c r="AX203" s="13" t="s">
        <v>72</v>
      </c>
      <c r="AY203" s="244" t="s">
        <v>203</v>
      </c>
    </row>
    <row r="204" s="13" customFormat="1">
      <c r="A204" s="13"/>
      <c r="B204" s="234"/>
      <c r="C204" s="235"/>
      <c r="D204" s="236" t="s">
        <v>215</v>
      </c>
      <c r="E204" s="237" t="s">
        <v>19</v>
      </c>
      <c r="F204" s="238" t="s">
        <v>273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215</v>
      </c>
      <c r="AU204" s="244" t="s">
        <v>81</v>
      </c>
      <c r="AV204" s="13" t="s">
        <v>79</v>
      </c>
      <c r="AW204" s="13" t="s">
        <v>33</v>
      </c>
      <c r="AX204" s="13" t="s">
        <v>72</v>
      </c>
      <c r="AY204" s="244" t="s">
        <v>203</v>
      </c>
    </row>
    <row r="205" s="14" customFormat="1">
      <c r="A205" s="14"/>
      <c r="B205" s="245"/>
      <c r="C205" s="246"/>
      <c r="D205" s="236" t="s">
        <v>215</v>
      </c>
      <c r="E205" s="247" t="s">
        <v>19</v>
      </c>
      <c r="F205" s="248" t="s">
        <v>274</v>
      </c>
      <c r="G205" s="246"/>
      <c r="H205" s="249">
        <v>2.1669999999999998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215</v>
      </c>
      <c r="AU205" s="255" t="s">
        <v>81</v>
      </c>
      <c r="AV205" s="14" t="s">
        <v>81</v>
      </c>
      <c r="AW205" s="14" t="s">
        <v>33</v>
      </c>
      <c r="AX205" s="14" t="s">
        <v>72</v>
      </c>
      <c r="AY205" s="255" t="s">
        <v>203</v>
      </c>
    </row>
    <row r="206" s="13" customFormat="1">
      <c r="A206" s="13"/>
      <c r="B206" s="234"/>
      <c r="C206" s="235"/>
      <c r="D206" s="236" t="s">
        <v>215</v>
      </c>
      <c r="E206" s="237" t="s">
        <v>19</v>
      </c>
      <c r="F206" s="238" t="s">
        <v>216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215</v>
      </c>
      <c r="AU206" s="244" t="s">
        <v>81</v>
      </c>
      <c r="AV206" s="13" t="s">
        <v>79</v>
      </c>
      <c r="AW206" s="13" t="s">
        <v>33</v>
      </c>
      <c r="AX206" s="13" t="s">
        <v>72</v>
      </c>
      <c r="AY206" s="244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275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3" customFormat="1">
      <c r="A208" s="13"/>
      <c r="B208" s="234"/>
      <c r="C208" s="235"/>
      <c r="D208" s="236" t="s">
        <v>215</v>
      </c>
      <c r="E208" s="237" t="s">
        <v>19</v>
      </c>
      <c r="F208" s="238" t="s">
        <v>229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215</v>
      </c>
      <c r="AU208" s="244" t="s">
        <v>81</v>
      </c>
      <c r="AV208" s="13" t="s">
        <v>79</v>
      </c>
      <c r="AW208" s="13" t="s">
        <v>33</v>
      </c>
      <c r="AX208" s="13" t="s">
        <v>72</v>
      </c>
      <c r="AY208" s="244" t="s">
        <v>203</v>
      </c>
    </row>
    <row r="209" s="13" customFormat="1">
      <c r="A209" s="13"/>
      <c r="B209" s="234"/>
      <c r="C209" s="235"/>
      <c r="D209" s="236" t="s">
        <v>215</v>
      </c>
      <c r="E209" s="237" t="s">
        <v>19</v>
      </c>
      <c r="F209" s="238" t="s">
        <v>266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215</v>
      </c>
      <c r="AU209" s="244" t="s">
        <v>81</v>
      </c>
      <c r="AV209" s="13" t="s">
        <v>79</v>
      </c>
      <c r="AW209" s="13" t="s">
        <v>33</v>
      </c>
      <c r="AX209" s="13" t="s">
        <v>72</v>
      </c>
      <c r="AY209" s="244" t="s">
        <v>203</v>
      </c>
    </row>
    <row r="210" s="13" customFormat="1">
      <c r="A210" s="13"/>
      <c r="B210" s="234"/>
      <c r="C210" s="235"/>
      <c r="D210" s="236" t="s">
        <v>215</v>
      </c>
      <c r="E210" s="237" t="s">
        <v>19</v>
      </c>
      <c r="F210" s="238" t="s">
        <v>276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215</v>
      </c>
      <c r="AU210" s="244" t="s">
        <v>81</v>
      </c>
      <c r="AV210" s="13" t="s">
        <v>79</v>
      </c>
      <c r="AW210" s="13" t="s">
        <v>33</v>
      </c>
      <c r="AX210" s="13" t="s">
        <v>72</v>
      </c>
      <c r="AY210" s="244" t="s">
        <v>203</v>
      </c>
    </row>
    <row r="211" s="14" customFormat="1">
      <c r="A211" s="14"/>
      <c r="B211" s="245"/>
      <c r="C211" s="246"/>
      <c r="D211" s="236" t="s">
        <v>215</v>
      </c>
      <c r="E211" s="247" t="s">
        <v>19</v>
      </c>
      <c r="F211" s="248" t="s">
        <v>277</v>
      </c>
      <c r="G211" s="246"/>
      <c r="H211" s="249">
        <v>3.2000000000000002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215</v>
      </c>
      <c r="AU211" s="255" t="s">
        <v>81</v>
      </c>
      <c r="AV211" s="14" t="s">
        <v>81</v>
      </c>
      <c r="AW211" s="14" t="s">
        <v>33</v>
      </c>
      <c r="AX211" s="14" t="s">
        <v>72</v>
      </c>
      <c r="AY211" s="255" t="s">
        <v>203</v>
      </c>
    </row>
    <row r="212" s="15" customFormat="1">
      <c r="A212" s="15"/>
      <c r="B212" s="256"/>
      <c r="C212" s="257"/>
      <c r="D212" s="236" t="s">
        <v>215</v>
      </c>
      <c r="E212" s="258" t="s">
        <v>19</v>
      </c>
      <c r="F212" s="259" t="s">
        <v>246</v>
      </c>
      <c r="G212" s="257"/>
      <c r="H212" s="260">
        <v>5.367</v>
      </c>
      <c r="I212" s="261"/>
      <c r="J212" s="257"/>
      <c r="K212" s="257"/>
      <c r="L212" s="262"/>
      <c r="M212" s="263"/>
      <c r="N212" s="264"/>
      <c r="O212" s="264"/>
      <c r="P212" s="264"/>
      <c r="Q212" s="264"/>
      <c r="R212" s="264"/>
      <c r="S212" s="264"/>
      <c r="T212" s="26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6" t="s">
        <v>215</v>
      </c>
      <c r="AU212" s="266" t="s">
        <v>81</v>
      </c>
      <c r="AV212" s="15" t="s">
        <v>211</v>
      </c>
      <c r="AW212" s="15" t="s">
        <v>33</v>
      </c>
      <c r="AX212" s="15" t="s">
        <v>79</v>
      </c>
      <c r="AY212" s="266" t="s">
        <v>203</v>
      </c>
    </row>
    <row r="213" s="12" customFormat="1" ht="22.8" customHeight="1">
      <c r="A213" s="12"/>
      <c r="B213" s="200"/>
      <c r="C213" s="201"/>
      <c r="D213" s="202" t="s">
        <v>71</v>
      </c>
      <c r="E213" s="214" t="s">
        <v>278</v>
      </c>
      <c r="F213" s="214" t="s">
        <v>279</v>
      </c>
      <c r="G213" s="201"/>
      <c r="H213" s="201"/>
      <c r="I213" s="204"/>
      <c r="J213" s="215">
        <f>BK213</f>
        <v>0</v>
      </c>
      <c r="K213" s="201"/>
      <c r="L213" s="206"/>
      <c r="M213" s="207"/>
      <c r="N213" s="208"/>
      <c r="O213" s="208"/>
      <c r="P213" s="209">
        <f>SUM(P214:P231)</f>
        <v>0</v>
      </c>
      <c r="Q213" s="208"/>
      <c r="R213" s="209">
        <f>SUM(R214:R231)</f>
        <v>0</v>
      </c>
      <c r="S213" s="208"/>
      <c r="T213" s="210">
        <f>SUM(T214:T231)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11" t="s">
        <v>79</v>
      </c>
      <c r="AT213" s="212" t="s">
        <v>71</v>
      </c>
      <c r="AU213" s="212" t="s">
        <v>79</v>
      </c>
      <c r="AY213" s="211" t="s">
        <v>203</v>
      </c>
      <c r="BK213" s="213">
        <f>SUM(BK214:BK231)</f>
        <v>0</v>
      </c>
    </row>
    <row r="214" s="2" customFormat="1" ht="24.15" customHeight="1">
      <c r="A214" s="40"/>
      <c r="B214" s="41"/>
      <c r="C214" s="216" t="s">
        <v>211</v>
      </c>
      <c r="D214" s="216" t="s">
        <v>206</v>
      </c>
      <c r="E214" s="217" t="s">
        <v>280</v>
      </c>
      <c r="F214" s="218" t="s">
        <v>281</v>
      </c>
      <c r="G214" s="219" t="s">
        <v>282</v>
      </c>
      <c r="H214" s="220">
        <v>2.5640000000000001</v>
      </c>
      <c r="I214" s="221"/>
      <c r="J214" s="222">
        <f>ROUND(I214*H214,2)</f>
        <v>0</v>
      </c>
      <c r="K214" s="218" t="s">
        <v>210</v>
      </c>
      <c r="L214" s="46"/>
      <c r="M214" s="223" t="s">
        <v>19</v>
      </c>
      <c r="N214" s="224" t="s">
        <v>43</v>
      </c>
      <c r="O214" s="86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7" t="s">
        <v>211</v>
      </c>
      <c r="AT214" s="227" t="s">
        <v>206</v>
      </c>
      <c r="AU214" s="227" t="s">
        <v>81</v>
      </c>
      <c r="AY214" s="19" t="s">
        <v>203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19" t="s">
        <v>79</v>
      </c>
      <c r="BK214" s="228">
        <f>ROUND(I214*H214,2)</f>
        <v>0</v>
      </c>
      <c r="BL214" s="19" t="s">
        <v>211</v>
      </c>
      <c r="BM214" s="227" t="s">
        <v>283</v>
      </c>
    </row>
    <row r="215" s="2" customFormat="1">
      <c r="A215" s="40"/>
      <c r="B215" s="41"/>
      <c r="C215" s="42"/>
      <c r="D215" s="229" t="s">
        <v>213</v>
      </c>
      <c r="E215" s="42"/>
      <c r="F215" s="230" t="s">
        <v>284</v>
      </c>
      <c r="G215" s="42"/>
      <c r="H215" s="42"/>
      <c r="I215" s="231"/>
      <c r="J215" s="42"/>
      <c r="K215" s="42"/>
      <c r="L215" s="46"/>
      <c r="M215" s="232"/>
      <c r="N215" s="23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213</v>
      </c>
      <c r="AU215" s="19" t="s">
        <v>81</v>
      </c>
    </row>
    <row r="216" s="2" customFormat="1" ht="21.75" customHeight="1">
      <c r="A216" s="40"/>
      <c r="B216" s="41"/>
      <c r="C216" s="216" t="s">
        <v>285</v>
      </c>
      <c r="D216" s="216" t="s">
        <v>206</v>
      </c>
      <c r="E216" s="217" t="s">
        <v>286</v>
      </c>
      <c r="F216" s="218" t="s">
        <v>287</v>
      </c>
      <c r="G216" s="219" t="s">
        <v>282</v>
      </c>
      <c r="H216" s="220">
        <v>2.5640000000000001</v>
      </c>
      <c r="I216" s="221"/>
      <c r="J216" s="222">
        <f>ROUND(I216*H216,2)</f>
        <v>0</v>
      </c>
      <c r="K216" s="218" t="s">
        <v>210</v>
      </c>
      <c r="L216" s="46"/>
      <c r="M216" s="223" t="s">
        <v>19</v>
      </c>
      <c r="N216" s="224" t="s">
        <v>43</v>
      </c>
      <c r="O216" s="86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7" t="s">
        <v>211</v>
      </c>
      <c r="AT216" s="227" t="s">
        <v>206</v>
      </c>
      <c r="AU216" s="227" t="s">
        <v>81</v>
      </c>
      <c r="AY216" s="19" t="s">
        <v>203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19" t="s">
        <v>79</v>
      </c>
      <c r="BK216" s="228">
        <f>ROUND(I216*H216,2)</f>
        <v>0</v>
      </c>
      <c r="BL216" s="19" t="s">
        <v>211</v>
      </c>
      <c r="BM216" s="227" t="s">
        <v>288</v>
      </c>
    </row>
    <row r="217" s="2" customFormat="1">
      <c r="A217" s="40"/>
      <c r="B217" s="41"/>
      <c r="C217" s="42"/>
      <c r="D217" s="229" t="s">
        <v>213</v>
      </c>
      <c r="E217" s="42"/>
      <c r="F217" s="230" t="s">
        <v>289</v>
      </c>
      <c r="G217" s="42"/>
      <c r="H217" s="42"/>
      <c r="I217" s="231"/>
      <c r="J217" s="42"/>
      <c r="K217" s="42"/>
      <c r="L217" s="46"/>
      <c r="M217" s="232"/>
      <c r="N217" s="23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213</v>
      </c>
      <c r="AU217" s="19" t="s">
        <v>81</v>
      </c>
    </row>
    <row r="218" s="2" customFormat="1" ht="24.15" customHeight="1">
      <c r="A218" s="40"/>
      <c r="B218" s="41"/>
      <c r="C218" s="216" t="s">
        <v>290</v>
      </c>
      <c r="D218" s="216" t="s">
        <v>206</v>
      </c>
      <c r="E218" s="217" t="s">
        <v>291</v>
      </c>
      <c r="F218" s="218" t="s">
        <v>292</v>
      </c>
      <c r="G218" s="219" t="s">
        <v>282</v>
      </c>
      <c r="H218" s="220">
        <v>66.664000000000001</v>
      </c>
      <c r="I218" s="221"/>
      <c r="J218" s="222">
        <f>ROUND(I218*H218,2)</f>
        <v>0</v>
      </c>
      <c r="K218" s="218" t="s">
        <v>210</v>
      </c>
      <c r="L218" s="46"/>
      <c r="M218" s="223" t="s">
        <v>19</v>
      </c>
      <c r="N218" s="224" t="s">
        <v>43</v>
      </c>
      <c r="O218" s="86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7" t="s">
        <v>211</v>
      </c>
      <c r="AT218" s="227" t="s">
        <v>206</v>
      </c>
      <c r="AU218" s="227" t="s">
        <v>81</v>
      </c>
      <c r="AY218" s="19" t="s">
        <v>203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19" t="s">
        <v>79</v>
      </c>
      <c r="BK218" s="228">
        <f>ROUND(I218*H218,2)</f>
        <v>0</v>
      </c>
      <c r="BL218" s="19" t="s">
        <v>211</v>
      </c>
      <c r="BM218" s="227" t="s">
        <v>293</v>
      </c>
    </row>
    <row r="219" s="2" customFormat="1">
      <c r="A219" s="40"/>
      <c r="B219" s="41"/>
      <c r="C219" s="42"/>
      <c r="D219" s="229" t="s">
        <v>213</v>
      </c>
      <c r="E219" s="42"/>
      <c r="F219" s="230" t="s">
        <v>294</v>
      </c>
      <c r="G219" s="42"/>
      <c r="H219" s="42"/>
      <c r="I219" s="231"/>
      <c r="J219" s="42"/>
      <c r="K219" s="42"/>
      <c r="L219" s="46"/>
      <c r="M219" s="232"/>
      <c r="N219" s="23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213</v>
      </c>
      <c r="AU219" s="19" t="s">
        <v>81</v>
      </c>
    </row>
    <row r="220" s="14" customFormat="1">
      <c r="A220" s="14"/>
      <c r="B220" s="245"/>
      <c r="C220" s="246"/>
      <c r="D220" s="236" t="s">
        <v>215</v>
      </c>
      <c r="E220" s="246"/>
      <c r="F220" s="248" t="s">
        <v>295</v>
      </c>
      <c r="G220" s="246"/>
      <c r="H220" s="249">
        <v>66.664000000000001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215</v>
      </c>
      <c r="AU220" s="255" t="s">
        <v>81</v>
      </c>
      <c r="AV220" s="14" t="s">
        <v>81</v>
      </c>
      <c r="AW220" s="14" t="s">
        <v>4</v>
      </c>
      <c r="AX220" s="14" t="s">
        <v>79</v>
      </c>
      <c r="AY220" s="255" t="s">
        <v>203</v>
      </c>
    </row>
    <row r="221" s="2" customFormat="1" ht="24.15" customHeight="1">
      <c r="A221" s="40"/>
      <c r="B221" s="41"/>
      <c r="C221" s="216" t="s">
        <v>296</v>
      </c>
      <c r="D221" s="216" t="s">
        <v>206</v>
      </c>
      <c r="E221" s="217" t="s">
        <v>297</v>
      </c>
      <c r="F221" s="218" t="s">
        <v>298</v>
      </c>
      <c r="G221" s="219" t="s">
        <v>282</v>
      </c>
      <c r="H221" s="220">
        <v>0.19</v>
      </c>
      <c r="I221" s="221"/>
      <c r="J221" s="222">
        <f>ROUND(I221*H221,2)</f>
        <v>0</v>
      </c>
      <c r="K221" s="218" t="s">
        <v>210</v>
      </c>
      <c r="L221" s="46"/>
      <c r="M221" s="223" t="s">
        <v>19</v>
      </c>
      <c r="N221" s="224" t="s">
        <v>43</v>
      </c>
      <c r="O221" s="86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7" t="s">
        <v>211</v>
      </c>
      <c r="AT221" s="227" t="s">
        <v>206</v>
      </c>
      <c r="AU221" s="227" t="s">
        <v>81</v>
      </c>
      <c r="AY221" s="19" t="s">
        <v>203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19" t="s">
        <v>79</v>
      </c>
      <c r="BK221" s="228">
        <f>ROUND(I221*H221,2)</f>
        <v>0</v>
      </c>
      <c r="BL221" s="19" t="s">
        <v>211</v>
      </c>
      <c r="BM221" s="227" t="s">
        <v>299</v>
      </c>
    </row>
    <row r="222" s="2" customFormat="1">
      <c r="A222" s="40"/>
      <c r="B222" s="41"/>
      <c r="C222" s="42"/>
      <c r="D222" s="229" t="s">
        <v>213</v>
      </c>
      <c r="E222" s="42"/>
      <c r="F222" s="230" t="s">
        <v>300</v>
      </c>
      <c r="G222" s="42"/>
      <c r="H222" s="42"/>
      <c r="I222" s="231"/>
      <c r="J222" s="42"/>
      <c r="K222" s="42"/>
      <c r="L222" s="46"/>
      <c r="M222" s="232"/>
      <c r="N222" s="23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213</v>
      </c>
      <c r="AU222" s="19" t="s">
        <v>81</v>
      </c>
    </row>
    <row r="223" s="14" customFormat="1">
      <c r="A223" s="14"/>
      <c r="B223" s="245"/>
      <c r="C223" s="246"/>
      <c r="D223" s="236" t="s">
        <v>215</v>
      </c>
      <c r="E223" s="247" t="s">
        <v>19</v>
      </c>
      <c r="F223" s="248" t="s">
        <v>301</v>
      </c>
      <c r="G223" s="246"/>
      <c r="H223" s="249">
        <v>0.19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215</v>
      </c>
      <c r="AU223" s="255" t="s">
        <v>81</v>
      </c>
      <c r="AV223" s="14" t="s">
        <v>81</v>
      </c>
      <c r="AW223" s="14" t="s">
        <v>33</v>
      </c>
      <c r="AX223" s="14" t="s">
        <v>72</v>
      </c>
      <c r="AY223" s="255" t="s">
        <v>203</v>
      </c>
    </row>
    <row r="224" s="15" customFormat="1">
      <c r="A224" s="15"/>
      <c r="B224" s="256"/>
      <c r="C224" s="257"/>
      <c r="D224" s="236" t="s">
        <v>215</v>
      </c>
      <c r="E224" s="258" t="s">
        <v>19</v>
      </c>
      <c r="F224" s="259" t="s">
        <v>246</v>
      </c>
      <c r="G224" s="257"/>
      <c r="H224" s="260">
        <v>0.19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6" t="s">
        <v>215</v>
      </c>
      <c r="AU224" s="266" t="s">
        <v>81</v>
      </c>
      <c r="AV224" s="15" t="s">
        <v>211</v>
      </c>
      <c r="AW224" s="15" t="s">
        <v>33</v>
      </c>
      <c r="AX224" s="15" t="s">
        <v>79</v>
      </c>
      <c r="AY224" s="266" t="s">
        <v>203</v>
      </c>
    </row>
    <row r="225" s="2" customFormat="1" ht="24.15" customHeight="1">
      <c r="A225" s="40"/>
      <c r="B225" s="41"/>
      <c r="C225" s="216" t="s">
        <v>302</v>
      </c>
      <c r="D225" s="216" t="s">
        <v>206</v>
      </c>
      <c r="E225" s="217" t="s">
        <v>303</v>
      </c>
      <c r="F225" s="218" t="s">
        <v>304</v>
      </c>
      <c r="G225" s="219" t="s">
        <v>282</v>
      </c>
      <c r="H225" s="220">
        <v>1.1770000000000001</v>
      </c>
      <c r="I225" s="221"/>
      <c r="J225" s="222">
        <f>ROUND(I225*H225,2)</f>
        <v>0</v>
      </c>
      <c r="K225" s="218" t="s">
        <v>210</v>
      </c>
      <c r="L225" s="46"/>
      <c r="M225" s="223" t="s">
        <v>19</v>
      </c>
      <c r="N225" s="224" t="s">
        <v>43</v>
      </c>
      <c r="O225" s="86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7" t="s">
        <v>211</v>
      </c>
      <c r="AT225" s="227" t="s">
        <v>206</v>
      </c>
      <c r="AU225" s="227" t="s">
        <v>81</v>
      </c>
      <c r="AY225" s="19" t="s">
        <v>203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19" t="s">
        <v>79</v>
      </c>
      <c r="BK225" s="228">
        <f>ROUND(I225*H225,2)</f>
        <v>0</v>
      </c>
      <c r="BL225" s="19" t="s">
        <v>211</v>
      </c>
      <c r="BM225" s="227" t="s">
        <v>305</v>
      </c>
    </row>
    <row r="226" s="2" customFormat="1">
      <c r="A226" s="40"/>
      <c r="B226" s="41"/>
      <c r="C226" s="42"/>
      <c r="D226" s="229" t="s">
        <v>213</v>
      </c>
      <c r="E226" s="42"/>
      <c r="F226" s="230" t="s">
        <v>306</v>
      </c>
      <c r="G226" s="42"/>
      <c r="H226" s="42"/>
      <c r="I226" s="231"/>
      <c r="J226" s="42"/>
      <c r="K226" s="42"/>
      <c r="L226" s="46"/>
      <c r="M226" s="232"/>
      <c r="N226" s="23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213</v>
      </c>
      <c r="AU226" s="19" t="s">
        <v>81</v>
      </c>
    </row>
    <row r="227" s="14" customFormat="1">
      <c r="A227" s="14"/>
      <c r="B227" s="245"/>
      <c r="C227" s="246"/>
      <c r="D227" s="236" t="s">
        <v>215</v>
      </c>
      <c r="E227" s="247" t="s">
        <v>19</v>
      </c>
      <c r="F227" s="248" t="s">
        <v>307</v>
      </c>
      <c r="G227" s="246"/>
      <c r="H227" s="249">
        <v>1.1770000000000001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215</v>
      </c>
      <c r="AU227" s="255" t="s">
        <v>81</v>
      </c>
      <c r="AV227" s="14" t="s">
        <v>81</v>
      </c>
      <c r="AW227" s="14" t="s">
        <v>33</v>
      </c>
      <c r="AX227" s="14" t="s">
        <v>72</v>
      </c>
      <c r="AY227" s="255" t="s">
        <v>203</v>
      </c>
    </row>
    <row r="228" s="15" customFormat="1">
      <c r="A228" s="15"/>
      <c r="B228" s="256"/>
      <c r="C228" s="257"/>
      <c r="D228" s="236" t="s">
        <v>215</v>
      </c>
      <c r="E228" s="258" t="s">
        <v>19</v>
      </c>
      <c r="F228" s="259" t="s">
        <v>246</v>
      </c>
      <c r="G228" s="257"/>
      <c r="H228" s="260">
        <v>1.1770000000000001</v>
      </c>
      <c r="I228" s="261"/>
      <c r="J228" s="257"/>
      <c r="K228" s="257"/>
      <c r="L228" s="262"/>
      <c r="M228" s="263"/>
      <c r="N228" s="264"/>
      <c r="O228" s="264"/>
      <c r="P228" s="264"/>
      <c r="Q228" s="264"/>
      <c r="R228" s="264"/>
      <c r="S228" s="264"/>
      <c r="T228" s="26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6" t="s">
        <v>215</v>
      </c>
      <c r="AU228" s="266" t="s">
        <v>81</v>
      </c>
      <c r="AV228" s="15" t="s">
        <v>211</v>
      </c>
      <c r="AW228" s="15" t="s">
        <v>33</v>
      </c>
      <c r="AX228" s="15" t="s">
        <v>79</v>
      </c>
      <c r="AY228" s="266" t="s">
        <v>203</v>
      </c>
    </row>
    <row r="229" s="2" customFormat="1" ht="24.15" customHeight="1">
      <c r="A229" s="40"/>
      <c r="B229" s="41"/>
      <c r="C229" s="216" t="s">
        <v>308</v>
      </c>
      <c r="D229" s="216" t="s">
        <v>206</v>
      </c>
      <c r="E229" s="217" t="s">
        <v>309</v>
      </c>
      <c r="F229" s="218" t="s">
        <v>310</v>
      </c>
      <c r="G229" s="219" t="s">
        <v>282</v>
      </c>
      <c r="H229" s="220">
        <v>1.198</v>
      </c>
      <c r="I229" s="221"/>
      <c r="J229" s="222">
        <f>ROUND(I229*H229,2)</f>
        <v>0</v>
      </c>
      <c r="K229" s="218" t="s">
        <v>210</v>
      </c>
      <c r="L229" s="46"/>
      <c r="M229" s="223" t="s">
        <v>19</v>
      </c>
      <c r="N229" s="224" t="s">
        <v>43</v>
      </c>
      <c r="O229" s="86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7" t="s">
        <v>211</v>
      </c>
      <c r="AT229" s="227" t="s">
        <v>206</v>
      </c>
      <c r="AU229" s="227" t="s">
        <v>81</v>
      </c>
      <c r="AY229" s="19" t="s">
        <v>203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19" t="s">
        <v>79</v>
      </c>
      <c r="BK229" s="228">
        <f>ROUND(I229*H229,2)</f>
        <v>0</v>
      </c>
      <c r="BL229" s="19" t="s">
        <v>211</v>
      </c>
      <c r="BM229" s="227" t="s">
        <v>311</v>
      </c>
    </row>
    <row r="230" s="2" customFormat="1">
      <c r="A230" s="40"/>
      <c r="B230" s="41"/>
      <c r="C230" s="42"/>
      <c r="D230" s="229" t="s">
        <v>213</v>
      </c>
      <c r="E230" s="42"/>
      <c r="F230" s="230" t="s">
        <v>312</v>
      </c>
      <c r="G230" s="42"/>
      <c r="H230" s="42"/>
      <c r="I230" s="231"/>
      <c r="J230" s="42"/>
      <c r="K230" s="42"/>
      <c r="L230" s="46"/>
      <c r="M230" s="232"/>
      <c r="N230" s="233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213</v>
      </c>
      <c r="AU230" s="19" t="s">
        <v>81</v>
      </c>
    </row>
    <row r="231" s="14" customFormat="1">
      <c r="A231" s="14"/>
      <c r="B231" s="245"/>
      <c r="C231" s="246"/>
      <c r="D231" s="236" t="s">
        <v>215</v>
      </c>
      <c r="E231" s="247" t="s">
        <v>19</v>
      </c>
      <c r="F231" s="248" t="s">
        <v>313</v>
      </c>
      <c r="G231" s="246"/>
      <c r="H231" s="249">
        <v>1.198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215</v>
      </c>
      <c r="AU231" s="255" t="s">
        <v>81</v>
      </c>
      <c r="AV231" s="14" t="s">
        <v>81</v>
      </c>
      <c r="AW231" s="14" t="s">
        <v>33</v>
      </c>
      <c r="AX231" s="14" t="s">
        <v>79</v>
      </c>
      <c r="AY231" s="255" t="s">
        <v>203</v>
      </c>
    </row>
    <row r="232" s="12" customFormat="1" ht="25.92" customHeight="1">
      <c r="A232" s="12"/>
      <c r="B232" s="200"/>
      <c r="C232" s="201"/>
      <c r="D232" s="202" t="s">
        <v>71</v>
      </c>
      <c r="E232" s="203" t="s">
        <v>314</v>
      </c>
      <c r="F232" s="203" t="s">
        <v>315</v>
      </c>
      <c r="G232" s="201"/>
      <c r="H232" s="201"/>
      <c r="I232" s="204"/>
      <c r="J232" s="205">
        <f>BK232</f>
        <v>0</v>
      </c>
      <c r="K232" s="201"/>
      <c r="L232" s="206"/>
      <c r="M232" s="207"/>
      <c r="N232" s="208"/>
      <c r="O232" s="208"/>
      <c r="P232" s="209">
        <f>P233+P351</f>
        <v>0</v>
      </c>
      <c r="Q232" s="208"/>
      <c r="R232" s="209">
        <f>R233+R351</f>
        <v>0.61288399999999998</v>
      </c>
      <c r="S232" s="208"/>
      <c r="T232" s="210">
        <f>T233+T351</f>
        <v>1.38789422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1" t="s">
        <v>81</v>
      </c>
      <c r="AT232" s="212" t="s">
        <v>71</v>
      </c>
      <c r="AU232" s="212" t="s">
        <v>72</v>
      </c>
      <c r="AY232" s="211" t="s">
        <v>203</v>
      </c>
      <c r="BK232" s="213">
        <f>BK233+BK351</f>
        <v>0</v>
      </c>
    </row>
    <row r="233" s="12" customFormat="1" ht="22.8" customHeight="1">
      <c r="A233" s="12"/>
      <c r="B233" s="200"/>
      <c r="C233" s="201"/>
      <c r="D233" s="202" t="s">
        <v>71</v>
      </c>
      <c r="E233" s="214" t="s">
        <v>316</v>
      </c>
      <c r="F233" s="214" t="s">
        <v>317</v>
      </c>
      <c r="G233" s="201"/>
      <c r="H233" s="201"/>
      <c r="I233" s="204"/>
      <c r="J233" s="215">
        <f>BK233</f>
        <v>0</v>
      </c>
      <c r="K233" s="201"/>
      <c r="L233" s="206"/>
      <c r="M233" s="207"/>
      <c r="N233" s="208"/>
      <c r="O233" s="208"/>
      <c r="P233" s="209">
        <f>SUM(P234:P350)</f>
        <v>0</v>
      </c>
      <c r="Q233" s="208"/>
      <c r="R233" s="209">
        <f>SUM(R234:R350)</f>
        <v>0</v>
      </c>
      <c r="S233" s="208"/>
      <c r="T233" s="210">
        <f>SUM(T234:T350)</f>
        <v>1.19790018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11" t="s">
        <v>81</v>
      </c>
      <c r="AT233" s="212" t="s">
        <v>71</v>
      </c>
      <c r="AU233" s="212" t="s">
        <v>79</v>
      </c>
      <c r="AY233" s="211" t="s">
        <v>203</v>
      </c>
      <c r="BK233" s="213">
        <f>SUM(BK234:BK350)</f>
        <v>0</v>
      </c>
    </row>
    <row r="234" s="2" customFormat="1" ht="16.5" customHeight="1">
      <c r="A234" s="40"/>
      <c r="B234" s="41"/>
      <c r="C234" s="216" t="s">
        <v>318</v>
      </c>
      <c r="D234" s="216" t="s">
        <v>206</v>
      </c>
      <c r="E234" s="217" t="s">
        <v>319</v>
      </c>
      <c r="F234" s="218" t="s">
        <v>320</v>
      </c>
      <c r="G234" s="219" t="s">
        <v>209</v>
      </c>
      <c r="H234" s="220">
        <v>27.885999999999999</v>
      </c>
      <c r="I234" s="221"/>
      <c r="J234" s="222">
        <f>ROUND(I234*H234,2)</f>
        <v>0</v>
      </c>
      <c r="K234" s="218" t="s">
        <v>210</v>
      </c>
      <c r="L234" s="46"/>
      <c r="M234" s="223" t="s">
        <v>19</v>
      </c>
      <c r="N234" s="224" t="s">
        <v>43</v>
      </c>
      <c r="O234" s="86"/>
      <c r="P234" s="225">
        <f>O234*H234</f>
        <v>0</v>
      </c>
      <c r="Q234" s="225">
        <v>0</v>
      </c>
      <c r="R234" s="225">
        <f>Q234*H234</f>
        <v>0</v>
      </c>
      <c r="S234" s="225">
        <v>0.01098</v>
      </c>
      <c r="T234" s="226">
        <f>S234*H234</f>
        <v>0.30618827999999998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7" t="s">
        <v>321</v>
      </c>
      <c r="AT234" s="227" t="s">
        <v>206</v>
      </c>
      <c r="AU234" s="227" t="s">
        <v>81</v>
      </c>
      <c r="AY234" s="19" t="s">
        <v>203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19" t="s">
        <v>79</v>
      </c>
      <c r="BK234" s="228">
        <f>ROUND(I234*H234,2)</f>
        <v>0</v>
      </c>
      <c r="BL234" s="19" t="s">
        <v>321</v>
      </c>
      <c r="BM234" s="227" t="s">
        <v>322</v>
      </c>
    </row>
    <row r="235" s="2" customFormat="1">
      <c r="A235" s="40"/>
      <c r="B235" s="41"/>
      <c r="C235" s="42"/>
      <c r="D235" s="229" t="s">
        <v>213</v>
      </c>
      <c r="E235" s="42"/>
      <c r="F235" s="230" t="s">
        <v>323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213</v>
      </c>
      <c r="AU235" s="19" t="s">
        <v>81</v>
      </c>
    </row>
    <row r="236" s="13" customFormat="1">
      <c r="A236" s="13"/>
      <c r="B236" s="234"/>
      <c r="C236" s="235"/>
      <c r="D236" s="236" t="s">
        <v>215</v>
      </c>
      <c r="E236" s="237" t="s">
        <v>19</v>
      </c>
      <c r="F236" s="238" t="s">
        <v>216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215</v>
      </c>
      <c r="AU236" s="244" t="s">
        <v>81</v>
      </c>
      <c r="AV236" s="13" t="s">
        <v>79</v>
      </c>
      <c r="AW236" s="13" t="s">
        <v>33</v>
      </c>
      <c r="AX236" s="13" t="s">
        <v>72</v>
      </c>
      <c r="AY236" s="244" t="s">
        <v>203</v>
      </c>
    </row>
    <row r="237" s="13" customFormat="1">
      <c r="A237" s="13"/>
      <c r="B237" s="234"/>
      <c r="C237" s="235"/>
      <c r="D237" s="236" t="s">
        <v>215</v>
      </c>
      <c r="E237" s="237" t="s">
        <v>19</v>
      </c>
      <c r="F237" s="238" t="s">
        <v>324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215</v>
      </c>
      <c r="AU237" s="244" t="s">
        <v>81</v>
      </c>
      <c r="AV237" s="13" t="s">
        <v>79</v>
      </c>
      <c r="AW237" s="13" t="s">
        <v>33</v>
      </c>
      <c r="AX237" s="13" t="s">
        <v>72</v>
      </c>
      <c r="AY237" s="244" t="s">
        <v>203</v>
      </c>
    </row>
    <row r="238" s="13" customFormat="1">
      <c r="A238" s="13"/>
      <c r="B238" s="234"/>
      <c r="C238" s="235"/>
      <c r="D238" s="236" t="s">
        <v>215</v>
      </c>
      <c r="E238" s="237" t="s">
        <v>19</v>
      </c>
      <c r="F238" s="238" t="s">
        <v>229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215</v>
      </c>
      <c r="AU238" s="244" t="s">
        <v>81</v>
      </c>
      <c r="AV238" s="13" t="s">
        <v>79</v>
      </c>
      <c r="AW238" s="13" t="s">
        <v>33</v>
      </c>
      <c r="AX238" s="13" t="s">
        <v>72</v>
      </c>
      <c r="AY238" s="244" t="s">
        <v>203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325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3" customFormat="1">
      <c r="A240" s="13"/>
      <c r="B240" s="234"/>
      <c r="C240" s="235"/>
      <c r="D240" s="236" t="s">
        <v>215</v>
      </c>
      <c r="E240" s="237" t="s">
        <v>19</v>
      </c>
      <c r="F240" s="238" t="s">
        <v>326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215</v>
      </c>
      <c r="AU240" s="244" t="s">
        <v>81</v>
      </c>
      <c r="AV240" s="13" t="s">
        <v>79</v>
      </c>
      <c r="AW240" s="13" t="s">
        <v>33</v>
      </c>
      <c r="AX240" s="13" t="s">
        <v>72</v>
      </c>
      <c r="AY240" s="244" t="s">
        <v>203</v>
      </c>
    </row>
    <row r="241" s="14" customFormat="1">
      <c r="A241" s="14"/>
      <c r="B241" s="245"/>
      <c r="C241" s="246"/>
      <c r="D241" s="236" t="s">
        <v>215</v>
      </c>
      <c r="E241" s="247" t="s">
        <v>19</v>
      </c>
      <c r="F241" s="248" t="s">
        <v>327</v>
      </c>
      <c r="G241" s="246"/>
      <c r="H241" s="249">
        <v>18.408000000000001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215</v>
      </c>
      <c r="AU241" s="255" t="s">
        <v>81</v>
      </c>
      <c r="AV241" s="14" t="s">
        <v>81</v>
      </c>
      <c r="AW241" s="14" t="s">
        <v>33</v>
      </c>
      <c r="AX241" s="14" t="s">
        <v>72</v>
      </c>
      <c r="AY241" s="255" t="s">
        <v>203</v>
      </c>
    </row>
    <row r="242" s="13" customFormat="1">
      <c r="A242" s="13"/>
      <c r="B242" s="234"/>
      <c r="C242" s="235"/>
      <c r="D242" s="236" t="s">
        <v>215</v>
      </c>
      <c r="E242" s="237" t="s">
        <v>19</v>
      </c>
      <c r="F242" s="238" t="s">
        <v>216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215</v>
      </c>
      <c r="AU242" s="244" t="s">
        <v>81</v>
      </c>
      <c r="AV242" s="13" t="s">
        <v>79</v>
      </c>
      <c r="AW242" s="13" t="s">
        <v>33</v>
      </c>
      <c r="AX242" s="13" t="s">
        <v>72</v>
      </c>
      <c r="AY242" s="244" t="s">
        <v>203</v>
      </c>
    </row>
    <row r="243" s="13" customFormat="1">
      <c r="A243" s="13"/>
      <c r="B243" s="234"/>
      <c r="C243" s="235"/>
      <c r="D243" s="236" t="s">
        <v>215</v>
      </c>
      <c r="E243" s="237" t="s">
        <v>19</v>
      </c>
      <c r="F243" s="238" t="s">
        <v>328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215</v>
      </c>
      <c r="AU243" s="244" t="s">
        <v>81</v>
      </c>
      <c r="AV243" s="13" t="s">
        <v>79</v>
      </c>
      <c r="AW243" s="13" t="s">
        <v>33</v>
      </c>
      <c r="AX243" s="13" t="s">
        <v>72</v>
      </c>
      <c r="AY243" s="244" t="s">
        <v>203</v>
      </c>
    </row>
    <row r="244" s="13" customFormat="1">
      <c r="A244" s="13"/>
      <c r="B244" s="234"/>
      <c r="C244" s="235"/>
      <c r="D244" s="236" t="s">
        <v>215</v>
      </c>
      <c r="E244" s="237" t="s">
        <v>19</v>
      </c>
      <c r="F244" s="238" t="s">
        <v>329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215</v>
      </c>
      <c r="AU244" s="244" t="s">
        <v>81</v>
      </c>
      <c r="AV244" s="13" t="s">
        <v>79</v>
      </c>
      <c r="AW244" s="13" t="s">
        <v>33</v>
      </c>
      <c r="AX244" s="13" t="s">
        <v>72</v>
      </c>
      <c r="AY244" s="244" t="s">
        <v>203</v>
      </c>
    </row>
    <row r="245" s="13" customFormat="1">
      <c r="A245" s="13"/>
      <c r="B245" s="234"/>
      <c r="C245" s="235"/>
      <c r="D245" s="236" t="s">
        <v>215</v>
      </c>
      <c r="E245" s="237" t="s">
        <v>19</v>
      </c>
      <c r="F245" s="238" t="s">
        <v>325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215</v>
      </c>
      <c r="AU245" s="244" t="s">
        <v>81</v>
      </c>
      <c r="AV245" s="13" t="s">
        <v>79</v>
      </c>
      <c r="AW245" s="13" t="s">
        <v>33</v>
      </c>
      <c r="AX245" s="13" t="s">
        <v>72</v>
      </c>
      <c r="AY245" s="244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326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4" customFormat="1">
      <c r="A247" s="14"/>
      <c r="B247" s="245"/>
      <c r="C247" s="246"/>
      <c r="D247" s="236" t="s">
        <v>215</v>
      </c>
      <c r="E247" s="247" t="s">
        <v>19</v>
      </c>
      <c r="F247" s="248" t="s">
        <v>330</v>
      </c>
      <c r="G247" s="246"/>
      <c r="H247" s="249">
        <v>9.4779999999999998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215</v>
      </c>
      <c r="AU247" s="255" t="s">
        <v>81</v>
      </c>
      <c r="AV247" s="14" t="s">
        <v>81</v>
      </c>
      <c r="AW247" s="14" t="s">
        <v>33</v>
      </c>
      <c r="AX247" s="14" t="s">
        <v>72</v>
      </c>
      <c r="AY247" s="255" t="s">
        <v>203</v>
      </c>
    </row>
    <row r="248" s="15" customFormat="1">
      <c r="A248" s="15"/>
      <c r="B248" s="256"/>
      <c r="C248" s="257"/>
      <c r="D248" s="236" t="s">
        <v>215</v>
      </c>
      <c r="E248" s="258" t="s">
        <v>19</v>
      </c>
      <c r="F248" s="259" t="s">
        <v>246</v>
      </c>
      <c r="G248" s="257"/>
      <c r="H248" s="260">
        <v>27.886000000000003</v>
      </c>
      <c r="I248" s="261"/>
      <c r="J248" s="257"/>
      <c r="K248" s="257"/>
      <c r="L248" s="262"/>
      <c r="M248" s="263"/>
      <c r="N248" s="264"/>
      <c r="O248" s="264"/>
      <c r="P248" s="264"/>
      <c r="Q248" s="264"/>
      <c r="R248" s="264"/>
      <c r="S248" s="264"/>
      <c r="T248" s="26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6" t="s">
        <v>215</v>
      </c>
      <c r="AU248" s="266" t="s">
        <v>81</v>
      </c>
      <c r="AV248" s="15" t="s">
        <v>211</v>
      </c>
      <c r="AW248" s="15" t="s">
        <v>33</v>
      </c>
      <c r="AX248" s="15" t="s">
        <v>79</v>
      </c>
      <c r="AY248" s="266" t="s">
        <v>203</v>
      </c>
    </row>
    <row r="249" s="2" customFormat="1" ht="16.5" customHeight="1">
      <c r="A249" s="40"/>
      <c r="B249" s="41"/>
      <c r="C249" s="216" t="s">
        <v>331</v>
      </c>
      <c r="D249" s="216" t="s">
        <v>206</v>
      </c>
      <c r="E249" s="217" t="s">
        <v>332</v>
      </c>
      <c r="F249" s="218" t="s">
        <v>333</v>
      </c>
      <c r="G249" s="219" t="s">
        <v>209</v>
      </c>
      <c r="H249" s="220">
        <v>27.885999999999999</v>
      </c>
      <c r="I249" s="221"/>
      <c r="J249" s="222">
        <f>ROUND(I249*H249,2)</f>
        <v>0</v>
      </c>
      <c r="K249" s="218" t="s">
        <v>210</v>
      </c>
      <c r="L249" s="46"/>
      <c r="M249" s="223" t="s">
        <v>19</v>
      </c>
      <c r="N249" s="224" t="s">
        <v>43</v>
      </c>
      <c r="O249" s="86"/>
      <c r="P249" s="225">
        <f>O249*H249</f>
        <v>0</v>
      </c>
      <c r="Q249" s="225">
        <v>0</v>
      </c>
      <c r="R249" s="225">
        <f>Q249*H249</f>
        <v>0</v>
      </c>
      <c r="S249" s="225">
        <v>0.0080000000000000002</v>
      </c>
      <c r="T249" s="226">
        <f>S249*H249</f>
        <v>0.22308800000000001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7" t="s">
        <v>321</v>
      </c>
      <c r="AT249" s="227" t="s">
        <v>206</v>
      </c>
      <c r="AU249" s="227" t="s">
        <v>81</v>
      </c>
      <c r="AY249" s="19" t="s">
        <v>203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19" t="s">
        <v>79</v>
      </c>
      <c r="BK249" s="228">
        <f>ROUND(I249*H249,2)</f>
        <v>0</v>
      </c>
      <c r="BL249" s="19" t="s">
        <v>321</v>
      </c>
      <c r="BM249" s="227" t="s">
        <v>334</v>
      </c>
    </row>
    <row r="250" s="2" customFormat="1">
      <c r="A250" s="40"/>
      <c r="B250" s="41"/>
      <c r="C250" s="42"/>
      <c r="D250" s="229" t="s">
        <v>213</v>
      </c>
      <c r="E250" s="42"/>
      <c r="F250" s="230" t="s">
        <v>335</v>
      </c>
      <c r="G250" s="42"/>
      <c r="H250" s="42"/>
      <c r="I250" s="231"/>
      <c r="J250" s="42"/>
      <c r="K250" s="42"/>
      <c r="L250" s="46"/>
      <c r="M250" s="232"/>
      <c r="N250" s="233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213</v>
      </c>
      <c r="AU250" s="19" t="s">
        <v>81</v>
      </c>
    </row>
    <row r="251" s="13" customFormat="1">
      <c r="A251" s="13"/>
      <c r="B251" s="234"/>
      <c r="C251" s="235"/>
      <c r="D251" s="236" t="s">
        <v>215</v>
      </c>
      <c r="E251" s="237" t="s">
        <v>19</v>
      </c>
      <c r="F251" s="238" t="s">
        <v>216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215</v>
      </c>
      <c r="AU251" s="244" t="s">
        <v>81</v>
      </c>
      <c r="AV251" s="13" t="s">
        <v>79</v>
      </c>
      <c r="AW251" s="13" t="s">
        <v>33</v>
      </c>
      <c r="AX251" s="13" t="s">
        <v>72</v>
      </c>
      <c r="AY251" s="244" t="s">
        <v>203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336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3" customFormat="1">
      <c r="A253" s="13"/>
      <c r="B253" s="234"/>
      <c r="C253" s="235"/>
      <c r="D253" s="236" t="s">
        <v>215</v>
      </c>
      <c r="E253" s="237" t="s">
        <v>19</v>
      </c>
      <c r="F253" s="238" t="s">
        <v>229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215</v>
      </c>
      <c r="AU253" s="244" t="s">
        <v>81</v>
      </c>
      <c r="AV253" s="13" t="s">
        <v>79</v>
      </c>
      <c r="AW253" s="13" t="s">
        <v>33</v>
      </c>
      <c r="AX253" s="13" t="s">
        <v>72</v>
      </c>
      <c r="AY253" s="244" t="s">
        <v>203</v>
      </c>
    </row>
    <row r="254" s="13" customFormat="1">
      <c r="A254" s="13"/>
      <c r="B254" s="234"/>
      <c r="C254" s="235"/>
      <c r="D254" s="236" t="s">
        <v>215</v>
      </c>
      <c r="E254" s="237" t="s">
        <v>19</v>
      </c>
      <c r="F254" s="238" t="s">
        <v>337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215</v>
      </c>
      <c r="AU254" s="244" t="s">
        <v>81</v>
      </c>
      <c r="AV254" s="13" t="s">
        <v>79</v>
      </c>
      <c r="AW254" s="13" t="s">
        <v>33</v>
      </c>
      <c r="AX254" s="13" t="s">
        <v>72</v>
      </c>
      <c r="AY254" s="244" t="s">
        <v>203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338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4" customFormat="1">
      <c r="A256" s="14"/>
      <c r="B256" s="245"/>
      <c r="C256" s="246"/>
      <c r="D256" s="236" t="s">
        <v>215</v>
      </c>
      <c r="E256" s="247" t="s">
        <v>19</v>
      </c>
      <c r="F256" s="248" t="s">
        <v>327</v>
      </c>
      <c r="G256" s="246"/>
      <c r="H256" s="249">
        <v>18.408000000000001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215</v>
      </c>
      <c r="AU256" s="255" t="s">
        <v>81</v>
      </c>
      <c r="AV256" s="14" t="s">
        <v>81</v>
      </c>
      <c r="AW256" s="14" t="s">
        <v>33</v>
      </c>
      <c r="AX256" s="14" t="s">
        <v>72</v>
      </c>
      <c r="AY256" s="255" t="s">
        <v>203</v>
      </c>
    </row>
    <row r="257" s="13" customFormat="1">
      <c r="A257" s="13"/>
      <c r="B257" s="234"/>
      <c r="C257" s="235"/>
      <c r="D257" s="236" t="s">
        <v>215</v>
      </c>
      <c r="E257" s="237" t="s">
        <v>19</v>
      </c>
      <c r="F257" s="238" t="s">
        <v>216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215</v>
      </c>
      <c r="AU257" s="244" t="s">
        <v>81</v>
      </c>
      <c r="AV257" s="13" t="s">
        <v>79</v>
      </c>
      <c r="AW257" s="13" t="s">
        <v>33</v>
      </c>
      <c r="AX257" s="13" t="s">
        <v>72</v>
      </c>
      <c r="AY257" s="244" t="s">
        <v>203</v>
      </c>
    </row>
    <row r="258" s="13" customFormat="1">
      <c r="A258" s="13"/>
      <c r="B258" s="234"/>
      <c r="C258" s="235"/>
      <c r="D258" s="236" t="s">
        <v>215</v>
      </c>
      <c r="E258" s="237" t="s">
        <v>19</v>
      </c>
      <c r="F258" s="238" t="s">
        <v>339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215</v>
      </c>
      <c r="AU258" s="244" t="s">
        <v>81</v>
      </c>
      <c r="AV258" s="13" t="s">
        <v>79</v>
      </c>
      <c r="AW258" s="13" t="s">
        <v>33</v>
      </c>
      <c r="AX258" s="13" t="s">
        <v>72</v>
      </c>
      <c r="AY258" s="244" t="s">
        <v>203</v>
      </c>
    </row>
    <row r="259" s="13" customFormat="1">
      <c r="A259" s="13"/>
      <c r="B259" s="234"/>
      <c r="C259" s="235"/>
      <c r="D259" s="236" t="s">
        <v>215</v>
      </c>
      <c r="E259" s="237" t="s">
        <v>19</v>
      </c>
      <c r="F259" s="238" t="s">
        <v>329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215</v>
      </c>
      <c r="AU259" s="244" t="s">
        <v>81</v>
      </c>
      <c r="AV259" s="13" t="s">
        <v>79</v>
      </c>
      <c r="AW259" s="13" t="s">
        <v>33</v>
      </c>
      <c r="AX259" s="13" t="s">
        <v>72</v>
      </c>
      <c r="AY259" s="244" t="s">
        <v>203</v>
      </c>
    </row>
    <row r="260" s="13" customFormat="1">
      <c r="A260" s="13"/>
      <c r="B260" s="234"/>
      <c r="C260" s="235"/>
      <c r="D260" s="236" t="s">
        <v>215</v>
      </c>
      <c r="E260" s="237" t="s">
        <v>19</v>
      </c>
      <c r="F260" s="238" t="s">
        <v>337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215</v>
      </c>
      <c r="AU260" s="244" t="s">
        <v>81</v>
      </c>
      <c r="AV260" s="13" t="s">
        <v>79</v>
      </c>
      <c r="AW260" s="13" t="s">
        <v>33</v>
      </c>
      <c r="AX260" s="13" t="s">
        <v>72</v>
      </c>
      <c r="AY260" s="244" t="s">
        <v>203</v>
      </c>
    </row>
    <row r="261" s="13" customFormat="1">
      <c r="A261" s="13"/>
      <c r="B261" s="234"/>
      <c r="C261" s="235"/>
      <c r="D261" s="236" t="s">
        <v>215</v>
      </c>
      <c r="E261" s="237" t="s">
        <v>19</v>
      </c>
      <c r="F261" s="238" t="s">
        <v>338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215</v>
      </c>
      <c r="AU261" s="244" t="s">
        <v>81</v>
      </c>
      <c r="AV261" s="13" t="s">
        <v>79</v>
      </c>
      <c r="AW261" s="13" t="s">
        <v>33</v>
      </c>
      <c r="AX261" s="13" t="s">
        <v>72</v>
      </c>
      <c r="AY261" s="244" t="s">
        <v>203</v>
      </c>
    </row>
    <row r="262" s="14" customFormat="1">
      <c r="A262" s="14"/>
      <c r="B262" s="245"/>
      <c r="C262" s="246"/>
      <c r="D262" s="236" t="s">
        <v>215</v>
      </c>
      <c r="E262" s="247" t="s">
        <v>19</v>
      </c>
      <c r="F262" s="248" t="s">
        <v>330</v>
      </c>
      <c r="G262" s="246"/>
      <c r="H262" s="249">
        <v>9.4779999999999998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215</v>
      </c>
      <c r="AU262" s="255" t="s">
        <v>81</v>
      </c>
      <c r="AV262" s="14" t="s">
        <v>81</v>
      </c>
      <c r="AW262" s="14" t="s">
        <v>33</v>
      </c>
      <c r="AX262" s="14" t="s">
        <v>72</v>
      </c>
      <c r="AY262" s="255" t="s">
        <v>203</v>
      </c>
    </row>
    <row r="263" s="15" customFormat="1">
      <c r="A263" s="15"/>
      <c r="B263" s="256"/>
      <c r="C263" s="257"/>
      <c r="D263" s="236" t="s">
        <v>215</v>
      </c>
      <c r="E263" s="258" t="s">
        <v>19</v>
      </c>
      <c r="F263" s="259" t="s">
        <v>246</v>
      </c>
      <c r="G263" s="257"/>
      <c r="H263" s="260">
        <v>27.886000000000003</v>
      </c>
      <c r="I263" s="261"/>
      <c r="J263" s="257"/>
      <c r="K263" s="257"/>
      <c r="L263" s="262"/>
      <c r="M263" s="263"/>
      <c r="N263" s="264"/>
      <c r="O263" s="264"/>
      <c r="P263" s="264"/>
      <c r="Q263" s="264"/>
      <c r="R263" s="264"/>
      <c r="S263" s="264"/>
      <c r="T263" s="26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6" t="s">
        <v>215</v>
      </c>
      <c r="AU263" s="266" t="s">
        <v>81</v>
      </c>
      <c r="AV263" s="15" t="s">
        <v>211</v>
      </c>
      <c r="AW263" s="15" t="s">
        <v>33</v>
      </c>
      <c r="AX263" s="15" t="s">
        <v>79</v>
      </c>
      <c r="AY263" s="266" t="s">
        <v>203</v>
      </c>
    </row>
    <row r="264" s="2" customFormat="1" ht="16.5" customHeight="1">
      <c r="A264" s="40"/>
      <c r="B264" s="41"/>
      <c r="C264" s="216" t="s">
        <v>8</v>
      </c>
      <c r="D264" s="216" t="s">
        <v>206</v>
      </c>
      <c r="E264" s="217" t="s">
        <v>340</v>
      </c>
      <c r="F264" s="218" t="s">
        <v>341</v>
      </c>
      <c r="G264" s="219" t="s">
        <v>209</v>
      </c>
      <c r="H264" s="220">
        <v>21.055</v>
      </c>
      <c r="I264" s="221"/>
      <c r="J264" s="222">
        <f>ROUND(I264*H264,2)</f>
        <v>0</v>
      </c>
      <c r="K264" s="218" t="s">
        <v>210</v>
      </c>
      <c r="L264" s="46"/>
      <c r="M264" s="223" t="s">
        <v>19</v>
      </c>
      <c r="N264" s="224" t="s">
        <v>43</v>
      </c>
      <c r="O264" s="86"/>
      <c r="P264" s="225">
        <f>O264*H264</f>
        <v>0</v>
      </c>
      <c r="Q264" s="225">
        <v>0</v>
      </c>
      <c r="R264" s="225">
        <f>Q264*H264</f>
        <v>0</v>
      </c>
      <c r="S264" s="225">
        <v>0.01098</v>
      </c>
      <c r="T264" s="226">
        <f>S264*H264</f>
        <v>0.2311839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7" t="s">
        <v>321</v>
      </c>
      <c r="AT264" s="227" t="s">
        <v>206</v>
      </c>
      <c r="AU264" s="227" t="s">
        <v>81</v>
      </c>
      <c r="AY264" s="19" t="s">
        <v>203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19" t="s">
        <v>79</v>
      </c>
      <c r="BK264" s="228">
        <f>ROUND(I264*H264,2)</f>
        <v>0</v>
      </c>
      <c r="BL264" s="19" t="s">
        <v>321</v>
      </c>
      <c r="BM264" s="227" t="s">
        <v>342</v>
      </c>
    </row>
    <row r="265" s="2" customFormat="1">
      <c r="A265" s="40"/>
      <c r="B265" s="41"/>
      <c r="C265" s="42"/>
      <c r="D265" s="229" t="s">
        <v>213</v>
      </c>
      <c r="E265" s="42"/>
      <c r="F265" s="230" t="s">
        <v>343</v>
      </c>
      <c r="G265" s="42"/>
      <c r="H265" s="42"/>
      <c r="I265" s="231"/>
      <c r="J265" s="42"/>
      <c r="K265" s="42"/>
      <c r="L265" s="46"/>
      <c r="M265" s="232"/>
      <c r="N265" s="233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213</v>
      </c>
      <c r="AU265" s="19" t="s">
        <v>81</v>
      </c>
    </row>
    <row r="266" s="13" customFormat="1">
      <c r="A266" s="13"/>
      <c r="B266" s="234"/>
      <c r="C266" s="235"/>
      <c r="D266" s="236" t="s">
        <v>215</v>
      </c>
      <c r="E266" s="237" t="s">
        <v>19</v>
      </c>
      <c r="F266" s="238" t="s">
        <v>216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215</v>
      </c>
      <c r="AU266" s="244" t="s">
        <v>81</v>
      </c>
      <c r="AV266" s="13" t="s">
        <v>79</v>
      </c>
      <c r="AW266" s="13" t="s">
        <v>33</v>
      </c>
      <c r="AX266" s="13" t="s">
        <v>72</v>
      </c>
      <c r="AY266" s="244" t="s">
        <v>203</v>
      </c>
    </row>
    <row r="267" s="13" customFormat="1">
      <c r="A267" s="13"/>
      <c r="B267" s="234"/>
      <c r="C267" s="235"/>
      <c r="D267" s="236" t="s">
        <v>215</v>
      </c>
      <c r="E267" s="237" t="s">
        <v>19</v>
      </c>
      <c r="F267" s="238" t="s">
        <v>344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215</v>
      </c>
      <c r="AU267" s="244" t="s">
        <v>81</v>
      </c>
      <c r="AV267" s="13" t="s">
        <v>79</v>
      </c>
      <c r="AW267" s="13" t="s">
        <v>33</v>
      </c>
      <c r="AX267" s="13" t="s">
        <v>72</v>
      </c>
      <c r="AY267" s="244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229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3" customFormat="1">
      <c r="A269" s="13"/>
      <c r="B269" s="234"/>
      <c r="C269" s="235"/>
      <c r="D269" s="236" t="s">
        <v>215</v>
      </c>
      <c r="E269" s="237" t="s">
        <v>19</v>
      </c>
      <c r="F269" s="238" t="s">
        <v>345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215</v>
      </c>
      <c r="AU269" s="244" t="s">
        <v>81</v>
      </c>
      <c r="AV269" s="13" t="s">
        <v>79</v>
      </c>
      <c r="AW269" s="13" t="s">
        <v>33</v>
      </c>
      <c r="AX269" s="13" t="s">
        <v>72</v>
      </c>
      <c r="AY269" s="244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346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4" customFormat="1">
      <c r="A271" s="14"/>
      <c r="B271" s="245"/>
      <c r="C271" s="246"/>
      <c r="D271" s="236" t="s">
        <v>215</v>
      </c>
      <c r="E271" s="247" t="s">
        <v>19</v>
      </c>
      <c r="F271" s="248" t="s">
        <v>347</v>
      </c>
      <c r="G271" s="246"/>
      <c r="H271" s="249">
        <v>21.055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215</v>
      </c>
      <c r="AU271" s="255" t="s">
        <v>81</v>
      </c>
      <c r="AV271" s="14" t="s">
        <v>81</v>
      </c>
      <c r="AW271" s="14" t="s">
        <v>33</v>
      </c>
      <c r="AX271" s="14" t="s">
        <v>72</v>
      </c>
      <c r="AY271" s="255" t="s">
        <v>203</v>
      </c>
    </row>
    <row r="272" s="15" customFormat="1">
      <c r="A272" s="15"/>
      <c r="B272" s="256"/>
      <c r="C272" s="257"/>
      <c r="D272" s="236" t="s">
        <v>215</v>
      </c>
      <c r="E272" s="258" t="s">
        <v>19</v>
      </c>
      <c r="F272" s="259" t="s">
        <v>246</v>
      </c>
      <c r="G272" s="257"/>
      <c r="H272" s="260">
        <v>21.055</v>
      </c>
      <c r="I272" s="261"/>
      <c r="J272" s="257"/>
      <c r="K272" s="257"/>
      <c r="L272" s="262"/>
      <c r="M272" s="263"/>
      <c r="N272" s="264"/>
      <c r="O272" s="264"/>
      <c r="P272" s="264"/>
      <c r="Q272" s="264"/>
      <c r="R272" s="264"/>
      <c r="S272" s="264"/>
      <c r="T272" s="26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6" t="s">
        <v>215</v>
      </c>
      <c r="AU272" s="266" t="s">
        <v>81</v>
      </c>
      <c r="AV272" s="15" t="s">
        <v>211</v>
      </c>
      <c r="AW272" s="15" t="s">
        <v>33</v>
      </c>
      <c r="AX272" s="15" t="s">
        <v>79</v>
      </c>
      <c r="AY272" s="266" t="s">
        <v>203</v>
      </c>
    </row>
    <row r="273" s="2" customFormat="1" ht="16.5" customHeight="1">
      <c r="A273" s="40"/>
      <c r="B273" s="41"/>
      <c r="C273" s="216" t="s">
        <v>348</v>
      </c>
      <c r="D273" s="216" t="s">
        <v>206</v>
      </c>
      <c r="E273" s="217" t="s">
        <v>349</v>
      </c>
      <c r="F273" s="218" t="s">
        <v>350</v>
      </c>
      <c r="G273" s="219" t="s">
        <v>209</v>
      </c>
      <c r="H273" s="220">
        <v>21.055</v>
      </c>
      <c r="I273" s="221"/>
      <c r="J273" s="222">
        <f>ROUND(I273*H273,2)</f>
        <v>0</v>
      </c>
      <c r="K273" s="218" t="s">
        <v>210</v>
      </c>
      <c r="L273" s="46"/>
      <c r="M273" s="223" t="s">
        <v>19</v>
      </c>
      <c r="N273" s="224" t="s">
        <v>43</v>
      </c>
      <c r="O273" s="86"/>
      <c r="P273" s="225">
        <f>O273*H273</f>
        <v>0</v>
      </c>
      <c r="Q273" s="225">
        <v>0</v>
      </c>
      <c r="R273" s="225">
        <f>Q273*H273</f>
        <v>0</v>
      </c>
      <c r="S273" s="225">
        <v>0.0080000000000000002</v>
      </c>
      <c r="T273" s="226">
        <f>S273*H273</f>
        <v>0.16844000000000001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7" t="s">
        <v>321</v>
      </c>
      <c r="AT273" s="227" t="s">
        <v>206</v>
      </c>
      <c r="AU273" s="227" t="s">
        <v>81</v>
      </c>
      <c r="AY273" s="19" t="s">
        <v>203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19" t="s">
        <v>79</v>
      </c>
      <c r="BK273" s="228">
        <f>ROUND(I273*H273,2)</f>
        <v>0</v>
      </c>
      <c r="BL273" s="19" t="s">
        <v>321</v>
      </c>
      <c r="BM273" s="227" t="s">
        <v>351</v>
      </c>
    </row>
    <row r="274" s="2" customFormat="1">
      <c r="A274" s="40"/>
      <c r="B274" s="41"/>
      <c r="C274" s="42"/>
      <c r="D274" s="229" t="s">
        <v>213</v>
      </c>
      <c r="E274" s="42"/>
      <c r="F274" s="230" t="s">
        <v>352</v>
      </c>
      <c r="G274" s="42"/>
      <c r="H274" s="42"/>
      <c r="I274" s="231"/>
      <c r="J274" s="42"/>
      <c r="K274" s="42"/>
      <c r="L274" s="46"/>
      <c r="M274" s="232"/>
      <c r="N274" s="233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213</v>
      </c>
      <c r="AU274" s="19" t="s">
        <v>81</v>
      </c>
    </row>
    <row r="275" s="13" customFormat="1">
      <c r="A275" s="13"/>
      <c r="B275" s="234"/>
      <c r="C275" s="235"/>
      <c r="D275" s="236" t="s">
        <v>215</v>
      </c>
      <c r="E275" s="237" t="s">
        <v>19</v>
      </c>
      <c r="F275" s="238" t="s">
        <v>216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215</v>
      </c>
      <c r="AU275" s="244" t="s">
        <v>81</v>
      </c>
      <c r="AV275" s="13" t="s">
        <v>79</v>
      </c>
      <c r="AW275" s="13" t="s">
        <v>33</v>
      </c>
      <c r="AX275" s="13" t="s">
        <v>72</v>
      </c>
      <c r="AY275" s="244" t="s">
        <v>203</v>
      </c>
    </row>
    <row r="276" s="13" customFormat="1">
      <c r="A276" s="13"/>
      <c r="B276" s="234"/>
      <c r="C276" s="235"/>
      <c r="D276" s="236" t="s">
        <v>215</v>
      </c>
      <c r="E276" s="237" t="s">
        <v>19</v>
      </c>
      <c r="F276" s="238" t="s">
        <v>353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215</v>
      </c>
      <c r="AU276" s="244" t="s">
        <v>81</v>
      </c>
      <c r="AV276" s="13" t="s">
        <v>79</v>
      </c>
      <c r="AW276" s="13" t="s">
        <v>33</v>
      </c>
      <c r="AX276" s="13" t="s">
        <v>72</v>
      </c>
      <c r="AY276" s="244" t="s">
        <v>203</v>
      </c>
    </row>
    <row r="277" s="13" customFormat="1">
      <c r="A277" s="13"/>
      <c r="B277" s="234"/>
      <c r="C277" s="235"/>
      <c r="D277" s="236" t="s">
        <v>215</v>
      </c>
      <c r="E277" s="237" t="s">
        <v>19</v>
      </c>
      <c r="F277" s="238" t="s">
        <v>229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215</v>
      </c>
      <c r="AU277" s="244" t="s">
        <v>81</v>
      </c>
      <c r="AV277" s="13" t="s">
        <v>79</v>
      </c>
      <c r="AW277" s="13" t="s">
        <v>33</v>
      </c>
      <c r="AX277" s="13" t="s">
        <v>72</v>
      </c>
      <c r="AY277" s="244" t="s">
        <v>203</v>
      </c>
    </row>
    <row r="278" s="13" customFormat="1">
      <c r="A278" s="13"/>
      <c r="B278" s="234"/>
      <c r="C278" s="235"/>
      <c r="D278" s="236" t="s">
        <v>215</v>
      </c>
      <c r="E278" s="237" t="s">
        <v>19</v>
      </c>
      <c r="F278" s="238" t="s">
        <v>337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215</v>
      </c>
      <c r="AU278" s="244" t="s">
        <v>81</v>
      </c>
      <c r="AV278" s="13" t="s">
        <v>79</v>
      </c>
      <c r="AW278" s="13" t="s">
        <v>33</v>
      </c>
      <c r="AX278" s="13" t="s">
        <v>72</v>
      </c>
      <c r="AY278" s="244" t="s">
        <v>203</v>
      </c>
    </row>
    <row r="279" s="13" customFormat="1">
      <c r="A279" s="13"/>
      <c r="B279" s="234"/>
      <c r="C279" s="235"/>
      <c r="D279" s="236" t="s">
        <v>215</v>
      </c>
      <c r="E279" s="237" t="s">
        <v>19</v>
      </c>
      <c r="F279" s="238" t="s">
        <v>354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215</v>
      </c>
      <c r="AU279" s="244" t="s">
        <v>81</v>
      </c>
      <c r="AV279" s="13" t="s">
        <v>79</v>
      </c>
      <c r="AW279" s="13" t="s">
        <v>33</v>
      </c>
      <c r="AX279" s="13" t="s">
        <v>72</v>
      </c>
      <c r="AY279" s="244" t="s">
        <v>203</v>
      </c>
    </row>
    <row r="280" s="14" customFormat="1">
      <c r="A280" s="14"/>
      <c r="B280" s="245"/>
      <c r="C280" s="246"/>
      <c r="D280" s="236" t="s">
        <v>215</v>
      </c>
      <c r="E280" s="247" t="s">
        <v>19</v>
      </c>
      <c r="F280" s="248" t="s">
        <v>347</v>
      </c>
      <c r="G280" s="246"/>
      <c r="H280" s="249">
        <v>21.055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215</v>
      </c>
      <c r="AU280" s="255" t="s">
        <v>81</v>
      </c>
      <c r="AV280" s="14" t="s">
        <v>81</v>
      </c>
      <c r="AW280" s="14" t="s">
        <v>33</v>
      </c>
      <c r="AX280" s="14" t="s">
        <v>72</v>
      </c>
      <c r="AY280" s="255" t="s">
        <v>203</v>
      </c>
    </row>
    <row r="281" s="15" customFormat="1">
      <c r="A281" s="15"/>
      <c r="B281" s="256"/>
      <c r="C281" s="257"/>
      <c r="D281" s="236" t="s">
        <v>215</v>
      </c>
      <c r="E281" s="258" t="s">
        <v>19</v>
      </c>
      <c r="F281" s="259" t="s">
        <v>246</v>
      </c>
      <c r="G281" s="257"/>
      <c r="H281" s="260">
        <v>21.055</v>
      </c>
      <c r="I281" s="261"/>
      <c r="J281" s="257"/>
      <c r="K281" s="257"/>
      <c r="L281" s="262"/>
      <c r="M281" s="263"/>
      <c r="N281" s="264"/>
      <c r="O281" s="264"/>
      <c r="P281" s="264"/>
      <c r="Q281" s="264"/>
      <c r="R281" s="264"/>
      <c r="S281" s="264"/>
      <c r="T281" s="26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6" t="s">
        <v>215</v>
      </c>
      <c r="AU281" s="266" t="s">
        <v>81</v>
      </c>
      <c r="AV281" s="15" t="s">
        <v>211</v>
      </c>
      <c r="AW281" s="15" t="s">
        <v>33</v>
      </c>
      <c r="AX281" s="15" t="s">
        <v>79</v>
      </c>
      <c r="AY281" s="266" t="s">
        <v>203</v>
      </c>
    </row>
    <row r="282" s="2" customFormat="1" ht="16.5" customHeight="1">
      <c r="A282" s="40"/>
      <c r="B282" s="41"/>
      <c r="C282" s="216" t="s">
        <v>355</v>
      </c>
      <c r="D282" s="216" t="s">
        <v>206</v>
      </c>
      <c r="E282" s="217" t="s">
        <v>356</v>
      </c>
      <c r="F282" s="218" t="s">
        <v>357</v>
      </c>
      <c r="G282" s="219" t="s">
        <v>358</v>
      </c>
      <c r="H282" s="220">
        <v>1</v>
      </c>
      <c r="I282" s="221"/>
      <c r="J282" s="222">
        <f>ROUND(I282*H282,2)</f>
        <v>0</v>
      </c>
      <c r="K282" s="218" t="s">
        <v>210</v>
      </c>
      <c r="L282" s="46"/>
      <c r="M282" s="223" t="s">
        <v>19</v>
      </c>
      <c r="N282" s="224" t="s">
        <v>43</v>
      </c>
      <c r="O282" s="86"/>
      <c r="P282" s="225">
        <f>O282*H282</f>
        <v>0</v>
      </c>
      <c r="Q282" s="225">
        <v>0</v>
      </c>
      <c r="R282" s="225">
        <f>Q282*H282</f>
        <v>0</v>
      </c>
      <c r="S282" s="225">
        <v>0.001</v>
      </c>
      <c r="T282" s="226">
        <f>S282*H282</f>
        <v>0.001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7" t="s">
        <v>321</v>
      </c>
      <c r="AT282" s="227" t="s">
        <v>206</v>
      </c>
      <c r="AU282" s="227" t="s">
        <v>81</v>
      </c>
      <c r="AY282" s="19" t="s">
        <v>203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19" t="s">
        <v>79</v>
      </c>
      <c r="BK282" s="228">
        <f>ROUND(I282*H282,2)</f>
        <v>0</v>
      </c>
      <c r="BL282" s="19" t="s">
        <v>321</v>
      </c>
      <c r="BM282" s="227" t="s">
        <v>359</v>
      </c>
    </row>
    <row r="283" s="2" customFormat="1">
      <c r="A283" s="40"/>
      <c r="B283" s="41"/>
      <c r="C283" s="42"/>
      <c r="D283" s="229" t="s">
        <v>213</v>
      </c>
      <c r="E283" s="42"/>
      <c r="F283" s="230" t="s">
        <v>360</v>
      </c>
      <c r="G283" s="42"/>
      <c r="H283" s="42"/>
      <c r="I283" s="231"/>
      <c r="J283" s="42"/>
      <c r="K283" s="42"/>
      <c r="L283" s="46"/>
      <c r="M283" s="232"/>
      <c r="N283" s="233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213</v>
      </c>
      <c r="AU283" s="19" t="s">
        <v>81</v>
      </c>
    </row>
    <row r="284" s="13" customFormat="1">
      <c r="A284" s="13"/>
      <c r="B284" s="234"/>
      <c r="C284" s="235"/>
      <c r="D284" s="236" t="s">
        <v>215</v>
      </c>
      <c r="E284" s="237" t="s">
        <v>19</v>
      </c>
      <c r="F284" s="238" t="s">
        <v>216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215</v>
      </c>
      <c r="AU284" s="244" t="s">
        <v>81</v>
      </c>
      <c r="AV284" s="13" t="s">
        <v>79</v>
      </c>
      <c r="AW284" s="13" t="s">
        <v>33</v>
      </c>
      <c r="AX284" s="13" t="s">
        <v>72</v>
      </c>
      <c r="AY284" s="244" t="s">
        <v>203</v>
      </c>
    </row>
    <row r="285" s="13" customFormat="1">
      <c r="A285" s="13"/>
      <c r="B285" s="234"/>
      <c r="C285" s="235"/>
      <c r="D285" s="236" t="s">
        <v>215</v>
      </c>
      <c r="E285" s="237" t="s">
        <v>19</v>
      </c>
      <c r="F285" s="238" t="s">
        <v>361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215</v>
      </c>
      <c r="AU285" s="244" t="s">
        <v>81</v>
      </c>
      <c r="AV285" s="13" t="s">
        <v>79</v>
      </c>
      <c r="AW285" s="13" t="s">
        <v>33</v>
      </c>
      <c r="AX285" s="13" t="s">
        <v>72</v>
      </c>
      <c r="AY285" s="244" t="s">
        <v>203</v>
      </c>
    </row>
    <row r="286" s="13" customFormat="1">
      <c r="A286" s="13"/>
      <c r="B286" s="234"/>
      <c r="C286" s="235"/>
      <c r="D286" s="236" t="s">
        <v>215</v>
      </c>
      <c r="E286" s="237" t="s">
        <v>19</v>
      </c>
      <c r="F286" s="238" t="s">
        <v>362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215</v>
      </c>
      <c r="AU286" s="244" t="s">
        <v>81</v>
      </c>
      <c r="AV286" s="13" t="s">
        <v>79</v>
      </c>
      <c r="AW286" s="13" t="s">
        <v>33</v>
      </c>
      <c r="AX286" s="13" t="s">
        <v>72</v>
      </c>
      <c r="AY286" s="244" t="s">
        <v>203</v>
      </c>
    </row>
    <row r="287" s="13" customFormat="1">
      <c r="A287" s="13"/>
      <c r="B287" s="234"/>
      <c r="C287" s="235"/>
      <c r="D287" s="236" t="s">
        <v>215</v>
      </c>
      <c r="E287" s="237" t="s">
        <v>19</v>
      </c>
      <c r="F287" s="238" t="s">
        <v>363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215</v>
      </c>
      <c r="AU287" s="244" t="s">
        <v>81</v>
      </c>
      <c r="AV287" s="13" t="s">
        <v>79</v>
      </c>
      <c r="AW287" s="13" t="s">
        <v>33</v>
      </c>
      <c r="AX287" s="13" t="s">
        <v>72</v>
      </c>
      <c r="AY287" s="244" t="s">
        <v>203</v>
      </c>
    </row>
    <row r="288" s="13" customFormat="1">
      <c r="A288" s="13"/>
      <c r="B288" s="234"/>
      <c r="C288" s="235"/>
      <c r="D288" s="236" t="s">
        <v>215</v>
      </c>
      <c r="E288" s="237" t="s">
        <v>19</v>
      </c>
      <c r="F288" s="238" t="s">
        <v>364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215</v>
      </c>
      <c r="AU288" s="244" t="s">
        <v>81</v>
      </c>
      <c r="AV288" s="13" t="s">
        <v>79</v>
      </c>
      <c r="AW288" s="13" t="s">
        <v>33</v>
      </c>
      <c r="AX288" s="13" t="s">
        <v>72</v>
      </c>
      <c r="AY288" s="244" t="s">
        <v>203</v>
      </c>
    </row>
    <row r="289" s="14" customFormat="1">
      <c r="A289" s="14"/>
      <c r="B289" s="245"/>
      <c r="C289" s="246"/>
      <c r="D289" s="236" t="s">
        <v>215</v>
      </c>
      <c r="E289" s="247" t="s">
        <v>19</v>
      </c>
      <c r="F289" s="248" t="s">
        <v>79</v>
      </c>
      <c r="G289" s="246"/>
      <c r="H289" s="249">
        <v>1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215</v>
      </c>
      <c r="AU289" s="255" t="s">
        <v>81</v>
      </c>
      <c r="AV289" s="14" t="s">
        <v>81</v>
      </c>
      <c r="AW289" s="14" t="s">
        <v>33</v>
      </c>
      <c r="AX289" s="14" t="s">
        <v>72</v>
      </c>
      <c r="AY289" s="255" t="s">
        <v>203</v>
      </c>
    </row>
    <row r="290" s="15" customFormat="1">
      <c r="A290" s="15"/>
      <c r="B290" s="256"/>
      <c r="C290" s="257"/>
      <c r="D290" s="236" t="s">
        <v>215</v>
      </c>
      <c r="E290" s="258" t="s">
        <v>19</v>
      </c>
      <c r="F290" s="259" t="s">
        <v>246</v>
      </c>
      <c r="G290" s="257"/>
      <c r="H290" s="260">
        <v>1</v>
      </c>
      <c r="I290" s="261"/>
      <c r="J290" s="257"/>
      <c r="K290" s="257"/>
      <c r="L290" s="262"/>
      <c r="M290" s="263"/>
      <c r="N290" s="264"/>
      <c r="O290" s="264"/>
      <c r="P290" s="264"/>
      <c r="Q290" s="264"/>
      <c r="R290" s="264"/>
      <c r="S290" s="264"/>
      <c r="T290" s="26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6" t="s">
        <v>215</v>
      </c>
      <c r="AU290" s="266" t="s">
        <v>81</v>
      </c>
      <c r="AV290" s="15" t="s">
        <v>211</v>
      </c>
      <c r="AW290" s="15" t="s">
        <v>33</v>
      </c>
      <c r="AX290" s="15" t="s">
        <v>79</v>
      </c>
      <c r="AY290" s="266" t="s">
        <v>203</v>
      </c>
    </row>
    <row r="291" s="2" customFormat="1" ht="16.5" customHeight="1">
      <c r="A291" s="40"/>
      <c r="B291" s="41"/>
      <c r="C291" s="216" t="s">
        <v>365</v>
      </c>
      <c r="D291" s="216" t="s">
        <v>206</v>
      </c>
      <c r="E291" s="217" t="s">
        <v>366</v>
      </c>
      <c r="F291" s="218" t="s">
        <v>367</v>
      </c>
      <c r="G291" s="219" t="s">
        <v>358</v>
      </c>
      <c r="H291" s="220">
        <v>10</v>
      </c>
      <c r="I291" s="221"/>
      <c r="J291" s="222">
        <f>ROUND(I291*H291,2)</f>
        <v>0</v>
      </c>
      <c r="K291" s="218" t="s">
        <v>210</v>
      </c>
      <c r="L291" s="46"/>
      <c r="M291" s="223" t="s">
        <v>19</v>
      </c>
      <c r="N291" s="224" t="s">
        <v>43</v>
      </c>
      <c r="O291" s="86"/>
      <c r="P291" s="225">
        <f>O291*H291</f>
        <v>0</v>
      </c>
      <c r="Q291" s="225">
        <v>0</v>
      </c>
      <c r="R291" s="225">
        <f>Q291*H291</f>
        <v>0</v>
      </c>
      <c r="S291" s="225">
        <v>0.024</v>
      </c>
      <c r="T291" s="226">
        <f>S291*H291</f>
        <v>0.23999999999999999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7" t="s">
        <v>321</v>
      </c>
      <c r="AT291" s="227" t="s">
        <v>206</v>
      </c>
      <c r="AU291" s="227" t="s">
        <v>81</v>
      </c>
      <c r="AY291" s="19" t="s">
        <v>203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19" t="s">
        <v>79</v>
      </c>
      <c r="BK291" s="228">
        <f>ROUND(I291*H291,2)</f>
        <v>0</v>
      </c>
      <c r="BL291" s="19" t="s">
        <v>321</v>
      </c>
      <c r="BM291" s="227" t="s">
        <v>368</v>
      </c>
    </row>
    <row r="292" s="2" customFormat="1">
      <c r="A292" s="40"/>
      <c r="B292" s="41"/>
      <c r="C292" s="42"/>
      <c r="D292" s="229" t="s">
        <v>213</v>
      </c>
      <c r="E292" s="42"/>
      <c r="F292" s="230" t="s">
        <v>369</v>
      </c>
      <c r="G292" s="42"/>
      <c r="H292" s="42"/>
      <c r="I292" s="231"/>
      <c r="J292" s="42"/>
      <c r="K292" s="42"/>
      <c r="L292" s="46"/>
      <c r="M292" s="232"/>
      <c r="N292" s="233"/>
      <c r="O292" s="86"/>
      <c r="P292" s="86"/>
      <c r="Q292" s="86"/>
      <c r="R292" s="86"/>
      <c r="S292" s="86"/>
      <c r="T292" s="87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213</v>
      </c>
      <c r="AU292" s="19" t="s">
        <v>81</v>
      </c>
    </row>
    <row r="293" s="13" customFormat="1">
      <c r="A293" s="13"/>
      <c r="B293" s="234"/>
      <c r="C293" s="235"/>
      <c r="D293" s="236" t="s">
        <v>215</v>
      </c>
      <c r="E293" s="237" t="s">
        <v>19</v>
      </c>
      <c r="F293" s="238" t="s">
        <v>216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215</v>
      </c>
      <c r="AU293" s="244" t="s">
        <v>81</v>
      </c>
      <c r="AV293" s="13" t="s">
        <v>79</v>
      </c>
      <c r="AW293" s="13" t="s">
        <v>33</v>
      </c>
      <c r="AX293" s="13" t="s">
        <v>72</v>
      </c>
      <c r="AY293" s="244" t="s">
        <v>203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370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3" customFormat="1">
      <c r="A295" s="13"/>
      <c r="B295" s="234"/>
      <c r="C295" s="235"/>
      <c r="D295" s="236" t="s">
        <v>215</v>
      </c>
      <c r="E295" s="237" t="s">
        <v>19</v>
      </c>
      <c r="F295" s="238" t="s">
        <v>218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215</v>
      </c>
      <c r="AU295" s="244" t="s">
        <v>81</v>
      </c>
      <c r="AV295" s="13" t="s">
        <v>79</v>
      </c>
      <c r="AW295" s="13" t="s">
        <v>33</v>
      </c>
      <c r="AX295" s="13" t="s">
        <v>72</v>
      </c>
      <c r="AY295" s="244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371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3" customFormat="1">
      <c r="A297" s="13"/>
      <c r="B297" s="234"/>
      <c r="C297" s="235"/>
      <c r="D297" s="236" t="s">
        <v>215</v>
      </c>
      <c r="E297" s="237" t="s">
        <v>19</v>
      </c>
      <c r="F297" s="238" t="s">
        <v>372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215</v>
      </c>
      <c r="AU297" s="244" t="s">
        <v>81</v>
      </c>
      <c r="AV297" s="13" t="s">
        <v>79</v>
      </c>
      <c r="AW297" s="13" t="s">
        <v>33</v>
      </c>
      <c r="AX297" s="13" t="s">
        <v>72</v>
      </c>
      <c r="AY297" s="244" t="s">
        <v>203</v>
      </c>
    </row>
    <row r="298" s="14" customFormat="1">
      <c r="A298" s="14"/>
      <c r="B298" s="245"/>
      <c r="C298" s="246"/>
      <c r="D298" s="236" t="s">
        <v>215</v>
      </c>
      <c r="E298" s="247" t="s">
        <v>19</v>
      </c>
      <c r="F298" s="248" t="s">
        <v>79</v>
      </c>
      <c r="G298" s="246"/>
      <c r="H298" s="249">
        <v>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215</v>
      </c>
      <c r="AU298" s="255" t="s">
        <v>81</v>
      </c>
      <c r="AV298" s="14" t="s">
        <v>81</v>
      </c>
      <c r="AW298" s="14" t="s">
        <v>33</v>
      </c>
      <c r="AX298" s="14" t="s">
        <v>72</v>
      </c>
      <c r="AY298" s="255" t="s">
        <v>203</v>
      </c>
    </row>
    <row r="299" s="13" customFormat="1">
      <c r="A299" s="13"/>
      <c r="B299" s="234"/>
      <c r="C299" s="235"/>
      <c r="D299" s="236" t="s">
        <v>215</v>
      </c>
      <c r="E299" s="237" t="s">
        <v>19</v>
      </c>
      <c r="F299" s="238" t="s">
        <v>216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215</v>
      </c>
      <c r="AU299" s="244" t="s">
        <v>81</v>
      </c>
      <c r="AV299" s="13" t="s">
        <v>79</v>
      </c>
      <c r="AW299" s="13" t="s">
        <v>33</v>
      </c>
      <c r="AX299" s="13" t="s">
        <v>72</v>
      </c>
      <c r="AY299" s="244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373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3" customFormat="1">
      <c r="A301" s="13"/>
      <c r="B301" s="234"/>
      <c r="C301" s="235"/>
      <c r="D301" s="236" t="s">
        <v>215</v>
      </c>
      <c r="E301" s="237" t="s">
        <v>19</v>
      </c>
      <c r="F301" s="238" t="s">
        <v>238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215</v>
      </c>
      <c r="AU301" s="244" t="s">
        <v>81</v>
      </c>
      <c r="AV301" s="13" t="s">
        <v>79</v>
      </c>
      <c r="AW301" s="13" t="s">
        <v>33</v>
      </c>
      <c r="AX301" s="13" t="s">
        <v>72</v>
      </c>
      <c r="AY301" s="244" t="s">
        <v>203</v>
      </c>
    </row>
    <row r="302" s="13" customFormat="1">
      <c r="A302" s="13"/>
      <c r="B302" s="234"/>
      <c r="C302" s="235"/>
      <c r="D302" s="236" t="s">
        <v>215</v>
      </c>
      <c r="E302" s="237" t="s">
        <v>19</v>
      </c>
      <c r="F302" s="238" t="s">
        <v>371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215</v>
      </c>
      <c r="AU302" s="244" t="s">
        <v>81</v>
      </c>
      <c r="AV302" s="13" t="s">
        <v>79</v>
      </c>
      <c r="AW302" s="13" t="s">
        <v>33</v>
      </c>
      <c r="AX302" s="13" t="s">
        <v>72</v>
      </c>
      <c r="AY302" s="244" t="s">
        <v>203</v>
      </c>
    </row>
    <row r="303" s="13" customFormat="1">
      <c r="A303" s="13"/>
      <c r="B303" s="234"/>
      <c r="C303" s="235"/>
      <c r="D303" s="236" t="s">
        <v>215</v>
      </c>
      <c r="E303" s="237" t="s">
        <v>19</v>
      </c>
      <c r="F303" s="238" t="s">
        <v>374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215</v>
      </c>
      <c r="AU303" s="244" t="s">
        <v>81</v>
      </c>
      <c r="AV303" s="13" t="s">
        <v>79</v>
      </c>
      <c r="AW303" s="13" t="s">
        <v>33</v>
      </c>
      <c r="AX303" s="13" t="s">
        <v>72</v>
      </c>
      <c r="AY303" s="244" t="s">
        <v>203</v>
      </c>
    </row>
    <row r="304" s="14" customFormat="1">
      <c r="A304" s="14"/>
      <c r="B304" s="245"/>
      <c r="C304" s="246"/>
      <c r="D304" s="236" t="s">
        <v>215</v>
      </c>
      <c r="E304" s="247" t="s">
        <v>19</v>
      </c>
      <c r="F304" s="248" t="s">
        <v>79</v>
      </c>
      <c r="G304" s="246"/>
      <c r="H304" s="249">
        <v>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215</v>
      </c>
      <c r="AU304" s="255" t="s">
        <v>81</v>
      </c>
      <c r="AV304" s="14" t="s">
        <v>81</v>
      </c>
      <c r="AW304" s="14" t="s">
        <v>33</v>
      </c>
      <c r="AX304" s="14" t="s">
        <v>72</v>
      </c>
      <c r="AY304" s="255" t="s">
        <v>203</v>
      </c>
    </row>
    <row r="305" s="13" customFormat="1">
      <c r="A305" s="13"/>
      <c r="B305" s="234"/>
      <c r="C305" s="235"/>
      <c r="D305" s="236" t="s">
        <v>215</v>
      </c>
      <c r="E305" s="237" t="s">
        <v>19</v>
      </c>
      <c r="F305" s="238" t="s">
        <v>216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215</v>
      </c>
      <c r="AU305" s="244" t="s">
        <v>81</v>
      </c>
      <c r="AV305" s="13" t="s">
        <v>79</v>
      </c>
      <c r="AW305" s="13" t="s">
        <v>33</v>
      </c>
      <c r="AX305" s="13" t="s">
        <v>72</v>
      </c>
      <c r="AY305" s="244" t="s">
        <v>203</v>
      </c>
    </row>
    <row r="306" s="13" customFormat="1">
      <c r="A306" s="13"/>
      <c r="B306" s="234"/>
      <c r="C306" s="235"/>
      <c r="D306" s="236" t="s">
        <v>215</v>
      </c>
      <c r="E306" s="237" t="s">
        <v>19</v>
      </c>
      <c r="F306" s="238" t="s">
        <v>375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215</v>
      </c>
      <c r="AU306" s="244" t="s">
        <v>81</v>
      </c>
      <c r="AV306" s="13" t="s">
        <v>79</v>
      </c>
      <c r="AW306" s="13" t="s">
        <v>33</v>
      </c>
      <c r="AX306" s="13" t="s">
        <v>72</v>
      </c>
      <c r="AY306" s="244" t="s">
        <v>203</v>
      </c>
    </row>
    <row r="307" s="13" customFormat="1">
      <c r="A307" s="13"/>
      <c r="B307" s="234"/>
      <c r="C307" s="235"/>
      <c r="D307" s="236" t="s">
        <v>215</v>
      </c>
      <c r="E307" s="237" t="s">
        <v>19</v>
      </c>
      <c r="F307" s="238" t="s">
        <v>238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215</v>
      </c>
      <c r="AU307" s="244" t="s">
        <v>81</v>
      </c>
      <c r="AV307" s="13" t="s">
        <v>79</v>
      </c>
      <c r="AW307" s="13" t="s">
        <v>33</v>
      </c>
      <c r="AX307" s="13" t="s">
        <v>72</v>
      </c>
      <c r="AY307" s="244" t="s">
        <v>203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371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3" customFormat="1">
      <c r="A309" s="13"/>
      <c r="B309" s="234"/>
      <c r="C309" s="235"/>
      <c r="D309" s="236" t="s">
        <v>215</v>
      </c>
      <c r="E309" s="237" t="s">
        <v>19</v>
      </c>
      <c r="F309" s="238" t="s">
        <v>376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215</v>
      </c>
      <c r="AU309" s="244" t="s">
        <v>81</v>
      </c>
      <c r="AV309" s="13" t="s">
        <v>79</v>
      </c>
      <c r="AW309" s="13" t="s">
        <v>33</v>
      </c>
      <c r="AX309" s="13" t="s">
        <v>72</v>
      </c>
      <c r="AY309" s="244" t="s">
        <v>203</v>
      </c>
    </row>
    <row r="310" s="14" customFormat="1">
      <c r="A310" s="14"/>
      <c r="B310" s="245"/>
      <c r="C310" s="246"/>
      <c r="D310" s="236" t="s">
        <v>215</v>
      </c>
      <c r="E310" s="247" t="s">
        <v>19</v>
      </c>
      <c r="F310" s="248" t="s">
        <v>79</v>
      </c>
      <c r="G310" s="246"/>
      <c r="H310" s="249">
        <v>1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215</v>
      </c>
      <c r="AU310" s="255" t="s">
        <v>81</v>
      </c>
      <c r="AV310" s="14" t="s">
        <v>81</v>
      </c>
      <c r="AW310" s="14" t="s">
        <v>33</v>
      </c>
      <c r="AX310" s="14" t="s">
        <v>72</v>
      </c>
      <c r="AY310" s="255" t="s">
        <v>203</v>
      </c>
    </row>
    <row r="311" s="13" customFormat="1">
      <c r="A311" s="13"/>
      <c r="B311" s="234"/>
      <c r="C311" s="235"/>
      <c r="D311" s="236" t="s">
        <v>215</v>
      </c>
      <c r="E311" s="237" t="s">
        <v>19</v>
      </c>
      <c r="F311" s="238" t="s">
        <v>216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215</v>
      </c>
      <c r="AU311" s="244" t="s">
        <v>81</v>
      </c>
      <c r="AV311" s="13" t="s">
        <v>79</v>
      </c>
      <c r="AW311" s="13" t="s">
        <v>33</v>
      </c>
      <c r="AX311" s="13" t="s">
        <v>72</v>
      </c>
      <c r="AY311" s="244" t="s">
        <v>203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377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3" customFormat="1">
      <c r="A313" s="13"/>
      <c r="B313" s="234"/>
      <c r="C313" s="235"/>
      <c r="D313" s="236" t="s">
        <v>215</v>
      </c>
      <c r="E313" s="237" t="s">
        <v>19</v>
      </c>
      <c r="F313" s="238" t="s">
        <v>232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215</v>
      </c>
      <c r="AU313" s="244" t="s">
        <v>81</v>
      </c>
      <c r="AV313" s="13" t="s">
        <v>79</v>
      </c>
      <c r="AW313" s="13" t="s">
        <v>33</v>
      </c>
      <c r="AX313" s="13" t="s">
        <v>72</v>
      </c>
      <c r="AY313" s="244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371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3" customFormat="1">
      <c r="A315" s="13"/>
      <c r="B315" s="234"/>
      <c r="C315" s="235"/>
      <c r="D315" s="236" t="s">
        <v>215</v>
      </c>
      <c r="E315" s="237" t="s">
        <v>19</v>
      </c>
      <c r="F315" s="238" t="s">
        <v>374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215</v>
      </c>
      <c r="AU315" s="244" t="s">
        <v>81</v>
      </c>
      <c r="AV315" s="13" t="s">
        <v>79</v>
      </c>
      <c r="AW315" s="13" t="s">
        <v>33</v>
      </c>
      <c r="AX315" s="13" t="s">
        <v>72</v>
      </c>
      <c r="AY315" s="244" t="s">
        <v>203</v>
      </c>
    </row>
    <row r="316" s="14" customFormat="1">
      <c r="A316" s="14"/>
      <c r="B316" s="245"/>
      <c r="C316" s="246"/>
      <c r="D316" s="236" t="s">
        <v>215</v>
      </c>
      <c r="E316" s="247" t="s">
        <v>19</v>
      </c>
      <c r="F316" s="248" t="s">
        <v>79</v>
      </c>
      <c r="G316" s="246"/>
      <c r="H316" s="249">
        <v>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215</v>
      </c>
      <c r="AU316" s="255" t="s">
        <v>81</v>
      </c>
      <c r="AV316" s="14" t="s">
        <v>81</v>
      </c>
      <c r="AW316" s="14" t="s">
        <v>33</v>
      </c>
      <c r="AX316" s="14" t="s">
        <v>72</v>
      </c>
      <c r="AY316" s="255" t="s">
        <v>203</v>
      </c>
    </row>
    <row r="317" s="13" customFormat="1">
      <c r="A317" s="13"/>
      <c r="B317" s="234"/>
      <c r="C317" s="235"/>
      <c r="D317" s="236" t="s">
        <v>215</v>
      </c>
      <c r="E317" s="237" t="s">
        <v>19</v>
      </c>
      <c r="F317" s="238" t="s">
        <v>216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215</v>
      </c>
      <c r="AU317" s="244" t="s">
        <v>81</v>
      </c>
      <c r="AV317" s="13" t="s">
        <v>79</v>
      </c>
      <c r="AW317" s="13" t="s">
        <v>33</v>
      </c>
      <c r="AX317" s="13" t="s">
        <v>72</v>
      </c>
      <c r="AY317" s="244" t="s">
        <v>203</v>
      </c>
    </row>
    <row r="318" s="13" customFormat="1">
      <c r="A318" s="13"/>
      <c r="B318" s="234"/>
      <c r="C318" s="235"/>
      <c r="D318" s="236" t="s">
        <v>215</v>
      </c>
      <c r="E318" s="237" t="s">
        <v>19</v>
      </c>
      <c r="F318" s="238" t="s">
        <v>378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215</v>
      </c>
      <c r="AU318" s="244" t="s">
        <v>81</v>
      </c>
      <c r="AV318" s="13" t="s">
        <v>79</v>
      </c>
      <c r="AW318" s="13" t="s">
        <v>33</v>
      </c>
      <c r="AX318" s="13" t="s">
        <v>72</v>
      </c>
      <c r="AY318" s="244" t="s">
        <v>203</v>
      </c>
    </row>
    <row r="319" s="13" customFormat="1">
      <c r="A319" s="13"/>
      <c r="B319" s="234"/>
      <c r="C319" s="235"/>
      <c r="D319" s="236" t="s">
        <v>215</v>
      </c>
      <c r="E319" s="237" t="s">
        <v>19</v>
      </c>
      <c r="F319" s="238" t="s">
        <v>244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215</v>
      </c>
      <c r="AU319" s="244" t="s">
        <v>81</v>
      </c>
      <c r="AV319" s="13" t="s">
        <v>79</v>
      </c>
      <c r="AW319" s="13" t="s">
        <v>33</v>
      </c>
      <c r="AX319" s="13" t="s">
        <v>72</v>
      </c>
      <c r="AY319" s="244" t="s">
        <v>203</v>
      </c>
    </row>
    <row r="320" s="13" customFormat="1">
      <c r="A320" s="13"/>
      <c r="B320" s="234"/>
      <c r="C320" s="235"/>
      <c r="D320" s="236" t="s">
        <v>215</v>
      </c>
      <c r="E320" s="237" t="s">
        <v>19</v>
      </c>
      <c r="F320" s="238" t="s">
        <v>371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215</v>
      </c>
      <c r="AU320" s="244" t="s">
        <v>81</v>
      </c>
      <c r="AV320" s="13" t="s">
        <v>79</v>
      </c>
      <c r="AW320" s="13" t="s">
        <v>33</v>
      </c>
      <c r="AX320" s="13" t="s">
        <v>72</v>
      </c>
      <c r="AY320" s="244" t="s">
        <v>203</v>
      </c>
    </row>
    <row r="321" s="13" customFormat="1">
      <c r="A321" s="13"/>
      <c r="B321" s="234"/>
      <c r="C321" s="235"/>
      <c r="D321" s="236" t="s">
        <v>215</v>
      </c>
      <c r="E321" s="237" t="s">
        <v>19</v>
      </c>
      <c r="F321" s="238" t="s">
        <v>372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215</v>
      </c>
      <c r="AU321" s="244" t="s">
        <v>81</v>
      </c>
      <c r="AV321" s="13" t="s">
        <v>79</v>
      </c>
      <c r="AW321" s="13" t="s">
        <v>33</v>
      </c>
      <c r="AX321" s="13" t="s">
        <v>72</v>
      </c>
      <c r="AY321" s="244" t="s">
        <v>203</v>
      </c>
    </row>
    <row r="322" s="14" customFormat="1">
      <c r="A322" s="14"/>
      <c r="B322" s="245"/>
      <c r="C322" s="246"/>
      <c r="D322" s="236" t="s">
        <v>215</v>
      </c>
      <c r="E322" s="247" t="s">
        <v>19</v>
      </c>
      <c r="F322" s="248" t="s">
        <v>79</v>
      </c>
      <c r="G322" s="246"/>
      <c r="H322" s="249">
        <v>1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215</v>
      </c>
      <c r="AU322" s="255" t="s">
        <v>81</v>
      </c>
      <c r="AV322" s="14" t="s">
        <v>81</v>
      </c>
      <c r="AW322" s="14" t="s">
        <v>33</v>
      </c>
      <c r="AX322" s="14" t="s">
        <v>72</v>
      </c>
      <c r="AY322" s="255" t="s">
        <v>203</v>
      </c>
    </row>
    <row r="323" s="13" customFormat="1">
      <c r="A323" s="13"/>
      <c r="B323" s="234"/>
      <c r="C323" s="235"/>
      <c r="D323" s="236" t="s">
        <v>215</v>
      </c>
      <c r="E323" s="237" t="s">
        <v>19</v>
      </c>
      <c r="F323" s="238" t="s">
        <v>216</v>
      </c>
      <c r="G323" s="235"/>
      <c r="H323" s="237" t="s">
        <v>19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215</v>
      </c>
      <c r="AU323" s="244" t="s">
        <v>81</v>
      </c>
      <c r="AV323" s="13" t="s">
        <v>79</v>
      </c>
      <c r="AW323" s="13" t="s">
        <v>33</v>
      </c>
      <c r="AX323" s="13" t="s">
        <v>72</v>
      </c>
      <c r="AY323" s="244" t="s">
        <v>203</v>
      </c>
    </row>
    <row r="324" s="13" customFormat="1">
      <c r="A324" s="13"/>
      <c r="B324" s="234"/>
      <c r="C324" s="235"/>
      <c r="D324" s="236" t="s">
        <v>215</v>
      </c>
      <c r="E324" s="237" t="s">
        <v>19</v>
      </c>
      <c r="F324" s="238" t="s">
        <v>379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215</v>
      </c>
      <c r="AU324" s="244" t="s">
        <v>81</v>
      </c>
      <c r="AV324" s="13" t="s">
        <v>79</v>
      </c>
      <c r="AW324" s="13" t="s">
        <v>33</v>
      </c>
      <c r="AX324" s="13" t="s">
        <v>72</v>
      </c>
      <c r="AY324" s="244" t="s">
        <v>203</v>
      </c>
    </row>
    <row r="325" s="13" customFormat="1">
      <c r="A325" s="13"/>
      <c r="B325" s="234"/>
      <c r="C325" s="235"/>
      <c r="D325" s="236" t="s">
        <v>215</v>
      </c>
      <c r="E325" s="237" t="s">
        <v>19</v>
      </c>
      <c r="F325" s="238" t="s">
        <v>229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215</v>
      </c>
      <c r="AU325" s="244" t="s">
        <v>81</v>
      </c>
      <c r="AV325" s="13" t="s">
        <v>79</v>
      </c>
      <c r="AW325" s="13" t="s">
        <v>33</v>
      </c>
      <c r="AX325" s="13" t="s">
        <v>72</v>
      </c>
      <c r="AY325" s="244" t="s">
        <v>203</v>
      </c>
    </row>
    <row r="326" s="13" customFormat="1">
      <c r="A326" s="13"/>
      <c r="B326" s="234"/>
      <c r="C326" s="235"/>
      <c r="D326" s="236" t="s">
        <v>215</v>
      </c>
      <c r="E326" s="237" t="s">
        <v>19</v>
      </c>
      <c r="F326" s="238" t="s">
        <v>380</v>
      </c>
      <c r="G326" s="235"/>
      <c r="H326" s="237" t="s">
        <v>19</v>
      </c>
      <c r="I326" s="239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215</v>
      </c>
      <c r="AU326" s="244" t="s">
        <v>81</v>
      </c>
      <c r="AV326" s="13" t="s">
        <v>79</v>
      </c>
      <c r="AW326" s="13" t="s">
        <v>33</v>
      </c>
      <c r="AX326" s="13" t="s">
        <v>72</v>
      </c>
      <c r="AY326" s="244" t="s">
        <v>203</v>
      </c>
    </row>
    <row r="327" s="13" customFormat="1">
      <c r="A327" s="13"/>
      <c r="B327" s="234"/>
      <c r="C327" s="235"/>
      <c r="D327" s="236" t="s">
        <v>215</v>
      </c>
      <c r="E327" s="237" t="s">
        <v>19</v>
      </c>
      <c r="F327" s="238" t="s">
        <v>381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215</v>
      </c>
      <c r="AU327" s="244" t="s">
        <v>81</v>
      </c>
      <c r="AV327" s="13" t="s">
        <v>79</v>
      </c>
      <c r="AW327" s="13" t="s">
        <v>33</v>
      </c>
      <c r="AX327" s="13" t="s">
        <v>72</v>
      </c>
      <c r="AY327" s="244" t="s">
        <v>203</v>
      </c>
    </row>
    <row r="328" s="14" customFormat="1">
      <c r="A328" s="14"/>
      <c r="B328" s="245"/>
      <c r="C328" s="246"/>
      <c r="D328" s="236" t="s">
        <v>215</v>
      </c>
      <c r="E328" s="247" t="s">
        <v>19</v>
      </c>
      <c r="F328" s="248" t="s">
        <v>81</v>
      </c>
      <c r="G328" s="246"/>
      <c r="H328" s="249">
        <v>2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215</v>
      </c>
      <c r="AU328" s="255" t="s">
        <v>81</v>
      </c>
      <c r="AV328" s="14" t="s">
        <v>81</v>
      </c>
      <c r="AW328" s="14" t="s">
        <v>33</v>
      </c>
      <c r="AX328" s="14" t="s">
        <v>72</v>
      </c>
      <c r="AY328" s="255" t="s">
        <v>203</v>
      </c>
    </row>
    <row r="329" s="13" customFormat="1">
      <c r="A329" s="13"/>
      <c r="B329" s="234"/>
      <c r="C329" s="235"/>
      <c r="D329" s="236" t="s">
        <v>215</v>
      </c>
      <c r="E329" s="237" t="s">
        <v>19</v>
      </c>
      <c r="F329" s="238" t="s">
        <v>216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215</v>
      </c>
      <c r="AU329" s="244" t="s">
        <v>81</v>
      </c>
      <c r="AV329" s="13" t="s">
        <v>79</v>
      </c>
      <c r="AW329" s="13" t="s">
        <v>33</v>
      </c>
      <c r="AX329" s="13" t="s">
        <v>72</v>
      </c>
      <c r="AY329" s="244" t="s">
        <v>203</v>
      </c>
    </row>
    <row r="330" s="13" customFormat="1">
      <c r="A330" s="13"/>
      <c r="B330" s="234"/>
      <c r="C330" s="235"/>
      <c r="D330" s="236" t="s">
        <v>215</v>
      </c>
      <c r="E330" s="237" t="s">
        <v>19</v>
      </c>
      <c r="F330" s="238" t="s">
        <v>382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215</v>
      </c>
      <c r="AU330" s="244" t="s">
        <v>81</v>
      </c>
      <c r="AV330" s="13" t="s">
        <v>79</v>
      </c>
      <c r="AW330" s="13" t="s">
        <v>33</v>
      </c>
      <c r="AX330" s="13" t="s">
        <v>72</v>
      </c>
      <c r="AY330" s="244" t="s">
        <v>203</v>
      </c>
    </row>
    <row r="331" s="13" customFormat="1">
      <c r="A331" s="13"/>
      <c r="B331" s="234"/>
      <c r="C331" s="235"/>
      <c r="D331" s="236" t="s">
        <v>215</v>
      </c>
      <c r="E331" s="237" t="s">
        <v>19</v>
      </c>
      <c r="F331" s="238" t="s">
        <v>229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215</v>
      </c>
      <c r="AU331" s="244" t="s">
        <v>81</v>
      </c>
      <c r="AV331" s="13" t="s">
        <v>79</v>
      </c>
      <c r="AW331" s="13" t="s">
        <v>33</v>
      </c>
      <c r="AX331" s="13" t="s">
        <v>72</v>
      </c>
      <c r="AY331" s="244" t="s">
        <v>203</v>
      </c>
    </row>
    <row r="332" s="13" customFormat="1">
      <c r="A332" s="13"/>
      <c r="B332" s="234"/>
      <c r="C332" s="235"/>
      <c r="D332" s="236" t="s">
        <v>215</v>
      </c>
      <c r="E332" s="237" t="s">
        <v>19</v>
      </c>
      <c r="F332" s="238" t="s">
        <v>380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215</v>
      </c>
      <c r="AU332" s="244" t="s">
        <v>81</v>
      </c>
      <c r="AV332" s="13" t="s">
        <v>79</v>
      </c>
      <c r="AW332" s="13" t="s">
        <v>33</v>
      </c>
      <c r="AX332" s="13" t="s">
        <v>72</v>
      </c>
      <c r="AY332" s="244" t="s">
        <v>203</v>
      </c>
    </row>
    <row r="333" s="13" customFormat="1">
      <c r="A333" s="13"/>
      <c r="B333" s="234"/>
      <c r="C333" s="235"/>
      <c r="D333" s="236" t="s">
        <v>215</v>
      </c>
      <c r="E333" s="237" t="s">
        <v>19</v>
      </c>
      <c r="F333" s="238" t="s">
        <v>383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215</v>
      </c>
      <c r="AU333" s="244" t="s">
        <v>81</v>
      </c>
      <c r="AV333" s="13" t="s">
        <v>79</v>
      </c>
      <c r="AW333" s="13" t="s">
        <v>33</v>
      </c>
      <c r="AX333" s="13" t="s">
        <v>72</v>
      </c>
      <c r="AY333" s="244" t="s">
        <v>203</v>
      </c>
    </row>
    <row r="334" s="14" customFormat="1">
      <c r="A334" s="14"/>
      <c r="B334" s="245"/>
      <c r="C334" s="246"/>
      <c r="D334" s="236" t="s">
        <v>215</v>
      </c>
      <c r="E334" s="247" t="s">
        <v>19</v>
      </c>
      <c r="F334" s="248" t="s">
        <v>81</v>
      </c>
      <c r="G334" s="246"/>
      <c r="H334" s="249">
        <v>2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215</v>
      </c>
      <c r="AU334" s="255" t="s">
        <v>81</v>
      </c>
      <c r="AV334" s="14" t="s">
        <v>81</v>
      </c>
      <c r="AW334" s="14" t="s">
        <v>33</v>
      </c>
      <c r="AX334" s="14" t="s">
        <v>72</v>
      </c>
      <c r="AY334" s="255" t="s">
        <v>203</v>
      </c>
    </row>
    <row r="335" s="13" customFormat="1">
      <c r="A335" s="13"/>
      <c r="B335" s="234"/>
      <c r="C335" s="235"/>
      <c r="D335" s="236" t="s">
        <v>215</v>
      </c>
      <c r="E335" s="237" t="s">
        <v>19</v>
      </c>
      <c r="F335" s="238" t="s">
        <v>216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215</v>
      </c>
      <c r="AU335" s="244" t="s">
        <v>81</v>
      </c>
      <c r="AV335" s="13" t="s">
        <v>79</v>
      </c>
      <c r="AW335" s="13" t="s">
        <v>33</v>
      </c>
      <c r="AX335" s="13" t="s">
        <v>72</v>
      </c>
      <c r="AY335" s="244" t="s">
        <v>203</v>
      </c>
    </row>
    <row r="336" s="13" customFormat="1">
      <c r="A336" s="13"/>
      <c r="B336" s="234"/>
      <c r="C336" s="235"/>
      <c r="D336" s="236" t="s">
        <v>215</v>
      </c>
      <c r="E336" s="237" t="s">
        <v>19</v>
      </c>
      <c r="F336" s="238" t="s">
        <v>384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215</v>
      </c>
      <c r="AU336" s="244" t="s">
        <v>81</v>
      </c>
      <c r="AV336" s="13" t="s">
        <v>79</v>
      </c>
      <c r="AW336" s="13" t="s">
        <v>33</v>
      </c>
      <c r="AX336" s="13" t="s">
        <v>72</v>
      </c>
      <c r="AY336" s="244" t="s">
        <v>203</v>
      </c>
    </row>
    <row r="337" s="13" customFormat="1">
      <c r="A337" s="13"/>
      <c r="B337" s="234"/>
      <c r="C337" s="235"/>
      <c r="D337" s="236" t="s">
        <v>215</v>
      </c>
      <c r="E337" s="237" t="s">
        <v>19</v>
      </c>
      <c r="F337" s="238" t="s">
        <v>244</v>
      </c>
      <c r="G337" s="235"/>
      <c r="H337" s="237" t="s">
        <v>19</v>
      </c>
      <c r="I337" s="239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215</v>
      </c>
      <c r="AU337" s="244" t="s">
        <v>81</v>
      </c>
      <c r="AV337" s="13" t="s">
        <v>79</v>
      </c>
      <c r="AW337" s="13" t="s">
        <v>33</v>
      </c>
      <c r="AX337" s="13" t="s">
        <v>72</v>
      </c>
      <c r="AY337" s="244" t="s">
        <v>203</v>
      </c>
    </row>
    <row r="338" s="13" customFormat="1">
      <c r="A338" s="13"/>
      <c r="B338" s="234"/>
      <c r="C338" s="235"/>
      <c r="D338" s="236" t="s">
        <v>215</v>
      </c>
      <c r="E338" s="237" t="s">
        <v>19</v>
      </c>
      <c r="F338" s="238" t="s">
        <v>385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215</v>
      </c>
      <c r="AU338" s="244" t="s">
        <v>81</v>
      </c>
      <c r="AV338" s="13" t="s">
        <v>79</v>
      </c>
      <c r="AW338" s="13" t="s">
        <v>33</v>
      </c>
      <c r="AX338" s="13" t="s">
        <v>72</v>
      </c>
      <c r="AY338" s="244" t="s">
        <v>203</v>
      </c>
    </row>
    <row r="339" s="13" customFormat="1">
      <c r="A339" s="13"/>
      <c r="B339" s="234"/>
      <c r="C339" s="235"/>
      <c r="D339" s="236" t="s">
        <v>215</v>
      </c>
      <c r="E339" s="237" t="s">
        <v>19</v>
      </c>
      <c r="F339" s="238" t="s">
        <v>386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215</v>
      </c>
      <c r="AU339" s="244" t="s">
        <v>81</v>
      </c>
      <c r="AV339" s="13" t="s">
        <v>79</v>
      </c>
      <c r="AW339" s="13" t="s">
        <v>33</v>
      </c>
      <c r="AX339" s="13" t="s">
        <v>72</v>
      </c>
      <c r="AY339" s="244" t="s">
        <v>203</v>
      </c>
    </row>
    <row r="340" s="14" customFormat="1">
      <c r="A340" s="14"/>
      <c r="B340" s="245"/>
      <c r="C340" s="246"/>
      <c r="D340" s="236" t="s">
        <v>215</v>
      </c>
      <c r="E340" s="247" t="s">
        <v>19</v>
      </c>
      <c r="F340" s="248" t="s">
        <v>79</v>
      </c>
      <c r="G340" s="246"/>
      <c r="H340" s="249">
        <v>1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215</v>
      </c>
      <c r="AU340" s="255" t="s">
        <v>81</v>
      </c>
      <c r="AV340" s="14" t="s">
        <v>81</v>
      </c>
      <c r="AW340" s="14" t="s">
        <v>33</v>
      </c>
      <c r="AX340" s="14" t="s">
        <v>72</v>
      </c>
      <c r="AY340" s="255" t="s">
        <v>203</v>
      </c>
    </row>
    <row r="341" s="15" customFormat="1">
      <c r="A341" s="15"/>
      <c r="B341" s="256"/>
      <c r="C341" s="257"/>
      <c r="D341" s="236" t="s">
        <v>215</v>
      </c>
      <c r="E341" s="258" t="s">
        <v>19</v>
      </c>
      <c r="F341" s="259" t="s">
        <v>246</v>
      </c>
      <c r="G341" s="257"/>
      <c r="H341" s="260">
        <v>10</v>
      </c>
      <c r="I341" s="261"/>
      <c r="J341" s="257"/>
      <c r="K341" s="257"/>
      <c r="L341" s="262"/>
      <c r="M341" s="263"/>
      <c r="N341" s="264"/>
      <c r="O341" s="264"/>
      <c r="P341" s="264"/>
      <c r="Q341" s="264"/>
      <c r="R341" s="264"/>
      <c r="S341" s="264"/>
      <c r="T341" s="26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66" t="s">
        <v>215</v>
      </c>
      <c r="AU341" s="266" t="s">
        <v>81</v>
      </c>
      <c r="AV341" s="15" t="s">
        <v>211</v>
      </c>
      <c r="AW341" s="15" t="s">
        <v>33</v>
      </c>
      <c r="AX341" s="15" t="s">
        <v>79</v>
      </c>
      <c r="AY341" s="266" t="s">
        <v>203</v>
      </c>
    </row>
    <row r="342" s="2" customFormat="1" ht="16.5" customHeight="1">
      <c r="A342" s="40"/>
      <c r="B342" s="41"/>
      <c r="C342" s="216" t="s">
        <v>321</v>
      </c>
      <c r="D342" s="216" t="s">
        <v>206</v>
      </c>
      <c r="E342" s="217" t="s">
        <v>387</v>
      </c>
      <c r="F342" s="218" t="s">
        <v>388</v>
      </c>
      <c r="G342" s="219" t="s">
        <v>358</v>
      </c>
      <c r="H342" s="220">
        <v>1</v>
      </c>
      <c r="I342" s="221"/>
      <c r="J342" s="222">
        <f>ROUND(I342*H342,2)</f>
        <v>0</v>
      </c>
      <c r="K342" s="218" t="s">
        <v>210</v>
      </c>
      <c r="L342" s="46"/>
      <c r="M342" s="223" t="s">
        <v>19</v>
      </c>
      <c r="N342" s="224" t="s">
        <v>43</v>
      </c>
      <c r="O342" s="86"/>
      <c r="P342" s="225">
        <f>O342*H342</f>
        <v>0</v>
      </c>
      <c r="Q342" s="225">
        <v>0</v>
      </c>
      <c r="R342" s="225">
        <f>Q342*H342</f>
        <v>0</v>
      </c>
      <c r="S342" s="225">
        <v>0.028000000000000001</v>
      </c>
      <c r="T342" s="226">
        <f>S342*H342</f>
        <v>0.028000000000000001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27" t="s">
        <v>321</v>
      </c>
      <c r="AT342" s="227" t="s">
        <v>206</v>
      </c>
      <c r="AU342" s="227" t="s">
        <v>81</v>
      </c>
      <c r="AY342" s="19" t="s">
        <v>203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19" t="s">
        <v>79</v>
      </c>
      <c r="BK342" s="228">
        <f>ROUND(I342*H342,2)</f>
        <v>0</v>
      </c>
      <c r="BL342" s="19" t="s">
        <v>321</v>
      </c>
      <c r="BM342" s="227" t="s">
        <v>389</v>
      </c>
    </row>
    <row r="343" s="2" customFormat="1">
      <c r="A343" s="40"/>
      <c r="B343" s="41"/>
      <c r="C343" s="42"/>
      <c r="D343" s="229" t="s">
        <v>213</v>
      </c>
      <c r="E343" s="42"/>
      <c r="F343" s="230" t="s">
        <v>390</v>
      </c>
      <c r="G343" s="42"/>
      <c r="H343" s="42"/>
      <c r="I343" s="231"/>
      <c r="J343" s="42"/>
      <c r="K343" s="42"/>
      <c r="L343" s="46"/>
      <c r="M343" s="232"/>
      <c r="N343" s="233"/>
      <c r="O343" s="86"/>
      <c r="P343" s="86"/>
      <c r="Q343" s="86"/>
      <c r="R343" s="86"/>
      <c r="S343" s="86"/>
      <c r="T343" s="87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9" t="s">
        <v>213</v>
      </c>
      <c r="AU343" s="19" t="s">
        <v>81</v>
      </c>
    </row>
    <row r="344" s="13" customFormat="1">
      <c r="A344" s="13"/>
      <c r="B344" s="234"/>
      <c r="C344" s="235"/>
      <c r="D344" s="236" t="s">
        <v>215</v>
      </c>
      <c r="E344" s="237" t="s">
        <v>19</v>
      </c>
      <c r="F344" s="238" t="s">
        <v>216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215</v>
      </c>
      <c r="AU344" s="244" t="s">
        <v>81</v>
      </c>
      <c r="AV344" s="13" t="s">
        <v>79</v>
      </c>
      <c r="AW344" s="13" t="s">
        <v>33</v>
      </c>
      <c r="AX344" s="13" t="s">
        <v>72</v>
      </c>
      <c r="AY344" s="244" t="s">
        <v>203</v>
      </c>
    </row>
    <row r="345" s="13" customFormat="1">
      <c r="A345" s="13"/>
      <c r="B345" s="234"/>
      <c r="C345" s="235"/>
      <c r="D345" s="236" t="s">
        <v>215</v>
      </c>
      <c r="E345" s="237" t="s">
        <v>19</v>
      </c>
      <c r="F345" s="238" t="s">
        <v>391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215</v>
      </c>
      <c r="AU345" s="244" t="s">
        <v>81</v>
      </c>
      <c r="AV345" s="13" t="s">
        <v>79</v>
      </c>
      <c r="AW345" s="13" t="s">
        <v>33</v>
      </c>
      <c r="AX345" s="13" t="s">
        <v>72</v>
      </c>
      <c r="AY345" s="244" t="s">
        <v>203</v>
      </c>
    </row>
    <row r="346" s="13" customFormat="1">
      <c r="A346" s="13"/>
      <c r="B346" s="234"/>
      <c r="C346" s="235"/>
      <c r="D346" s="236" t="s">
        <v>215</v>
      </c>
      <c r="E346" s="237" t="s">
        <v>19</v>
      </c>
      <c r="F346" s="238" t="s">
        <v>235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215</v>
      </c>
      <c r="AU346" s="244" t="s">
        <v>81</v>
      </c>
      <c r="AV346" s="13" t="s">
        <v>79</v>
      </c>
      <c r="AW346" s="13" t="s">
        <v>33</v>
      </c>
      <c r="AX346" s="13" t="s">
        <v>72</v>
      </c>
      <c r="AY346" s="244" t="s">
        <v>203</v>
      </c>
    </row>
    <row r="347" s="13" customFormat="1">
      <c r="A347" s="13"/>
      <c r="B347" s="234"/>
      <c r="C347" s="235"/>
      <c r="D347" s="236" t="s">
        <v>215</v>
      </c>
      <c r="E347" s="237" t="s">
        <v>19</v>
      </c>
      <c r="F347" s="238" t="s">
        <v>371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215</v>
      </c>
      <c r="AU347" s="244" t="s">
        <v>81</v>
      </c>
      <c r="AV347" s="13" t="s">
        <v>79</v>
      </c>
      <c r="AW347" s="13" t="s">
        <v>33</v>
      </c>
      <c r="AX347" s="13" t="s">
        <v>72</v>
      </c>
      <c r="AY347" s="244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383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4" customFormat="1">
      <c r="A349" s="14"/>
      <c r="B349" s="245"/>
      <c r="C349" s="246"/>
      <c r="D349" s="236" t="s">
        <v>215</v>
      </c>
      <c r="E349" s="247" t="s">
        <v>19</v>
      </c>
      <c r="F349" s="248" t="s">
        <v>79</v>
      </c>
      <c r="G349" s="246"/>
      <c r="H349" s="249">
        <v>1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215</v>
      </c>
      <c r="AU349" s="255" t="s">
        <v>81</v>
      </c>
      <c r="AV349" s="14" t="s">
        <v>81</v>
      </c>
      <c r="AW349" s="14" t="s">
        <v>33</v>
      </c>
      <c r="AX349" s="14" t="s">
        <v>72</v>
      </c>
      <c r="AY349" s="255" t="s">
        <v>203</v>
      </c>
    </row>
    <row r="350" s="15" customFormat="1">
      <c r="A350" s="15"/>
      <c r="B350" s="256"/>
      <c r="C350" s="257"/>
      <c r="D350" s="236" t="s">
        <v>215</v>
      </c>
      <c r="E350" s="258" t="s">
        <v>19</v>
      </c>
      <c r="F350" s="259" t="s">
        <v>246</v>
      </c>
      <c r="G350" s="257"/>
      <c r="H350" s="260">
        <v>1</v>
      </c>
      <c r="I350" s="261"/>
      <c r="J350" s="257"/>
      <c r="K350" s="257"/>
      <c r="L350" s="262"/>
      <c r="M350" s="263"/>
      <c r="N350" s="264"/>
      <c r="O350" s="264"/>
      <c r="P350" s="264"/>
      <c r="Q350" s="264"/>
      <c r="R350" s="264"/>
      <c r="S350" s="264"/>
      <c r="T350" s="26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6" t="s">
        <v>215</v>
      </c>
      <c r="AU350" s="266" t="s">
        <v>81</v>
      </c>
      <c r="AV350" s="15" t="s">
        <v>211</v>
      </c>
      <c r="AW350" s="15" t="s">
        <v>33</v>
      </c>
      <c r="AX350" s="15" t="s">
        <v>79</v>
      </c>
      <c r="AY350" s="266" t="s">
        <v>203</v>
      </c>
    </row>
    <row r="351" s="12" customFormat="1" ht="22.8" customHeight="1">
      <c r="A351" s="12"/>
      <c r="B351" s="200"/>
      <c r="C351" s="201"/>
      <c r="D351" s="202" t="s">
        <v>71</v>
      </c>
      <c r="E351" s="214" t="s">
        <v>392</v>
      </c>
      <c r="F351" s="214" t="s">
        <v>393</v>
      </c>
      <c r="G351" s="201"/>
      <c r="H351" s="201"/>
      <c r="I351" s="204"/>
      <c r="J351" s="215">
        <f>BK351</f>
        <v>0</v>
      </c>
      <c r="K351" s="201"/>
      <c r="L351" s="206"/>
      <c r="M351" s="207"/>
      <c r="N351" s="208"/>
      <c r="O351" s="208"/>
      <c r="P351" s="209">
        <f>SUM(P352:P573)</f>
        <v>0</v>
      </c>
      <c r="Q351" s="208"/>
      <c r="R351" s="209">
        <f>SUM(R352:R573)</f>
        <v>0.61288399999999998</v>
      </c>
      <c r="S351" s="208"/>
      <c r="T351" s="210">
        <f>SUM(T352:T573)</f>
        <v>0.18999404</v>
      </c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R351" s="211" t="s">
        <v>81</v>
      </c>
      <c r="AT351" s="212" t="s">
        <v>71</v>
      </c>
      <c r="AU351" s="212" t="s">
        <v>79</v>
      </c>
      <c r="AY351" s="211" t="s">
        <v>203</v>
      </c>
      <c r="BK351" s="213">
        <f>SUM(BK352:BK573)</f>
        <v>0</v>
      </c>
    </row>
    <row r="352" s="2" customFormat="1" ht="16.5" customHeight="1">
      <c r="A352" s="40"/>
      <c r="B352" s="41"/>
      <c r="C352" s="216" t="s">
        <v>394</v>
      </c>
      <c r="D352" s="216" t="s">
        <v>206</v>
      </c>
      <c r="E352" s="217" t="s">
        <v>395</v>
      </c>
      <c r="F352" s="218" t="s">
        <v>396</v>
      </c>
      <c r="G352" s="219" t="s">
        <v>209</v>
      </c>
      <c r="H352" s="220">
        <v>612.88400000000001</v>
      </c>
      <c r="I352" s="221"/>
      <c r="J352" s="222">
        <f>ROUND(I352*H352,2)</f>
        <v>0</v>
      </c>
      <c r="K352" s="218" t="s">
        <v>210</v>
      </c>
      <c r="L352" s="46"/>
      <c r="M352" s="223" t="s">
        <v>19</v>
      </c>
      <c r="N352" s="224" t="s">
        <v>43</v>
      </c>
      <c r="O352" s="86"/>
      <c r="P352" s="225">
        <f>O352*H352</f>
        <v>0</v>
      </c>
      <c r="Q352" s="225">
        <v>0.001</v>
      </c>
      <c r="R352" s="225">
        <f>Q352*H352</f>
        <v>0.61288399999999998</v>
      </c>
      <c r="S352" s="225">
        <v>0.00031</v>
      </c>
      <c r="T352" s="226">
        <f>S352*H352</f>
        <v>0.18999404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27" t="s">
        <v>321</v>
      </c>
      <c r="AT352" s="227" t="s">
        <v>206</v>
      </c>
      <c r="AU352" s="227" t="s">
        <v>81</v>
      </c>
      <c r="AY352" s="19" t="s">
        <v>203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19" t="s">
        <v>79</v>
      </c>
      <c r="BK352" s="228">
        <f>ROUND(I352*H352,2)</f>
        <v>0</v>
      </c>
      <c r="BL352" s="19" t="s">
        <v>321</v>
      </c>
      <c r="BM352" s="227" t="s">
        <v>397</v>
      </c>
    </row>
    <row r="353" s="2" customFormat="1">
      <c r="A353" s="40"/>
      <c r="B353" s="41"/>
      <c r="C353" s="42"/>
      <c r="D353" s="229" t="s">
        <v>213</v>
      </c>
      <c r="E353" s="42"/>
      <c r="F353" s="230" t="s">
        <v>398</v>
      </c>
      <c r="G353" s="42"/>
      <c r="H353" s="42"/>
      <c r="I353" s="231"/>
      <c r="J353" s="42"/>
      <c r="K353" s="42"/>
      <c r="L353" s="46"/>
      <c r="M353" s="232"/>
      <c r="N353" s="233"/>
      <c r="O353" s="86"/>
      <c r="P353" s="86"/>
      <c r="Q353" s="86"/>
      <c r="R353" s="86"/>
      <c r="S353" s="86"/>
      <c r="T353" s="87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213</v>
      </c>
      <c r="AU353" s="19" t="s">
        <v>81</v>
      </c>
    </row>
    <row r="354" s="13" customFormat="1">
      <c r="A354" s="13"/>
      <c r="B354" s="234"/>
      <c r="C354" s="235"/>
      <c r="D354" s="236" t="s">
        <v>215</v>
      </c>
      <c r="E354" s="237" t="s">
        <v>19</v>
      </c>
      <c r="F354" s="238" t="s">
        <v>216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215</v>
      </c>
      <c r="AU354" s="244" t="s">
        <v>81</v>
      </c>
      <c r="AV354" s="13" t="s">
        <v>79</v>
      </c>
      <c r="AW354" s="13" t="s">
        <v>33</v>
      </c>
      <c r="AX354" s="13" t="s">
        <v>72</v>
      </c>
      <c r="AY354" s="244" t="s">
        <v>203</v>
      </c>
    </row>
    <row r="355" s="13" customFormat="1">
      <c r="A355" s="13"/>
      <c r="B355" s="234"/>
      <c r="C355" s="235"/>
      <c r="D355" s="236" t="s">
        <v>215</v>
      </c>
      <c r="E355" s="237" t="s">
        <v>19</v>
      </c>
      <c r="F355" s="238" t="s">
        <v>399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215</v>
      </c>
      <c r="AU355" s="244" t="s">
        <v>81</v>
      </c>
      <c r="AV355" s="13" t="s">
        <v>79</v>
      </c>
      <c r="AW355" s="13" t="s">
        <v>33</v>
      </c>
      <c r="AX355" s="13" t="s">
        <v>72</v>
      </c>
      <c r="AY355" s="244" t="s">
        <v>203</v>
      </c>
    </row>
    <row r="356" s="13" customFormat="1">
      <c r="A356" s="13"/>
      <c r="B356" s="234"/>
      <c r="C356" s="235"/>
      <c r="D356" s="236" t="s">
        <v>215</v>
      </c>
      <c r="E356" s="237" t="s">
        <v>19</v>
      </c>
      <c r="F356" s="238" t="s">
        <v>218</v>
      </c>
      <c r="G356" s="235"/>
      <c r="H356" s="237" t="s">
        <v>19</v>
      </c>
      <c r="I356" s="239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215</v>
      </c>
      <c r="AU356" s="244" t="s">
        <v>81</v>
      </c>
      <c r="AV356" s="13" t="s">
        <v>79</v>
      </c>
      <c r="AW356" s="13" t="s">
        <v>33</v>
      </c>
      <c r="AX356" s="13" t="s">
        <v>72</v>
      </c>
      <c r="AY356" s="244" t="s">
        <v>203</v>
      </c>
    </row>
    <row r="357" s="13" customFormat="1">
      <c r="A357" s="13"/>
      <c r="B357" s="234"/>
      <c r="C357" s="235"/>
      <c r="D357" s="236" t="s">
        <v>215</v>
      </c>
      <c r="E357" s="237" t="s">
        <v>19</v>
      </c>
      <c r="F357" s="238" t="s">
        <v>400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215</v>
      </c>
      <c r="AU357" s="244" t="s">
        <v>81</v>
      </c>
      <c r="AV357" s="13" t="s">
        <v>79</v>
      </c>
      <c r="AW357" s="13" t="s">
        <v>33</v>
      </c>
      <c r="AX357" s="13" t="s">
        <v>72</v>
      </c>
      <c r="AY357" s="244" t="s">
        <v>203</v>
      </c>
    </row>
    <row r="358" s="13" customFormat="1">
      <c r="A358" s="13"/>
      <c r="B358" s="234"/>
      <c r="C358" s="235"/>
      <c r="D358" s="236" t="s">
        <v>215</v>
      </c>
      <c r="E358" s="237" t="s">
        <v>19</v>
      </c>
      <c r="F358" s="238" t="s">
        <v>401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215</v>
      </c>
      <c r="AU358" s="244" t="s">
        <v>81</v>
      </c>
      <c r="AV358" s="13" t="s">
        <v>79</v>
      </c>
      <c r="AW358" s="13" t="s">
        <v>33</v>
      </c>
      <c r="AX358" s="13" t="s">
        <v>72</v>
      </c>
      <c r="AY358" s="244" t="s">
        <v>203</v>
      </c>
    </row>
    <row r="359" s="14" customFormat="1">
      <c r="A359" s="14"/>
      <c r="B359" s="245"/>
      <c r="C359" s="246"/>
      <c r="D359" s="236" t="s">
        <v>215</v>
      </c>
      <c r="E359" s="247" t="s">
        <v>19</v>
      </c>
      <c r="F359" s="248" t="s">
        <v>221</v>
      </c>
      <c r="G359" s="246"/>
      <c r="H359" s="249">
        <v>7.5700000000000003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215</v>
      </c>
      <c r="AU359" s="255" t="s">
        <v>81</v>
      </c>
      <c r="AV359" s="14" t="s">
        <v>81</v>
      </c>
      <c r="AW359" s="14" t="s">
        <v>33</v>
      </c>
      <c r="AX359" s="14" t="s">
        <v>72</v>
      </c>
      <c r="AY359" s="255" t="s">
        <v>203</v>
      </c>
    </row>
    <row r="360" s="13" customFormat="1">
      <c r="A360" s="13"/>
      <c r="B360" s="234"/>
      <c r="C360" s="235"/>
      <c r="D360" s="236" t="s">
        <v>215</v>
      </c>
      <c r="E360" s="237" t="s">
        <v>19</v>
      </c>
      <c r="F360" s="238" t="s">
        <v>216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215</v>
      </c>
      <c r="AU360" s="244" t="s">
        <v>81</v>
      </c>
      <c r="AV360" s="13" t="s">
        <v>79</v>
      </c>
      <c r="AW360" s="13" t="s">
        <v>33</v>
      </c>
      <c r="AX360" s="13" t="s">
        <v>72</v>
      </c>
      <c r="AY360" s="244" t="s">
        <v>203</v>
      </c>
    </row>
    <row r="361" s="13" customFormat="1">
      <c r="A361" s="13"/>
      <c r="B361" s="234"/>
      <c r="C361" s="235"/>
      <c r="D361" s="236" t="s">
        <v>215</v>
      </c>
      <c r="E361" s="237" t="s">
        <v>19</v>
      </c>
      <c r="F361" s="238" t="s">
        <v>402</v>
      </c>
      <c r="G361" s="235"/>
      <c r="H361" s="237" t="s">
        <v>19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215</v>
      </c>
      <c r="AU361" s="244" t="s">
        <v>81</v>
      </c>
      <c r="AV361" s="13" t="s">
        <v>79</v>
      </c>
      <c r="AW361" s="13" t="s">
        <v>33</v>
      </c>
      <c r="AX361" s="13" t="s">
        <v>72</v>
      </c>
      <c r="AY361" s="244" t="s">
        <v>203</v>
      </c>
    </row>
    <row r="362" s="13" customFormat="1">
      <c r="A362" s="13"/>
      <c r="B362" s="234"/>
      <c r="C362" s="235"/>
      <c r="D362" s="236" t="s">
        <v>215</v>
      </c>
      <c r="E362" s="237" t="s">
        <v>19</v>
      </c>
      <c r="F362" s="238" t="s">
        <v>218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215</v>
      </c>
      <c r="AU362" s="244" t="s">
        <v>81</v>
      </c>
      <c r="AV362" s="13" t="s">
        <v>79</v>
      </c>
      <c r="AW362" s="13" t="s">
        <v>33</v>
      </c>
      <c r="AX362" s="13" t="s">
        <v>72</v>
      </c>
      <c r="AY362" s="244" t="s">
        <v>203</v>
      </c>
    </row>
    <row r="363" s="13" customFormat="1">
      <c r="A363" s="13"/>
      <c r="B363" s="234"/>
      <c r="C363" s="235"/>
      <c r="D363" s="236" t="s">
        <v>215</v>
      </c>
      <c r="E363" s="237" t="s">
        <v>19</v>
      </c>
      <c r="F363" s="238" t="s">
        <v>400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215</v>
      </c>
      <c r="AU363" s="244" t="s">
        <v>81</v>
      </c>
      <c r="AV363" s="13" t="s">
        <v>79</v>
      </c>
      <c r="AW363" s="13" t="s">
        <v>33</v>
      </c>
      <c r="AX363" s="13" t="s">
        <v>72</v>
      </c>
      <c r="AY363" s="244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403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4" customFormat="1">
      <c r="A365" s="14"/>
      <c r="B365" s="245"/>
      <c r="C365" s="246"/>
      <c r="D365" s="236" t="s">
        <v>215</v>
      </c>
      <c r="E365" s="247" t="s">
        <v>19</v>
      </c>
      <c r="F365" s="248" t="s">
        <v>404</v>
      </c>
      <c r="G365" s="246"/>
      <c r="H365" s="249">
        <v>29.149999999999999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215</v>
      </c>
      <c r="AU365" s="255" t="s">
        <v>81</v>
      </c>
      <c r="AV365" s="14" t="s">
        <v>81</v>
      </c>
      <c r="AW365" s="14" t="s">
        <v>33</v>
      </c>
      <c r="AX365" s="14" t="s">
        <v>72</v>
      </c>
      <c r="AY365" s="255" t="s">
        <v>203</v>
      </c>
    </row>
    <row r="366" s="13" customFormat="1">
      <c r="A366" s="13"/>
      <c r="B366" s="234"/>
      <c r="C366" s="235"/>
      <c r="D366" s="236" t="s">
        <v>215</v>
      </c>
      <c r="E366" s="237" t="s">
        <v>19</v>
      </c>
      <c r="F366" s="238" t="s">
        <v>216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215</v>
      </c>
      <c r="AU366" s="244" t="s">
        <v>81</v>
      </c>
      <c r="AV366" s="13" t="s">
        <v>79</v>
      </c>
      <c r="AW366" s="13" t="s">
        <v>33</v>
      </c>
      <c r="AX366" s="13" t="s">
        <v>72</v>
      </c>
      <c r="AY366" s="244" t="s">
        <v>203</v>
      </c>
    </row>
    <row r="367" s="13" customFormat="1">
      <c r="A367" s="13"/>
      <c r="B367" s="234"/>
      <c r="C367" s="235"/>
      <c r="D367" s="236" t="s">
        <v>215</v>
      </c>
      <c r="E367" s="237" t="s">
        <v>19</v>
      </c>
      <c r="F367" s="238" t="s">
        <v>405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215</v>
      </c>
      <c r="AU367" s="244" t="s">
        <v>81</v>
      </c>
      <c r="AV367" s="13" t="s">
        <v>79</v>
      </c>
      <c r="AW367" s="13" t="s">
        <v>33</v>
      </c>
      <c r="AX367" s="13" t="s">
        <v>72</v>
      </c>
      <c r="AY367" s="244" t="s">
        <v>203</v>
      </c>
    </row>
    <row r="368" s="13" customFormat="1">
      <c r="A368" s="13"/>
      <c r="B368" s="234"/>
      <c r="C368" s="235"/>
      <c r="D368" s="236" t="s">
        <v>215</v>
      </c>
      <c r="E368" s="237" t="s">
        <v>19</v>
      </c>
      <c r="F368" s="238" t="s">
        <v>223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215</v>
      </c>
      <c r="AU368" s="244" t="s">
        <v>81</v>
      </c>
      <c r="AV368" s="13" t="s">
        <v>79</v>
      </c>
      <c r="AW368" s="13" t="s">
        <v>33</v>
      </c>
      <c r="AX368" s="13" t="s">
        <v>72</v>
      </c>
      <c r="AY368" s="244" t="s">
        <v>203</v>
      </c>
    </row>
    <row r="369" s="13" customFormat="1">
      <c r="A369" s="13"/>
      <c r="B369" s="234"/>
      <c r="C369" s="235"/>
      <c r="D369" s="236" t="s">
        <v>215</v>
      </c>
      <c r="E369" s="237" t="s">
        <v>19</v>
      </c>
      <c r="F369" s="238" t="s">
        <v>400</v>
      </c>
      <c r="G369" s="235"/>
      <c r="H369" s="237" t="s">
        <v>19</v>
      </c>
      <c r="I369" s="239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215</v>
      </c>
      <c r="AU369" s="244" t="s">
        <v>81</v>
      </c>
      <c r="AV369" s="13" t="s">
        <v>79</v>
      </c>
      <c r="AW369" s="13" t="s">
        <v>33</v>
      </c>
      <c r="AX369" s="13" t="s">
        <v>72</v>
      </c>
      <c r="AY369" s="244" t="s">
        <v>203</v>
      </c>
    </row>
    <row r="370" s="13" customFormat="1">
      <c r="A370" s="13"/>
      <c r="B370" s="234"/>
      <c r="C370" s="235"/>
      <c r="D370" s="236" t="s">
        <v>215</v>
      </c>
      <c r="E370" s="237" t="s">
        <v>19</v>
      </c>
      <c r="F370" s="238" t="s">
        <v>401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215</v>
      </c>
      <c r="AU370" s="244" t="s">
        <v>81</v>
      </c>
      <c r="AV370" s="13" t="s">
        <v>79</v>
      </c>
      <c r="AW370" s="13" t="s">
        <v>33</v>
      </c>
      <c r="AX370" s="13" t="s">
        <v>72</v>
      </c>
      <c r="AY370" s="244" t="s">
        <v>203</v>
      </c>
    </row>
    <row r="371" s="14" customFormat="1">
      <c r="A371" s="14"/>
      <c r="B371" s="245"/>
      <c r="C371" s="246"/>
      <c r="D371" s="236" t="s">
        <v>215</v>
      </c>
      <c r="E371" s="247" t="s">
        <v>19</v>
      </c>
      <c r="F371" s="248" t="s">
        <v>224</v>
      </c>
      <c r="G371" s="246"/>
      <c r="H371" s="249">
        <v>32.890000000000001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215</v>
      </c>
      <c r="AU371" s="255" t="s">
        <v>81</v>
      </c>
      <c r="AV371" s="14" t="s">
        <v>81</v>
      </c>
      <c r="AW371" s="14" t="s">
        <v>33</v>
      </c>
      <c r="AX371" s="14" t="s">
        <v>72</v>
      </c>
      <c r="AY371" s="255" t="s">
        <v>203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216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3" customFormat="1">
      <c r="A373" s="13"/>
      <c r="B373" s="234"/>
      <c r="C373" s="235"/>
      <c r="D373" s="236" t="s">
        <v>215</v>
      </c>
      <c r="E373" s="237" t="s">
        <v>19</v>
      </c>
      <c r="F373" s="238" t="s">
        <v>406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215</v>
      </c>
      <c r="AU373" s="244" t="s">
        <v>81</v>
      </c>
      <c r="AV373" s="13" t="s">
        <v>79</v>
      </c>
      <c r="AW373" s="13" t="s">
        <v>33</v>
      </c>
      <c r="AX373" s="13" t="s">
        <v>72</v>
      </c>
      <c r="AY373" s="244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223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3" customFormat="1">
      <c r="A375" s="13"/>
      <c r="B375" s="234"/>
      <c r="C375" s="235"/>
      <c r="D375" s="236" t="s">
        <v>215</v>
      </c>
      <c r="E375" s="237" t="s">
        <v>19</v>
      </c>
      <c r="F375" s="238" t="s">
        <v>400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215</v>
      </c>
      <c r="AU375" s="244" t="s">
        <v>81</v>
      </c>
      <c r="AV375" s="13" t="s">
        <v>79</v>
      </c>
      <c r="AW375" s="13" t="s">
        <v>33</v>
      </c>
      <c r="AX375" s="13" t="s">
        <v>72</v>
      </c>
      <c r="AY375" s="244" t="s">
        <v>203</v>
      </c>
    </row>
    <row r="376" s="13" customFormat="1">
      <c r="A376" s="13"/>
      <c r="B376" s="234"/>
      <c r="C376" s="235"/>
      <c r="D376" s="236" t="s">
        <v>215</v>
      </c>
      <c r="E376" s="237" t="s">
        <v>19</v>
      </c>
      <c r="F376" s="238" t="s">
        <v>403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215</v>
      </c>
      <c r="AU376" s="244" t="s">
        <v>81</v>
      </c>
      <c r="AV376" s="13" t="s">
        <v>79</v>
      </c>
      <c r="AW376" s="13" t="s">
        <v>33</v>
      </c>
      <c r="AX376" s="13" t="s">
        <v>72</v>
      </c>
      <c r="AY376" s="244" t="s">
        <v>203</v>
      </c>
    </row>
    <row r="377" s="14" customFormat="1">
      <c r="A377" s="14"/>
      <c r="B377" s="245"/>
      <c r="C377" s="246"/>
      <c r="D377" s="236" t="s">
        <v>215</v>
      </c>
      <c r="E377" s="247" t="s">
        <v>19</v>
      </c>
      <c r="F377" s="248" t="s">
        <v>407</v>
      </c>
      <c r="G377" s="246"/>
      <c r="H377" s="249">
        <v>70.375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215</v>
      </c>
      <c r="AU377" s="255" t="s">
        <v>81</v>
      </c>
      <c r="AV377" s="14" t="s">
        <v>81</v>
      </c>
      <c r="AW377" s="14" t="s">
        <v>33</v>
      </c>
      <c r="AX377" s="14" t="s">
        <v>72</v>
      </c>
      <c r="AY377" s="255" t="s">
        <v>203</v>
      </c>
    </row>
    <row r="378" s="13" customFormat="1">
      <c r="A378" s="13"/>
      <c r="B378" s="234"/>
      <c r="C378" s="235"/>
      <c r="D378" s="236" t="s">
        <v>215</v>
      </c>
      <c r="E378" s="237" t="s">
        <v>19</v>
      </c>
      <c r="F378" s="238" t="s">
        <v>216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215</v>
      </c>
      <c r="AU378" s="244" t="s">
        <v>81</v>
      </c>
      <c r="AV378" s="13" t="s">
        <v>79</v>
      </c>
      <c r="AW378" s="13" t="s">
        <v>33</v>
      </c>
      <c r="AX378" s="13" t="s">
        <v>72</v>
      </c>
      <c r="AY378" s="244" t="s">
        <v>203</v>
      </c>
    </row>
    <row r="379" s="13" customFormat="1">
      <c r="A379" s="13"/>
      <c r="B379" s="234"/>
      <c r="C379" s="235"/>
      <c r="D379" s="236" t="s">
        <v>215</v>
      </c>
      <c r="E379" s="237" t="s">
        <v>19</v>
      </c>
      <c r="F379" s="238" t="s">
        <v>408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215</v>
      </c>
      <c r="AU379" s="244" t="s">
        <v>81</v>
      </c>
      <c r="AV379" s="13" t="s">
        <v>79</v>
      </c>
      <c r="AW379" s="13" t="s">
        <v>33</v>
      </c>
      <c r="AX379" s="13" t="s">
        <v>72</v>
      </c>
      <c r="AY379" s="244" t="s">
        <v>203</v>
      </c>
    </row>
    <row r="380" s="13" customFormat="1">
      <c r="A380" s="13"/>
      <c r="B380" s="234"/>
      <c r="C380" s="235"/>
      <c r="D380" s="236" t="s">
        <v>215</v>
      </c>
      <c r="E380" s="237" t="s">
        <v>19</v>
      </c>
      <c r="F380" s="238" t="s">
        <v>226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215</v>
      </c>
      <c r="AU380" s="244" t="s">
        <v>81</v>
      </c>
      <c r="AV380" s="13" t="s">
        <v>79</v>
      </c>
      <c r="AW380" s="13" t="s">
        <v>33</v>
      </c>
      <c r="AX380" s="13" t="s">
        <v>72</v>
      </c>
      <c r="AY380" s="244" t="s">
        <v>203</v>
      </c>
    </row>
    <row r="381" s="13" customFormat="1">
      <c r="A381" s="13"/>
      <c r="B381" s="234"/>
      <c r="C381" s="235"/>
      <c r="D381" s="236" t="s">
        <v>215</v>
      </c>
      <c r="E381" s="237" t="s">
        <v>19</v>
      </c>
      <c r="F381" s="238" t="s">
        <v>400</v>
      </c>
      <c r="G381" s="235"/>
      <c r="H381" s="237" t="s">
        <v>19</v>
      </c>
      <c r="I381" s="239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215</v>
      </c>
      <c r="AU381" s="244" t="s">
        <v>81</v>
      </c>
      <c r="AV381" s="13" t="s">
        <v>79</v>
      </c>
      <c r="AW381" s="13" t="s">
        <v>33</v>
      </c>
      <c r="AX381" s="13" t="s">
        <v>72</v>
      </c>
      <c r="AY381" s="244" t="s">
        <v>203</v>
      </c>
    </row>
    <row r="382" s="13" customFormat="1">
      <c r="A382" s="13"/>
      <c r="B382" s="234"/>
      <c r="C382" s="235"/>
      <c r="D382" s="236" t="s">
        <v>215</v>
      </c>
      <c r="E382" s="237" t="s">
        <v>19</v>
      </c>
      <c r="F382" s="238" t="s">
        <v>401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215</v>
      </c>
      <c r="AU382" s="244" t="s">
        <v>81</v>
      </c>
      <c r="AV382" s="13" t="s">
        <v>79</v>
      </c>
      <c r="AW382" s="13" t="s">
        <v>33</v>
      </c>
      <c r="AX382" s="13" t="s">
        <v>72</v>
      </c>
      <c r="AY382" s="244" t="s">
        <v>203</v>
      </c>
    </row>
    <row r="383" s="14" customFormat="1">
      <c r="A383" s="14"/>
      <c r="B383" s="245"/>
      <c r="C383" s="246"/>
      <c r="D383" s="236" t="s">
        <v>215</v>
      </c>
      <c r="E383" s="247" t="s">
        <v>19</v>
      </c>
      <c r="F383" s="248" t="s">
        <v>227</v>
      </c>
      <c r="G383" s="246"/>
      <c r="H383" s="249">
        <v>26.579999999999998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215</v>
      </c>
      <c r="AU383" s="255" t="s">
        <v>81</v>
      </c>
      <c r="AV383" s="14" t="s">
        <v>81</v>
      </c>
      <c r="AW383" s="14" t="s">
        <v>33</v>
      </c>
      <c r="AX383" s="14" t="s">
        <v>72</v>
      </c>
      <c r="AY383" s="255" t="s">
        <v>203</v>
      </c>
    </row>
    <row r="384" s="13" customFormat="1">
      <c r="A384" s="13"/>
      <c r="B384" s="234"/>
      <c r="C384" s="235"/>
      <c r="D384" s="236" t="s">
        <v>215</v>
      </c>
      <c r="E384" s="237" t="s">
        <v>19</v>
      </c>
      <c r="F384" s="238" t="s">
        <v>216</v>
      </c>
      <c r="G384" s="235"/>
      <c r="H384" s="237" t="s">
        <v>19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215</v>
      </c>
      <c r="AU384" s="244" t="s">
        <v>81</v>
      </c>
      <c r="AV384" s="13" t="s">
        <v>79</v>
      </c>
      <c r="AW384" s="13" t="s">
        <v>33</v>
      </c>
      <c r="AX384" s="13" t="s">
        <v>72</v>
      </c>
      <c r="AY384" s="244" t="s">
        <v>203</v>
      </c>
    </row>
    <row r="385" s="13" customFormat="1">
      <c r="A385" s="13"/>
      <c r="B385" s="234"/>
      <c r="C385" s="235"/>
      <c r="D385" s="236" t="s">
        <v>215</v>
      </c>
      <c r="E385" s="237" t="s">
        <v>19</v>
      </c>
      <c r="F385" s="238" t="s">
        <v>409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215</v>
      </c>
      <c r="AU385" s="244" t="s">
        <v>81</v>
      </c>
      <c r="AV385" s="13" t="s">
        <v>79</v>
      </c>
      <c r="AW385" s="13" t="s">
        <v>33</v>
      </c>
      <c r="AX385" s="13" t="s">
        <v>72</v>
      </c>
      <c r="AY385" s="244" t="s">
        <v>203</v>
      </c>
    </row>
    <row r="386" s="13" customFormat="1">
      <c r="A386" s="13"/>
      <c r="B386" s="234"/>
      <c r="C386" s="235"/>
      <c r="D386" s="236" t="s">
        <v>215</v>
      </c>
      <c r="E386" s="237" t="s">
        <v>19</v>
      </c>
      <c r="F386" s="238" t="s">
        <v>226</v>
      </c>
      <c r="G386" s="235"/>
      <c r="H386" s="237" t="s">
        <v>19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215</v>
      </c>
      <c r="AU386" s="244" t="s">
        <v>81</v>
      </c>
      <c r="AV386" s="13" t="s">
        <v>79</v>
      </c>
      <c r="AW386" s="13" t="s">
        <v>33</v>
      </c>
      <c r="AX386" s="13" t="s">
        <v>72</v>
      </c>
      <c r="AY386" s="244" t="s">
        <v>203</v>
      </c>
    </row>
    <row r="387" s="13" customFormat="1">
      <c r="A387" s="13"/>
      <c r="B387" s="234"/>
      <c r="C387" s="235"/>
      <c r="D387" s="236" t="s">
        <v>215</v>
      </c>
      <c r="E387" s="237" t="s">
        <v>19</v>
      </c>
      <c r="F387" s="238" t="s">
        <v>400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215</v>
      </c>
      <c r="AU387" s="244" t="s">
        <v>81</v>
      </c>
      <c r="AV387" s="13" t="s">
        <v>79</v>
      </c>
      <c r="AW387" s="13" t="s">
        <v>33</v>
      </c>
      <c r="AX387" s="13" t="s">
        <v>72</v>
      </c>
      <c r="AY387" s="244" t="s">
        <v>203</v>
      </c>
    </row>
    <row r="388" s="13" customFormat="1">
      <c r="A388" s="13"/>
      <c r="B388" s="234"/>
      <c r="C388" s="235"/>
      <c r="D388" s="236" t="s">
        <v>215</v>
      </c>
      <c r="E388" s="237" t="s">
        <v>19</v>
      </c>
      <c r="F388" s="238" t="s">
        <v>403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215</v>
      </c>
      <c r="AU388" s="244" t="s">
        <v>81</v>
      </c>
      <c r="AV388" s="13" t="s">
        <v>79</v>
      </c>
      <c r="AW388" s="13" t="s">
        <v>33</v>
      </c>
      <c r="AX388" s="13" t="s">
        <v>72</v>
      </c>
      <c r="AY388" s="244" t="s">
        <v>203</v>
      </c>
    </row>
    <row r="389" s="14" customFormat="1">
      <c r="A389" s="14"/>
      <c r="B389" s="245"/>
      <c r="C389" s="246"/>
      <c r="D389" s="236" t="s">
        <v>215</v>
      </c>
      <c r="E389" s="247" t="s">
        <v>19</v>
      </c>
      <c r="F389" s="248" t="s">
        <v>410</v>
      </c>
      <c r="G389" s="246"/>
      <c r="H389" s="249">
        <v>52.5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215</v>
      </c>
      <c r="AU389" s="255" t="s">
        <v>81</v>
      </c>
      <c r="AV389" s="14" t="s">
        <v>81</v>
      </c>
      <c r="AW389" s="14" t="s">
        <v>33</v>
      </c>
      <c r="AX389" s="14" t="s">
        <v>72</v>
      </c>
      <c r="AY389" s="255" t="s">
        <v>203</v>
      </c>
    </row>
    <row r="390" s="13" customFormat="1">
      <c r="A390" s="13"/>
      <c r="B390" s="234"/>
      <c r="C390" s="235"/>
      <c r="D390" s="236" t="s">
        <v>215</v>
      </c>
      <c r="E390" s="237" t="s">
        <v>19</v>
      </c>
      <c r="F390" s="238" t="s">
        <v>216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215</v>
      </c>
      <c r="AU390" s="244" t="s">
        <v>81</v>
      </c>
      <c r="AV390" s="13" t="s">
        <v>79</v>
      </c>
      <c r="AW390" s="13" t="s">
        <v>33</v>
      </c>
      <c r="AX390" s="13" t="s">
        <v>72</v>
      </c>
      <c r="AY390" s="244" t="s">
        <v>203</v>
      </c>
    </row>
    <row r="391" s="13" customFormat="1">
      <c r="A391" s="13"/>
      <c r="B391" s="234"/>
      <c r="C391" s="235"/>
      <c r="D391" s="236" t="s">
        <v>215</v>
      </c>
      <c r="E391" s="237" t="s">
        <v>19</v>
      </c>
      <c r="F391" s="238" t="s">
        <v>411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215</v>
      </c>
      <c r="AU391" s="244" t="s">
        <v>81</v>
      </c>
      <c r="AV391" s="13" t="s">
        <v>79</v>
      </c>
      <c r="AW391" s="13" t="s">
        <v>33</v>
      </c>
      <c r="AX391" s="13" t="s">
        <v>72</v>
      </c>
      <c r="AY391" s="244" t="s">
        <v>203</v>
      </c>
    </row>
    <row r="392" s="13" customFormat="1">
      <c r="A392" s="13"/>
      <c r="B392" s="234"/>
      <c r="C392" s="235"/>
      <c r="D392" s="236" t="s">
        <v>215</v>
      </c>
      <c r="E392" s="237" t="s">
        <v>19</v>
      </c>
      <c r="F392" s="238" t="s">
        <v>229</v>
      </c>
      <c r="G392" s="235"/>
      <c r="H392" s="237" t="s">
        <v>19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215</v>
      </c>
      <c r="AU392" s="244" t="s">
        <v>81</v>
      </c>
      <c r="AV392" s="13" t="s">
        <v>79</v>
      </c>
      <c r="AW392" s="13" t="s">
        <v>33</v>
      </c>
      <c r="AX392" s="13" t="s">
        <v>72</v>
      </c>
      <c r="AY392" s="244" t="s">
        <v>203</v>
      </c>
    </row>
    <row r="393" s="13" customFormat="1">
      <c r="A393" s="13"/>
      <c r="B393" s="234"/>
      <c r="C393" s="235"/>
      <c r="D393" s="236" t="s">
        <v>215</v>
      </c>
      <c r="E393" s="237" t="s">
        <v>19</v>
      </c>
      <c r="F393" s="238" t="s">
        <v>400</v>
      </c>
      <c r="G393" s="235"/>
      <c r="H393" s="237" t="s">
        <v>19</v>
      </c>
      <c r="I393" s="239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215</v>
      </c>
      <c r="AU393" s="244" t="s">
        <v>81</v>
      </c>
      <c r="AV393" s="13" t="s">
        <v>79</v>
      </c>
      <c r="AW393" s="13" t="s">
        <v>33</v>
      </c>
      <c r="AX393" s="13" t="s">
        <v>72</v>
      </c>
      <c r="AY393" s="244" t="s">
        <v>203</v>
      </c>
    </row>
    <row r="394" s="13" customFormat="1">
      <c r="A394" s="13"/>
      <c r="B394" s="234"/>
      <c r="C394" s="235"/>
      <c r="D394" s="236" t="s">
        <v>215</v>
      </c>
      <c r="E394" s="237" t="s">
        <v>19</v>
      </c>
      <c r="F394" s="238" t="s">
        <v>401</v>
      </c>
      <c r="G394" s="235"/>
      <c r="H394" s="237" t="s">
        <v>19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215</v>
      </c>
      <c r="AU394" s="244" t="s">
        <v>81</v>
      </c>
      <c r="AV394" s="13" t="s">
        <v>79</v>
      </c>
      <c r="AW394" s="13" t="s">
        <v>33</v>
      </c>
      <c r="AX394" s="13" t="s">
        <v>72</v>
      </c>
      <c r="AY394" s="244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412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216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413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3" customFormat="1">
      <c r="A398" s="13"/>
      <c r="B398" s="234"/>
      <c r="C398" s="235"/>
      <c r="D398" s="236" t="s">
        <v>215</v>
      </c>
      <c r="E398" s="237" t="s">
        <v>19</v>
      </c>
      <c r="F398" s="238" t="s">
        <v>229</v>
      </c>
      <c r="G398" s="235"/>
      <c r="H398" s="237" t="s">
        <v>19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215</v>
      </c>
      <c r="AU398" s="244" t="s">
        <v>81</v>
      </c>
      <c r="AV398" s="13" t="s">
        <v>79</v>
      </c>
      <c r="AW398" s="13" t="s">
        <v>33</v>
      </c>
      <c r="AX398" s="13" t="s">
        <v>72</v>
      </c>
      <c r="AY398" s="244" t="s">
        <v>203</v>
      </c>
    </row>
    <row r="399" s="13" customFormat="1">
      <c r="A399" s="13"/>
      <c r="B399" s="234"/>
      <c r="C399" s="235"/>
      <c r="D399" s="236" t="s">
        <v>215</v>
      </c>
      <c r="E399" s="237" t="s">
        <v>19</v>
      </c>
      <c r="F399" s="238" t="s">
        <v>400</v>
      </c>
      <c r="G399" s="235"/>
      <c r="H399" s="237" t="s">
        <v>19</v>
      </c>
      <c r="I399" s="239"/>
      <c r="J399" s="235"/>
      <c r="K399" s="235"/>
      <c r="L399" s="240"/>
      <c r="M399" s="241"/>
      <c r="N399" s="242"/>
      <c r="O399" s="242"/>
      <c r="P399" s="242"/>
      <c r="Q399" s="242"/>
      <c r="R399" s="242"/>
      <c r="S399" s="242"/>
      <c r="T399" s="24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4" t="s">
        <v>215</v>
      </c>
      <c r="AU399" s="244" t="s">
        <v>81</v>
      </c>
      <c r="AV399" s="13" t="s">
        <v>79</v>
      </c>
      <c r="AW399" s="13" t="s">
        <v>33</v>
      </c>
      <c r="AX399" s="13" t="s">
        <v>72</v>
      </c>
      <c r="AY399" s="244" t="s">
        <v>203</v>
      </c>
    </row>
    <row r="400" s="13" customFormat="1">
      <c r="A400" s="13"/>
      <c r="B400" s="234"/>
      <c r="C400" s="235"/>
      <c r="D400" s="236" t="s">
        <v>215</v>
      </c>
      <c r="E400" s="237" t="s">
        <v>19</v>
      </c>
      <c r="F400" s="238" t="s">
        <v>403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215</v>
      </c>
      <c r="AU400" s="244" t="s">
        <v>81</v>
      </c>
      <c r="AV400" s="13" t="s">
        <v>79</v>
      </c>
      <c r="AW400" s="13" t="s">
        <v>33</v>
      </c>
      <c r="AX400" s="13" t="s">
        <v>72</v>
      </c>
      <c r="AY400" s="244" t="s">
        <v>203</v>
      </c>
    </row>
    <row r="401" s="14" customFormat="1">
      <c r="A401" s="14"/>
      <c r="B401" s="245"/>
      <c r="C401" s="246"/>
      <c r="D401" s="236" t="s">
        <v>215</v>
      </c>
      <c r="E401" s="247" t="s">
        <v>19</v>
      </c>
      <c r="F401" s="248" t="s">
        <v>414</v>
      </c>
      <c r="G401" s="246"/>
      <c r="H401" s="249">
        <v>44.179000000000002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215</v>
      </c>
      <c r="AU401" s="255" t="s">
        <v>81</v>
      </c>
      <c r="AV401" s="14" t="s">
        <v>81</v>
      </c>
      <c r="AW401" s="14" t="s">
        <v>33</v>
      </c>
      <c r="AX401" s="14" t="s">
        <v>72</v>
      </c>
      <c r="AY401" s="255" t="s">
        <v>203</v>
      </c>
    </row>
    <row r="402" s="13" customFormat="1">
      <c r="A402" s="13"/>
      <c r="B402" s="234"/>
      <c r="C402" s="235"/>
      <c r="D402" s="236" t="s">
        <v>215</v>
      </c>
      <c r="E402" s="237" t="s">
        <v>19</v>
      </c>
      <c r="F402" s="238" t="s">
        <v>216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215</v>
      </c>
      <c r="AU402" s="244" t="s">
        <v>81</v>
      </c>
      <c r="AV402" s="13" t="s">
        <v>79</v>
      </c>
      <c r="AW402" s="13" t="s">
        <v>33</v>
      </c>
      <c r="AX402" s="13" t="s">
        <v>72</v>
      </c>
      <c r="AY402" s="244" t="s">
        <v>203</v>
      </c>
    </row>
    <row r="403" s="13" customFormat="1">
      <c r="A403" s="13"/>
      <c r="B403" s="234"/>
      <c r="C403" s="235"/>
      <c r="D403" s="236" t="s">
        <v>215</v>
      </c>
      <c r="E403" s="237" t="s">
        <v>19</v>
      </c>
      <c r="F403" s="238" t="s">
        <v>415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215</v>
      </c>
      <c r="AU403" s="244" t="s">
        <v>81</v>
      </c>
      <c r="AV403" s="13" t="s">
        <v>79</v>
      </c>
      <c r="AW403" s="13" t="s">
        <v>33</v>
      </c>
      <c r="AX403" s="13" t="s">
        <v>72</v>
      </c>
      <c r="AY403" s="244" t="s">
        <v>203</v>
      </c>
    </row>
    <row r="404" s="13" customFormat="1">
      <c r="A404" s="13"/>
      <c r="B404" s="234"/>
      <c r="C404" s="235"/>
      <c r="D404" s="236" t="s">
        <v>215</v>
      </c>
      <c r="E404" s="237" t="s">
        <v>19</v>
      </c>
      <c r="F404" s="238" t="s">
        <v>232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215</v>
      </c>
      <c r="AU404" s="244" t="s">
        <v>81</v>
      </c>
      <c r="AV404" s="13" t="s">
        <v>79</v>
      </c>
      <c r="AW404" s="13" t="s">
        <v>33</v>
      </c>
      <c r="AX404" s="13" t="s">
        <v>72</v>
      </c>
      <c r="AY404" s="244" t="s">
        <v>203</v>
      </c>
    </row>
    <row r="405" s="13" customFormat="1">
      <c r="A405" s="13"/>
      <c r="B405" s="234"/>
      <c r="C405" s="235"/>
      <c r="D405" s="236" t="s">
        <v>215</v>
      </c>
      <c r="E405" s="237" t="s">
        <v>19</v>
      </c>
      <c r="F405" s="238" t="s">
        <v>400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215</v>
      </c>
      <c r="AU405" s="244" t="s">
        <v>81</v>
      </c>
      <c r="AV405" s="13" t="s">
        <v>79</v>
      </c>
      <c r="AW405" s="13" t="s">
        <v>33</v>
      </c>
      <c r="AX405" s="13" t="s">
        <v>72</v>
      </c>
      <c r="AY405" s="244" t="s">
        <v>203</v>
      </c>
    </row>
    <row r="406" s="13" customFormat="1">
      <c r="A406" s="13"/>
      <c r="B406" s="234"/>
      <c r="C406" s="235"/>
      <c r="D406" s="236" t="s">
        <v>215</v>
      </c>
      <c r="E406" s="237" t="s">
        <v>19</v>
      </c>
      <c r="F406" s="238" t="s">
        <v>401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215</v>
      </c>
      <c r="AU406" s="244" t="s">
        <v>81</v>
      </c>
      <c r="AV406" s="13" t="s">
        <v>79</v>
      </c>
      <c r="AW406" s="13" t="s">
        <v>33</v>
      </c>
      <c r="AX406" s="13" t="s">
        <v>72</v>
      </c>
      <c r="AY406" s="244" t="s">
        <v>203</v>
      </c>
    </row>
    <row r="407" s="14" customFormat="1">
      <c r="A407" s="14"/>
      <c r="B407" s="245"/>
      <c r="C407" s="246"/>
      <c r="D407" s="236" t="s">
        <v>215</v>
      </c>
      <c r="E407" s="247" t="s">
        <v>19</v>
      </c>
      <c r="F407" s="248" t="s">
        <v>233</v>
      </c>
      <c r="G407" s="246"/>
      <c r="H407" s="249">
        <v>35.07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215</v>
      </c>
      <c r="AU407" s="255" t="s">
        <v>81</v>
      </c>
      <c r="AV407" s="14" t="s">
        <v>81</v>
      </c>
      <c r="AW407" s="14" t="s">
        <v>33</v>
      </c>
      <c r="AX407" s="14" t="s">
        <v>72</v>
      </c>
      <c r="AY407" s="255" t="s">
        <v>203</v>
      </c>
    </row>
    <row r="408" s="13" customFormat="1">
      <c r="A408" s="13"/>
      <c r="B408" s="234"/>
      <c r="C408" s="235"/>
      <c r="D408" s="236" t="s">
        <v>215</v>
      </c>
      <c r="E408" s="237" t="s">
        <v>19</v>
      </c>
      <c r="F408" s="238" t="s">
        <v>216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215</v>
      </c>
      <c r="AU408" s="244" t="s">
        <v>81</v>
      </c>
      <c r="AV408" s="13" t="s">
        <v>79</v>
      </c>
      <c r="AW408" s="13" t="s">
        <v>33</v>
      </c>
      <c r="AX408" s="13" t="s">
        <v>72</v>
      </c>
      <c r="AY408" s="244" t="s">
        <v>203</v>
      </c>
    </row>
    <row r="409" s="13" customFormat="1">
      <c r="A409" s="13"/>
      <c r="B409" s="234"/>
      <c r="C409" s="235"/>
      <c r="D409" s="236" t="s">
        <v>215</v>
      </c>
      <c r="E409" s="237" t="s">
        <v>19</v>
      </c>
      <c r="F409" s="238" t="s">
        <v>416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215</v>
      </c>
      <c r="AU409" s="244" t="s">
        <v>81</v>
      </c>
      <c r="AV409" s="13" t="s">
        <v>79</v>
      </c>
      <c r="AW409" s="13" t="s">
        <v>33</v>
      </c>
      <c r="AX409" s="13" t="s">
        <v>72</v>
      </c>
      <c r="AY409" s="244" t="s">
        <v>203</v>
      </c>
    </row>
    <row r="410" s="13" customFormat="1">
      <c r="A410" s="13"/>
      <c r="B410" s="234"/>
      <c r="C410" s="235"/>
      <c r="D410" s="236" t="s">
        <v>215</v>
      </c>
      <c r="E410" s="237" t="s">
        <v>19</v>
      </c>
      <c r="F410" s="238" t="s">
        <v>232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215</v>
      </c>
      <c r="AU410" s="244" t="s">
        <v>81</v>
      </c>
      <c r="AV410" s="13" t="s">
        <v>79</v>
      </c>
      <c r="AW410" s="13" t="s">
        <v>33</v>
      </c>
      <c r="AX410" s="13" t="s">
        <v>72</v>
      </c>
      <c r="AY410" s="244" t="s">
        <v>203</v>
      </c>
    </row>
    <row r="411" s="13" customFormat="1">
      <c r="A411" s="13"/>
      <c r="B411" s="234"/>
      <c r="C411" s="235"/>
      <c r="D411" s="236" t="s">
        <v>215</v>
      </c>
      <c r="E411" s="237" t="s">
        <v>19</v>
      </c>
      <c r="F411" s="238" t="s">
        <v>400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215</v>
      </c>
      <c r="AU411" s="244" t="s">
        <v>81</v>
      </c>
      <c r="AV411" s="13" t="s">
        <v>79</v>
      </c>
      <c r="AW411" s="13" t="s">
        <v>33</v>
      </c>
      <c r="AX411" s="13" t="s">
        <v>72</v>
      </c>
      <c r="AY411" s="244" t="s">
        <v>203</v>
      </c>
    </row>
    <row r="412" s="13" customFormat="1">
      <c r="A412" s="13"/>
      <c r="B412" s="234"/>
      <c r="C412" s="235"/>
      <c r="D412" s="236" t="s">
        <v>215</v>
      </c>
      <c r="E412" s="237" t="s">
        <v>19</v>
      </c>
      <c r="F412" s="238" t="s">
        <v>403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215</v>
      </c>
      <c r="AU412" s="244" t="s">
        <v>81</v>
      </c>
      <c r="AV412" s="13" t="s">
        <v>79</v>
      </c>
      <c r="AW412" s="13" t="s">
        <v>33</v>
      </c>
      <c r="AX412" s="13" t="s">
        <v>72</v>
      </c>
      <c r="AY412" s="244" t="s">
        <v>203</v>
      </c>
    </row>
    <row r="413" s="14" customFormat="1">
      <c r="A413" s="14"/>
      <c r="B413" s="245"/>
      <c r="C413" s="246"/>
      <c r="D413" s="236" t="s">
        <v>215</v>
      </c>
      <c r="E413" s="247" t="s">
        <v>19</v>
      </c>
      <c r="F413" s="248" t="s">
        <v>417</v>
      </c>
      <c r="G413" s="246"/>
      <c r="H413" s="249">
        <v>60.859999999999999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215</v>
      </c>
      <c r="AU413" s="255" t="s">
        <v>81</v>
      </c>
      <c r="AV413" s="14" t="s">
        <v>81</v>
      </c>
      <c r="AW413" s="14" t="s">
        <v>33</v>
      </c>
      <c r="AX413" s="14" t="s">
        <v>72</v>
      </c>
      <c r="AY413" s="255" t="s">
        <v>203</v>
      </c>
    </row>
    <row r="414" s="13" customFormat="1">
      <c r="A414" s="13"/>
      <c r="B414" s="234"/>
      <c r="C414" s="235"/>
      <c r="D414" s="236" t="s">
        <v>215</v>
      </c>
      <c r="E414" s="237" t="s">
        <v>19</v>
      </c>
      <c r="F414" s="238" t="s">
        <v>216</v>
      </c>
      <c r="G414" s="235"/>
      <c r="H414" s="237" t="s">
        <v>19</v>
      </c>
      <c r="I414" s="239"/>
      <c r="J414" s="235"/>
      <c r="K414" s="235"/>
      <c r="L414" s="240"/>
      <c r="M414" s="241"/>
      <c r="N414" s="242"/>
      <c r="O414" s="242"/>
      <c r="P414" s="242"/>
      <c r="Q414" s="242"/>
      <c r="R414" s="242"/>
      <c r="S414" s="242"/>
      <c r="T414" s="24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4" t="s">
        <v>215</v>
      </c>
      <c r="AU414" s="244" t="s">
        <v>81</v>
      </c>
      <c r="AV414" s="13" t="s">
        <v>79</v>
      </c>
      <c r="AW414" s="13" t="s">
        <v>33</v>
      </c>
      <c r="AX414" s="13" t="s">
        <v>72</v>
      </c>
      <c r="AY414" s="244" t="s">
        <v>203</v>
      </c>
    </row>
    <row r="415" s="13" customFormat="1">
      <c r="A415" s="13"/>
      <c r="B415" s="234"/>
      <c r="C415" s="235"/>
      <c r="D415" s="236" t="s">
        <v>215</v>
      </c>
      <c r="E415" s="237" t="s">
        <v>19</v>
      </c>
      <c r="F415" s="238" t="s">
        <v>418</v>
      </c>
      <c r="G415" s="235"/>
      <c r="H415" s="237" t="s">
        <v>19</v>
      </c>
      <c r="I415" s="239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215</v>
      </c>
      <c r="AU415" s="244" t="s">
        <v>81</v>
      </c>
      <c r="AV415" s="13" t="s">
        <v>79</v>
      </c>
      <c r="AW415" s="13" t="s">
        <v>33</v>
      </c>
      <c r="AX415" s="13" t="s">
        <v>72</v>
      </c>
      <c r="AY415" s="244" t="s">
        <v>203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235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400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401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4" customFormat="1">
      <c r="A419" s="14"/>
      <c r="B419" s="245"/>
      <c r="C419" s="246"/>
      <c r="D419" s="236" t="s">
        <v>215</v>
      </c>
      <c r="E419" s="247" t="s">
        <v>19</v>
      </c>
      <c r="F419" s="248" t="s">
        <v>236</v>
      </c>
      <c r="G419" s="246"/>
      <c r="H419" s="249">
        <v>28.050000000000001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215</v>
      </c>
      <c r="AU419" s="255" t="s">
        <v>81</v>
      </c>
      <c r="AV419" s="14" t="s">
        <v>81</v>
      </c>
      <c r="AW419" s="14" t="s">
        <v>33</v>
      </c>
      <c r="AX419" s="14" t="s">
        <v>72</v>
      </c>
      <c r="AY419" s="255" t="s">
        <v>203</v>
      </c>
    </row>
    <row r="420" s="13" customFormat="1">
      <c r="A420" s="13"/>
      <c r="B420" s="234"/>
      <c r="C420" s="235"/>
      <c r="D420" s="236" t="s">
        <v>215</v>
      </c>
      <c r="E420" s="237" t="s">
        <v>19</v>
      </c>
      <c r="F420" s="238" t="s">
        <v>216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215</v>
      </c>
      <c r="AU420" s="244" t="s">
        <v>81</v>
      </c>
      <c r="AV420" s="13" t="s">
        <v>79</v>
      </c>
      <c r="AW420" s="13" t="s">
        <v>33</v>
      </c>
      <c r="AX420" s="13" t="s">
        <v>72</v>
      </c>
      <c r="AY420" s="244" t="s">
        <v>203</v>
      </c>
    </row>
    <row r="421" s="13" customFormat="1">
      <c r="A421" s="13"/>
      <c r="B421" s="234"/>
      <c r="C421" s="235"/>
      <c r="D421" s="236" t="s">
        <v>215</v>
      </c>
      <c r="E421" s="237" t="s">
        <v>19</v>
      </c>
      <c r="F421" s="238" t="s">
        <v>419</v>
      </c>
      <c r="G421" s="235"/>
      <c r="H421" s="237" t="s">
        <v>19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215</v>
      </c>
      <c r="AU421" s="244" t="s">
        <v>81</v>
      </c>
      <c r="AV421" s="13" t="s">
        <v>79</v>
      </c>
      <c r="AW421" s="13" t="s">
        <v>33</v>
      </c>
      <c r="AX421" s="13" t="s">
        <v>72</v>
      </c>
      <c r="AY421" s="244" t="s">
        <v>203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235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3" customFormat="1">
      <c r="A423" s="13"/>
      <c r="B423" s="234"/>
      <c r="C423" s="235"/>
      <c r="D423" s="236" t="s">
        <v>215</v>
      </c>
      <c r="E423" s="237" t="s">
        <v>19</v>
      </c>
      <c r="F423" s="238" t="s">
        <v>400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215</v>
      </c>
      <c r="AU423" s="244" t="s">
        <v>81</v>
      </c>
      <c r="AV423" s="13" t="s">
        <v>79</v>
      </c>
      <c r="AW423" s="13" t="s">
        <v>33</v>
      </c>
      <c r="AX423" s="13" t="s">
        <v>72</v>
      </c>
      <c r="AY423" s="244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403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4" customFormat="1">
      <c r="A425" s="14"/>
      <c r="B425" s="245"/>
      <c r="C425" s="246"/>
      <c r="D425" s="236" t="s">
        <v>215</v>
      </c>
      <c r="E425" s="247" t="s">
        <v>19</v>
      </c>
      <c r="F425" s="248" t="s">
        <v>420</v>
      </c>
      <c r="G425" s="246"/>
      <c r="H425" s="249">
        <v>27.879999999999999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215</v>
      </c>
      <c r="AU425" s="255" t="s">
        <v>81</v>
      </c>
      <c r="AV425" s="14" t="s">
        <v>81</v>
      </c>
      <c r="AW425" s="14" t="s">
        <v>33</v>
      </c>
      <c r="AX425" s="14" t="s">
        <v>72</v>
      </c>
      <c r="AY425" s="255" t="s">
        <v>203</v>
      </c>
    </row>
    <row r="426" s="13" customFormat="1">
      <c r="A426" s="13"/>
      <c r="B426" s="234"/>
      <c r="C426" s="235"/>
      <c r="D426" s="236" t="s">
        <v>215</v>
      </c>
      <c r="E426" s="237" t="s">
        <v>19</v>
      </c>
      <c r="F426" s="238" t="s">
        <v>216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215</v>
      </c>
      <c r="AU426" s="244" t="s">
        <v>81</v>
      </c>
      <c r="AV426" s="13" t="s">
        <v>79</v>
      </c>
      <c r="AW426" s="13" t="s">
        <v>33</v>
      </c>
      <c r="AX426" s="13" t="s">
        <v>72</v>
      </c>
      <c r="AY426" s="244" t="s">
        <v>203</v>
      </c>
    </row>
    <row r="427" s="13" customFormat="1">
      <c r="A427" s="13"/>
      <c r="B427" s="234"/>
      <c r="C427" s="235"/>
      <c r="D427" s="236" t="s">
        <v>215</v>
      </c>
      <c r="E427" s="237" t="s">
        <v>19</v>
      </c>
      <c r="F427" s="238" t="s">
        <v>421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215</v>
      </c>
      <c r="AU427" s="244" t="s">
        <v>81</v>
      </c>
      <c r="AV427" s="13" t="s">
        <v>79</v>
      </c>
      <c r="AW427" s="13" t="s">
        <v>33</v>
      </c>
      <c r="AX427" s="13" t="s">
        <v>72</v>
      </c>
      <c r="AY427" s="244" t="s">
        <v>203</v>
      </c>
    </row>
    <row r="428" s="13" customFormat="1">
      <c r="A428" s="13"/>
      <c r="B428" s="234"/>
      <c r="C428" s="235"/>
      <c r="D428" s="236" t="s">
        <v>215</v>
      </c>
      <c r="E428" s="237" t="s">
        <v>19</v>
      </c>
      <c r="F428" s="238" t="s">
        <v>238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215</v>
      </c>
      <c r="AU428" s="244" t="s">
        <v>81</v>
      </c>
      <c r="AV428" s="13" t="s">
        <v>79</v>
      </c>
      <c r="AW428" s="13" t="s">
        <v>33</v>
      </c>
      <c r="AX428" s="13" t="s">
        <v>72</v>
      </c>
      <c r="AY428" s="244" t="s">
        <v>203</v>
      </c>
    </row>
    <row r="429" s="13" customFormat="1">
      <c r="A429" s="13"/>
      <c r="B429" s="234"/>
      <c r="C429" s="235"/>
      <c r="D429" s="236" t="s">
        <v>215</v>
      </c>
      <c r="E429" s="237" t="s">
        <v>19</v>
      </c>
      <c r="F429" s="238" t="s">
        <v>400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215</v>
      </c>
      <c r="AU429" s="244" t="s">
        <v>81</v>
      </c>
      <c r="AV429" s="13" t="s">
        <v>79</v>
      </c>
      <c r="AW429" s="13" t="s">
        <v>33</v>
      </c>
      <c r="AX429" s="13" t="s">
        <v>72</v>
      </c>
      <c r="AY429" s="244" t="s">
        <v>203</v>
      </c>
    </row>
    <row r="430" s="13" customFormat="1">
      <c r="A430" s="13"/>
      <c r="B430" s="234"/>
      <c r="C430" s="235"/>
      <c r="D430" s="236" t="s">
        <v>215</v>
      </c>
      <c r="E430" s="237" t="s">
        <v>19</v>
      </c>
      <c r="F430" s="238" t="s">
        <v>401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215</v>
      </c>
      <c r="AU430" s="244" t="s">
        <v>81</v>
      </c>
      <c r="AV430" s="13" t="s">
        <v>79</v>
      </c>
      <c r="AW430" s="13" t="s">
        <v>33</v>
      </c>
      <c r="AX430" s="13" t="s">
        <v>72</v>
      </c>
      <c r="AY430" s="244" t="s">
        <v>203</v>
      </c>
    </row>
    <row r="431" s="14" customFormat="1">
      <c r="A431" s="14"/>
      <c r="B431" s="245"/>
      <c r="C431" s="246"/>
      <c r="D431" s="236" t="s">
        <v>215</v>
      </c>
      <c r="E431" s="247" t="s">
        <v>19</v>
      </c>
      <c r="F431" s="248" t="s">
        <v>239</v>
      </c>
      <c r="G431" s="246"/>
      <c r="H431" s="249">
        <v>39.799999999999997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215</v>
      </c>
      <c r="AU431" s="255" t="s">
        <v>81</v>
      </c>
      <c r="AV431" s="14" t="s">
        <v>81</v>
      </c>
      <c r="AW431" s="14" t="s">
        <v>33</v>
      </c>
      <c r="AX431" s="14" t="s">
        <v>72</v>
      </c>
      <c r="AY431" s="255" t="s">
        <v>203</v>
      </c>
    </row>
    <row r="432" s="13" customFormat="1">
      <c r="A432" s="13"/>
      <c r="B432" s="234"/>
      <c r="C432" s="235"/>
      <c r="D432" s="236" t="s">
        <v>215</v>
      </c>
      <c r="E432" s="237" t="s">
        <v>19</v>
      </c>
      <c r="F432" s="238" t="s">
        <v>216</v>
      </c>
      <c r="G432" s="235"/>
      <c r="H432" s="237" t="s">
        <v>19</v>
      </c>
      <c r="I432" s="239"/>
      <c r="J432" s="235"/>
      <c r="K432" s="235"/>
      <c r="L432" s="240"/>
      <c r="M432" s="241"/>
      <c r="N432" s="242"/>
      <c r="O432" s="242"/>
      <c r="P432" s="242"/>
      <c r="Q432" s="242"/>
      <c r="R432" s="242"/>
      <c r="S432" s="242"/>
      <c r="T432" s="24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4" t="s">
        <v>215</v>
      </c>
      <c r="AU432" s="244" t="s">
        <v>81</v>
      </c>
      <c r="AV432" s="13" t="s">
        <v>79</v>
      </c>
      <c r="AW432" s="13" t="s">
        <v>33</v>
      </c>
      <c r="AX432" s="13" t="s">
        <v>72</v>
      </c>
      <c r="AY432" s="244" t="s">
        <v>203</v>
      </c>
    </row>
    <row r="433" s="13" customFormat="1">
      <c r="A433" s="13"/>
      <c r="B433" s="234"/>
      <c r="C433" s="235"/>
      <c r="D433" s="236" t="s">
        <v>215</v>
      </c>
      <c r="E433" s="237" t="s">
        <v>19</v>
      </c>
      <c r="F433" s="238" t="s">
        <v>422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215</v>
      </c>
      <c r="AU433" s="244" t="s">
        <v>81</v>
      </c>
      <c r="AV433" s="13" t="s">
        <v>79</v>
      </c>
      <c r="AW433" s="13" t="s">
        <v>33</v>
      </c>
      <c r="AX433" s="13" t="s">
        <v>72</v>
      </c>
      <c r="AY433" s="244" t="s">
        <v>203</v>
      </c>
    </row>
    <row r="434" s="13" customFormat="1">
      <c r="A434" s="13"/>
      <c r="B434" s="234"/>
      <c r="C434" s="235"/>
      <c r="D434" s="236" t="s">
        <v>215</v>
      </c>
      <c r="E434" s="237" t="s">
        <v>19</v>
      </c>
      <c r="F434" s="238" t="s">
        <v>238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215</v>
      </c>
      <c r="AU434" s="244" t="s">
        <v>81</v>
      </c>
      <c r="AV434" s="13" t="s">
        <v>79</v>
      </c>
      <c r="AW434" s="13" t="s">
        <v>33</v>
      </c>
      <c r="AX434" s="13" t="s">
        <v>72</v>
      </c>
      <c r="AY434" s="244" t="s">
        <v>203</v>
      </c>
    </row>
    <row r="435" s="13" customFormat="1">
      <c r="A435" s="13"/>
      <c r="B435" s="234"/>
      <c r="C435" s="235"/>
      <c r="D435" s="236" t="s">
        <v>215</v>
      </c>
      <c r="E435" s="237" t="s">
        <v>19</v>
      </c>
      <c r="F435" s="238" t="s">
        <v>400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215</v>
      </c>
      <c r="AU435" s="244" t="s">
        <v>81</v>
      </c>
      <c r="AV435" s="13" t="s">
        <v>79</v>
      </c>
      <c r="AW435" s="13" t="s">
        <v>33</v>
      </c>
      <c r="AX435" s="13" t="s">
        <v>72</v>
      </c>
      <c r="AY435" s="244" t="s">
        <v>203</v>
      </c>
    </row>
    <row r="436" s="13" customFormat="1">
      <c r="A436" s="13"/>
      <c r="B436" s="234"/>
      <c r="C436" s="235"/>
      <c r="D436" s="236" t="s">
        <v>215</v>
      </c>
      <c r="E436" s="237" t="s">
        <v>19</v>
      </c>
      <c r="F436" s="238" t="s">
        <v>403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215</v>
      </c>
      <c r="AU436" s="244" t="s">
        <v>81</v>
      </c>
      <c r="AV436" s="13" t="s">
        <v>79</v>
      </c>
      <c r="AW436" s="13" t="s">
        <v>33</v>
      </c>
      <c r="AX436" s="13" t="s">
        <v>72</v>
      </c>
      <c r="AY436" s="244" t="s">
        <v>203</v>
      </c>
    </row>
    <row r="437" s="14" customFormat="1">
      <c r="A437" s="14"/>
      <c r="B437" s="245"/>
      <c r="C437" s="246"/>
      <c r="D437" s="236" t="s">
        <v>215</v>
      </c>
      <c r="E437" s="247" t="s">
        <v>19</v>
      </c>
      <c r="F437" s="248" t="s">
        <v>423</v>
      </c>
      <c r="G437" s="246"/>
      <c r="H437" s="249">
        <v>71.665000000000006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215</v>
      </c>
      <c r="AU437" s="255" t="s">
        <v>81</v>
      </c>
      <c r="AV437" s="14" t="s">
        <v>81</v>
      </c>
      <c r="AW437" s="14" t="s">
        <v>33</v>
      </c>
      <c r="AX437" s="14" t="s">
        <v>72</v>
      </c>
      <c r="AY437" s="255" t="s">
        <v>203</v>
      </c>
    </row>
    <row r="438" s="13" customFormat="1">
      <c r="A438" s="13"/>
      <c r="B438" s="234"/>
      <c r="C438" s="235"/>
      <c r="D438" s="236" t="s">
        <v>215</v>
      </c>
      <c r="E438" s="237" t="s">
        <v>19</v>
      </c>
      <c r="F438" s="238" t="s">
        <v>216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215</v>
      </c>
      <c r="AU438" s="244" t="s">
        <v>81</v>
      </c>
      <c r="AV438" s="13" t="s">
        <v>79</v>
      </c>
      <c r="AW438" s="13" t="s">
        <v>33</v>
      </c>
      <c r="AX438" s="13" t="s">
        <v>72</v>
      </c>
      <c r="AY438" s="244" t="s">
        <v>203</v>
      </c>
    </row>
    <row r="439" s="13" customFormat="1">
      <c r="A439" s="13"/>
      <c r="B439" s="234"/>
      <c r="C439" s="235"/>
      <c r="D439" s="236" t="s">
        <v>215</v>
      </c>
      <c r="E439" s="237" t="s">
        <v>19</v>
      </c>
      <c r="F439" s="238" t="s">
        <v>424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215</v>
      </c>
      <c r="AU439" s="244" t="s">
        <v>81</v>
      </c>
      <c r="AV439" s="13" t="s">
        <v>79</v>
      </c>
      <c r="AW439" s="13" t="s">
        <v>33</v>
      </c>
      <c r="AX439" s="13" t="s">
        <v>72</v>
      </c>
      <c r="AY439" s="244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241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3" customFormat="1">
      <c r="A441" s="13"/>
      <c r="B441" s="234"/>
      <c r="C441" s="235"/>
      <c r="D441" s="236" t="s">
        <v>215</v>
      </c>
      <c r="E441" s="237" t="s">
        <v>19</v>
      </c>
      <c r="F441" s="238" t="s">
        <v>400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215</v>
      </c>
      <c r="AU441" s="244" t="s">
        <v>81</v>
      </c>
      <c r="AV441" s="13" t="s">
        <v>79</v>
      </c>
      <c r="AW441" s="13" t="s">
        <v>33</v>
      </c>
      <c r="AX441" s="13" t="s">
        <v>72</v>
      </c>
      <c r="AY441" s="244" t="s">
        <v>203</v>
      </c>
    </row>
    <row r="442" s="13" customFormat="1">
      <c r="A442" s="13"/>
      <c r="B442" s="234"/>
      <c r="C442" s="235"/>
      <c r="D442" s="236" t="s">
        <v>215</v>
      </c>
      <c r="E442" s="237" t="s">
        <v>19</v>
      </c>
      <c r="F442" s="238" t="s">
        <v>401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215</v>
      </c>
      <c r="AU442" s="244" t="s">
        <v>81</v>
      </c>
      <c r="AV442" s="13" t="s">
        <v>79</v>
      </c>
      <c r="AW442" s="13" t="s">
        <v>33</v>
      </c>
      <c r="AX442" s="13" t="s">
        <v>72</v>
      </c>
      <c r="AY442" s="244" t="s">
        <v>203</v>
      </c>
    </row>
    <row r="443" s="14" customFormat="1">
      <c r="A443" s="14"/>
      <c r="B443" s="245"/>
      <c r="C443" s="246"/>
      <c r="D443" s="236" t="s">
        <v>215</v>
      </c>
      <c r="E443" s="247" t="s">
        <v>19</v>
      </c>
      <c r="F443" s="248" t="s">
        <v>242</v>
      </c>
      <c r="G443" s="246"/>
      <c r="H443" s="249">
        <v>14.24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215</v>
      </c>
      <c r="AU443" s="255" t="s">
        <v>81</v>
      </c>
      <c r="AV443" s="14" t="s">
        <v>81</v>
      </c>
      <c r="AW443" s="14" t="s">
        <v>33</v>
      </c>
      <c r="AX443" s="14" t="s">
        <v>72</v>
      </c>
      <c r="AY443" s="255" t="s">
        <v>203</v>
      </c>
    </row>
    <row r="444" s="13" customFormat="1">
      <c r="A444" s="13"/>
      <c r="B444" s="234"/>
      <c r="C444" s="235"/>
      <c r="D444" s="236" t="s">
        <v>215</v>
      </c>
      <c r="E444" s="237" t="s">
        <v>19</v>
      </c>
      <c r="F444" s="238" t="s">
        <v>216</v>
      </c>
      <c r="G444" s="235"/>
      <c r="H444" s="237" t="s">
        <v>19</v>
      </c>
      <c r="I444" s="239"/>
      <c r="J444" s="235"/>
      <c r="K444" s="235"/>
      <c r="L444" s="240"/>
      <c r="M444" s="241"/>
      <c r="N444" s="242"/>
      <c r="O444" s="242"/>
      <c r="P444" s="242"/>
      <c r="Q444" s="242"/>
      <c r="R444" s="242"/>
      <c r="S444" s="242"/>
      <c r="T444" s="24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4" t="s">
        <v>215</v>
      </c>
      <c r="AU444" s="244" t="s">
        <v>81</v>
      </c>
      <c r="AV444" s="13" t="s">
        <v>79</v>
      </c>
      <c r="AW444" s="13" t="s">
        <v>33</v>
      </c>
      <c r="AX444" s="13" t="s">
        <v>72</v>
      </c>
      <c r="AY444" s="244" t="s">
        <v>203</v>
      </c>
    </row>
    <row r="445" s="13" customFormat="1">
      <c r="A445" s="13"/>
      <c r="B445" s="234"/>
      <c r="C445" s="235"/>
      <c r="D445" s="236" t="s">
        <v>215</v>
      </c>
      <c r="E445" s="237" t="s">
        <v>19</v>
      </c>
      <c r="F445" s="238" t="s">
        <v>425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215</v>
      </c>
      <c r="AU445" s="244" t="s">
        <v>81</v>
      </c>
      <c r="AV445" s="13" t="s">
        <v>79</v>
      </c>
      <c r="AW445" s="13" t="s">
        <v>33</v>
      </c>
      <c r="AX445" s="13" t="s">
        <v>72</v>
      </c>
      <c r="AY445" s="244" t="s">
        <v>203</v>
      </c>
    </row>
    <row r="446" s="13" customFormat="1">
      <c r="A446" s="13"/>
      <c r="B446" s="234"/>
      <c r="C446" s="235"/>
      <c r="D446" s="236" t="s">
        <v>215</v>
      </c>
      <c r="E446" s="237" t="s">
        <v>19</v>
      </c>
      <c r="F446" s="238" t="s">
        <v>241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215</v>
      </c>
      <c r="AU446" s="244" t="s">
        <v>81</v>
      </c>
      <c r="AV446" s="13" t="s">
        <v>79</v>
      </c>
      <c r="AW446" s="13" t="s">
        <v>33</v>
      </c>
      <c r="AX446" s="13" t="s">
        <v>72</v>
      </c>
      <c r="AY446" s="244" t="s">
        <v>203</v>
      </c>
    </row>
    <row r="447" s="13" customFormat="1">
      <c r="A447" s="13"/>
      <c r="B447" s="234"/>
      <c r="C447" s="235"/>
      <c r="D447" s="236" t="s">
        <v>215</v>
      </c>
      <c r="E447" s="237" t="s">
        <v>19</v>
      </c>
      <c r="F447" s="238" t="s">
        <v>400</v>
      </c>
      <c r="G447" s="235"/>
      <c r="H447" s="237" t="s">
        <v>19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215</v>
      </c>
      <c r="AU447" s="244" t="s">
        <v>81</v>
      </c>
      <c r="AV447" s="13" t="s">
        <v>79</v>
      </c>
      <c r="AW447" s="13" t="s">
        <v>33</v>
      </c>
      <c r="AX447" s="13" t="s">
        <v>72</v>
      </c>
      <c r="AY447" s="244" t="s">
        <v>203</v>
      </c>
    </row>
    <row r="448" s="13" customFormat="1">
      <c r="A448" s="13"/>
      <c r="B448" s="234"/>
      <c r="C448" s="235"/>
      <c r="D448" s="236" t="s">
        <v>215</v>
      </c>
      <c r="E448" s="237" t="s">
        <v>19</v>
      </c>
      <c r="F448" s="238" t="s">
        <v>403</v>
      </c>
      <c r="G448" s="235"/>
      <c r="H448" s="237" t="s">
        <v>19</v>
      </c>
      <c r="I448" s="239"/>
      <c r="J448" s="235"/>
      <c r="K448" s="235"/>
      <c r="L448" s="240"/>
      <c r="M448" s="241"/>
      <c r="N448" s="242"/>
      <c r="O448" s="242"/>
      <c r="P448" s="242"/>
      <c r="Q448" s="242"/>
      <c r="R448" s="242"/>
      <c r="S448" s="242"/>
      <c r="T448" s="24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4" t="s">
        <v>215</v>
      </c>
      <c r="AU448" s="244" t="s">
        <v>81</v>
      </c>
      <c r="AV448" s="13" t="s">
        <v>79</v>
      </c>
      <c r="AW448" s="13" t="s">
        <v>33</v>
      </c>
      <c r="AX448" s="13" t="s">
        <v>72</v>
      </c>
      <c r="AY448" s="244" t="s">
        <v>203</v>
      </c>
    </row>
    <row r="449" s="14" customFormat="1">
      <c r="A449" s="14"/>
      <c r="B449" s="245"/>
      <c r="C449" s="246"/>
      <c r="D449" s="236" t="s">
        <v>215</v>
      </c>
      <c r="E449" s="247" t="s">
        <v>19</v>
      </c>
      <c r="F449" s="248" t="s">
        <v>426</v>
      </c>
      <c r="G449" s="246"/>
      <c r="H449" s="249">
        <v>34.939999999999998</v>
      </c>
      <c r="I449" s="250"/>
      <c r="J449" s="246"/>
      <c r="K449" s="246"/>
      <c r="L449" s="251"/>
      <c r="M449" s="252"/>
      <c r="N449" s="253"/>
      <c r="O449" s="253"/>
      <c r="P449" s="253"/>
      <c r="Q449" s="253"/>
      <c r="R449" s="253"/>
      <c r="S449" s="253"/>
      <c r="T449" s="25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5" t="s">
        <v>215</v>
      </c>
      <c r="AU449" s="255" t="s">
        <v>81</v>
      </c>
      <c r="AV449" s="14" t="s">
        <v>81</v>
      </c>
      <c r="AW449" s="14" t="s">
        <v>33</v>
      </c>
      <c r="AX449" s="14" t="s">
        <v>72</v>
      </c>
      <c r="AY449" s="255" t="s">
        <v>203</v>
      </c>
    </row>
    <row r="450" s="13" customFormat="1">
      <c r="A450" s="13"/>
      <c r="B450" s="234"/>
      <c r="C450" s="235"/>
      <c r="D450" s="236" t="s">
        <v>215</v>
      </c>
      <c r="E450" s="237" t="s">
        <v>19</v>
      </c>
      <c r="F450" s="238" t="s">
        <v>216</v>
      </c>
      <c r="G450" s="235"/>
      <c r="H450" s="237" t="s">
        <v>19</v>
      </c>
      <c r="I450" s="239"/>
      <c r="J450" s="235"/>
      <c r="K450" s="235"/>
      <c r="L450" s="240"/>
      <c r="M450" s="241"/>
      <c r="N450" s="242"/>
      <c r="O450" s="242"/>
      <c r="P450" s="242"/>
      <c r="Q450" s="242"/>
      <c r="R450" s="242"/>
      <c r="S450" s="242"/>
      <c r="T450" s="24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4" t="s">
        <v>215</v>
      </c>
      <c r="AU450" s="244" t="s">
        <v>81</v>
      </c>
      <c r="AV450" s="13" t="s">
        <v>79</v>
      </c>
      <c r="AW450" s="13" t="s">
        <v>33</v>
      </c>
      <c r="AX450" s="13" t="s">
        <v>72</v>
      </c>
      <c r="AY450" s="244" t="s">
        <v>203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427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244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3" customFormat="1">
      <c r="A453" s="13"/>
      <c r="B453" s="234"/>
      <c r="C453" s="235"/>
      <c r="D453" s="236" t="s">
        <v>215</v>
      </c>
      <c r="E453" s="237" t="s">
        <v>19</v>
      </c>
      <c r="F453" s="238" t="s">
        <v>400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215</v>
      </c>
      <c r="AU453" s="244" t="s">
        <v>81</v>
      </c>
      <c r="AV453" s="13" t="s">
        <v>79</v>
      </c>
      <c r="AW453" s="13" t="s">
        <v>33</v>
      </c>
      <c r="AX453" s="13" t="s">
        <v>72</v>
      </c>
      <c r="AY453" s="244" t="s">
        <v>203</v>
      </c>
    </row>
    <row r="454" s="13" customFormat="1">
      <c r="A454" s="13"/>
      <c r="B454" s="234"/>
      <c r="C454" s="235"/>
      <c r="D454" s="236" t="s">
        <v>215</v>
      </c>
      <c r="E454" s="237" t="s">
        <v>19</v>
      </c>
      <c r="F454" s="238" t="s">
        <v>401</v>
      </c>
      <c r="G454" s="235"/>
      <c r="H454" s="237" t="s">
        <v>19</v>
      </c>
      <c r="I454" s="239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215</v>
      </c>
      <c r="AU454" s="244" t="s">
        <v>81</v>
      </c>
      <c r="AV454" s="13" t="s">
        <v>79</v>
      </c>
      <c r="AW454" s="13" t="s">
        <v>33</v>
      </c>
      <c r="AX454" s="13" t="s">
        <v>72</v>
      </c>
      <c r="AY454" s="244" t="s">
        <v>203</v>
      </c>
    </row>
    <row r="455" s="14" customFormat="1">
      <c r="A455" s="14"/>
      <c r="B455" s="245"/>
      <c r="C455" s="246"/>
      <c r="D455" s="236" t="s">
        <v>215</v>
      </c>
      <c r="E455" s="247" t="s">
        <v>19</v>
      </c>
      <c r="F455" s="248" t="s">
        <v>245</v>
      </c>
      <c r="G455" s="246"/>
      <c r="H455" s="249">
        <v>8.0800000000000001</v>
      </c>
      <c r="I455" s="250"/>
      <c r="J455" s="246"/>
      <c r="K455" s="246"/>
      <c r="L455" s="251"/>
      <c r="M455" s="252"/>
      <c r="N455" s="253"/>
      <c r="O455" s="253"/>
      <c r="P455" s="253"/>
      <c r="Q455" s="253"/>
      <c r="R455" s="253"/>
      <c r="S455" s="253"/>
      <c r="T455" s="25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5" t="s">
        <v>215</v>
      </c>
      <c r="AU455" s="255" t="s">
        <v>81</v>
      </c>
      <c r="AV455" s="14" t="s">
        <v>81</v>
      </c>
      <c r="AW455" s="14" t="s">
        <v>33</v>
      </c>
      <c r="AX455" s="14" t="s">
        <v>72</v>
      </c>
      <c r="AY455" s="255" t="s">
        <v>203</v>
      </c>
    </row>
    <row r="456" s="13" customFormat="1">
      <c r="A456" s="13"/>
      <c r="B456" s="234"/>
      <c r="C456" s="235"/>
      <c r="D456" s="236" t="s">
        <v>215</v>
      </c>
      <c r="E456" s="237" t="s">
        <v>19</v>
      </c>
      <c r="F456" s="238" t="s">
        <v>216</v>
      </c>
      <c r="G456" s="235"/>
      <c r="H456" s="237" t="s">
        <v>19</v>
      </c>
      <c r="I456" s="239"/>
      <c r="J456" s="235"/>
      <c r="K456" s="235"/>
      <c r="L456" s="240"/>
      <c r="M456" s="241"/>
      <c r="N456" s="242"/>
      <c r="O456" s="242"/>
      <c r="P456" s="242"/>
      <c r="Q456" s="242"/>
      <c r="R456" s="242"/>
      <c r="S456" s="242"/>
      <c r="T456" s="24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4" t="s">
        <v>215</v>
      </c>
      <c r="AU456" s="244" t="s">
        <v>81</v>
      </c>
      <c r="AV456" s="13" t="s">
        <v>79</v>
      </c>
      <c r="AW456" s="13" t="s">
        <v>33</v>
      </c>
      <c r="AX456" s="13" t="s">
        <v>72</v>
      </c>
      <c r="AY456" s="244" t="s">
        <v>203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428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244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3" customFormat="1">
      <c r="A459" s="13"/>
      <c r="B459" s="234"/>
      <c r="C459" s="235"/>
      <c r="D459" s="236" t="s">
        <v>215</v>
      </c>
      <c r="E459" s="237" t="s">
        <v>19</v>
      </c>
      <c r="F459" s="238" t="s">
        <v>400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215</v>
      </c>
      <c r="AU459" s="244" t="s">
        <v>81</v>
      </c>
      <c r="AV459" s="13" t="s">
        <v>79</v>
      </c>
      <c r="AW459" s="13" t="s">
        <v>33</v>
      </c>
      <c r="AX459" s="13" t="s">
        <v>72</v>
      </c>
      <c r="AY459" s="244" t="s">
        <v>203</v>
      </c>
    </row>
    <row r="460" s="13" customFormat="1">
      <c r="A460" s="13"/>
      <c r="B460" s="234"/>
      <c r="C460" s="235"/>
      <c r="D460" s="236" t="s">
        <v>215</v>
      </c>
      <c r="E460" s="237" t="s">
        <v>19</v>
      </c>
      <c r="F460" s="238" t="s">
        <v>403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215</v>
      </c>
      <c r="AU460" s="244" t="s">
        <v>81</v>
      </c>
      <c r="AV460" s="13" t="s">
        <v>79</v>
      </c>
      <c r="AW460" s="13" t="s">
        <v>33</v>
      </c>
      <c r="AX460" s="13" t="s">
        <v>72</v>
      </c>
      <c r="AY460" s="244" t="s">
        <v>203</v>
      </c>
    </row>
    <row r="461" s="14" customFormat="1">
      <c r="A461" s="14"/>
      <c r="B461" s="245"/>
      <c r="C461" s="246"/>
      <c r="D461" s="236" t="s">
        <v>215</v>
      </c>
      <c r="E461" s="247" t="s">
        <v>19</v>
      </c>
      <c r="F461" s="248" t="s">
        <v>429</v>
      </c>
      <c r="G461" s="246"/>
      <c r="H461" s="249">
        <v>29.055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215</v>
      </c>
      <c r="AU461" s="255" t="s">
        <v>81</v>
      </c>
      <c r="AV461" s="14" t="s">
        <v>81</v>
      </c>
      <c r="AW461" s="14" t="s">
        <v>33</v>
      </c>
      <c r="AX461" s="14" t="s">
        <v>72</v>
      </c>
      <c r="AY461" s="255" t="s">
        <v>203</v>
      </c>
    </row>
    <row r="462" s="15" customFormat="1">
      <c r="A462" s="15"/>
      <c r="B462" s="256"/>
      <c r="C462" s="257"/>
      <c r="D462" s="236" t="s">
        <v>215</v>
      </c>
      <c r="E462" s="258" t="s">
        <v>19</v>
      </c>
      <c r="F462" s="259" t="s">
        <v>246</v>
      </c>
      <c r="G462" s="257"/>
      <c r="H462" s="260">
        <v>612.88400000000001</v>
      </c>
      <c r="I462" s="261"/>
      <c r="J462" s="257"/>
      <c r="K462" s="257"/>
      <c r="L462" s="262"/>
      <c r="M462" s="263"/>
      <c r="N462" s="264"/>
      <c r="O462" s="264"/>
      <c r="P462" s="264"/>
      <c r="Q462" s="264"/>
      <c r="R462" s="264"/>
      <c r="S462" s="264"/>
      <c r="T462" s="26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66" t="s">
        <v>215</v>
      </c>
      <c r="AU462" s="266" t="s">
        <v>81</v>
      </c>
      <c r="AV462" s="15" t="s">
        <v>211</v>
      </c>
      <c r="AW462" s="15" t="s">
        <v>33</v>
      </c>
      <c r="AX462" s="15" t="s">
        <v>79</v>
      </c>
      <c r="AY462" s="266" t="s">
        <v>203</v>
      </c>
    </row>
    <row r="463" s="2" customFormat="1" ht="16.5" customHeight="1">
      <c r="A463" s="40"/>
      <c r="B463" s="41"/>
      <c r="C463" s="216" t="s">
        <v>430</v>
      </c>
      <c r="D463" s="216" t="s">
        <v>206</v>
      </c>
      <c r="E463" s="217" t="s">
        <v>431</v>
      </c>
      <c r="F463" s="218" t="s">
        <v>432</v>
      </c>
      <c r="G463" s="219" t="s">
        <v>209</v>
      </c>
      <c r="H463" s="220">
        <v>612.88400000000001</v>
      </c>
      <c r="I463" s="221"/>
      <c r="J463" s="222">
        <f>ROUND(I463*H463,2)</f>
        <v>0</v>
      </c>
      <c r="K463" s="218" t="s">
        <v>210</v>
      </c>
      <c r="L463" s="46"/>
      <c r="M463" s="223" t="s">
        <v>19</v>
      </c>
      <c r="N463" s="224" t="s">
        <v>43</v>
      </c>
      <c r="O463" s="86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27" t="s">
        <v>321</v>
      </c>
      <c r="AT463" s="227" t="s">
        <v>206</v>
      </c>
      <c r="AU463" s="227" t="s">
        <v>81</v>
      </c>
      <c r="AY463" s="19" t="s">
        <v>203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19" t="s">
        <v>79</v>
      </c>
      <c r="BK463" s="228">
        <f>ROUND(I463*H463,2)</f>
        <v>0</v>
      </c>
      <c r="BL463" s="19" t="s">
        <v>321</v>
      </c>
      <c r="BM463" s="227" t="s">
        <v>433</v>
      </c>
    </row>
    <row r="464" s="2" customFormat="1">
      <c r="A464" s="40"/>
      <c r="B464" s="41"/>
      <c r="C464" s="42"/>
      <c r="D464" s="229" t="s">
        <v>213</v>
      </c>
      <c r="E464" s="42"/>
      <c r="F464" s="230" t="s">
        <v>434</v>
      </c>
      <c r="G464" s="42"/>
      <c r="H464" s="42"/>
      <c r="I464" s="231"/>
      <c r="J464" s="42"/>
      <c r="K464" s="42"/>
      <c r="L464" s="46"/>
      <c r="M464" s="232"/>
      <c r="N464" s="233"/>
      <c r="O464" s="86"/>
      <c r="P464" s="86"/>
      <c r="Q464" s="86"/>
      <c r="R464" s="86"/>
      <c r="S464" s="86"/>
      <c r="T464" s="87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T464" s="19" t="s">
        <v>213</v>
      </c>
      <c r="AU464" s="19" t="s">
        <v>81</v>
      </c>
    </row>
    <row r="465" s="13" customFormat="1">
      <c r="A465" s="13"/>
      <c r="B465" s="234"/>
      <c r="C465" s="235"/>
      <c r="D465" s="236" t="s">
        <v>215</v>
      </c>
      <c r="E465" s="237" t="s">
        <v>19</v>
      </c>
      <c r="F465" s="238" t="s">
        <v>216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215</v>
      </c>
      <c r="AU465" s="244" t="s">
        <v>81</v>
      </c>
      <c r="AV465" s="13" t="s">
        <v>79</v>
      </c>
      <c r="AW465" s="13" t="s">
        <v>33</v>
      </c>
      <c r="AX465" s="13" t="s">
        <v>72</v>
      </c>
      <c r="AY465" s="244" t="s">
        <v>203</v>
      </c>
    </row>
    <row r="466" s="13" customFormat="1">
      <c r="A466" s="13"/>
      <c r="B466" s="234"/>
      <c r="C466" s="235"/>
      <c r="D466" s="236" t="s">
        <v>215</v>
      </c>
      <c r="E466" s="237" t="s">
        <v>19</v>
      </c>
      <c r="F466" s="238" t="s">
        <v>399</v>
      </c>
      <c r="G466" s="235"/>
      <c r="H466" s="237" t="s">
        <v>19</v>
      </c>
      <c r="I466" s="239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215</v>
      </c>
      <c r="AU466" s="244" t="s">
        <v>81</v>
      </c>
      <c r="AV466" s="13" t="s">
        <v>79</v>
      </c>
      <c r="AW466" s="13" t="s">
        <v>33</v>
      </c>
      <c r="AX466" s="13" t="s">
        <v>72</v>
      </c>
      <c r="AY466" s="244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218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3" customFormat="1">
      <c r="A468" s="13"/>
      <c r="B468" s="234"/>
      <c r="C468" s="235"/>
      <c r="D468" s="236" t="s">
        <v>215</v>
      </c>
      <c r="E468" s="237" t="s">
        <v>19</v>
      </c>
      <c r="F468" s="238" t="s">
        <v>400</v>
      </c>
      <c r="G468" s="235"/>
      <c r="H468" s="237" t="s">
        <v>19</v>
      </c>
      <c r="I468" s="239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215</v>
      </c>
      <c r="AU468" s="244" t="s">
        <v>81</v>
      </c>
      <c r="AV468" s="13" t="s">
        <v>79</v>
      </c>
      <c r="AW468" s="13" t="s">
        <v>33</v>
      </c>
      <c r="AX468" s="13" t="s">
        <v>72</v>
      </c>
      <c r="AY468" s="244" t="s">
        <v>203</v>
      </c>
    </row>
    <row r="469" s="13" customFormat="1">
      <c r="A469" s="13"/>
      <c r="B469" s="234"/>
      <c r="C469" s="235"/>
      <c r="D469" s="236" t="s">
        <v>215</v>
      </c>
      <c r="E469" s="237" t="s">
        <v>19</v>
      </c>
      <c r="F469" s="238" t="s">
        <v>401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215</v>
      </c>
      <c r="AU469" s="244" t="s">
        <v>81</v>
      </c>
      <c r="AV469" s="13" t="s">
        <v>79</v>
      </c>
      <c r="AW469" s="13" t="s">
        <v>33</v>
      </c>
      <c r="AX469" s="13" t="s">
        <v>72</v>
      </c>
      <c r="AY469" s="244" t="s">
        <v>203</v>
      </c>
    </row>
    <row r="470" s="14" customFormat="1">
      <c r="A470" s="14"/>
      <c r="B470" s="245"/>
      <c r="C470" s="246"/>
      <c r="D470" s="236" t="s">
        <v>215</v>
      </c>
      <c r="E470" s="247" t="s">
        <v>19</v>
      </c>
      <c r="F470" s="248" t="s">
        <v>221</v>
      </c>
      <c r="G470" s="246"/>
      <c r="H470" s="249">
        <v>7.5700000000000003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215</v>
      </c>
      <c r="AU470" s="255" t="s">
        <v>81</v>
      </c>
      <c r="AV470" s="14" t="s">
        <v>81</v>
      </c>
      <c r="AW470" s="14" t="s">
        <v>33</v>
      </c>
      <c r="AX470" s="14" t="s">
        <v>72</v>
      </c>
      <c r="AY470" s="255" t="s">
        <v>203</v>
      </c>
    </row>
    <row r="471" s="13" customFormat="1">
      <c r="A471" s="13"/>
      <c r="B471" s="234"/>
      <c r="C471" s="235"/>
      <c r="D471" s="236" t="s">
        <v>215</v>
      </c>
      <c r="E471" s="237" t="s">
        <v>19</v>
      </c>
      <c r="F471" s="238" t="s">
        <v>216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215</v>
      </c>
      <c r="AU471" s="244" t="s">
        <v>81</v>
      </c>
      <c r="AV471" s="13" t="s">
        <v>79</v>
      </c>
      <c r="AW471" s="13" t="s">
        <v>33</v>
      </c>
      <c r="AX471" s="13" t="s">
        <v>72</v>
      </c>
      <c r="AY471" s="244" t="s">
        <v>203</v>
      </c>
    </row>
    <row r="472" s="13" customFormat="1">
      <c r="A472" s="13"/>
      <c r="B472" s="234"/>
      <c r="C472" s="235"/>
      <c r="D472" s="236" t="s">
        <v>215</v>
      </c>
      <c r="E472" s="237" t="s">
        <v>19</v>
      </c>
      <c r="F472" s="238" t="s">
        <v>402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215</v>
      </c>
      <c r="AU472" s="244" t="s">
        <v>81</v>
      </c>
      <c r="AV472" s="13" t="s">
        <v>79</v>
      </c>
      <c r="AW472" s="13" t="s">
        <v>33</v>
      </c>
      <c r="AX472" s="13" t="s">
        <v>72</v>
      </c>
      <c r="AY472" s="244" t="s">
        <v>203</v>
      </c>
    </row>
    <row r="473" s="13" customFormat="1">
      <c r="A473" s="13"/>
      <c r="B473" s="234"/>
      <c r="C473" s="235"/>
      <c r="D473" s="236" t="s">
        <v>215</v>
      </c>
      <c r="E473" s="237" t="s">
        <v>19</v>
      </c>
      <c r="F473" s="238" t="s">
        <v>218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215</v>
      </c>
      <c r="AU473" s="244" t="s">
        <v>81</v>
      </c>
      <c r="AV473" s="13" t="s">
        <v>79</v>
      </c>
      <c r="AW473" s="13" t="s">
        <v>33</v>
      </c>
      <c r="AX473" s="13" t="s">
        <v>72</v>
      </c>
      <c r="AY473" s="244" t="s">
        <v>203</v>
      </c>
    </row>
    <row r="474" s="13" customFormat="1">
      <c r="A474" s="13"/>
      <c r="B474" s="234"/>
      <c r="C474" s="235"/>
      <c r="D474" s="236" t="s">
        <v>215</v>
      </c>
      <c r="E474" s="237" t="s">
        <v>19</v>
      </c>
      <c r="F474" s="238" t="s">
        <v>400</v>
      </c>
      <c r="G474" s="235"/>
      <c r="H474" s="237" t="s">
        <v>19</v>
      </c>
      <c r="I474" s="239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215</v>
      </c>
      <c r="AU474" s="244" t="s">
        <v>81</v>
      </c>
      <c r="AV474" s="13" t="s">
        <v>79</v>
      </c>
      <c r="AW474" s="13" t="s">
        <v>33</v>
      </c>
      <c r="AX474" s="13" t="s">
        <v>72</v>
      </c>
      <c r="AY474" s="244" t="s">
        <v>203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403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4" customFormat="1">
      <c r="A476" s="14"/>
      <c r="B476" s="245"/>
      <c r="C476" s="246"/>
      <c r="D476" s="236" t="s">
        <v>215</v>
      </c>
      <c r="E476" s="247" t="s">
        <v>19</v>
      </c>
      <c r="F476" s="248" t="s">
        <v>404</v>
      </c>
      <c r="G476" s="246"/>
      <c r="H476" s="249">
        <v>29.149999999999999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215</v>
      </c>
      <c r="AU476" s="255" t="s">
        <v>81</v>
      </c>
      <c r="AV476" s="14" t="s">
        <v>81</v>
      </c>
      <c r="AW476" s="14" t="s">
        <v>33</v>
      </c>
      <c r="AX476" s="14" t="s">
        <v>72</v>
      </c>
      <c r="AY476" s="255" t="s">
        <v>203</v>
      </c>
    </row>
    <row r="477" s="13" customFormat="1">
      <c r="A477" s="13"/>
      <c r="B477" s="234"/>
      <c r="C477" s="235"/>
      <c r="D477" s="236" t="s">
        <v>215</v>
      </c>
      <c r="E477" s="237" t="s">
        <v>19</v>
      </c>
      <c r="F477" s="238" t="s">
        <v>216</v>
      </c>
      <c r="G477" s="235"/>
      <c r="H477" s="237" t="s">
        <v>19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215</v>
      </c>
      <c r="AU477" s="244" t="s">
        <v>81</v>
      </c>
      <c r="AV477" s="13" t="s">
        <v>79</v>
      </c>
      <c r="AW477" s="13" t="s">
        <v>33</v>
      </c>
      <c r="AX477" s="13" t="s">
        <v>72</v>
      </c>
      <c r="AY477" s="244" t="s">
        <v>203</v>
      </c>
    </row>
    <row r="478" s="13" customFormat="1">
      <c r="A478" s="13"/>
      <c r="B478" s="234"/>
      <c r="C478" s="235"/>
      <c r="D478" s="236" t="s">
        <v>215</v>
      </c>
      <c r="E478" s="237" t="s">
        <v>19</v>
      </c>
      <c r="F478" s="238" t="s">
        <v>405</v>
      </c>
      <c r="G478" s="235"/>
      <c r="H478" s="237" t="s">
        <v>19</v>
      </c>
      <c r="I478" s="239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215</v>
      </c>
      <c r="AU478" s="244" t="s">
        <v>81</v>
      </c>
      <c r="AV478" s="13" t="s">
        <v>79</v>
      </c>
      <c r="AW478" s="13" t="s">
        <v>33</v>
      </c>
      <c r="AX478" s="13" t="s">
        <v>72</v>
      </c>
      <c r="AY478" s="244" t="s">
        <v>203</v>
      </c>
    </row>
    <row r="479" s="13" customFormat="1">
      <c r="A479" s="13"/>
      <c r="B479" s="234"/>
      <c r="C479" s="235"/>
      <c r="D479" s="236" t="s">
        <v>215</v>
      </c>
      <c r="E479" s="237" t="s">
        <v>19</v>
      </c>
      <c r="F479" s="238" t="s">
        <v>223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215</v>
      </c>
      <c r="AU479" s="244" t="s">
        <v>81</v>
      </c>
      <c r="AV479" s="13" t="s">
        <v>79</v>
      </c>
      <c r="AW479" s="13" t="s">
        <v>33</v>
      </c>
      <c r="AX479" s="13" t="s">
        <v>72</v>
      </c>
      <c r="AY479" s="244" t="s">
        <v>203</v>
      </c>
    </row>
    <row r="480" s="13" customFormat="1">
      <c r="A480" s="13"/>
      <c r="B480" s="234"/>
      <c r="C480" s="235"/>
      <c r="D480" s="236" t="s">
        <v>215</v>
      </c>
      <c r="E480" s="237" t="s">
        <v>19</v>
      </c>
      <c r="F480" s="238" t="s">
        <v>400</v>
      </c>
      <c r="G480" s="235"/>
      <c r="H480" s="237" t="s">
        <v>19</v>
      </c>
      <c r="I480" s="239"/>
      <c r="J480" s="235"/>
      <c r="K480" s="235"/>
      <c r="L480" s="240"/>
      <c r="M480" s="241"/>
      <c r="N480" s="242"/>
      <c r="O480" s="242"/>
      <c r="P480" s="242"/>
      <c r="Q480" s="242"/>
      <c r="R480" s="242"/>
      <c r="S480" s="242"/>
      <c r="T480" s="24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4" t="s">
        <v>215</v>
      </c>
      <c r="AU480" s="244" t="s">
        <v>81</v>
      </c>
      <c r="AV480" s="13" t="s">
        <v>79</v>
      </c>
      <c r="AW480" s="13" t="s">
        <v>33</v>
      </c>
      <c r="AX480" s="13" t="s">
        <v>72</v>
      </c>
      <c r="AY480" s="244" t="s">
        <v>203</v>
      </c>
    </row>
    <row r="481" s="13" customFormat="1">
      <c r="A481" s="13"/>
      <c r="B481" s="234"/>
      <c r="C481" s="235"/>
      <c r="D481" s="236" t="s">
        <v>215</v>
      </c>
      <c r="E481" s="237" t="s">
        <v>19</v>
      </c>
      <c r="F481" s="238" t="s">
        <v>401</v>
      </c>
      <c r="G481" s="235"/>
      <c r="H481" s="237" t="s">
        <v>19</v>
      </c>
      <c r="I481" s="239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215</v>
      </c>
      <c r="AU481" s="244" t="s">
        <v>81</v>
      </c>
      <c r="AV481" s="13" t="s">
        <v>79</v>
      </c>
      <c r="AW481" s="13" t="s">
        <v>33</v>
      </c>
      <c r="AX481" s="13" t="s">
        <v>72</v>
      </c>
      <c r="AY481" s="244" t="s">
        <v>203</v>
      </c>
    </row>
    <row r="482" s="14" customFormat="1">
      <c r="A482" s="14"/>
      <c r="B482" s="245"/>
      <c r="C482" s="246"/>
      <c r="D482" s="236" t="s">
        <v>215</v>
      </c>
      <c r="E482" s="247" t="s">
        <v>19</v>
      </c>
      <c r="F482" s="248" t="s">
        <v>224</v>
      </c>
      <c r="G482" s="246"/>
      <c r="H482" s="249">
        <v>32.890000000000001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215</v>
      </c>
      <c r="AU482" s="255" t="s">
        <v>81</v>
      </c>
      <c r="AV482" s="14" t="s">
        <v>81</v>
      </c>
      <c r="AW482" s="14" t="s">
        <v>33</v>
      </c>
      <c r="AX482" s="14" t="s">
        <v>72</v>
      </c>
      <c r="AY482" s="255" t="s">
        <v>203</v>
      </c>
    </row>
    <row r="483" s="13" customFormat="1">
      <c r="A483" s="13"/>
      <c r="B483" s="234"/>
      <c r="C483" s="235"/>
      <c r="D483" s="236" t="s">
        <v>215</v>
      </c>
      <c r="E483" s="237" t="s">
        <v>19</v>
      </c>
      <c r="F483" s="238" t="s">
        <v>216</v>
      </c>
      <c r="G483" s="235"/>
      <c r="H483" s="237" t="s">
        <v>19</v>
      </c>
      <c r="I483" s="239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215</v>
      </c>
      <c r="AU483" s="244" t="s">
        <v>81</v>
      </c>
      <c r="AV483" s="13" t="s">
        <v>79</v>
      </c>
      <c r="AW483" s="13" t="s">
        <v>33</v>
      </c>
      <c r="AX483" s="13" t="s">
        <v>72</v>
      </c>
      <c r="AY483" s="244" t="s">
        <v>203</v>
      </c>
    </row>
    <row r="484" s="13" customFormat="1">
      <c r="A484" s="13"/>
      <c r="B484" s="234"/>
      <c r="C484" s="235"/>
      <c r="D484" s="236" t="s">
        <v>215</v>
      </c>
      <c r="E484" s="237" t="s">
        <v>19</v>
      </c>
      <c r="F484" s="238" t="s">
        <v>406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215</v>
      </c>
      <c r="AU484" s="244" t="s">
        <v>81</v>
      </c>
      <c r="AV484" s="13" t="s">
        <v>79</v>
      </c>
      <c r="AW484" s="13" t="s">
        <v>33</v>
      </c>
      <c r="AX484" s="13" t="s">
        <v>72</v>
      </c>
      <c r="AY484" s="244" t="s">
        <v>203</v>
      </c>
    </row>
    <row r="485" s="13" customFormat="1">
      <c r="A485" s="13"/>
      <c r="B485" s="234"/>
      <c r="C485" s="235"/>
      <c r="D485" s="236" t="s">
        <v>215</v>
      </c>
      <c r="E485" s="237" t="s">
        <v>19</v>
      </c>
      <c r="F485" s="238" t="s">
        <v>223</v>
      </c>
      <c r="G485" s="235"/>
      <c r="H485" s="237" t="s">
        <v>19</v>
      </c>
      <c r="I485" s="239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215</v>
      </c>
      <c r="AU485" s="244" t="s">
        <v>81</v>
      </c>
      <c r="AV485" s="13" t="s">
        <v>79</v>
      </c>
      <c r="AW485" s="13" t="s">
        <v>33</v>
      </c>
      <c r="AX485" s="13" t="s">
        <v>72</v>
      </c>
      <c r="AY485" s="244" t="s">
        <v>203</v>
      </c>
    </row>
    <row r="486" s="13" customFormat="1">
      <c r="A486" s="13"/>
      <c r="B486" s="234"/>
      <c r="C486" s="235"/>
      <c r="D486" s="236" t="s">
        <v>215</v>
      </c>
      <c r="E486" s="237" t="s">
        <v>19</v>
      </c>
      <c r="F486" s="238" t="s">
        <v>400</v>
      </c>
      <c r="G486" s="235"/>
      <c r="H486" s="237" t="s">
        <v>19</v>
      </c>
      <c r="I486" s="239"/>
      <c r="J486" s="235"/>
      <c r="K486" s="235"/>
      <c r="L486" s="240"/>
      <c r="M486" s="241"/>
      <c r="N486" s="242"/>
      <c r="O486" s="242"/>
      <c r="P486" s="242"/>
      <c r="Q486" s="242"/>
      <c r="R486" s="242"/>
      <c r="S486" s="242"/>
      <c r="T486" s="24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4" t="s">
        <v>215</v>
      </c>
      <c r="AU486" s="244" t="s">
        <v>81</v>
      </c>
      <c r="AV486" s="13" t="s">
        <v>79</v>
      </c>
      <c r="AW486" s="13" t="s">
        <v>33</v>
      </c>
      <c r="AX486" s="13" t="s">
        <v>72</v>
      </c>
      <c r="AY486" s="244" t="s">
        <v>203</v>
      </c>
    </row>
    <row r="487" s="13" customFormat="1">
      <c r="A487" s="13"/>
      <c r="B487" s="234"/>
      <c r="C487" s="235"/>
      <c r="D487" s="236" t="s">
        <v>215</v>
      </c>
      <c r="E487" s="237" t="s">
        <v>19</v>
      </c>
      <c r="F487" s="238" t="s">
        <v>403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215</v>
      </c>
      <c r="AU487" s="244" t="s">
        <v>81</v>
      </c>
      <c r="AV487" s="13" t="s">
        <v>79</v>
      </c>
      <c r="AW487" s="13" t="s">
        <v>33</v>
      </c>
      <c r="AX487" s="13" t="s">
        <v>72</v>
      </c>
      <c r="AY487" s="244" t="s">
        <v>203</v>
      </c>
    </row>
    <row r="488" s="14" customFormat="1">
      <c r="A488" s="14"/>
      <c r="B488" s="245"/>
      <c r="C488" s="246"/>
      <c r="D488" s="236" t="s">
        <v>215</v>
      </c>
      <c r="E488" s="247" t="s">
        <v>19</v>
      </c>
      <c r="F488" s="248" t="s">
        <v>407</v>
      </c>
      <c r="G488" s="246"/>
      <c r="H488" s="249">
        <v>70.375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215</v>
      </c>
      <c r="AU488" s="255" t="s">
        <v>81</v>
      </c>
      <c r="AV488" s="14" t="s">
        <v>81</v>
      </c>
      <c r="AW488" s="14" t="s">
        <v>33</v>
      </c>
      <c r="AX488" s="14" t="s">
        <v>72</v>
      </c>
      <c r="AY488" s="255" t="s">
        <v>203</v>
      </c>
    </row>
    <row r="489" s="13" customFormat="1">
      <c r="A489" s="13"/>
      <c r="B489" s="234"/>
      <c r="C489" s="235"/>
      <c r="D489" s="236" t="s">
        <v>215</v>
      </c>
      <c r="E489" s="237" t="s">
        <v>19</v>
      </c>
      <c r="F489" s="238" t="s">
        <v>216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215</v>
      </c>
      <c r="AU489" s="244" t="s">
        <v>81</v>
      </c>
      <c r="AV489" s="13" t="s">
        <v>79</v>
      </c>
      <c r="AW489" s="13" t="s">
        <v>33</v>
      </c>
      <c r="AX489" s="13" t="s">
        <v>72</v>
      </c>
      <c r="AY489" s="244" t="s">
        <v>203</v>
      </c>
    </row>
    <row r="490" s="13" customFormat="1">
      <c r="A490" s="13"/>
      <c r="B490" s="234"/>
      <c r="C490" s="235"/>
      <c r="D490" s="236" t="s">
        <v>215</v>
      </c>
      <c r="E490" s="237" t="s">
        <v>19</v>
      </c>
      <c r="F490" s="238" t="s">
        <v>408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215</v>
      </c>
      <c r="AU490" s="244" t="s">
        <v>81</v>
      </c>
      <c r="AV490" s="13" t="s">
        <v>79</v>
      </c>
      <c r="AW490" s="13" t="s">
        <v>33</v>
      </c>
      <c r="AX490" s="13" t="s">
        <v>72</v>
      </c>
      <c r="AY490" s="244" t="s">
        <v>203</v>
      </c>
    </row>
    <row r="491" s="13" customFormat="1">
      <c r="A491" s="13"/>
      <c r="B491" s="234"/>
      <c r="C491" s="235"/>
      <c r="D491" s="236" t="s">
        <v>215</v>
      </c>
      <c r="E491" s="237" t="s">
        <v>19</v>
      </c>
      <c r="F491" s="238" t="s">
        <v>226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215</v>
      </c>
      <c r="AU491" s="244" t="s">
        <v>81</v>
      </c>
      <c r="AV491" s="13" t="s">
        <v>79</v>
      </c>
      <c r="AW491" s="13" t="s">
        <v>33</v>
      </c>
      <c r="AX491" s="13" t="s">
        <v>72</v>
      </c>
      <c r="AY491" s="244" t="s">
        <v>203</v>
      </c>
    </row>
    <row r="492" s="13" customFormat="1">
      <c r="A492" s="13"/>
      <c r="B492" s="234"/>
      <c r="C492" s="235"/>
      <c r="D492" s="236" t="s">
        <v>215</v>
      </c>
      <c r="E492" s="237" t="s">
        <v>19</v>
      </c>
      <c r="F492" s="238" t="s">
        <v>400</v>
      </c>
      <c r="G492" s="235"/>
      <c r="H492" s="237" t="s">
        <v>19</v>
      </c>
      <c r="I492" s="239"/>
      <c r="J492" s="235"/>
      <c r="K492" s="235"/>
      <c r="L492" s="240"/>
      <c r="M492" s="241"/>
      <c r="N492" s="242"/>
      <c r="O492" s="242"/>
      <c r="P492" s="242"/>
      <c r="Q492" s="242"/>
      <c r="R492" s="242"/>
      <c r="S492" s="242"/>
      <c r="T492" s="24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4" t="s">
        <v>215</v>
      </c>
      <c r="AU492" s="244" t="s">
        <v>81</v>
      </c>
      <c r="AV492" s="13" t="s">
        <v>79</v>
      </c>
      <c r="AW492" s="13" t="s">
        <v>33</v>
      </c>
      <c r="AX492" s="13" t="s">
        <v>72</v>
      </c>
      <c r="AY492" s="244" t="s">
        <v>203</v>
      </c>
    </row>
    <row r="493" s="13" customFormat="1">
      <c r="A493" s="13"/>
      <c r="B493" s="234"/>
      <c r="C493" s="235"/>
      <c r="D493" s="236" t="s">
        <v>215</v>
      </c>
      <c r="E493" s="237" t="s">
        <v>19</v>
      </c>
      <c r="F493" s="238" t="s">
        <v>401</v>
      </c>
      <c r="G493" s="235"/>
      <c r="H493" s="237" t="s">
        <v>19</v>
      </c>
      <c r="I493" s="239"/>
      <c r="J493" s="235"/>
      <c r="K493" s="235"/>
      <c r="L493" s="240"/>
      <c r="M493" s="241"/>
      <c r="N493" s="242"/>
      <c r="O493" s="242"/>
      <c r="P493" s="242"/>
      <c r="Q493" s="242"/>
      <c r="R493" s="242"/>
      <c r="S493" s="242"/>
      <c r="T493" s="24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4" t="s">
        <v>215</v>
      </c>
      <c r="AU493" s="244" t="s">
        <v>81</v>
      </c>
      <c r="AV493" s="13" t="s">
        <v>79</v>
      </c>
      <c r="AW493" s="13" t="s">
        <v>33</v>
      </c>
      <c r="AX493" s="13" t="s">
        <v>72</v>
      </c>
      <c r="AY493" s="244" t="s">
        <v>203</v>
      </c>
    </row>
    <row r="494" s="14" customFormat="1">
      <c r="A494" s="14"/>
      <c r="B494" s="245"/>
      <c r="C494" s="246"/>
      <c r="D494" s="236" t="s">
        <v>215</v>
      </c>
      <c r="E494" s="247" t="s">
        <v>19</v>
      </c>
      <c r="F494" s="248" t="s">
        <v>227</v>
      </c>
      <c r="G494" s="246"/>
      <c r="H494" s="249">
        <v>26.579999999999998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215</v>
      </c>
      <c r="AU494" s="255" t="s">
        <v>81</v>
      </c>
      <c r="AV494" s="14" t="s">
        <v>81</v>
      </c>
      <c r="AW494" s="14" t="s">
        <v>33</v>
      </c>
      <c r="AX494" s="14" t="s">
        <v>72</v>
      </c>
      <c r="AY494" s="255" t="s">
        <v>203</v>
      </c>
    </row>
    <row r="495" s="13" customFormat="1">
      <c r="A495" s="13"/>
      <c r="B495" s="234"/>
      <c r="C495" s="235"/>
      <c r="D495" s="236" t="s">
        <v>215</v>
      </c>
      <c r="E495" s="237" t="s">
        <v>19</v>
      </c>
      <c r="F495" s="238" t="s">
        <v>216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215</v>
      </c>
      <c r="AU495" s="244" t="s">
        <v>81</v>
      </c>
      <c r="AV495" s="13" t="s">
        <v>79</v>
      </c>
      <c r="AW495" s="13" t="s">
        <v>33</v>
      </c>
      <c r="AX495" s="13" t="s">
        <v>72</v>
      </c>
      <c r="AY495" s="244" t="s">
        <v>203</v>
      </c>
    </row>
    <row r="496" s="13" customFormat="1">
      <c r="A496" s="13"/>
      <c r="B496" s="234"/>
      <c r="C496" s="235"/>
      <c r="D496" s="236" t="s">
        <v>215</v>
      </c>
      <c r="E496" s="237" t="s">
        <v>19</v>
      </c>
      <c r="F496" s="238" t="s">
        <v>409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215</v>
      </c>
      <c r="AU496" s="244" t="s">
        <v>81</v>
      </c>
      <c r="AV496" s="13" t="s">
        <v>79</v>
      </c>
      <c r="AW496" s="13" t="s">
        <v>33</v>
      </c>
      <c r="AX496" s="13" t="s">
        <v>72</v>
      </c>
      <c r="AY496" s="244" t="s">
        <v>203</v>
      </c>
    </row>
    <row r="497" s="13" customFormat="1">
      <c r="A497" s="13"/>
      <c r="B497" s="234"/>
      <c r="C497" s="235"/>
      <c r="D497" s="236" t="s">
        <v>215</v>
      </c>
      <c r="E497" s="237" t="s">
        <v>19</v>
      </c>
      <c r="F497" s="238" t="s">
        <v>226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215</v>
      </c>
      <c r="AU497" s="244" t="s">
        <v>81</v>
      </c>
      <c r="AV497" s="13" t="s">
        <v>79</v>
      </c>
      <c r="AW497" s="13" t="s">
        <v>33</v>
      </c>
      <c r="AX497" s="13" t="s">
        <v>72</v>
      </c>
      <c r="AY497" s="244" t="s">
        <v>203</v>
      </c>
    </row>
    <row r="498" s="13" customFormat="1">
      <c r="A498" s="13"/>
      <c r="B498" s="234"/>
      <c r="C498" s="235"/>
      <c r="D498" s="236" t="s">
        <v>215</v>
      </c>
      <c r="E498" s="237" t="s">
        <v>19</v>
      </c>
      <c r="F498" s="238" t="s">
        <v>400</v>
      </c>
      <c r="G498" s="235"/>
      <c r="H498" s="237" t="s">
        <v>19</v>
      </c>
      <c r="I498" s="239"/>
      <c r="J498" s="235"/>
      <c r="K498" s="235"/>
      <c r="L498" s="240"/>
      <c r="M498" s="241"/>
      <c r="N498" s="242"/>
      <c r="O498" s="242"/>
      <c r="P498" s="242"/>
      <c r="Q498" s="242"/>
      <c r="R498" s="242"/>
      <c r="S498" s="242"/>
      <c r="T498" s="24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4" t="s">
        <v>215</v>
      </c>
      <c r="AU498" s="244" t="s">
        <v>81</v>
      </c>
      <c r="AV498" s="13" t="s">
        <v>79</v>
      </c>
      <c r="AW498" s="13" t="s">
        <v>33</v>
      </c>
      <c r="AX498" s="13" t="s">
        <v>72</v>
      </c>
      <c r="AY498" s="244" t="s">
        <v>203</v>
      </c>
    </row>
    <row r="499" s="13" customFormat="1">
      <c r="A499" s="13"/>
      <c r="B499" s="234"/>
      <c r="C499" s="235"/>
      <c r="D499" s="236" t="s">
        <v>215</v>
      </c>
      <c r="E499" s="237" t="s">
        <v>19</v>
      </c>
      <c r="F499" s="238" t="s">
        <v>403</v>
      </c>
      <c r="G499" s="235"/>
      <c r="H499" s="237" t="s">
        <v>19</v>
      </c>
      <c r="I499" s="239"/>
      <c r="J499" s="235"/>
      <c r="K499" s="235"/>
      <c r="L499" s="240"/>
      <c r="M499" s="241"/>
      <c r="N499" s="242"/>
      <c r="O499" s="242"/>
      <c r="P499" s="242"/>
      <c r="Q499" s="242"/>
      <c r="R499" s="242"/>
      <c r="S499" s="242"/>
      <c r="T499" s="24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4" t="s">
        <v>215</v>
      </c>
      <c r="AU499" s="244" t="s">
        <v>81</v>
      </c>
      <c r="AV499" s="13" t="s">
        <v>79</v>
      </c>
      <c r="AW499" s="13" t="s">
        <v>33</v>
      </c>
      <c r="AX499" s="13" t="s">
        <v>72</v>
      </c>
      <c r="AY499" s="244" t="s">
        <v>203</v>
      </c>
    </row>
    <row r="500" s="14" customFormat="1">
      <c r="A500" s="14"/>
      <c r="B500" s="245"/>
      <c r="C500" s="246"/>
      <c r="D500" s="236" t="s">
        <v>215</v>
      </c>
      <c r="E500" s="247" t="s">
        <v>19</v>
      </c>
      <c r="F500" s="248" t="s">
        <v>410</v>
      </c>
      <c r="G500" s="246"/>
      <c r="H500" s="249">
        <v>52.5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215</v>
      </c>
      <c r="AU500" s="255" t="s">
        <v>81</v>
      </c>
      <c r="AV500" s="14" t="s">
        <v>81</v>
      </c>
      <c r="AW500" s="14" t="s">
        <v>33</v>
      </c>
      <c r="AX500" s="14" t="s">
        <v>72</v>
      </c>
      <c r="AY500" s="255" t="s">
        <v>203</v>
      </c>
    </row>
    <row r="501" s="13" customFormat="1">
      <c r="A501" s="13"/>
      <c r="B501" s="234"/>
      <c r="C501" s="235"/>
      <c r="D501" s="236" t="s">
        <v>215</v>
      </c>
      <c r="E501" s="237" t="s">
        <v>19</v>
      </c>
      <c r="F501" s="238" t="s">
        <v>216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215</v>
      </c>
      <c r="AU501" s="244" t="s">
        <v>81</v>
      </c>
      <c r="AV501" s="13" t="s">
        <v>79</v>
      </c>
      <c r="AW501" s="13" t="s">
        <v>33</v>
      </c>
      <c r="AX501" s="13" t="s">
        <v>72</v>
      </c>
      <c r="AY501" s="244" t="s">
        <v>203</v>
      </c>
    </row>
    <row r="502" s="13" customFormat="1">
      <c r="A502" s="13"/>
      <c r="B502" s="234"/>
      <c r="C502" s="235"/>
      <c r="D502" s="236" t="s">
        <v>215</v>
      </c>
      <c r="E502" s="237" t="s">
        <v>19</v>
      </c>
      <c r="F502" s="238" t="s">
        <v>411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215</v>
      </c>
      <c r="AU502" s="244" t="s">
        <v>81</v>
      </c>
      <c r="AV502" s="13" t="s">
        <v>79</v>
      </c>
      <c r="AW502" s="13" t="s">
        <v>33</v>
      </c>
      <c r="AX502" s="13" t="s">
        <v>72</v>
      </c>
      <c r="AY502" s="244" t="s">
        <v>203</v>
      </c>
    </row>
    <row r="503" s="13" customFormat="1">
      <c r="A503" s="13"/>
      <c r="B503" s="234"/>
      <c r="C503" s="235"/>
      <c r="D503" s="236" t="s">
        <v>215</v>
      </c>
      <c r="E503" s="237" t="s">
        <v>19</v>
      </c>
      <c r="F503" s="238" t="s">
        <v>229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215</v>
      </c>
      <c r="AU503" s="244" t="s">
        <v>81</v>
      </c>
      <c r="AV503" s="13" t="s">
        <v>79</v>
      </c>
      <c r="AW503" s="13" t="s">
        <v>33</v>
      </c>
      <c r="AX503" s="13" t="s">
        <v>72</v>
      </c>
      <c r="AY503" s="244" t="s">
        <v>203</v>
      </c>
    </row>
    <row r="504" s="13" customFormat="1">
      <c r="A504" s="13"/>
      <c r="B504" s="234"/>
      <c r="C504" s="235"/>
      <c r="D504" s="236" t="s">
        <v>215</v>
      </c>
      <c r="E504" s="237" t="s">
        <v>19</v>
      </c>
      <c r="F504" s="238" t="s">
        <v>400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215</v>
      </c>
      <c r="AU504" s="244" t="s">
        <v>81</v>
      </c>
      <c r="AV504" s="13" t="s">
        <v>79</v>
      </c>
      <c r="AW504" s="13" t="s">
        <v>33</v>
      </c>
      <c r="AX504" s="13" t="s">
        <v>72</v>
      </c>
      <c r="AY504" s="244" t="s">
        <v>203</v>
      </c>
    </row>
    <row r="505" s="13" customFormat="1">
      <c r="A505" s="13"/>
      <c r="B505" s="234"/>
      <c r="C505" s="235"/>
      <c r="D505" s="236" t="s">
        <v>215</v>
      </c>
      <c r="E505" s="237" t="s">
        <v>19</v>
      </c>
      <c r="F505" s="238" t="s">
        <v>401</v>
      </c>
      <c r="G505" s="235"/>
      <c r="H505" s="237" t="s">
        <v>19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215</v>
      </c>
      <c r="AU505" s="244" t="s">
        <v>81</v>
      </c>
      <c r="AV505" s="13" t="s">
        <v>79</v>
      </c>
      <c r="AW505" s="13" t="s">
        <v>33</v>
      </c>
      <c r="AX505" s="13" t="s">
        <v>72</v>
      </c>
      <c r="AY505" s="244" t="s">
        <v>203</v>
      </c>
    </row>
    <row r="506" s="13" customFormat="1">
      <c r="A506" s="13"/>
      <c r="B506" s="234"/>
      <c r="C506" s="235"/>
      <c r="D506" s="236" t="s">
        <v>215</v>
      </c>
      <c r="E506" s="237" t="s">
        <v>19</v>
      </c>
      <c r="F506" s="238" t="s">
        <v>412</v>
      </c>
      <c r="G506" s="235"/>
      <c r="H506" s="237" t="s">
        <v>19</v>
      </c>
      <c r="I506" s="239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215</v>
      </c>
      <c r="AU506" s="244" t="s">
        <v>81</v>
      </c>
      <c r="AV506" s="13" t="s">
        <v>79</v>
      </c>
      <c r="AW506" s="13" t="s">
        <v>33</v>
      </c>
      <c r="AX506" s="13" t="s">
        <v>72</v>
      </c>
      <c r="AY506" s="244" t="s">
        <v>203</v>
      </c>
    </row>
    <row r="507" s="13" customFormat="1">
      <c r="A507" s="13"/>
      <c r="B507" s="234"/>
      <c r="C507" s="235"/>
      <c r="D507" s="236" t="s">
        <v>215</v>
      </c>
      <c r="E507" s="237" t="s">
        <v>19</v>
      </c>
      <c r="F507" s="238" t="s">
        <v>216</v>
      </c>
      <c r="G507" s="235"/>
      <c r="H507" s="237" t="s">
        <v>19</v>
      </c>
      <c r="I507" s="239"/>
      <c r="J507" s="235"/>
      <c r="K507" s="235"/>
      <c r="L507" s="240"/>
      <c r="M507" s="241"/>
      <c r="N507" s="242"/>
      <c r="O507" s="242"/>
      <c r="P507" s="242"/>
      <c r="Q507" s="242"/>
      <c r="R507" s="242"/>
      <c r="S507" s="242"/>
      <c r="T507" s="24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4" t="s">
        <v>215</v>
      </c>
      <c r="AU507" s="244" t="s">
        <v>81</v>
      </c>
      <c r="AV507" s="13" t="s">
        <v>79</v>
      </c>
      <c r="AW507" s="13" t="s">
        <v>33</v>
      </c>
      <c r="AX507" s="13" t="s">
        <v>72</v>
      </c>
      <c r="AY507" s="244" t="s">
        <v>203</v>
      </c>
    </row>
    <row r="508" s="13" customFormat="1">
      <c r="A508" s="13"/>
      <c r="B508" s="234"/>
      <c r="C508" s="235"/>
      <c r="D508" s="236" t="s">
        <v>215</v>
      </c>
      <c r="E508" s="237" t="s">
        <v>19</v>
      </c>
      <c r="F508" s="238" t="s">
        <v>413</v>
      </c>
      <c r="G508" s="235"/>
      <c r="H508" s="237" t="s">
        <v>19</v>
      </c>
      <c r="I508" s="239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215</v>
      </c>
      <c r="AU508" s="244" t="s">
        <v>81</v>
      </c>
      <c r="AV508" s="13" t="s">
        <v>79</v>
      </c>
      <c r="AW508" s="13" t="s">
        <v>33</v>
      </c>
      <c r="AX508" s="13" t="s">
        <v>72</v>
      </c>
      <c r="AY508" s="244" t="s">
        <v>203</v>
      </c>
    </row>
    <row r="509" s="13" customFormat="1">
      <c r="A509" s="13"/>
      <c r="B509" s="234"/>
      <c r="C509" s="235"/>
      <c r="D509" s="236" t="s">
        <v>215</v>
      </c>
      <c r="E509" s="237" t="s">
        <v>19</v>
      </c>
      <c r="F509" s="238" t="s">
        <v>229</v>
      </c>
      <c r="G509" s="235"/>
      <c r="H509" s="237" t="s">
        <v>19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215</v>
      </c>
      <c r="AU509" s="244" t="s">
        <v>81</v>
      </c>
      <c r="AV509" s="13" t="s">
        <v>79</v>
      </c>
      <c r="AW509" s="13" t="s">
        <v>33</v>
      </c>
      <c r="AX509" s="13" t="s">
        <v>72</v>
      </c>
      <c r="AY509" s="244" t="s">
        <v>203</v>
      </c>
    </row>
    <row r="510" s="13" customFormat="1">
      <c r="A510" s="13"/>
      <c r="B510" s="234"/>
      <c r="C510" s="235"/>
      <c r="D510" s="236" t="s">
        <v>215</v>
      </c>
      <c r="E510" s="237" t="s">
        <v>19</v>
      </c>
      <c r="F510" s="238" t="s">
        <v>400</v>
      </c>
      <c r="G510" s="235"/>
      <c r="H510" s="237" t="s">
        <v>19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215</v>
      </c>
      <c r="AU510" s="244" t="s">
        <v>81</v>
      </c>
      <c r="AV510" s="13" t="s">
        <v>79</v>
      </c>
      <c r="AW510" s="13" t="s">
        <v>33</v>
      </c>
      <c r="AX510" s="13" t="s">
        <v>72</v>
      </c>
      <c r="AY510" s="244" t="s">
        <v>203</v>
      </c>
    </row>
    <row r="511" s="13" customFormat="1">
      <c r="A511" s="13"/>
      <c r="B511" s="234"/>
      <c r="C511" s="235"/>
      <c r="D511" s="236" t="s">
        <v>215</v>
      </c>
      <c r="E511" s="237" t="s">
        <v>19</v>
      </c>
      <c r="F511" s="238" t="s">
        <v>403</v>
      </c>
      <c r="G511" s="235"/>
      <c r="H511" s="237" t="s">
        <v>19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215</v>
      </c>
      <c r="AU511" s="244" t="s">
        <v>81</v>
      </c>
      <c r="AV511" s="13" t="s">
        <v>79</v>
      </c>
      <c r="AW511" s="13" t="s">
        <v>33</v>
      </c>
      <c r="AX511" s="13" t="s">
        <v>72</v>
      </c>
      <c r="AY511" s="244" t="s">
        <v>203</v>
      </c>
    </row>
    <row r="512" s="14" customFormat="1">
      <c r="A512" s="14"/>
      <c r="B512" s="245"/>
      <c r="C512" s="246"/>
      <c r="D512" s="236" t="s">
        <v>215</v>
      </c>
      <c r="E512" s="247" t="s">
        <v>19</v>
      </c>
      <c r="F512" s="248" t="s">
        <v>414</v>
      </c>
      <c r="G512" s="246"/>
      <c r="H512" s="249">
        <v>44.179000000000002</v>
      </c>
      <c r="I512" s="250"/>
      <c r="J512" s="246"/>
      <c r="K512" s="246"/>
      <c r="L512" s="251"/>
      <c r="M512" s="252"/>
      <c r="N512" s="253"/>
      <c r="O512" s="253"/>
      <c r="P512" s="253"/>
      <c r="Q512" s="253"/>
      <c r="R512" s="253"/>
      <c r="S512" s="253"/>
      <c r="T512" s="25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5" t="s">
        <v>215</v>
      </c>
      <c r="AU512" s="255" t="s">
        <v>81</v>
      </c>
      <c r="AV512" s="14" t="s">
        <v>81</v>
      </c>
      <c r="AW512" s="14" t="s">
        <v>33</v>
      </c>
      <c r="AX512" s="14" t="s">
        <v>72</v>
      </c>
      <c r="AY512" s="255" t="s">
        <v>203</v>
      </c>
    </row>
    <row r="513" s="13" customFormat="1">
      <c r="A513" s="13"/>
      <c r="B513" s="234"/>
      <c r="C513" s="235"/>
      <c r="D513" s="236" t="s">
        <v>215</v>
      </c>
      <c r="E513" s="237" t="s">
        <v>19</v>
      </c>
      <c r="F513" s="238" t="s">
        <v>216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215</v>
      </c>
      <c r="AU513" s="244" t="s">
        <v>81</v>
      </c>
      <c r="AV513" s="13" t="s">
        <v>79</v>
      </c>
      <c r="AW513" s="13" t="s">
        <v>33</v>
      </c>
      <c r="AX513" s="13" t="s">
        <v>72</v>
      </c>
      <c r="AY513" s="244" t="s">
        <v>203</v>
      </c>
    </row>
    <row r="514" s="13" customFormat="1">
      <c r="A514" s="13"/>
      <c r="B514" s="234"/>
      <c r="C514" s="235"/>
      <c r="D514" s="236" t="s">
        <v>215</v>
      </c>
      <c r="E514" s="237" t="s">
        <v>19</v>
      </c>
      <c r="F514" s="238" t="s">
        <v>415</v>
      </c>
      <c r="G514" s="235"/>
      <c r="H514" s="237" t="s">
        <v>19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215</v>
      </c>
      <c r="AU514" s="244" t="s">
        <v>81</v>
      </c>
      <c r="AV514" s="13" t="s">
        <v>79</v>
      </c>
      <c r="AW514" s="13" t="s">
        <v>33</v>
      </c>
      <c r="AX514" s="13" t="s">
        <v>72</v>
      </c>
      <c r="AY514" s="244" t="s">
        <v>203</v>
      </c>
    </row>
    <row r="515" s="13" customFormat="1">
      <c r="A515" s="13"/>
      <c r="B515" s="234"/>
      <c r="C515" s="235"/>
      <c r="D515" s="236" t="s">
        <v>215</v>
      </c>
      <c r="E515" s="237" t="s">
        <v>19</v>
      </c>
      <c r="F515" s="238" t="s">
        <v>232</v>
      </c>
      <c r="G515" s="235"/>
      <c r="H515" s="237" t="s">
        <v>19</v>
      </c>
      <c r="I515" s="239"/>
      <c r="J515" s="235"/>
      <c r="K515" s="235"/>
      <c r="L515" s="240"/>
      <c r="M515" s="241"/>
      <c r="N515" s="242"/>
      <c r="O515" s="242"/>
      <c r="P515" s="242"/>
      <c r="Q515" s="242"/>
      <c r="R515" s="242"/>
      <c r="S515" s="242"/>
      <c r="T515" s="24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4" t="s">
        <v>215</v>
      </c>
      <c r="AU515" s="244" t="s">
        <v>81</v>
      </c>
      <c r="AV515" s="13" t="s">
        <v>79</v>
      </c>
      <c r="AW515" s="13" t="s">
        <v>33</v>
      </c>
      <c r="AX515" s="13" t="s">
        <v>72</v>
      </c>
      <c r="AY515" s="244" t="s">
        <v>203</v>
      </c>
    </row>
    <row r="516" s="13" customFormat="1">
      <c r="A516" s="13"/>
      <c r="B516" s="234"/>
      <c r="C516" s="235"/>
      <c r="D516" s="236" t="s">
        <v>215</v>
      </c>
      <c r="E516" s="237" t="s">
        <v>19</v>
      </c>
      <c r="F516" s="238" t="s">
        <v>400</v>
      </c>
      <c r="G516" s="235"/>
      <c r="H516" s="237" t="s">
        <v>19</v>
      </c>
      <c r="I516" s="239"/>
      <c r="J516" s="235"/>
      <c r="K516" s="235"/>
      <c r="L516" s="240"/>
      <c r="M516" s="241"/>
      <c r="N516" s="242"/>
      <c r="O516" s="242"/>
      <c r="P516" s="242"/>
      <c r="Q516" s="242"/>
      <c r="R516" s="242"/>
      <c r="S516" s="242"/>
      <c r="T516" s="24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4" t="s">
        <v>215</v>
      </c>
      <c r="AU516" s="244" t="s">
        <v>81</v>
      </c>
      <c r="AV516" s="13" t="s">
        <v>79</v>
      </c>
      <c r="AW516" s="13" t="s">
        <v>33</v>
      </c>
      <c r="AX516" s="13" t="s">
        <v>72</v>
      </c>
      <c r="AY516" s="244" t="s">
        <v>203</v>
      </c>
    </row>
    <row r="517" s="13" customFormat="1">
      <c r="A517" s="13"/>
      <c r="B517" s="234"/>
      <c r="C517" s="235"/>
      <c r="D517" s="236" t="s">
        <v>215</v>
      </c>
      <c r="E517" s="237" t="s">
        <v>19</v>
      </c>
      <c r="F517" s="238" t="s">
        <v>401</v>
      </c>
      <c r="G517" s="235"/>
      <c r="H517" s="237" t="s">
        <v>19</v>
      </c>
      <c r="I517" s="239"/>
      <c r="J517" s="235"/>
      <c r="K517" s="235"/>
      <c r="L517" s="240"/>
      <c r="M517" s="241"/>
      <c r="N517" s="242"/>
      <c r="O517" s="242"/>
      <c r="P517" s="242"/>
      <c r="Q517" s="242"/>
      <c r="R517" s="242"/>
      <c r="S517" s="242"/>
      <c r="T517" s="24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4" t="s">
        <v>215</v>
      </c>
      <c r="AU517" s="244" t="s">
        <v>81</v>
      </c>
      <c r="AV517" s="13" t="s">
        <v>79</v>
      </c>
      <c r="AW517" s="13" t="s">
        <v>33</v>
      </c>
      <c r="AX517" s="13" t="s">
        <v>72</v>
      </c>
      <c r="AY517" s="244" t="s">
        <v>203</v>
      </c>
    </row>
    <row r="518" s="14" customFormat="1">
      <c r="A518" s="14"/>
      <c r="B518" s="245"/>
      <c r="C518" s="246"/>
      <c r="D518" s="236" t="s">
        <v>215</v>
      </c>
      <c r="E518" s="247" t="s">
        <v>19</v>
      </c>
      <c r="F518" s="248" t="s">
        <v>233</v>
      </c>
      <c r="G518" s="246"/>
      <c r="H518" s="249">
        <v>35.07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215</v>
      </c>
      <c r="AU518" s="255" t="s">
        <v>81</v>
      </c>
      <c r="AV518" s="14" t="s">
        <v>81</v>
      </c>
      <c r="AW518" s="14" t="s">
        <v>33</v>
      </c>
      <c r="AX518" s="14" t="s">
        <v>72</v>
      </c>
      <c r="AY518" s="255" t="s">
        <v>203</v>
      </c>
    </row>
    <row r="519" s="13" customFormat="1">
      <c r="A519" s="13"/>
      <c r="B519" s="234"/>
      <c r="C519" s="235"/>
      <c r="D519" s="236" t="s">
        <v>215</v>
      </c>
      <c r="E519" s="237" t="s">
        <v>19</v>
      </c>
      <c r="F519" s="238" t="s">
        <v>216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215</v>
      </c>
      <c r="AU519" s="244" t="s">
        <v>81</v>
      </c>
      <c r="AV519" s="13" t="s">
        <v>79</v>
      </c>
      <c r="AW519" s="13" t="s">
        <v>33</v>
      </c>
      <c r="AX519" s="13" t="s">
        <v>72</v>
      </c>
      <c r="AY519" s="244" t="s">
        <v>203</v>
      </c>
    </row>
    <row r="520" s="13" customFormat="1">
      <c r="A520" s="13"/>
      <c r="B520" s="234"/>
      <c r="C520" s="235"/>
      <c r="D520" s="236" t="s">
        <v>215</v>
      </c>
      <c r="E520" s="237" t="s">
        <v>19</v>
      </c>
      <c r="F520" s="238" t="s">
        <v>416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215</v>
      </c>
      <c r="AU520" s="244" t="s">
        <v>81</v>
      </c>
      <c r="AV520" s="13" t="s">
        <v>79</v>
      </c>
      <c r="AW520" s="13" t="s">
        <v>33</v>
      </c>
      <c r="AX520" s="13" t="s">
        <v>72</v>
      </c>
      <c r="AY520" s="244" t="s">
        <v>203</v>
      </c>
    </row>
    <row r="521" s="13" customFormat="1">
      <c r="A521" s="13"/>
      <c r="B521" s="234"/>
      <c r="C521" s="235"/>
      <c r="D521" s="236" t="s">
        <v>215</v>
      </c>
      <c r="E521" s="237" t="s">
        <v>19</v>
      </c>
      <c r="F521" s="238" t="s">
        <v>232</v>
      </c>
      <c r="G521" s="235"/>
      <c r="H521" s="237" t="s">
        <v>19</v>
      </c>
      <c r="I521" s="239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215</v>
      </c>
      <c r="AU521" s="244" t="s">
        <v>81</v>
      </c>
      <c r="AV521" s="13" t="s">
        <v>79</v>
      </c>
      <c r="AW521" s="13" t="s">
        <v>33</v>
      </c>
      <c r="AX521" s="13" t="s">
        <v>72</v>
      </c>
      <c r="AY521" s="244" t="s">
        <v>203</v>
      </c>
    </row>
    <row r="522" s="13" customFormat="1">
      <c r="A522" s="13"/>
      <c r="B522" s="234"/>
      <c r="C522" s="235"/>
      <c r="D522" s="236" t="s">
        <v>215</v>
      </c>
      <c r="E522" s="237" t="s">
        <v>19</v>
      </c>
      <c r="F522" s="238" t="s">
        <v>400</v>
      </c>
      <c r="G522" s="235"/>
      <c r="H522" s="237" t="s">
        <v>19</v>
      </c>
      <c r="I522" s="239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215</v>
      </c>
      <c r="AU522" s="244" t="s">
        <v>81</v>
      </c>
      <c r="AV522" s="13" t="s">
        <v>79</v>
      </c>
      <c r="AW522" s="13" t="s">
        <v>33</v>
      </c>
      <c r="AX522" s="13" t="s">
        <v>72</v>
      </c>
      <c r="AY522" s="244" t="s">
        <v>203</v>
      </c>
    </row>
    <row r="523" s="13" customFormat="1">
      <c r="A523" s="13"/>
      <c r="B523" s="234"/>
      <c r="C523" s="235"/>
      <c r="D523" s="236" t="s">
        <v>215</v>
      </c>
      <c r="E523" s="237" t="s">
        <v>19</v>
      </c>
      <c r="F523" s="238" t="s">
        <v>403</v>
      </c>
      <c r="G523" s="235"/>
      <c r="H523" s="237" t="s">
        <v>19</v>
      </c>
      <c r="I523" s="239"/>
      <c r="J523" s="235"/>
      <c r="K523" s="235"/>
      <c r="L523" s="240"/>
      <c r="M523" s="241"/>
      <c r="N523" s="242"/>
      <c r="O523" s="242"/>
      <c r="P523" s="242"/>
      <c r="Q523" s="242"/>
      <c r="R523" s="242"/>
      <c r="S523" s="242"/>
      <c r="T523" s="24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4" t="s">
        <v>215</v>
      </c>
      <c r="AU523" s="244" t="s">
        <v>81</v>
      </c>
      <c r="AV523" s="13" t="s">
        <v>79</v>
      </c>
      <c r="AW523" s="13" t="s">
        <v>33</v>
      </c>
      <c r="AX523" s="13" t="s">
        <v>72</v>
      </c>
      <c r="AY523" s="244" t="s">
        <v>203</v>
      </c>
    </row>
    <row r="524" s="14" customFormat="1">
      <c r="A524" s="14"/>
      <c r="B524" s="245"/>
      <c r="C524" s="246"/>
      <c r="D524" s="236" t="s">
        <v>215</v>
      </c>
      <c r="E524" s="247" t="s">
        <v>19</v>
      </c>
      <c r="F524" s="248" t="s">
        <v>417</v>
      </c>
      <c r="G524" s="246"/>
      <c r="H524" s="249">
        <v>60.859999999999999</v>
      </c>
      <c r="I524" s="250"/>
      <c r="J524" s="246"/>
      <c r="K524" s="246"/>
      <c r="L524" s="251"/>
      <c r="M524" s="252"/>
      <c r="N524" s="253"/>
      <c r="O524" s="253"/>
      <c r="P524" s="253"/>
      <c r="Q524" s="253"/>
      <c r="R524" s="253"/>
      <c r="S524" s="253"/>
      <c r="T524" s="25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5" t="s">
        <v>215</v>
      </c>
      <c r="AU524" s="255" t="s">
        <v>81</v>
      </c>
      <c r="AV524" s="14" t="s">
        <v>81</v>
      </c>
      <c r="AW524" s="14" t="s">
        <v>33</v>
      </c>
      <c r="AX524" s="14" t="s">
        <v>72</v>
      </c>
      <c r="AY524" s="255" t="s">
        <v>203</v>
      </c>
    </row>
    <row r="525" s="13" customFormat="1">
      <c r="A525" s="13"/>
      <c r="B525" s="234"/>
      <c r="C525" s="235"/>
      <c r="D525" s="236" t="s">
        <v>215</v>
      </c>
      <c r="E525" s="237" t="s">
        <v>19</v>
      </c>
      <c r="F525" s="238" t="s">
        <v>216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215</v>
      </c>
      <c r="AU525" s="244" t="s">
        <v>81</v>
      </c>
      <c r="AV525" s="13" t="s">
        <v>79</v>
      </c>
      <c r="AW525" s="13" t="s">
        <v>33</v>
      </c>
      <c r="AX525" s="13" t="s">
        <v>72</v>
      </c>
      <c r="AY525" s="244" t="s">
        <v>203</v>
      </c>
    </row>
    <row r="526" s="13" customFormat="1">
      <c r="A526" s="13"/>
      <c r="B526" s="234"/>
      <c r="C526" s="235"/>
      <c r="D526" s="236" t="s">
        <v>215</v>
      </c>
      <c r="E526" s="237" t="s">
        <v>19</v>
      </c>
      <c r="F526" s="238" t="s">
        <v>418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215</v>
      </c>
      <c r="AU526" s="244" t="s">
        <v>81</v>
      </c>
      <c r="AV526" s="13" t="s">
        <v>79</v>
      </c>
      <c r="AW526" s="13" t="s">
        <v>33</v>
      </c>
      <c r="AX526" s="13" t="s">
        <v>72</v>
      </c>
      <c r="AY526" s="244" t="s">
        <v>203</v>
      </c>
    </row>
    <row r="527" s="13" customFormat="1">
      <c r="A527" s="13"/>
      <c r="B527" s="234"/>
      <c r="C527" s="235"/>
      <c r="D527" s="236" t="s">
        <v>215</v>
      </c>
      <c r="E527" s="237" t="s">
        <v>19</v>
      </c>
      <c r="F527" s="238" t="s">
        <v>235</v>
      </c>
      <c r="G527" s="235"/>
      <c r="H527" s="237" t="s">
        <v>19</v>
      </c>
      <c r="I527" s="239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215</v>
      </c>
      <c r="AU527" s="244" t="s">
        <v>81</v>
      </c>
      <c r="AV527" s="13" t="s">
        <v>79</v>
      </c>
      <c r="AW527" s="13" t="s">
        <v>33</v>
      </c>
      <c r="AX527" s="13" t="s">
        <v>72</v>
      </c>
      <c r="AY527" s="244" t="s">
        <v>203</v>
      </c>
    </row>
    <row r="528" s="13" customFormat="1">
      <c r="A528" s="13"/>
      <c r="B528" s="234"/>
      <c r="C528" s="235"/>
      <c r="D528" s="236" t="s">
        <v>215</v>
      </c>
      <c r="E528" s="237" t="s">
        <v>19</v>
      </c>
      <c r="F528" s="238" t="s">
        <v>400</v>
      </c>
      <c r="G528" s="235"/>
      <c r="H528" s="237" t="s">
        <v>19</v>
      </c>
      <c r="I528" s="239"/>
      <c r="J528" s="235"/>
      <c r="K528" s="235"/>
      <c r="L528" s="240"/>
      <c r="M528" s="241"/>
      <c r="N528" s="242"/>
      <c r="O528" s="242"/>
      <c r="P528" s="242"/>
      <c r="Q528" s="242"/>
      <c r="R528" s="242"/>
      <c r="S528" s="242"/>
      <c r="T528" s="24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4" t="s">
        <v>215</v>
      </c>
      <c r="AU528" s="244" t="s">
        <v>81</v>
      </c>
      <c r="AV528" s="13" t="s">
        <v>79</v>
      </c>
      <c r="AW528" s="13" t="s">
        <v>33</v>
      </c>
      <c r="AX528" s="13" t="s">
        <v>72</v>
      </c>
      <c r="AY528" s="244" t="s">
        <v>203</v>
      </c>
    </row>
    <row r="529" s="13" customFormat="1">
      <c r="A529" s="13"/>
      <c r="B529" s="234"/>
      <c r="C529" s="235"/>
      <c r="D529" s="236" t="s">
        <v>215</v>
      </c>
      <c r="E529" s="237" t="s">
        <v>19</v>
      </c>
      <c r="F529" s="238" t="s">
        <v>401</v>
      </c>
      <c r="G529" s="235"/>
      <c r="H529" s="237" t="s">
        <v>19</v>
      </c>
      <c r="I529" s="239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215</v>
      </c>
      <c r="AU529" s="244" t="s">
        <v>81</v>
      </c>
      <c r="AV529" s="13" t="s">
        <v>79</v>
      </c>
      <c r="AW529" s="13" t="s">
        <v>33</v>
      </c>
      <c r="AX529" s="13" t="s">
        <v>72</v>
      </c>
      <c r="AY529" s="244" t="s">
        <v>203</v>
      </c>
    </row>
    <row r="530" s="14" customFormat="1">
      <c r="A530" s="14"/>
      <c r="B530" s="245"/>
      <c r="C530" s="246"/>
      <c r="D530" s="236" t="s">
        <v>215</v>
      </c>
      <c r="E530" s="247" t="s">
        <v>19</v>
      </c>
      <c r="F530" s="248" t="s">
        <v>236</v>
      </c>
      <c r="G530" s="246"/>
      <c r="H530" s="249">
        <v>28.050000000000001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5" t="s">
        <v>215</v>
      </c>
      <c r="AU530" s="255" t="s">
        <v>81</v>
      </c>
      <c r="AV530" s="14" t="s">
        <v>81</v>
      </c>
      <c r="AW530" s="14" t="s">
        <v>33</v>
      </c>
      <c r="AX530" s="14" t="s">
        <v>72</v>
      </c>
      <c r="AY530" s="255" t="s">
        <v>203</v>
      </c>
    </row>
    <row r="531" s="13" customFormat="1">
      <c r="A531" s="13"/>
      <c r="B531" s="234"/>
      <c r="C531" s="235"/>
      <c r="D531" s="236" t="s">
        <v>215</v>
      </c>
      <c r="E531" s="237" t="s">
        <v>19</v>
      </c>
      <c r="F531" s="238" t="s">
        <v>216</v>
      </c>
      <c r="G531" s="235"/>
      <c r="H531" s="237" t="s">
        <v>19</v>
      </c>
      <c r="I531" s="239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215</v>
      </c>
      <c r="AU531" s="244" t="s">
        <v>81</v>
      </c>
      <c r="AV531" s="13" t="s">
        <v>79</v>
      </c>
      <c r="AW531" s="13" t="s">
        <v>33</v>
      </c>
      <c r="AX531" s="13" t="s">
        <v>72</v>
      </c>
      <c r="AY531" s="244" t="s">
        <v>203</v>
      </c>
    </row>
    <row r="532" s="13" customFormat="1">
      <c r="A532" s="13"/>
      <c r="B532" s="234"/>
      <c r="C532" s="235"/>
      <c r="D532" s="236" t="s">
        <v>215</v>
      </c>
      <c r="E532" s="237" t="s">
        <v>19</v>
      </c>
      <c r="F532" s="238" t="s">
        <v>419</v>
      </c>
      <c r="G532" s="235"/>
      <c r="H532" s="237" t="s">
        <v>19</v>
      </c>
      <c r="I532" s="239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215</v>
      </c>
      <c r="AU532" s="244" t="s">
        <v>81</v>
      </c>
      <c r="AV532" s="13" t="s">
        <v>79</v>
      </c>
      <c r="AW532" s="13" t="s">
        <v>33</v>
      </c>
      <c r="AX532" s="13" t="s">
        <v>72</v>
      </c>
      <c r="AY532" s="244" t="s">
        <v>203</v>
      </c>
    </row>
    <row r="533" s="13" customFormat="1">
      <c r="A533" s="13"/>
      <c r="B533" s="234"/>
      <c r="C533" s="235"/>
      <c r="D533" s="236" t="s">
        <v>215</v>
      </c>
      <c r="E533" s="237" t="s">
        <v>19</v>
      </c>
      <c r="F533" s="238" t="s">
        <v>235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215</v>
      </c>
      <c r="AU533" s="244" t="s">
        <v>81</v>
      </c>
      <c r="AV533" s="13" t="s">
        <v>79</v>
      </c>
      <c r="AW533" s="13" t="s">
        <v>33</v>
      </c>
      <c r="AX533" s="13" t="s">
        <v>72</v>
      </c>
      <c r="AY533" s="244" t="s">
        <v>203</v>
      </c>
    </row>
    <row r="534" s="13" customFormat="1">
      <c r="A534" s="13"/>
      <c r="B534" s="234"/>
      <c r="C534" s="235"/>
      <c r="D534" s="236" t="s">
        <v>215</v>
      </c>
      <c r="E534" s="237" t="s">
        <v>19</v>
      </c>
      <c r="F534" s="238" t="s">
        <v>400</v>
      </c>
      <c r="G534" s="235"/>
      <c r="H534" s="237" t="s">
        <v>19</v>
      </c>
      <c r="I534" s="239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215</v>
      </c>
      <c r="AU534" s="244" t="s">
        <v>81</v>
      </c>
      <c r="AV534" s="13" t="s">
        <v>79</v>
      </c>
      <c r="AW534" s="13" t="s">
        <v>33</v>
      </c>
      <c r="AX534" s="13" t="s">
        <v>72</v>
      </c>
      <c r="AY534" s="244" t="s">
        <v>203</v>
      </c>
    </row>
    <row r="535" s="13" customFormat="1">
      <c r="A535" s="13"/>
      <c r="B535" s="234"/>
      <c r="C535" s="235"/>
      <c r="D535" s="236" t="s">
        <v>215</v>
      </c>
      <c r="E535" s="237" t="s">
        <v>19</v>
      </c>
      <c r="F535" s="238" t="s">
        <v>403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215</v>
      </c>
      <c r="AU535" s="244" t="s">
        <v>81</v>
      </c>
      <c r="AV535" s="13" t="s">
        <v>79</v>
      </c>
      <c r="AW535" s="13" t="s">
        <v>33</v>
      </c>
      <c r="AX535" s="13" t="s">
        <v>72</v>
      </c>
      <c r="AY535" s="244" t="s">
        <v>203</v>
      </c>
    </row>
    <row r="536" s="14" customFormat="1">
      <c r="A536" s="14"/>
      <c r="B536" s="245"/>
      <c r="C536" s="246"/>
      <c r="D536" s="236" t="s">
        <v>215</v>
      </c>
      <c r="E536" s="247" t="s">
        <v>19</v>
      </c>
      <c r="F536" s="248" t="s">
        <v>420</v>
      </c>
      <c r="G536" s="246"/>
      <c r="H536" s="249">
        <v>27.879999999999999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215</v>
      </c>
      <c r="AU536" s="255" t="s">
        <v>81</v>
      </c>
      <c r="AV536" s="14" t="s">
        <v>81</v>
      </c>
      <c r="AW536" s="14" t="s">
        <v>33</v>
      </c>
      <c r="AX536" s="14" t="s">
        <v>72</v>
      </c>
      <c r="AY536" s="255" t="s">
        <v>203</v>
      </c>
    </row>
    <row r="537" s="13" customFormat="1">
      <c r="A537" s="13"/>
      <c r="B537" s="234"/>
      <c r="C537" s="235"/>
      <c r="D537" s="236" t="s">
        <v>215</v>
      </c>
      <c r="E537" s="237" t="s">
        <v>19</v>
      </c>
      <c r="F537" s="238" t="s">
        <v>216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215</v>
      </c>
      <c r="AU537" s="244" t="s">
        <v>81</v>
      </c>
      <c r="AV537" s="13" t="s">
        <v>79</v>
      </c>
      <c r="AW537" s="13" t="s">
        <v>33</v>
      </c>
      <c r="AX537" s="13" t="s">
        <v>72</v>
      </c>
      <c r="AY537" s="244" t="s">
        <v>203</v>
      </c>
    </row>
    <row r="538" s="13" customFormat="1">
      <c r="A538" s="13"/>
      <c r="B538" s="234"/>
      <c r="C538" s="235"/>
      <c r="D538" s="236" t="s">
        <v>215</v>
      </c>
      <c r="E538" s="237" t="s">
        <v>19</v>
      </c>
      <c r="F538" s="238" t="s">
        <v>421</v>
      </c>
      <c r="G538" s="235"/>
      <c r="H538" s="237" t="s">
        <v>19</v>
      </c>
      <c r="I538" s="239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215</v>
      </c>
      <c r="AU538" s="244" t="s">
        <v>81</v>
      </c>
      <c r="AV538" s="13" t="s">
        <v>79</v>
      </c>
      <c r="AW538" s="13" t="s">
        <v>33</v>
      </c>
      <c r="AX538" s="13" t="s">
        <v>72</v>
      </c>
      <c r="AY538" s="244" t="s">
        <v>203</v>
      </c>
    </row>
    <row r="539" s="13" customFormat="1">
      <c r="A539" s="13"/>
      <c r="B539" s="234"/>
      <c r="C539" s="235"/>
      <c r="D539" s="236" t="s">
        <v>215</v>
      </c>
      <c r="E539" s="237" t="s">
        <v>19</v>
      </c>
      <c r="F539" s="238" t="s">
        <v>238</v>
      </c>
      <c r="G539" s="235"/>
      <c r="H539" s="237" t="s">
        <v>19</v>
      </c>
      <c r="I539" s="239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215</v>
      </c>
      <c r="AU539" s="244" t="s">
        <v>81</v>
      </c>
      <c r="AV539" s="13" t="s">
        <v>79</v>
      </c>
      <c r="AW539" s="13" t="s">
        <v>33</v>
      </c>
      <c r="AX539" s="13" t="s">
        <v>72</v>
      </c>
      <c r="AY539" s="244" t="s">
        <v>203</v>
      </c>
    </row>
    <row r="540" s="13" customFormat="1">
      <c r="A540" s="13"/>
      <c r="B540" s="234"/>
      <c r="C540" s="235"/>
      <c r="D540" s="236" t="s">
        <v>215</v>
      </c>
      <c r="E540" s="237" t="s">
        <v>19</v>
      </c>
      <c r="F540" s="238" t="s">
        <v>400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215</v>
      </c>
      <c r="AU540" s="244" t="s">
        <v>81</v>
      </c>
      <c r="AV540" s="13" t="s">
        <v>79</v>
      </c>
      <c r="AW540" s="13" t="s">
        <v>33</v>
      </c>
      <c r="AX540" s="13" t="s">
        <v>72</v>
      </c>
      <c r="AY540" s="244" t="s">
        <v>203</v>
      </c>
    </row>
    <row r="541" s="13" customFormat="1">
      <c r="A541" s="13"/>
      <c r="B541" s="234"/>
      <c r="C541" s="235"/>
      <c r="D541" s="236" t="s">
        <v>215</v>
      </c>
      <c r="E541" s="237" t="s">
        <v>19</v>
      </c>
      <c r="F541" s="238" t="s">
        <v>401</v>
      </c>
      <c r="G541" s="235"/>
      <c r="H541" s="237" t="s">
        <v>19</v>
      </c>
      <c r="I541" s="239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215</v>
      </c>
      <c r="AU541" s="244" t="s">
        <v>81</v>
      </c>
      <c r="AV541" s="13" t="s">
        <v>79</v>
      </c>
      <c r="AW541" s="13" t="s">
        <v>33</v>
      </c>
      <c r="AX541" s="13" t="s">
        <v>72</v>
      </c>
      <c r="AY541" s="244" t="s">
        <v>203</v>
      </c>
    </row>
    <row r="542" s="14" customFormat="1">
      <c r="A542" s="14"/>
      <c r="B542" s="245"/>
      <c r="C542" s="246"/>
      <c r="D542" s="236" t="s">
        <v>215</v>
      </c>
      <c r="E542" s="247" t="s">
        <v>19</v>
      </c>
      <c r="F542" s="248" t="s">
        <v>239</v>
      </c>
      <c r="G542" s="246"/>
      <c r="H542" s="249">
        <v>39.799999999999997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215</v>
      </c>
      <c r="AU542" s="255" t="s">
        <v>81</v>
      </c>
      <c r="AV542" s="14" t="s">
        <v>81</v>
      </c>
      <c r="AW542" s="14" t="s">
        <v>33</v>
      </c>
      <c r="AX542" s="14" t="s">
        <v>72</v>
      </c>
      <c r="AY542" s="255" t="s">
        <v>203</v>
      </c>
    </row>
    <row r="543" s="13" customFormat="1">
      <c r="A543" s="13"/>
      <c r="B543" s="234"/>
      <c r="C543" s="235"/>
      <c r="D543" s="236" t="s">
        <v>215</v>
      </c>
      <c r="E543" s="237" t="s">
        <v>19</v>
      </c>
      <c r="F543" s="238" t="s">
        <v>216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215</v>
      </c>
      <c r="AU543" s="244" t="s">
        <v>81</v>
      </c>
      <c r="AV543" s="13" t="s">
        <v>79</v>
      </c>
      <c r="AW543" s="13" t="s">
        <v>33</v>
      </c>
      <c r="AX543" s="13" t="s">
        <v>72</v>
      </c>
      <c r="AY543" s="244" t="s">
        <v>203</v>
      </c>
    </row>
    <row r="544" s="13" customFormat="1">
      <c r="A544" s="13"/>
      <c r="B544" s="234"/>
      <c r="C544" s="235"/>
      <c r="D544" s="236" t="s">
        <v>215</v>
      </c>
      <c r="E544" s="237" t="s">
        <v>19</v>
      </c>
      <c r="F544" s="238" t="s">
        <v>422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215</v>
      </c>
      <c r="AU544" s="244" t="s">
        <v>81</v>
      </c>
      <c r="AV544" s="13" t="s">
        <v>79</v>
      </c>
      <c r="AW544" s="13" t="s">
        <v>33</v>
      </c>
      <c r="AX544" s="13" t="s">
        <v>72</v>
      </c>
      <c r="AY544" s="244" t="s">
        <v>203</v>
      </c>
    </row>
    <row r="545" s="13" customFormat="1">
      <c r="A545" s="13"/>
      <c r="B545" s="234"/>
      <c r="C545" s="235"/>
      <c r="D545" s="236" t="s">
        <v>215</v>
      </c>
      <c r="E545" s="237" t="s">
        <v>19</v>
      </c>
      <c r="F545" s="238" t="s">
        <v>238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215</v>
      </c>
      <c r="AU545" s="244" t="s">
        <v>81</v>
      </c>
      <c r="AV545" s="13" t="s">
        <v>79</v>
      </c>
      <c r="AW545" s="13" t="s">
        <v>33</v>
      </c>
      <c r="AX545" s="13" t="s">
        <v>72</v>
      </c>
      <c r="AY545" s="244" t="s">
        <v>203</v>
      </c>
    </row>
    <row r="546" s="13" customFormat="1">
      <c r="A546" s="13"/>
      <c r="B546" s="234"/>
      <c r="C546" s="235"/>
      <c r="D546" s="236" t="s">
        <v>215</v>
      </c>
      <c r="E546" s="237" t="s">
        <v>19</v>
      </c>
      <c r="F546" s="238" t="s">
        <v>400</v>
      </c>
      <c r="G546" s="235"/>
      <c r="H546" s="237" t="s">
        <v>19</v>
      </c>
      <c r="I546" s="239"/>
      <c r="J546" s="235"/>
      <c r="K546" s="235"/>
      <c r="L546" s="240"/>
      <c r="M546" s="241"/>
      <c r="N546" s="242"/>
      <c r="O546" s="242"/>
      <c r="P546" s="242"/>
      <c r="Q546" s="242"/>
      <c r="R546" s="242"/>
      <c r="S546" s="242"/>
      <c r="T546" s="24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4" t="s">
        <v>215</v>
      </c>
      <c r="AU546" s="244" t="s">
        <v>81</v>
      </c>
      <c r="AV546" s="13" t="s">
        <v>79</v>
      </c>
      <c r="AW546" s="13" t="s">
        <v>33</v>
      </c>
      <c r="AX546" s="13" t="s">
        <v>72</v>
      </c>
      <c r="AY546" s="244" t="s">
        <v>203</v>
      </c>
    </row>
    <row r="547" s="13" customFormat="1">
      <c r="A547" s="13"/>
      <c r="B547" s="234"/>
      <c r="C547" s="235"/>
      <c r="D547" s="236" t="s">
        <v>215</v>
      </c>
      <c r="E547" s="237" t="s">
        <v>19</v>
      </c>
      <c r="F547" s="238" t="s">
        <v>403</v>
      </c>
      <c r="G547" s="235"/>
      <c r="H547" s="237" t="s">
        <v>19</v>
      </c>
      <c r="I547" s="239"/>
      <c r="J547" s="235"/>
      <c r="K547" s="235"/>
      <c r="L547" s="240"/>
      <c r="M547" s="241"/>
      <c r="N547" s="242"/>
      <c r="O547" s="242"/>
      <c r="P547" s="242"/>
      <c r="Q547" s="242"/>
      <c r="R547" s="242"/>
      <c r="S547" s="242"/>
      <c r="T547" s="24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4" t="s">
        <v>215</v>
      </c>
      <c r="AU547" s="244" t="s">
        <v>81</v>
      </c>
      <c r="AV547" s="13" t="s">
        <v>79</v>
      </c>
      <c r="AW547" s="13" t="s">
        <v>33</v>
      </c>
      <c r="AX547" s="13" t="s">
        <v>72</v>
      </c>
      <c r="AY547" s="244" t="s">
        <v>203</v>
      </c>
    </row>
    <row r="548" s="14" customFormat="1">
      <c r="A548" s="14"/>
      <c r="B548" s="245"/>
      <c r="C548" s="246"/>
      <c r="D548" s="236" t="s">
        <v>215</v>
      </c>
      <c r="E548" s="247" t="s">
        <v>19</v>
      </c>
      <c r="F548" s="248" t="s">
        <v>423</v>
      </c>
      <c r="G548" s="246"/>
      <c r="H548" s="249">
        <v>71.665000000000006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215</v>
      </c>
      <c r="AU548" s="255" t="s">
        <v>81</v>
      </c>
      <c r="AV548" s="14" t="s">
        <v>81</v>
      </c>
      <c r="AW548" s="14" t="s">
        <v>33</v>
      </c>
      <c r="AX548" s="14" t="s">
        <v>72</v>
      </c>
      <c r="AY548" s="255" t="s">
        <v>203</v>
      </c>
    </row>
    <row r="549" s="13" customFormat="1">
      <c r="A549" s="13"/>
      <c r="B549" s="234"/>
      <c r="C549" s="235"/>
      <c r="D549" s="236" t="s">
        <v>215</v>
      </c>
      <c r="E549" s="237" t="s">
        <v>19</v>
      </c>
      <c r="F549" s="238" t="s">
        <v>216</v>
      </c>
      <c r="G549" s="235"/>
      <c r="H549" s="237" t="s">
        <v>19</v>
      </c>
      <c r="I549" s="239"/>
      <c r="J549" s="235"/>
      <c r="K549" s="235"/>
      <c r="L549" s="240"/>
      <c r="M549" s="241"/>
      <c r="N549" s="242"/>
      <c r="O549" s="242"/>
      <c r="P549" s="242"/>
      <c r="Q549" s="242"/>
      <c r="R549" s="242"/>
      <c r="S549" s="242"/>
      <c r="T549" s="24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4" t="s">
        <v>215</v>
      </c>
      <c r="AU549" s="244" t="s">
        <v>81</v>
      </c>
      <c r="AV549" s="13" t="s">
        <v>79</v>
      </c>
      <c r="AW549" s="13" t="s">
        <v>33</v>
      </c>
      <c r="AX549" s="13" t="s">
        <v>72</v>
      </c>
      <c r="AY549" s="244" t="s">
        <v>203</v>
      </c>
    </row>
    <row r="550" s="13" customFormat="1">
      <c r="A550" s="13"/>
      <c r="B550" s="234"/>
      <c r="C550" s="235"/>
      <c r="D550" s="236" t="s">
        <v>215</v>
      </c>
      <c r="E550" s="237" t="s">
        <v>19</v>
      </c>
      <c r="F550" s="238" t="s">
        <v>424</v>
      </c>
      <c r="G550" s="235"/>
      <c r="H550" s="237" t="s">
        <v>19</v>
      </c>
      <c r="I550" s="239"/>
      <c r="J550" s="235"/>
      <c r="K550" s="235"/>
      <c r="L550" s="240"/>
      <c r="M550" s="241"/>
      <c r="N550" s="242"/>
      <c r="O550" s="242"/>
      <c r="P550" s="242"/>
      <c r="Q550" s="242"/>
      <c r="R550" s="242"/>
      <c r="S550" s="242"/>
      <c r="T550" s="24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4" t="s">
        <v>215</v>
      </c>
      <c r="AU550" s="244" t="s">
        <v>81</v>
      </c>
      <c r="AV550" s="13" t="s">
        <v>79</v>
      </c>
      <c r="AW550" s="13" t="s">
        <v>33</v>
      </c>
      <c r="AX550" s="13" t="s">
        <v>72</v>
      </c>
      <c r="AY550" s="244" t="s">
        <v>203</v>
      </c>
    </row>
    <row r="551" s="13" customFormat="1">
      <c r="A551" s="13"/>
      <c r="B551" s="234"/>
      <c r="C551" s="235"/>
      <c r="D551" s="236" t="s">
        <v>215</v>
      </c>
      <c r="E551" s="237" t="s">
        <v>19</v>
      </c>
      <c r="F551" s="238" t="s">
        <v>241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215</v>
      </c>
      <c r="AU551" s="244" t="s">
        <v>81</v>
      </c>
      <c r="AV551" s="13" t="s">
        <v>79</v>
      </c>
      <c r="AW551" s="13" t="s">
        <v>33</v>
      </c>
      <c r="AX551" s="13" t="s">
        <v>72</v>
      </c>
      <c r="AY551" s="244" t="s">
        <v>203</v>
      </c>
    </row>
    <row r="552" s="13" customFormat="1">
      <c r="A552" s="13"/>
      <c r="B552" s="234"/>
      <c r="C552" s="235"/>
      <c r="D552" s="236" t="s">
        <v>215</v>
      </c>
      <c r="E552" s="237" t="s">
        <v>19</v>
      </c>
      <c r="F552" s="238" t="s">
        <v>400</v>
      </c>
      <c r="G552" s="235"/>
      <c r="H552" s="237" t="s">
        <v>19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215</v>
      </c>
      <c r="AU552" s="244" t="s">
        <v>81</v>
      </c>
      <c r="AV552" s="13" t="s">
        <v>79</v>
      </c>
      <c r="AW552" s="13" t="s">
        <v>33</v>
      </c>
      <c r="AX552" s="13" t="s">
        <v>72</v>
      </c>
      <c r="AY552" s="244" t="s">
        <v>203</v>
      </c>
    </row>
    <row r="553" s="13" customFormat="1">
      <c r="A553" s="13"/>
      <c r="B553" s="234"/>
      <c r="C553" s="235"/>
      <c r="D553" s="236" t="s">
        <v>215</v>
      </c>
      <c r="E553" s="237" t="s">
        <v>19</v>
      </c>
      <c r="F553" s="238" t="s">
        <v>401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215</v>
      </c>
      <c r="AU553" s="244" t="s">
        <v>81</v>
      </c>
      <c r="AV553" s="13" t="s">
        <v>79</v>
      </c>
      <c r="AW553" s="13" t="s">
        <v>33</v>
      </c>
      <c r="AX553" s="13" t="s">
        <v>72</v>
      </c>
      <c r="AY553" s="244" t="s">
        <v>203</v>
      </c>
    </row>
    <row r="554" s="14" customFormat="1">
      <c r="A554" s="14"/>
      <c r="B554" s="245"/>
      <c r="C554" s="246"/>
      <c r="D554" s="236" t="s">
        <v>215</v>
      </c>
      <c r="E554" s="247" t="s">
        <v>19</v>
      </c>
      <c r="F554" s="248" t="s">
        <v>242</v>
      </c>
      <c r="G554" s="246"/>
      <c r="H554" s="249">
        <v>14.24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215</v>
      </c>
      <c r="AU554" s="255" t="s">
        <v>81</v>
      </c>
      <c r="AV554" s="14" t="s">
        <v>81</v>
      </c>
      <c r="AW554" s="14" t="s">
        <v>33</v>
      </c>
      <c r="AX554" s="14" t="s">
        <v>72</v>
      </c>
      <c r="AY554" s="255" t="s">
        <v>203</v>
      </c>
    </row>
    <row r="555" s="13" customFormat="1">
      <c r="A555" s="13"/>
      <c r="B555" s="234"/>
      <c r="C555" s="235"/>
      <c r="D555" s="236" t="s">
        <v>215</v>
      </c>
      <c r="E555" s="237" t="s">
        <v>19</v>
      </c>
      <c r="F555" s="238" t="s">
        <v>216</v>
      </c>
      <c r="G555" s="235"/>
      <c r="H555" s="237" t="s">
        <v>19</v>
      </c>
      <c r="I555" s="239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215</v>
      </c>
      <c r="AU555" s="244" t="s">
        <v>81</v>
      </c>
      <c r="AV555" s="13" t="s">
        <v>79</v>
      </c>
      <c r="AW555" s="13" t="s">
        <v>33</v>
      </c>
      <c r="AX555" s="13" t="s">
        <v>72</v>
      </c>
      <c r="AY555" s="244" t="s">
        <v>203</v>
      </c>
    </row>
    <row r="556" s="13" customFormat="1">
      <c r="A556" s="13"/>
      <c r="B556" s="234"/>
      <c r="C556" s="235"/>
      <c r="D556" s="236" t="s">
        <v>215</v>
      </c>
      <c r="E556" s="237" t="s">
        <v>19</v>
      </c>
      <c r="F556" s="238" t="s">
        <v>425</v>
      </c>
      <c r="G556" s="235"/>
      <c r="H556" s="237" t="s">
        <v>19</v>
      </c>
      <c r="I556" s="239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215</v>
      </c>
      <c r="AU556" s="244" t="s">
        <v>81</v>
      </c>
      <c r="AV556" s="13" t="s">
        <v>79</v>
      </c>
      <c r="AW556" s="13" t="s">
        <v>33</v>
      </c>
      <c r="AX556" s="13" t="s">
        <v>72</v>
      </c>
      <c r="AY556" s="244" t="s">
        <v>203</v>
      </c>
    </row>
    <row r="557" s="13" customFormat="1">
      <c r="A557" s="13"/>
      <c r="B557" s="234"/>
      <c r="C557" s="235"/>
      <c r="D557" s="236" t="s">
        <v>215</v>
      </c>
      <c r="E557" s="237" t="s">
        <v>19</v>
      </c>
      <c r="F557" s="238" t="s">
        <v>241</v>
      </c>
      <c r="G557" s="235"/>
      <c r="H557" s="237" t="s">
        <v>19</v>
      </c>
      <c r="I557" s="239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215</v>
      </c>
      <c r="AU557" s="244" t="s">
        <v>81</v>
      </c>
      <c r="AV557" s="13" t="s">
        <v>79</v>
      </c>
      <c r="AW557" s="13" t="s">
        <v>33</v>
      </c>
      <c r="AX557" s="13" t="s">
        <v>72</v>
      </c>
      <c r="AY557" s="244" t="s">
        <v>203</v>
      </c>
    </row>
    <row r="558" s="13" customFormat="1">
      <c r="A558" s="13"/>
      <c r="B558" s="234"/>
      <c r="C558" s="235"/>
      <c r="D558" s="236" t="s">
        <v>215</v>
      </c>
      <c r="E558" s="237" t="s">
        <v>19</v>
      </c>
      <c r="F558" s="238" t="s">
        <v>400</v>
      </c>
      <c r="G558" s="235"/>
      <c r="H558" s="237" t="s">
        <v>19</v>
      </c>
      <c r="I558" s="239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215</v>
      </c>
      <c r="AU558" s="244" t="s">
        <v>81</v>
      </c>
      <c r="AV558" s="13" t="s">
        <v>79</v>
      </c>
      <c r="AW558" s="13" t="s">
        <v>33</v>
      </c>
      <c r="AX558" s="13" t="s">
        <v>72</v>
      </c>
      <c r="AY558" s="244" t="s">
        <v>203</v>
      </c>
    </row>
    <row r="559" s="13" customFormat="1">
      <c r="A559" s="13"/>
      <c r="B559" s="234"/>
      <c r="C559" s="235"/>
      <c r="D559" s="236" t="s">
        <v>215</v>
      </c>
      <c r="E559" s="237" t="s">
        <v>19</v>
      </c>
      <c r="F559" s="238" t="s">
        <v>403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215</v>
      </c>
      <c r="AU559" s="244" t="s">
        <v>81</v>
      </c>
      <c r="AV559" s="13" t="s">
        <v>79</v>
      </c>
      <c r="AW559" s="13" t="s">
        <v>33</v>
      </c>
      <c r="AX559" s="13" t="s">
        <v>72</v>
      </c>
      <c r="AY559" s="244" t="s">
        <v>203</v>
      </c>
    </row>
    <row r="560" s="14" customFormat="1">
      <c r="A560" s="14"/>
      <c r="B560" s="245"/>
      <c r="C560" s="246"/>
      <c r="D560" s="236" t="s">
        <v>215</v>
      </c>
      <c r="E560" s="247" t="s">
        <v>19</v>
      </c>
      <c r="F560" s="248" t="s">
        <v>426</v>
      </c>
      <c r="G560" s="246"/>
      <c r="H560" s="249">
        <v>34.939999999999998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215</v>
      </c>
      <c r="AU560" s="255" t="s">
        <v>81</v>
      </c>
      <c r="AV560" s="14" t="s">
        <v>81</v>
      </c>
      <c r="AW560" s="14" t="s">
        <v>33</v>
      </c>
      <c r="AX560" s="14" t="s">
        <v>72</v>
      </c>
      <c r="AY560" s="255" t="s">
        <v>203</v>
      </c>
    </row>
    <row r="561" s="13" customFormat="1">
      <c r="A561" s="13"/>
      <c r="B561" s="234"/>
      <c r="C561" s="235"/>
      <c r="D561" s="236" t="s">
        <v>215</v>
      </c>
      <c r="E561" s="237" t="s">
        <v>19</v>
      </c>
      <c r="F561" s="238" t="s">
        <v>216</v>
      </c>
      <c r="G561" s="235"/>
      <c r="H561" s="237" t="s">
        <v>19</v>
      </c>
      <c r="I561" s="239"/>
      <c r="J561" s="235"/>
      <c r="K561" s="235"/>
      <c r="L561" s="240"/>
      <c r="M561" s="241"/>
      <c r="N561" s="242"/>
      <c r="O561" s="242"/>
      <c r="P561" s="242"/>
      <c r="Q561" s="242"/>
      <c r="R561" s="242"/>
      <c r="S561" s="242"/>
      <c r="T561" s="24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4" t="s">
        <v>215</v>
      </c>
      <c r="AU561" s="244" t="s">
        <v>81</v>
      </c>
      <c r="AV561" s="13" t="s">
        <v>79</v>
      </c>
      <c r="AW561" s="13" t="s">
        <v>33</v>
      </c>
      <c r="AX561" s="13" t="s">
        <v>72</v>
      </c>
      <c r="AY561" s="244" t="s">
        <v>203</v>
      </c>
    </row>
    <row r="562" s="13" customFormat="1">
      <c r="A562" s="13"/>
      <c r="B562" s="234"/>
      <c r="C562" s="235"/>
      <c r="D562" s="236" t="s">
        <v>215</v>
      </c>
      <c r="E562" s="237" t="s">
        <v>19</v>
      </c>
      <c r="F562" s="238" t="s">
        <v>427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215</v>
      </c>
      <c r="AU562" s="244" t="s">
        <v>81</v>
      </c>
      <c r="AV562" s="13" t="s">
        <v>79</v>
      </c>
      <c r="AW562" s="13" t="s">
        <v>33</v>
      </c>
      <c r="AX562" s="13" t="s">
        <v>72</v>
      </c>
      <c r="AY562" s="244" t="s">
        <v>203</v>
      </c>
    </row>
    <row r="563" s="13" customFormat="1">
      <c r="A563" s="13"/>
      <c r="B563" s="234"/>
      <c r="C563" s="235"/>
      <c r="D563" s="236" t="s">
        <v>215</v>
      </c>
      <c r="E563" s="237" t="s">
        <v>19</v>
      </c>
      <c r="F563" s="238" t="s">
        <v>244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215</v>
      </c>
      <c r="AU563" s="244" t="s">
        <v>81</v>
      </c>
      <c r="AV563" s="13" t="s">
        <v>79</v>
      </c>
      <c r="AW563" s="13" t="s">
        <v>33</v>
      </c>
      <c r="AX563" s="13" t="s">
        <v>72</v>
      </c>
      <c r="AY563" s="244" t="s">
        <v>203</v>
      </c>
    </row>
    <row r="564" s="13" customFormat="1">
      <c r="A564" s="13"/>
      <c r="B564" s="234"/>
      <c r="C564" s="235"/>
      <c r="D564" s="236" t="s">
        <v>215</v>
      </c>
      <c r="E564" s="237" t="s">
        <v>19</v>
      </c>
      <c r="F564" s="238" t="s">
        <v>400</v>
      </c>
      <c r="G564" s="235"/>
      <c r="H564" s="237" t="s">
        <v>19</v>
      </c>
      <c r="I564" s="239"/>
      <c r="J564" s="235"/>
      <c r="K564" s="235"/>
      <c r="L564" s="240"/>
      <c r="M564" s="241"/>
      <c r="N564" s="242"/>
      <c r="O564" s="242"/>
      <c r="P564" s="242"/>
      <c r="Q564" s="242"/>
      <c r="R564" s="242"/>
      <c r="S564" s="242"/>
      <c r="T564" s="24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4" t="s">
        <v>215</v>
      </c>
      <c r="AU564" s="244" t="s">
        <v>81</v>
      </c>
      <c r="AV564" s="13" t="s">
        <v>79</v>
      </c>
      <c r="AW564" s="13" t="s">
        <v>33</v>
      </c>
      <c r="AX564" s="13" t="s">
        <v>72</v>
      </c>
      <c r="AY564" s="244" t="s">
        <v>203</v>
      </c>
    </row>
    <row r="565" s="13" customFormat="1">
      <c r="A565" s="13"/>
      <c r="B565" s="234"/>
      <c r="C565" s="235"/>
      <c r="D565" s="236" t="s">
        <v>215</v>
      </c>
      <c r="E565" s="237" t="s">
        <v>19</v>
      </c>
      <c r="F565" s="238" t="s">
        <v>401</v>
      </c>
      <c r="G565" s="235"/>
      <c r="H565" s="237" t="s">
        <v>19</v>
      </c>
      <c r="I565" s="239"/>
      <c r="J565" s="235"/>
      <c r="K565" s="235"/>
      <c r="L565" s="240"/>
      <c r="M565" s="241"/>
      <c r="N565" s="242"/>
      <c r="O565" s="242"/>
      <c r="P565" s="242"/>
      <c r="Q565" s="242"/>
      <c r="R565" s="242"/>
      <c r="S565" s="242"/>
      <c r="T565" s="24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4" t="s">
        <v>215</v>
      </c>
      <c r="AU565" s="244" t="s">
        <v>81</v>
      </c>
      <c r="AV565" s="13" t="s">
        <v>79</v>
      </c>
      <c r="AW565" s="13" t="s">
        <v>33</v>
      </c>
      <c r="AX565" s="13" t="s">
        <v>72</v>
      </c>
      <c r="AY565" s="244" t="s">
        <v>203</v>
      </c>
    </row>
    <row r="566" s="14" customFormat="1">
      <c r="A566" s="14"/>
      <c r="B566" s="245"/>
      <c r="C566" s="246"/>
      <c r="D566" s="236" t="s">
        <v>215</v>
      </c>
      <c r="E566" s="247" t="s">
        <v>19</v>
      </c>
      <c r="F566" s="248" t="s">
        <v>245</v>
      </c>
      <c r="G566" s="246"/>
      <c r="H566" s="249">
        <v>8.0800000000000001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215</v>
      </c>
      <c r="AU566" s="255" t="s">
        <v>81</v>
      </c>
      <c r="AV566" s="14" t="s">
        <v>81</v>
      </c>
      <c r="AW566" s="14" t="s">
        <v>33</v>
      </c>
      <c r="AX566" s="14" t="s">
        <v>72</v>
      </c>
      <c r="AY566" s="255" t="s">
        <v>203</v>
      </c>
    </row>
    <row r="567" s="13" customFormat="1">
      <c r="A567" s="13"/>
      <c r="B567" s="234"/>
      <c r="C567" s="235"/>
      <c r="D567" s="236" t="s">
        <v>215</v>
      </c>
      <c r="E567" s="237" t="s">
        <v>19</v>
      </c>
      <c r="F567" s="238" t="s">
        <v>216</v>
      </c>
      <c r="G567" s="235"/>
      <c r="H567" s="237" t="s">
        <v>19</v>
      </c>
      <c r="I567" s="239"/>
      <c r="J567" s="235"/>
      <c r="K567" s="235"/>
      <c r="L567" s="240"/>
      <c r="M567" s="241"/>
      <c r="N567" s="242"/>
      <c r="O567" s="242"/>
      <c r="P567" s="242"/>
      <c r="Q567" s="242"/>
      <c r="R567" s="242"/>
      <c r="S567" s="242"/>
      <c r="T567" s="24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4" t="s">
        <v>215</v>
      </c>
      <c r="AU567" s="244" t="s">
        <v>81</v>
      </c>
      <c r="AV567" s="13" t="s">
        <v>79</v>
      </c>
      <c r="AW567" s="13" t="s">
        <v>33</v>
      </c>
      <c r="AX567" s="13" t="s">
        <v>72</v>
      </c>
      <c r="AY567" s="244" t="s">
        <v>203</v>
      </c>
    </row>
    <row r="568" s="13" customFormat="1">
      <c r="A568" s="13"/>
      <c r="B568" s="234"/>
      <c r="C568" s="235"/>
      <c r="D568" s="236" t="s">
        <v>215</v>
      </c>
      <c r="E568" s="237" t="s">
        <v>19</v>
      </c>
      <c r="F568" s="238" t="s">
        <v>428</v>
      </c>
      <c r="G568" s="235"/>
      <c r="H568" s="237" t="s">
        <v>19</v>
      </c>
      <c r="I568" s="239"/>
      <c r="J568" s="235"/>
      <c r="K568" s="235"/>
      <c r="L568" s="240"/>
      <c r="M568" s="241"/>
      <c r="N568" s="242"/>
      <c r="O568" s="242"/>
      <c r="P568" s="242"/>
      <c r="Q568" s="242"/>
      <c r="R568" s="242"/>
      <c r="S568" s="242"/>
      <c r="T568" s="24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4" t="s">
        <v>215</v>
      </c>
      <c r="AU568" s="244" t="s">
        <v>81</v>
      </c>
      <c r="AV568" s="13" t="s">
        <v>79</v>
      </c>
      <c r="AW568" s="13" t="s">
        <v>33</v>
      </c>
      <c r="AX568" s="13" t="s">
        <v>72</v>
      </c>
      <c r="AY568" s="244" t="s">
        <v>203</v>
      </c>
    </row>
    <row r="569" s="13" customFormat="1">
      <c r="A569" s="13"/>
      <c r="B569" s="234"/>
      <c r="C569" s="235"/>
      <c r="D569" s="236" t="s">
        <v>215</v>
      </c>
      <c r="E569" s="237" t="s">
        <v>19</v>
      </c>
      <c r="F569" s="238" t="s">
        <v>244</v>
      </c>
      <c r="G569" s="235"/>
      <c r="H569" s="237" t="s">
        <v>19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215</v>
      </c>
      <c r="AU569" s="244" t="s">
        <v>81</v>
      </c>
      <c r="AV569" s="13" t="s">
        <v>79</v>
      </c>
      <c r="AW569" s="13" t="s">
        <v>33</v>
      </c>
      <c r="AX569" s="13" t="s">
        <v>72</v>
      </c>
      <c r="AY569" s="244" t="s">
        <v>203</v>
      </c>
    </row>
    <row r="570" s="13" customFormat="1">
      <c r="A570" s="13"/>
      <c r="B570" s="234"/>
      <c r="C570" s="235"/>
      <c r="D570" s="236" t="s">
        <v>215</v>
      </c>
      <c r="E570" s="237" t="s">
        <v>19</v>
      </c>
      <c r="F570" s="238" t="s">
        <v>400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215</v>
      </c>
      <c r="AU570" s="244" t="s">
        <v>81</v>
      </c>
      <c r="AV570" s="13" t="s">
        <v>79</v>
      </c>
      <c r="AW570" s="13" t="s">
        <v>33</v>
      </c>
      <c r="AX570" s="13" t="s">
        <v>72</v>
      </c>
      <c r="AY570" s="244" t="s">
        <v>203</v>
      </c>
    </row>
    <row r="571" s="13" customFormat="1">
      <c r="A571" s="13"/>
      <c r="B571" s="234"/>
      <c r="C571" s="235"/>
      <c r="D571" s="236" t="s">
        <v>215</v>
      </c>
      <c r="E571" s="237" t="s">
        <v>19</v>
      </c>
      <c r="F571" s="238" t="s">
        <v>403</v>
      </c>
      <c r="G571" s="235"/>
      <c r="H571" s="237" t="s">
        <v>19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215</v>
      </c>
      <c r="AU571" s="244" t="s">
        <v>81</v>
      </c>
      <c r="AV571" s="13" t="s">
        <v>79</v>
      </c>
      <c r="AW571" s="13" t="s">
        <v>33</v>
      </c>
      <c r="AX571" s="13" t="s">
        <v>72</v>
      </c>
      <c r="AY571" s="244" t="s">
        <v>203</v>
      </c>
    </row>
    <row r="572" s="14" customFormat="1">
      <c r="A572" s="14"/>
      <c r="B572" s="245"/>
      <c r="C572" s="246"/>
      <c r="D572" s="236" t="s">
        <v>215</v>
      </c>
      <c r="E572" s="247" t="s">
        <v>19</v>
      </c>
      <c r="F572" s="248" t="s">
        <v>429</v>
      </c>
      <c r="G572" s="246"/>
      <c r="H572" s="249">
        <v>29.055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215</v>
      </c>
      <c r="AU572" s="255" t="s">
        <v>81</v>
      </c>
      <c r="AV572" s="14" t="s">
        <v>81</v>
      </c>
      <c r="AW572" s="14" t="s">
        <v>33</v>
      </c>
      <c r="AX572" s="14" t="s">
        <v>72</v>
      </c>
      <c r="AY572" s="255" t="s">
        <v>203</v>
      </c>
    </row>
    <row r="573" s="15" customFormat="1">
      <c r="A573" s="15"/>
      <c r="B573" s="256"/>
      <c r="C573" s="257"/>
      <c r="D573" s="236" t="s">
        <v>215</v>
      </c>
      <c r="E573" s="258" t="s">
        <v>19</v>
      </c>
      <c r="F573" s="259" t="s">
        <v>246</v>
      </c>
      <c r="G573" s="257"/>
      <c r="H573" s="260">
        <v>612.88400000000001</v>
      </c>
      <c r="I573" s="261"/>
      <c r="J573" s="257"/>
      <c r="K573" s="257"/>
      <c r="L573" s="262"/>
      <c r="M573" s="267"/>
      <c r="N573" s="268"/>
      <c r="O573" s="268"/>
      <c r="P573" s="268"/>
      <c r="Q573" s="268"/>
      <c r="R573" s="268"/>
      <c r="S573" s="268"/>
      <c r="T573" s="269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6" t="s">
        <v>215</v>
      </c>
      <c r="AU573" s="266" t="s">
        <v>81</v>
      </c>
      <c r="AV573" s="15" t="s">
        <v>211</v>
      </c>
      <c r="AW573" s="15" t="s">
        <v>33</v>
      </c>
      <c r="AX573" s="15" t="s">
        <v>79</v>
      </c>
      <c r="AY573" s="266" t="s">
        <v>203</v>
      </c>
    </row>
    <row r="574" s="2" customFormat="1" ht="6.96" customHeight="1">
      <c r="A574" s="40"/>
      <c r="B574" s="61"/>
      <c r="C574" s="62"/>
      <c r="D574" s="62"/>
      <c r="E574" s="62"/>
      <c r="F574" s="62"/>
      <c r="G574" s="62"/>
      <c r="H574" s="62"/>
      <c r="I574" s="62"/>
      <c r="J574" s="62"/>
      <c r="K574" s="62"/>
      <c r="L574" s="46"/>
      <c r="M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</sheetData>
  <sheetProtection sheet="1" autoFilter="0" formatColumns="0" formatRows="0" objects="1" scenarios="1" spinCount="100000" saltValue="7WMn9zWJUL70qNFVTBGsljHKgi3Uqw5RjAnQC9QF5WztRoJItjxwYCXyrzGbHLmWps90koBS7HzoAoddMRD+kg==" hashValue="+bOhg8J3nhUjEEbqFLoeqc099g+nVBk77vo0TAByUnixI5YVMUDDnIb01lBqtIr5Wpj2AZ50EDi5A8N2hWKd7w==" algorithmName="SHA-512" password="CC35"/>
  <autoFilter ref="C97:K57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hyperlinks>
    <hyperlink ref="F102" r:id="rId1" display="https://podminky.urs.cz/item/CS_URS_2025_01/949101111"/>
    <hyperlink ref="F160" r:id="rId2" display="https://podminky.urs.cz/item/CS_URS_2025_01/968072455"/>
    <hyperlink ref="F199" r:id="rId3" display="https://podminky.urs.cz/item/CS_URS_2025_01/968072456"/>
    <hyperlink ref="F215" r:id="rId4" display="https://podminky.urs.cz/item/CS_URS_2025_01/997013211"/>
    <hyperlink ref="F217" r:id="rId5" display="https://podminky.urs.cz/item/CS_URS_2025_01/997013501"/>
    <hyperlink ref="F219" r:id="rId6" display="https://podminky.urs.cz/item/CS_URS_2025_01/997013509"/>
    <hyperlink ref="F222" r:id="rId7" display="https://podminky.urs.cz/item/CS_URS_2025_01/997013603"/>
    <hyperlink ref="F226" r:id="rId8" display="https://podminky.urs.cz/item/CS_URS_2025_01/997013631"/>
    <hyperlink ref="F230" r:id="rId9" display="https://podminky.urs.cz/item/CS_URS_2025_01/997013811"/>
    <hyperlink ref="F235" r:id="rId10" display="https://podminky.urs.cz/item/CS_URS_2025_01/766411821"/>
    <hyperlink ref="F250" r:id="rId11" display="https://podminky.urs.cz/item/CS_URS_2025_01/766411822"/>
    <hyperlink ref="F265" r:id="rId12" display="https://podminky.urs.cz/item/CS_URS_2025_01/766421821"/>
    <hyperlink ref="F274" r:id="rId13" display="https://podminky.urs.cz/item/CS_URS_2025_01/766421822"/>
    <hyperlink ref="F283" r:id="rId14" display="https://podminky.urs.cz/item/CS_URS_2025_01/766661849"/>
    <hyperlink ref="F292" r:id="rId15" display="https://podminky.urs.cz/item/CS_URS_2025_01/766691914"/>
    <hyperlink ref="F343" r:id="rId16" display="https://podminky.urs.cz/item/CS_URS_2025_01/766691915"/>
    <hyperlink ref="F353" r:id="rId17" display="https://podminky.urs.cz/item/CS_URS_2025_01/784121001"/>
    <hyperlink ref="F464" r:id="rId18" display="https://podminky.urs.cz/item/CS_URS_2025_01/784121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170</v>
      </c>
      <c r="E8" s="40"/>
      <c r="F8" s="40"/>
      <c r="G8" s="40"/>
      <c r="H8" s="40"/>
      <c r="I8" s="40"/>
      <c r="J8" s="40"/>
      <c r="K8" s="40"/>
      <c r="L8" s="148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9" t="s">
        <v>2804</v>
      </c>
      <c r="F9" s="40"/>
      <c r="G9" s="40"/>
      <c r="H9" s="40"/>
      <c r="I9" s="40"/>
      <c r="J9" s="40"/>
      <c r="K9" s="40"/>
      <c r="L9" s="148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8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50" t="str">
        <f>'Rekapitulace stavby'!AN8</f>
        <v>12. 5. 2025</v>
      </c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71.25" customHeight="1">
      <c r="A27" s="151"/>
      <c r="B27" s="152"/>
      <c r="C27" s="151"/>
      <c r="D27" s="151"/>
      <c r="E27" s="153" t="s">
        <v>176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5"/>
      <c r="E29" s="155"/>
      <c r="F29" s="155"/>
      <c r="G29" s="155"/>
      <c r="H29" s="155"/>
      <c r="I29" s="155"/>
      <c r="J29" s="155"/>
      <c r="K29" s="155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6" t="s">
        <v>38</v>
      </c>
      <c r="E30" s="40"/>
      <c r="F30" s="40"/>
      <c r="G30" s="40"/>
      <c r="H30" s="40"/>
      <c r="I30" s="40"/>
      <c r="J30" s="157">
        <f>ROUND(J90, 2)</f>
        <v>0</v>
      </c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5"/>
      <c r="E31" s="155"/>
      <c r="F31" s="155"/>
      <c r="G31" s="155"/>
      <c r="H31" s="155"/>
      <c r="I31" s="155"/>
      <c r="J31" s="155"/>
      <c r="K31" s="155"/>
      <c r="L31" s="148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8" t="s">
        <v>40</v>
      </c>
      <c r="G32" s="40"/>
      <c r="H32" s="40"/>
      <c r="I32" s="158" t="s">
        <v>39</v>
      </c>
      <c r="J32" s="158" t="s">
        <v>41</v>
      </c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7" t="s">
        <v>42</v>
      </c>
      <c r="E33" s="145" t="s">
        <v>43</v>
      </c>
      <c r="F33" s="159">
        <f>ROUND((SUM(BE90:BE184)),  2)</f>
        <v>0</v>
      </c>
      <c r="G33" s="40"/>
      <c r="H33" s="40"/>
      <c r="I33" s="160">
        <v>0.20999999999999999</v>
      </c>
      <c r="J33" s="159">
        <f>ROUND(((SUM(BE90:BE184))*I33),  2)</f>
        <v>0</v>
      </c>
      <c r="K33" s="40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ROUND((SUM(BF90:BF184)),  2)</f>
        <v>0</v>
      </c>
      <c r="G34" s="40"/>
      <c r="H34" s="40"/>
      <c r="I34" s="160">
        <v>0.12</v>
      </c>
      <c r="J34" s="159">
        <f>ROUND(((SUM(BF90:BF184))*I34), 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ROUND((SUM(BG90:BG184)),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ROUND((SUM(BH90:BH184)),  2)</f>
        <v>0</v>
      </c>
      <c r="G36" s="40"/>
      <c r="H36" s="40"/>
      <c r="I36" s="160">
        <v>0.12</v>
      </c>
      <c r="J36" s="159">
        <f>0</f>
        <v>0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ROUND((SUM(BI90:BI184)),  2)</f>
        <v>0</v>
      </c>
      <c r="G37" s="40"/>
      <c r="H37" s="40"/>
      <c r="I37" s="160">
        <v>0</v>
      </c>
      <c r="J37" s="159">
        <f>0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177</v>
      </c>
      <c r="D45" s="42"/>
      <c r="E45" s="42"/>
      <c r="F45" s="42"/>
      <c r="G45" s="42"/>
      <c r="H45" s="42"/>
      <c r="I45" s="42"/>
      <c r="J45" s="42"/>
      <c r="K45" s="42"/>
      <c r="L45" s="148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8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8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Domov seniorů Vojkov</v>
      </c>
      <c r="F48" s="34"/>
      <c r="G48" s="34"/>
      <c r="H48" s="34"/>
      <c r="I48" s="42"/>
      <c r="J48" s="42"/>
      <c r="K48" s="42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170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2025-074-8 - Slaboproud - ACS</v>
      </c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Vojkov 1, Vrchotovy Janovice</v>
      </c>
      <c r="G52" s="42"/>
      <c r="H52" s="42"/>
      <c r="I52" s="34" t="s">
        <v>23</v>
      </c>
      <c r="J52" s="74" t="str">
        <f>IF(J12="","",J12)</f>
        <v>12. 5. 2025</v>
      </c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8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40.05" customHeight="1">
      <c r="A54" s="40"/>
      <c r="B54" s="41"/>
      <c r="C54" s="34" t="s">
        <v>25</v>
      </c>
      <c r="D54" s="42"/>
      <c r="E54" s="42"/>
      <c r="F54" s="29" t="str">
        <f>E15</f>
        <v>Domov seniorů Vojkov 1, Vrchotovy Janovice</v>
      </c>
      <c r="G54" s="42"/>
      <c r="H54" s="42"/>
      <c r="I54" s="34" t="s">
        <v>31</v>
      </c>
      <c r="J54" s="38" t="str">
        <f>E21</f>
        <v>ČOS exim,s.r.o. Alešova 26, České Budějovice</v>
      </c>
      <c r="K54" s="42"/>
      <c r="L54" s="148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Ing. Dana Mlejnková</v>
      </c>
      <c r="K55" s="42"/>
      <c r="L55" s="148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7" t="s">
        <v>70</v>
      </c>
      <c r="D59" s="42"/>
      <c r="E59" s="42"/>
      <c r="F59" s="42"/>
      <c r="G59" s="42"/>
      <c r="H59" s="42"/>
      <c r="I59" s="42"/>
      <c r="J59" s="104">
        <f>J90</f>
        <v>0</v>
      </c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180</v>
      </c>
    </row>
    <row r="60" s="9" customFormat="1" ht="24.96" customHeight="1">
      <c r="A60" s="9"/>
      <c r="B60" s="178"/>
      <c r="C60" s="179"/>
      <c r="D60" s="180" t="s">
        <v>185</v>
      </c>
      <c r="E60" s="181"/>
      <c r="F60" s="181"/>
      <c r="G60" s="181"/>
      <c r="H60" s="181"/>
      <c r="I60" s="181"/>
      <c r="J60" s="182">
        <f>J91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6"/>
      <c r="D61" s="185" t="s">
        <v>2456</v>
      </c>
      <c r="E61" s="186"/>
      <c r="F61" s="186"/>
      <c r="G61" s="186"/>
      <c r="H61" s="186"/>
      <c r="I61" s="186"/>
      <c r="J61" s="187">
        <f>J92</f>
        <v>0</v>
      </c>
      <c r="K61" s="126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4.88" customHeight="1">
      <c r="A62" s="10"/>
      <c r="B62" s="184"/>
      <c r="C62" s="126"/>
      <c r="D62" s="185" t="s">
        <v>2805</v>
      </c>
      <c r="E62" s="186"/>
      <c r="F62" s="186"/>
      <c r="G62" s="186"/>
      <c r="H62" s="186"/>
      <c r="I62" s="186"/>
      <c r="J62" s="187">
        <f>J93</f>
        <v>0</v>
      </c>
      <c r="K62" s="126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4.88" customHeight="1">
      <c r="A63" s="10"/>
      <c r="B63" s="184"/>
      <c r="C63" s="126"/>
      <c r="D63" s="185" t="s">
        <v>2806</v>
      </c>
      <c r="E63" s="186"/>
      <c r="F63" s="186"/>
      <c r="G63" s="186"/>
      <c r="H63" s="186"/>
      <c r="I63" s="186"/>
      <c r="J63" s="187">
        <f>J100</f>
        <v>0</v>
      </c>
      <c r="K63" s="126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4.88" customHeight="1">
      <c r="A64" s="10"/>
      <c r="B64" s="184"/>
      <c r="C64" s="126"/>
      <c r="D64" s="185" t="s">
        <v>2807</v>
      </c>
      <c r="E64" s="186"/>
      <c r="F64" s="186"/>
      <c r="G64" s="186"/>
      <c r="H64" s="186"/>
      <c r="I64" s="186"/>
      <c r="J64" s="187">
        <f>J102</f>
        <v>0</v>
      </c>
      <c r="K64" s="126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4.88" customHeight="1">
      <c r="A65" s="10"/>
      <c r="B65" s="184"/>
      <c r="C65" s="126"/>
      <c r="D65" s="185" t="s">
        <v>2808</v>
      </c>
      <c r="E65" s="186"/>
      <c r="F65" s="186"/>
      <c r="G65" s="186"/>
      <c r="H65" s="186"/>
      <c r="I65" s="186"/>
      <c r="J65" s="187">
        <f>J123</f>
        <v>0</v>
      </c>
      <c r="K65" s="126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84"/>
      <c r="C66" s="126"/>
      <c r="D66" s="185" t="s">
        <v>2809</v>
      </c>
      <c r="E66" s="186"/>
      <c r="F66" s="186"/>
      <c r="G66" s="186"/>
      <c r="H66" s="186"/>
      <c r="I66" s="186"/>
      <c r="J66" s="187">
        <f>J131</f>
        <v>0</v>
      </c>
      <c r="K66" s="126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4.88" customHeight="1">
      <c r="A67" s="10"/>
      <c r="B67" s="184"/>
      <c r="C67" s="126"/>
      <c r="D67" s="185" t="s">
        <v>2810</v>
      </c>
      <c r="E67" s="186"/>
      <c r="F67" s="186"/>
      <c r="G67" s="186"/>
      <c r="H67" s="186"/>
      <c r="I67" s="186"/>
      <c r="J67" s="187">
        <f>J133</f>
        <v>0</v>
      </c>
      <c r="K67" s="126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84"/>
      <c r="C68" s="126"/>
      <c r="D68" s="185" t="s">
        <v>2811</v>
      </c>
      <c r="E68" s="186"/>
      <c r="F68" s="186"/>
      <c r="G68" s="186"/>
      <c r="H68" s="186"/>
      <c r="I68" s="186"/>
      <c r="J68" s="187">
        <f>J154</f>
        <v>0</v>
      </c>
      <c r="K68" s="126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84"/>
      <c r="C69" s="126"/>
      <c r="D69" s="185" t="s">
        <v>2812</v>
      </c>
      <c r="E69" s="186"/>
      <c r="F69" s="186"/>
      <c r="G69" s="186"/>
      <c r="H69" s="186"/>
      <c r="I69" s="186"/>
      <c r="J69" s="187">
        <f>J162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4"/>
      <c r="C70" s="126"/>
      <c r="D70" s="185" t="s">
        <v>2813</v>
      </c>
      <c r="E70" s="186"/>
      <c r="F70" s="186"/>
      <c r="G70" s="186"/>
      <c r="H70" s="186"/>
      <c r="I70" s="186"/>
      <c r="J70" s="187">
        <f>J164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188</v>
      </c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Domov seniorů Vojkov</v>
      </c>
      <c r="F80" s="34"/>
      <c r="G80" s="34"/>
      <c r="H80" s="34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170</v>
      </c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E9</f>
        <v>2025-074-8 - Slaboproud - ACS</v>
      </c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F12</f>
        <v>Vojkov 1, Vrchotovy Janovice</v>
      </c>
      <c r="G84" s="42"/>
      <c r="H84" s="42"/>
      <c r="I84" s="34" t="s">
        <v>23</v>
      </c>
      <c r="J84" s="74" t="str">
        <f>IF(J12="","",J12)</f>
        <v>12. 5. 2025</v>
      </c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40.05" customHeight="1">
      <c r="A86" s="40"/>
      <c r="B86" s="41"/>
      <c r="C86" s="34" t="s">
        <v>25</v>
      </c>
      <c r="D86" s="42"/>
      <c r="E86" s="42"/>
      <c r="F86" s="29" t="str">
        <f>E15</f>
        <v>Domov seniorů Vojkov 1, Vrchotovy Janovice</v>
      </c>
      <c r="G86" s="42"/>
      <c r="H86" s="42"/>
      <c r="I86" s="34" t="s">
        <v>31</v>
      </c>
      <c r="J86" s="38" t="str">
        <f>E21</f>
        <v>ČOS exim,s.r.o. Alešova 26, České Budějovice</v>
      </c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29</v>
      </c>
      <c r="D87" s="42"/>
      <c r="E87" s="42"/>
      <c r="F87" s="29" t="str">
        <f>IF(E18="","",E18)</f>
        <v>Vyplň údaj</v>
      </c>
      <c r="G87" s="42"/>
      <c r="H87" s="42"/>
      <c r="I87" s="34" t="s">
        <v>34</v>
      </c>
      <c r="J87" s="38" t="str">
        <f>E24</f>
        <v>Ing. Dana Mlejnková</v>
      </c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89"/>
      <c r="B89" s="190"/>
      <c r="C89" s="191" t="s">
        <v>189</v>
      </c>
      <c r="D89" s="192" t="s">
        <v>57</v>
      </c>
      <c r="E89" s="192" t="s">
        <v>53</v>
      </c>
      <c r="F89" s="192" t="s">
        <v>54</v>
      </c>
      <c r="G89" s="192" t="s">
        <v>190</v>
      </c>
      <c r="H89" s="192" t="s">
        <v>191</v>
      </c>
      <c r="I89" s="192" t="s">
        <v>192</v>
      </c>
      <c r="J89" s="192" t="s">
        <v>179</v>
      </c>
      <c r="K89" s="193" t="s">
        <v>193</v>
      </c>
      <c r="L89" s="194"/>
      <c r="M89" s="94" t="s">
        <v>19</v>
      </c>
      <c r="N89" s="95" t="s">
        <v>42</v>
      </c>
      <c r="O89" s="95" t="s">
        <v>194</v>
      </c>
      <c r="P89" s="95" t="s">
        <v>195</v>
      </c>
      <c r="Q89" s="95" t="s">
        <v>196</v>
      </c>
      <c r="R89" s="95" t="s">
        <v>197</v>
      </c>
      <c r="S89" s="95" t="s">
        <v>198</v>
      </c>
      <c r="T89" s="96" t="s">
        <v>199</v>
      </c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</row>
    <row r="90" s="2" customFormat="1" ht="22.8" customHeight="1">
      <c r="A90" s="40"/>
      <c r="B90" s="41"/>
      <c r="C90" s="101" t="s">
        <v>200</v>
      </c>
      <c r="D90" s="42"/>
      <c r="E90" s="42"/>
      <c r="F90" s="42"/>
      <c r="G90" s="42"/>
      <c r="H90" s="42"/>
      <c r="I90" s="42"/>
      <c r="J90" s="195">
        <f>BK90</f>
        <v>0</v>
      </c>
      <c r="K90" s="42"/>
      <c r="L90" s="46"/>
      <c r="M90" s="97"/>
      <c r="N90" s="196"/>
      <c r="O90" s="98"/>
      <c r="P90" s="197">
        <f>P91</f>
        <v>0</v>
      </c>
      <c r="Q90" s="98"/>
      <c r="R90" s="197">
        <f>R91</f>
        <v>0</v>
      </c>
      <c r="S90" s="98"/>
      <c r="T90" s="198">
        <f>T91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71</v>
      </c>
      <c r="AU90" s="19" t="s">
        <v>180</v>
      </c>
      <c r="BK90" s="199">
        <f>BK91</f>
        <v>0</v>
      </c>
    </row>
    <row r="91" s="12" customFormat="1" ht="25.92" customHeight="1">
      <c r="A91" s="12"/>
      <c r="B91" s="200"/>
      <c r="C91" s="201"/>
      <c r="D91" s="202" t="s">
        <v>71</v>
      </c>
      <c r="E91" s="203" t="s">
        <v>314</v>
      </c>
      <c r="F91" s="203" t="s">
        <v>315</v>
      </c>
      <c r="G91" s="201"/>
      <c r="H91" s="201"/>
      <c r="I91" s="204"/>
      <c r="J91" s="205">
        <f>BK91</f>
        <v>0</v>
      </c>
      <c r="K91" s="201"/>
      <c r="L91" s="206"/>
      <c r="M91" s="207"/>
      <c r="N91" s="208"/>
      <c r="O91" s="208"/>
      <c r="P91" s="209">
        <f>P92</f>
        <v>0</v>
      </c>
      <c r="Q91" s="208"/>
      <c r="R91" s="209">
        <f>R92</f>
        <v>0</v>
      </c>
      <c r="S91" s="208"/>
      <c r="T91" s="210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81</v>
      </c>
      <c r="AT91" s="212" t="s">
        <v>71</v>
      </c>
      <c r="AU91" s="212" t="s">
        <v>72</v>
      </c>
      <c r="AY91" s="211" t="s">
        <v>203</v>
      </c>
      <c r="BK91" s="213">
        <f>BK92</f>
        <v>0</v>
      </c>
    </row>
    <row r="92" s="12" customFormat="1" ht="22.8" customHeight="1">
      <c r="A92" s="12"/>
      <c r="B92" s="200"/>
      <c r="C92" s="201"/>
      <c r="D92" s="202" t="s">
        <v>71</v>
      </c>
      <c r="E92" s="214" t="s">
        <v>2466</v>
      </c>
      <c r="F92" s="214" t="s">
        <v>2467</v>
      </c>
      <c r="G92" s="201"/>
      <c r="H92" s="201"/>
      <c r="I92" s="204"/>
      <c r="J92" s="215">
        <f>BK92</f>
        <v>0</v>
      </c>
      <c r="K92" s="201"/>
      <c r="L92" s="206"/>
      <c r="M92" s="207"/>
      <c r="N92" s="208"/>
      <c r="O92" s="208"/>
      <c r="P92" s="209">
        <f>P93+P100+P102+P123+P131+P133+P154+P162+P164</f>
        <v>0</v>
      </c>
      <c r="Q92" s="208"/>
      <c r="R92" s="209">
        <f>R93+R100+R102+R123+R131+R133+R154+R162+R164</f>
        <v>0</v>
      </c>
      <c r="S92" s="208"/>
      <c r="T92" s="210">
        <f>T93+T100+T102+T123+T131+T133+T154+T162+T164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81</v>
      </c>
      <c r="AT92" s="212" t="s">
        <v>71</v>
      </c>
      <c r="AU92" s="212" t="s">
        <v>79</v>
      </c>
      <c r="AY92" s="211" t="s">
        <v>203</v>
      </c>
      <c r="BK92" s="213">
        <f>BK93+BK100+BK102+BK123+BK131+BK133+BK154+BK162+BK164</f>
        <v>0</v>
      </c>
    </row>
    <row r="93" s="12" customFormat="1" ht="20.88" customHeight="1">
      <c r="A93" s="12"/>
      <c r="B93" s="200"/>
      <c r="C93" s="201"/>
      <c r="D93" s="202" t="s">
        <v>71</v>
      </c>
      <c r="E93" s="214" t="s">
        <v>2468</v>
      </c>
      <c r="F93" s="214" t="s">
        <v>2814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SUM(P94:P99)</f>
        <v>0</v>
      </c>
      <c r="Q93" s="208"/>
      <c r="R93" s="209">
        <f>SUM(R94:R99)</f>
        <v>0</v>
      </c>
      <c r="S93" s="208"/>
      <c r="T93" s="210">
        <f>SUM(T94:T99)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79</v>
      </c>
      <c r="AT93" s="212" t="s">
        <v>71</v>
      </c>
      <c r="AU93" s="212" t="s">
        <v>81</v>
      </c>
      <c r="AY93" s="211" t="s">
        <v>203</v>
      </c>
      <c r="BK93" s="213">
        <f>SUM(BK94:BK99)</f>
        <v>0</v>
      </c>
    </row>
    <row r="94" s="2" customFormat="1" ht="37.8" customHeight="1">
      <c r="A94" s="40"/>
      <c r="B94" s="41"/>
      <c r="C94" s="270" t="s">
        <v>79</v>
      </c>
      <c r="D94" s="270" t="s">
        <v>771</v>
      </c>
      <c r="E94" s="271" t="s">
        <v>2470</v>
      </c>
      <c r="F94" s="272" t="s">
        <v>2815</v>
      </c>
      <c r="G94" s="273" t="s">
        <v>505</v>
      </c>
      <c r="H94" s="274">
        <v>2</v>
      </c>
      <c r="I94" s="275"/>
      <c r="J94" s="276">
        <f>ROUND(I94*H94,2)</f>
        <v>0</v>
      </c>
      <c r="K94" s="272" t="s">
        <v>19</v>
      </c>
      <c r="L94" s="277"/>
      <c r="M94" s="278" t="s">
        <v>19</v>
      </c>
      <c r="N94" s="279" t="s">
        <v>43</v>
      </c>
      <c r="O94" s="86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7" t="s">
        <v>821</v>
      </c>
      <c r="AT94" s="227" t="s">
        <v>771</v>
      </c>
      <c r="AU94" s="227" t="s">
        <v>89</v>
      </c>
      <c r="AY94" s="19" t="s">
        <v>203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19" t="s">
        <v>79</v>
      </c>
      <c r="BK94" s="228">
        <f>ROUND(I94*H94,2)</f>
        <v>0</v>
      </c>
      <c r="BL94" s="19" t="s">
        <v>321</v>
      </c>
      <c r="BM94" s="227" t="s">
        <v>2816</v>
      </c>
    </row>
    <row r="95" s="2" customFormat="1" ht="24.15" customHeight="1">
      <c r="A95" s="40"/>
      <c r="B95" s="41"/>
      <c r="C95" s="270" t="s">
        <v>81</v>
      </c>
      <c r="D95" s="270" t="s">
        <v>771</v>
      </c>
      <c r="E95" s="271" t="s">
        <v>2473</v>
      </c>
      <c r="F95" s="272" t="s">
        <v>2817</v>
      </c>
      <c r="G95" s="273" t="s">
        <v>505</v>
      </c>
      <c r="H95" s="274">
        <v>4</v>
      </c>
      <c r="I95" s="275"/>
      <c r="J95" s="276">
        <f>ROUND(I95*H95,2)</f>
        <v>0</v>
      </c>
      <c r="K95" s="272" t="s">
        <v>19</v>
      </c>
      <c r="L95" s="277"/>
      <c r="M95" s="278" t="s">
        <v>19</v>
      </c>
      <c r="N95" s="279" t="s">
        <v>43</v>
      </c>
      <c r="O95" s="86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7" t="s">
        <v>821</v>
      </c>
      <c r="AT95" s="227" t="s">
        <v>771</v>
      </c>
      <c r="AU95" s="227" t="s">
        <v>89</v>
      </c>
      <c r="AY95" s="19" t="s">
        <v>203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19" t="s">
        <v>79</v>
      </c>
      <c r="BK95" s="228">
        <f>ROUND(I95*H95,2)</f>
        <v>0</v>
      </c>
      <c r="BL95" s="19" t="s">
        <v>321</v>
      </c>
      <c r="BM95" s="227" t="s">
        <v>2818</v>
      </c>
    </row>
    <row r="96" s="2" customFormat="1" ht="24.15" customHeight="1">
      <c r="A96" s="40"/>
      <c r="B96" s="41"/>
      <c r="C96" s="270" t="s">
        <v>89</v>
      </c>
      <c r="D96" s="270" t="s">
        <v>771</v>
      </c>
      <c r="E96" s="271" t="s">
        <v>2476</v>
      </c>
      <c r="F96" s="272" t="s">
        <v>2505</v>
      </c>
      <c r="G96" s="273" t="s">
        <v>505</v>
      </c>
      <c r="H96" s="274">
        <v>2</v>
      </c>
      <c r="I96" s="275"/>
      <c r="J96" s="276">
        <f>ROUND(I96*H96,2)</f>
        <v>0</v>
      </c>
      <c r="K96" s="272" t="s">
        <v>19</v>
      </c>
      <c r="L96" s="277"/>
      <c r="M96" s="278" t="s">
        <v>19</v>
      </c>
      <c r="N96" s="279" t="s">
        <v>43</v>
      </c>
      <c r="O96" s="86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7" t="s">
        <v>821</v>
      </c>
      <c r="AT96" s="227" t="s">
        <v>771</v>
      </c>
      <c r="AU96" s="227" t="s">
        <v>89</v>
      </c>
      <c r="AY96" s="19" t="s">
        <v>203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19" t="s">
        <v>79</v>
      </c>
      <c r="BK96" s="228">
        <f>ROUND(I96*H96,2)</f>
        <v>0</v>
      </c>
      <c r="BL96" s="19" t="s">
        <v>321</v>
      </c>
      <c r="BM96" s="227" t="s">
        <v>2819</v>
      </c>
    </row>
    <row r="97" s="2" customFormat="1" ht="24.15" customHeight="1">
      <c r="A97" s="40"/>
      <c r="B97" s="41"/>
      <c r="C97" s="270" t="s">
        <v>211</v>
      </c>
      <c r="D97" s="270" t="s">
        <v>771</v>
      </c>
      <c r="E97" s="271" t="s">
        <v>2479</v>
      </c>
      <c r="F97" s="272" t="s">
        <v>2508</v>
      </c>
      <c r="G97" s="273" t="s">
        <v>505</v>
      </c>
      <c r="H97" s="274">
        <v>2</v>
      </c>
      <c r="I97" s="275"/>
      <c r="J97" s="276">
        <f>ROUND(I97*H97,2)</f>
        <v>0</v>
      </c>
      <c r="K97" s="272" t="s">
        <v>19</v>
      </c>
      <c r="L97" s="277"/>
      <c r="M97" s="278" t="s">
        <v>19</v>
      </c>
      <c r="N97" s="279" t="s">
        <v>43</v>
      </c>
      <c r="O97" s="86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7" t="s">
        <v>821</v>
      </c>
      <c r="AT97" s="227" t="s">
        <v>771</v>
      </c>
      <c r="AU97" s="227" t="s">
        <v>89</v>
      </c>
      <c r="AY97" s="19" t="s">
        <v>203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19" t="s">
        <v>79</v>
      </c>
      <c r="BK97" s="228">
        <f>ROUND(I97*H97,2)</f>
        <v>0</v>
      </c>
      <c r="BL97" s="19" t="s">
        <v>321</v>
      </c>
      <c r="BM97" s="227" t="s">
        <v>2820</v>
      </c>
    </row>
    <row r="98" s="2" customFormat="1" ht="24.15" customHeight="1">
      <c r="A98" s="40"/>
      <c r="B98" s="41"/>
      <c r="C98" s="270" t="s">
        <v>285</v>
      </c>
      <c r="D98" s="270" t="s">
        <v>771</v>
      </c>
      <c r="E98" s="271" t="s">
        <v>2482</v>
      </c>
      <c r="F98" s="272" t="s">
        <v>2511</v>
      </c>
      <c r="G98" s="273" t="s">
        <v>505</v>
      </c>
      <c r="H98" s="274">
        <v>2</v>
      </c>
      <c r="I98" s="275"/>
      <c r="J98" s="276">
        <f>ROUND(I98*H98,2)</f>
        <v>0</v>
      </c>
      <c r="K98" s="272" t="s">
        <v>19</v>
      </c>
      <c r="L98" s="277"/>
      <c r="M98" s="278" t="s">
        <v>19</v>
      </c>
      <c r="N98" s="279" t="s">
        <v>43</v>
      </c>
      <c r="O98" s="86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7" t="s">
        <v>821</v>
      </c>
      <c r="AT98" s="227" t="s">
        <v>771</v>
      </c>
      <c r="AU98" s="227" t="s">
        <v>89</v>
      </c>
      <c r="AY98" s="19" t="s">
        <v>203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19" t="s">
        <v>79</v>
      </c>
      <c r="BK98" s="228">
        <f>ROUND(I98*H98,2)</f>
        <v>0</v>
      </c>
      <c r="BL98" s="19" t="s">
        <v>321</v>
      </c>
      <c r="BM98" s="227" t="s">
        <v>2821</v>
      </c>
    </row>
    <row r="99" s="2" customFormat="1" ht="24.15" customHeight="1">
      <c r="A99" s="40"/>
      <c r="B99" s="41"/>
      <c r="C99" s="270" t="s">
        <v>290</v>
      </c>
      <c r="D99" s="270" t="s">
        <v>771</v>
      </c>
      <c r="E99" s="271" t="s">
        <v>2485</v>
      </c>
      <c r="F99" s="272" t="s">
        <v>2365</v>
      </c>
      <c r="G99" s="273" t="s">
        <v>2718</v>
      </c>
      <c r="H99" s="274">
        <v>1</v>
      </c>
      <c r="I99" s="275"/>
      <c r="J99" s="276">
        <f>ROUND(I99*H99,2)</f>
        <v>0</v>
      </c>
      <c r="K99" s="272" t="s">
        <v>19</v>
      </c>
      <c r="L99" s="277"/>
      <c r="M99" s="278" t="s">
        <v>19</v>
      </c>
      <c r="N99" s="279" t="s">
        <v>43</v>
      </c>
      <c r="O99" s="86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7" t="s">
        <v>821</v>
      </c>
      <c r="AT99" s="227" t="s">
        <v>771</v>
      </c>
      <c r="AU99" s="227" t="s">
        <v>89</v>
      </c>
      <c r="AY99" s="19" t="s">
        <v>203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19" t="s">
        <v>79</v>
      </c>
      <c r="BK99" s="228">
        <f>ROUND(I99*H99,2)</f>
        <v>0</v>
      </c>
      <c r="BL99" s="19" t="s">
        <v>321</v>
      </c>
      <c r="BM99" s="227" t="s">
        <v>2822</v>
      </c>
    </row>
    <row r="100" s="12" customFormat="1" ht="20.88" customHeight="1">
      <c r="A100" s="12"/>
      <c r="B100" s="200"/>
      <c r="C100" s="201"/>
      <c r="D100" s="202" t="s">
        <v>71</v>
      </c>
      <c r="E100" s="214" t="s">
        <v>2515</v>
      </c>
      <c r="F100" s="214" t="s">
        <v>2823</v>
      </c>
      <c r="G100" s="201"/>
      <c r="H100" s="201"/>
      <c r="I100" s="204"/>
      <c r="J100" s="215">
        <f>BK100</f>
        <v>0</v>
      </c>
      <c r="K100" s="201"/>
      <c r="L100" s="206"/>
      <c r="M100" s="207"/>
      <c r="N100" s="208"/>
      <c r="O100" s="208"/>
      <c r="P100" s="209">
        <f>P101</f>
        <v>0</v>
      </c>
      <c r="Q100" s="208"/>
      <c r="R100" s="209">
        <f>R101</f>
        <v>0</v>
      </c>
      <c r="S100" s="208"/>
      <c r="T100" s="210">
        <f>T101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79</v>
      </c>
      <c r="AT100" s="212" t="s">
        <v>71</v>
      </c>
      <c r="AU100" s="212" t="s">
        <v>81</v>
      </c>
      <c r="AY100" s="211" t="s">
        <v>203</v>
      </c>
      <c r="BK100" s="213">
        <f>BK101</f>
        <v>0</v>
      </c>
    </row>
    <row r="101" s="2" customFormat="1" ht="24.15" customHeight="1">
      <c r="A101" s="40"/>
      <c r="B101" s="41"/>
      <c r="C101" s="270" t="s">
        <v>296</v>
      </c>
      <c r="D101" s="270" t="s">
        <v>771</v>
      </c>
      <c r="E101" s="271" t="s">
        <v>2517</v>
      </c>
      <c r="F101" s="272" t="s">
        <v>2824</v>
      </c>
      <c r="G101" s="273" t="s">
        <v>2519</v>
      </c>
      <c r="H101" s="274">
        <v>25</v>
      </c>
      <c r="I101" s="275"/>
      <c r="J101" s="276">
        <f>ROUND(I101*H101,2)</f>
        <v>0</v>
      </c>
      <c r="K101" s="272" t="s">
        <v>19</v>
      </c>
      <c r="L101" s="277"/>
      <c r="M101" s="278" t="s">
        <v>19</v>
      </c>
      <c r="N101" s="279" t="s">
        <v>43</v>
      </c>
      <c r="O101" s="86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7" t="s">
        <v>821</v>
      </c>
      <c r="AT101" s="227" t="s">
        <v>771</v>
      </c>
      <c r="AU101" s="227" t="s">
        <v>89</v>
      </c>
      <c r="AY101" s="19" t="s">
        <v>203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19" t="s">
        <v>79</v>
      </c>
      <c r="BK101" s="228">
        <f>ROUND(I101*H101,2)</f>
        <v>0</v>
      </c>
      <c r="BL101" s="19" t="s">
        <v>321</v>
      </c>
      <c r="BM101" s="227" t="s">
        <v>2825</v>
      </c>
    </row>
    <row r="102" s="12" customFormat="1" ht="20.88" customHeight="1">
      <c r="A102" s="12"/>
      <c r="B102" s="200"/>
      <c r="C102" s="201"/>
      <c r="D102" s="202" t="s">
        <v>71</v>
      </c>
      <c r="E102" s="214" t="s">
        <v>2524</v>
      </c>
      <c r="F102" s="214" t="s">
        <v>2826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SUM(P103:P122)</f>
        <v>0</v>
      </c>
      <c r="Q102" s="208"/>
      <c r="R102" s="209">
        <f>SUM(R103:R122)</f>
        <v>0</v>
      </c>
      <c r="S102" s="208"/>
      <c r="T102" s="210">
        <f>SUM(T103:T122)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79</v>
      </c>
      <c r="AT102" s="212" t="s">
        <v>71</v>
      </c>
      <c r="AU102" s="212" t="s">
        <v>81</v>
      </c>
      <c r="AY102" s="211" t="s">
        <v>203</v>
      </c>
      <c r="BK102" s="213">
        <f>SUM(BK103:BK122)</f>
        <v>0</v>
      </c>
    </row>
    <row r="103" s="2" customFormat="1" ht="24.15" customHeight="1">
      <c r="A103" s="40"/>
      <c r="B103" s="41"/>
      <c r="C103" s="270" t="s">
        <v>302</v>
      </c>
      <c r="D103" s="270" t="s">
        <v>771</v>
      </c>
      <c r="E103" s="271" t="s">
        <v>2526</v>
      </c>
      <c r="F103" s="272" t="s">
        <v>2527</v>
      </c>
      <c r="G103" s="273" t="s">
        <v>2267</v>
      </c>
      <c r="H103" s="274">
        <v>2</v>
      </c>
      <c r="I103" s="275"/>
      <c r="J103" s="276">
        <f>ROUND(I103*H103,2)</f>
        <v>0</v>
      </c>
      <c r="K103" s="272" t="s">
        <v>19</v>
      </c>
      <c r="L103" s="277"/>
      <c r="M103" s="278" t="s">
        <v>19</v>
      </c>
      <c r="N103" s="279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821</v>
      </c>
      <c r="AT103" s="227" t="s">
        <v>771</v>
      </c>
      <c r="AU103" s="227" t="s">
        <v>89</v>
      </c>
      <c r="AY103" s="19" t="s">
        <v>203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321</v>
      </c>
      <c r="BM103" s="227" t="s">
        <v>2827</v>
      </c>
    </row>
    <row r="104" s="2" customFormat="1" ht="24.15" customHeight="1">
      <c r="A104" s="40"/>
      <c r="B104" s="41"/>
      <c r="C104" s="270" t="s">
        <v>308</v>
      </c>
      <c r="D104" s="270" t="s">
        <v>771</v>
      </c>
      <c r="E104" s="271" t="s">
        <v>2529</v>
      </c>
      <c r="F104" s="272" t="s">
        <v>2530</v>
      </c>
      <c r="G104" s="273" t="s">
        <v>727</v>
      </c>
      <c r="H104" s="274">
        <v>25</v>
      </c>
      <c r="I104" s="275"/>
      <c r="J104" s="276">
        <f>ROUND(I104*H104,2)</f>
        <v>0</v>
      </c>
      <c r="K104" s="272" t="s">
        <v>19</v>
      </c>
      <c r="L104" s="277"/>
      <c r="M104" s="278" t="s">
        <v>19</v>
      </c>
      <c r="N104" s="279" t="s">
        <v>43</v>
      </c>
      <c r="O104" s="86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7" t="s">
        <v>821</v>
      </c>
      <c r="AT104" s="227" t="s">
        <v>771</v>
      </c>
      <c r="AU104" s="227" t="s">
        <v>89</v>
      </c>
      <c r="AY104" s="19" t="s">
        <v>203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19" t="s">
        <v>79</v>
      </c>
      <c r="BK104" s="228">
        <f>ROUND(I104*H104,2)</f>
        <v>0</v>
      </c>
      <c r="BL104" s="19" t="s">
        <v>321</v>
      </c>
      <c r="BM104" s="227" t="s">
        <v>2828</v>
      </c>
    </row>
    <row r="105" s="2" customFormat="1" ht="24.15" customHeight="1">
      <c r="A105" s="40"/>
      <c r="B105" s="41"/>
      <c r="C105" s="270" t="s">
        <v>318</v>
      </c>
      <c r="D105" s="270" t="s">
        <v>771</v>
      </c>
      <c r="E105" s="271" t="s">
        <v>2532</v>
      </c>
      <c r="F105" s="272" t="s">
        <v>2533</v>
      </c>
      <c r="G105" s="273" t="s">
        <v>727</v>
      </c>
      <c r="H105" s="274">
        <v>25</v>
      </c>
      <c r="I105" s="275"/>
      <c r="J105" s="276">
        <f>ROUND(I105*H105,2)</f>
        <v>0</v>
      </c>
      <c r="K105" s="272" t="s">
        <v>19</v>
      </c>
      <c r="L105" s="277"/>
      <c r="M105" s="278" t="s">
        <v>19</v>
      </c>
      <c r="N105" s="279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821</v>
      </c>
      <c r="AT105" s="227" t="s">
        <v>771</v>
      </c>
      <c r="AU105" s="227" t="s">
        <v>89</v>
      </c>
      <c r="AY105" s="19" t="s">
        <v>203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321</v>
      </c>
      <c r="BM105" s="227" t="s">
        <v>2829</v>
      </c>
    </row>
    <row r="106" s="2" customFormat="1" ht="24.15" customHeight="1">
      <c r="A106" s="40"/>
      <c r="B106" s="41"/>
      <c r="C106" s="270" t="s">
        <v>331</v>
      </c>
      <c r="D106" s="270" t="s">
        <v>771</v>
      </c>
      <c r="E106" s="271" t="s">
        <v>2535</v>
      </c>
      <c r="F106" s="272" t="s">
        <v>2536</v>
      </c>
      <c r="G106" s="273" t="s">
        <v>2267</v>
      </c>
      <c r="H106" s="274">
        <v>3</v>
      </c>
      <c r="I106" s="275"/>
      <c r="J106" s="276">
        <f>ROUND(I106*H106,2)</f>
        <v>0</v>
      </c>
      <c r="K106" s="272" t="s">
        <v>19</v>
      </c>
      <c r="L106" s="277"/>
      <c r="M106" s="278" t="s">
        <v>19</v>
      </c>
      <c r="N106" s="279" t="s">
        <v>43</v>
      </c>
      <c r="O106" s="86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7" t="s">
        <v>821</v>
      </c>
      <c r="AT106" s="227" t="s">
        <v>771</v>
      </c>
      <c r="AU106" s="227" t="s">
        <v>89</v>
      </c>
      <c r="AY106" s="19" t="s">
        <v>203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19" t="s">
        <v>79</v>
      </c>
      <c r="BK106" s="228">
        <f>ROUND(I106*H106,2)</f>
        <v>0</v>
      </c>
      <c r="BL106" s="19" t="s">
        <v>321</v>
      </c>
      <c r="BM106" s="227" t="s">
        <v>2830</v>
      </c>
    </row>
    <row r="107" s="2" customFormat="1" ht="24.15" customHeight="1">
      <c r="A107" s="40"/>
      <c r="B107" s="41"/>
      <c r="C107" s="270" t="s">
        <v>8</v>
      </c>
      <c r="D107" s="270" t="s">
        <v>771</v>
      </c>
      <c r="E107" s="271" t="s">
        <v>2538</v>
      </c>
      <c r="F107" s="272" t="s">
        <v>2539</v>
      </c>
      <c r="G107" s="273" t="s">
        <v>727</v>
      </c>
      <c r="H107" s="274">
        <v>25</v>
      </c>
      <c r="I107" s="275"/>
      <c r="J107" s="276">
        <f>ROUND(I107*H107,2)</f>
        <v>0</v>
      </c>
      <c r="K107" s="272" t="s">
        <v>19</v>
      </c>
      <c r="L107" s="277"/>
      <c r="M107" s="278" t="s">
        <v>19</v>
      </c>
      <c r="N107" s="279" t="s">
        <v>43</v>
      </c>
      <c r="O107" s="86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7" t="s">
        <v>821</v>
      </c>
      <c r="AT107" s="227" t="s">
        <v>771</v>
      </c>
      <c r="AU107" s="227" t="s">
        <v>89</v>
      </c>
      <c r="AY107" s="19" t="s">
        <v>203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19" t="s">
        <v>79</v>
      </c>
      <c r="BK107" s="228">
        <f>ROUND(I107*H107,2)</f>
        <v>0</v>
      </c>
      <c r="BL107" s="19" t="s">
        <v>321</v>
      </c>
      <c r="BM107" s="227" t="s">
        <v>2831</v>
      </c>
    </row>
    <row r="108" s="2" customFormat="1" ht="24.15" customHeight="1">
      <c r="A108" s="40"/>
      <c r="B108" s="41"/>
      <c r="C108" s="270" t="s">
        <v>348</v>
      </c>
      <c r="D108" s="270" t="s">
        <v>771</v>
      </c>
      <c r="E108" s="271" t="s">
        <v>2541</v>
      </c>
      <c r="F108" s="272" t="s">
        <v>2542</v>
      </c>
      <c r="G108" s="273" t="s">
        <v>727</v>
      </c>
      <c r="H108" s="274">
        <v>25</v>
      </c>
      <c r="I108" s="275"/>
      <c r="J108" s="276">
        <f>ROUND(I108*H108,2)</f>
        <v>0</v>
      </c>
      <c r="K108" s="272" t="s">
        <v>19</v>
      </c>
      <c r="L108" s="277"/>
      <c r="M108" s="278" t="s">
        <v>19</v>
      </c>
      <c r="N108" s="279" t="s">
        <v>43</v>
      </c>
      <c r="O108" s="86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7" t="s">
        <v>821</v>
      </c>
      <c r="AT108" s="227" t="s">
        <v>771</v>
      </c>
      <c r="AU108" s="227" t="s">
        <v>89</v>
      </c>
      <c r="AY108" s="19" t="s">
        <v>203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19" t="s">
        <v>79</v>
      </c>
      <c r="BK108" s="228">
        <f>ROUND(I108*H108,2)</f>
        <v>0</v>
      </c>
      <c r="BL108" s="19" t="s">
        <v>321</v>
      </c>
      <c r="BM108" s="227" t="s">
        <v>2832</v>
      </c>
    </row>
    <row r="109" s="2" customFormat="1" ht="24.15" customHeight="1">
      <c r="A109" s="40"/>
      <c r="B109" s="41"/>
      <c r="C109" s="270" t="s">
        <v>355</v>
      </c>
      <c r="D109" s="270" t="s">
        <v>771</v>
      </c>
      <c r="E109" s="271" t="s">
        <v>2544</v>
      </c>
      <c r="F109" s="272" t="s">
        <v>2545</v>
      </c>
      <c r="G109" s="273" t="s">
        <v>2546</v>
      </c>
      <c r="H109" s="274">
        <v>1</v>
      </c>
      <c r="I109" s="275"/>
      <c r="J109" s="276">
        <f>ROUND(I109*H109,2)</f>
        <v>0</v>
      </c>
      <c r="K109" s="272" t="s">
        <v>19</v>
      </c>
      <c r="L109" s="277"/>
      <c r="M109" s="278" t="s">
        <v>19</v>
      </c>
      <c r="N109" s="279" t="s">
        <v>43</v>
      </c>
      <c r="O109" s="86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821</v>
      </c>
      <c r="AT109" s="227" t="s">
        <v>771</v>
      </c>
      <c r="AU109" s="227" t="s">
        <v>89</v>
      </c>
      <c r="AY109" s="19" t="s">
        <v>203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321</v>
      </c>
      <c r="BM109" s="227" t="s">
        <v>2833</v>
      </c>
    </row>
    <row r="110" s="2" customFormat="1" ht="24.15" customHeight="1">
      <c r="A110" s="40"/>
      <c r="B110" s="41"/>
      <c r="C110" s="270" t="s">
        <v>365</v>
      </c>
      <c r="D110" s="270" t="s">
        <v>771</v>
      </c>
      <c r="E110" s="271" t="s">
        <v>2548</v>
      </c>
      <c r="F110" s="272" t="s">
        <v>2549</v>
      </c>
      <c r="G110" s="273" t="s">
        <v>727</v>
      </c>
      <c r="H110" s="274">
        <v>25</v>
      </c>
      <c r="I110" s="275"/>
      <c r="J110" s="276">
        <f>ROUND(I110*H110,2)</f>
        <v>0</v>
      </c>
      <c r="K110" s="272" t="s">
        <v>19</v>
      </c>
      <c r="L110" s="277"/>
      <c r="M110" s="278" t="s">
        <v>19</v>
      </c>
      <c r="N110" s="279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821</v>
      </c>
      <c r="AT110" s="227" t="s">
        <v>771</v>
      </c>
      <c r="AU110" s="227" t="s">
        <v>89</v>
      </c>
      <c r="AY110" s="19" t="s">
        <v>203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321</v>
      </c>
      <c r="BM110" s="227" t="s">
        <v>2834</v>
      </c>
    </row>
    <row r="111" s="2" customFormat="1" ht="24.15" customHeight="1">
      <c r="A111" s="40"/>
      <c r="B111" s="41"/>
      <c r="C111" s="270" t="s">
        <v>321</v>
      </c>
      <c r="D111" s="270" t="s">
        <v>771</v>
      </c>
      <c r="E111" s="271" t="s">
        <v>2551</v>
      </c>
      <c r="F111" s="272" t="s">
        <v>2552</v>
      </c>
      <c r="G111" s="273" t="s">
        <v>727</v>
      </c>
      <c r="H111" s="274">
        <v>25</v>
      </c>
      <c r="I111" s="275"/>
      <c r="J111" s="276">
        <f>ROUND(I111*H111,2)</f>
        <v>0</v>
      </c>
      <c r="K111" s="272" t="s">
        <v>19</v>
      </c>
      <c r="L111" s="277"/>
      <c r="M111" s="278" t="s">
        <v>19</v>
      </c>
      <c r="N111" s="279" t="s">
        <v>43</v>
      </c>
      <c r="O111" s="86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7" t="s">
        <v>821</v>
      </c>
      <c r="AT111" s="227" t="s">
        <v>771</v>
      </c>
      <c r="AU111" s="227" t="s">
        <v>89</v>
      </c>
      <c r="AY111" s="19" t="s">
        <v>203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19" t="s">
        <v>79</v>
      </c>
      <c r="BK111" s="228">
        <f>ROUND(I111*H111,2)</f>
        <v>0</v>
      </c>
      <c r="BL111" s="19" t="s">
        <v>321</v>
      </c>
      <c r="BM111" s="227" t="s">
        <v>2835</v>
      </c>
    </row>
    <row r="112" s="2" customFormat="1" ht="24.15" customHeight="1">
      <c r="A112" s="40"/>
      <c r="B112" s="41"/>
      <c r="C112" s="270" t="s">
        <v>394</v>
      </c>
      <c r="D112" s="270" t="s">
        <v>771</v>
      </c>
      <c r="E112" s="271" t="s">
        <v>2554</v>
      </c>
      <c r="F112" s="272" t="s">
        <v>2555</v>
      </c>
      <c r="G112" s="273" t="s">
        <v>2267</v>
      </c>
      <c r="H112" s="274">
        <v>2</v>
      </c>
      <c r="I112" s="275"/>
      <c r="J112" s="276">
        <f>ROUND(I112*H112,2)</f>
        <v>0</v>
      </c>
      <c r="K112" s="272" t="s">
        <v>19</v>
      </c>
      <c r="L112" s="277"/>
      <c r="M112" s="278" t="s">
        <v>19</v>
      </c>
      <c r="N112" s="279" t="s">
        <v>43</v>
      </c>
      <c r="O112" s="86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7" t="s">
        <v>821</v>
      </c>
      <c r="AT112" s="227" t="s">
        <v>771</v>
      </c>
      <c r="AU112" s="227" t="s">
        <v>89</v>
      </c>
      <c r="AY112" s="19" t="s">
        <v>203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19" t="s">
        <v>79</v>
      </c>
      <c r="BK112" s="228">
        <f>ROUND(I112*H112,2)</f>
        <v>0</v>
      </c>
      <c r="BL112" s="19" t="s">
        <v>321</v>
      </c>
      <c r="BM112" s="227" t="s">
        <v>2836</v>
      </c>
    </row>
    <row r="113" s="2" customFormat="1" ht="24.15" customHeight="1">
      <c r="A113" s="40"/>
      <c r="B113" s="41"/>
      <c r="C113" s="270" t="s">
        <v>430</v>
      </c>
      <c r="D113" s="270" t="s">
        <v>771</v>
      </c>
      <c r="E113" s="271" t="s">
        <v>2557</v>
      </c>
      <c r="F113" s="272" t="s">
        <v>2558</v>
      </c>
      <c r="G113" s="273" t="s">
        <v>2559</v>
      </c>
      <c r="H113" s="274">
        <v>0.5</v>
      </c>
      <c r="I113" s="275"/>
      <c r="J113" s="276">
        <f>ROUND(I113*H113,2)</f>
        <v>0</v>
      </c>
      <c r="K113" s="272" t="s">
        <v>19</v>
      </c>
      <c r="L113" s="277"/>
      <c r="M113" s="278" t="s">
        <v>19</v>
      </c>
      <c r="N113" s="279" t="s">
        <v>43</v>
      </c>
      <c r="O113" s="86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7" t="s">
        <v>821</v>
      </c>
      <c r="AT113" s="227" t="s">
        <v>771</v>
      </c>
      <c r="AU113" s="227" t="s">
        <v>89</v>
      </c>
      <c r="AY113" s="19" t="s">
        <v>203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19" t="s">
        <v>79</v>
      </c>
      <c r="BK113" s="228">
        <f>ROUND(I113*H113,2)</f>
        <v>0</v>
      </c>
      <c r="BL113" s="19" t="s">
        <v>321</v>
      </c>
      <c r="BM113" s="227" t="s">
        <v>2837</v>
      </c>
    </row>
    <row r="114" s="2" customFormat="1" ht="24.15" customHeight="1">
      <c r="A114" s="40"/>
      <c r="B114" s="41"/>
      <c r="C114" s="270" t="s">
        <v>843</v>
      </c>
      <c r="D114" s="270" t="s">
        <v>771</v>
      </c>
      <c r="E114" s="271" t="s">
        <v>2561</v>
      </c>
      <c r="F114" s="272" t="s">
        <v>2562</v>
      </c>
      <c r="G114" s="273" t="s">
        <v>2267</v>
      </c>
      <c r="H114" s="274">
        <v>2</v>
      </c>
      <c r="I114" s="275"/>
      <c r="J114" s="276">
        <f>ROUND(I114*H114,2)</f>
        <v>0</v>
      </c>
      <c r="K114" s="272" t="s">
        <v>19</v>
      </c>
      <c r="L114" s="277"/>
      <c r="M114" s="278" t="s">
        <v>19</v>
      </c>
      <c r="N114" s="279" t="s">
        <v>43</v>
      </c>
      <c r="O114" s="86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7" t="s">
        <v>821</v>
      </c>
      <c r="AT114" s="227" t="s">
        <v>771</v>
      </c>
      <c r="AU114" s="227" t="s">
        <v>89</v>
      </c>
      <c r="AY114" s="19" t="s">
        <v>203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19" t="s">
        <v>79</v>
      </c>
      <c r="BK114" s="228">
        <f>ROUND(I114*H114,2)</f>
        <v>0</v>
      </c>
      <c r="BL114" s="19" t="s">
        <v>321</v>
      </c>
      <c r="BM114" s="227" t="s">
        <v>2838</v>
      </c>
    </row>
    <row r="115" s="2" customFormat="1" ht="24.15" customHeight="1">
      <c r="A115" s="40"/>
      <c r="B115" s="41"/>
      <c r="C115" s="270" t="s">
        <v>847</v>
      </c>
      <c r="D115" s="270" t="s">
        <v>771</v>
      </c>
      <c r="E115" s="271" t="s">
        <v>2564</v>
      </c>
      <c r="F115" s="272" t="s">
        <v>2839</v>
      </c>
      <c r="G115" s="273" t="s">
        <v>2499</v>
      </c>
      <c r="H115" s="274">
        <v>1</v>
      </c>
      <c r="I115" s="275"/>
      <c r="J115" s="276">
        <f>ROUND(I115*H115,2)</f>
        <v>0</v>
      </c>
      <c r="K115" s="272" t="s">
        <v>19</v>
      </c>
      <c r="L115" s="277"/>
      <c r="M115" s="278" t="s">
        <v>19</v>
      </c>
      <c r="N115" s="279" t="s">
        <v>43</v>
      </c>
      <c r="O115" s="86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821</v>
      </c>
      <c r="AT115" s="227" t="s">
        <v>771</v>
      </c>
      <c r="AU115" s="227" t="s">
        <v>89</v>
      </c>
      <c r="AY115" s="19" t="s">
        <v>203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321</v>
      </c>
      <c r="BM115" s="227" t="s">
        <v>2840</v>
      </c>
    </row>
    <row r="116" s="2" customFormat="1" ht="24.15" customHeight="1">
      <c r="A116" s="40"/>
      <c r="B116" s="41"/>
      <c r="C116" s="270" t="s">
        <v>7</v>
      </c>
      <c r="D116" s="270" t="s">
        <v>771</v>
      </c>
      <c r="E116" s="271" t="s">
        <v>2567</v>
      </c>
      <c r="F116" s="272" t="s">
        <v>2568</v>
      </c>
      <c r="G116" s="273" t="s">
        <v>2267</v>
      </c>
      <c r="H116" s="274">
        <v>8</v>
      </c>
      <c r="I116" s="275"/>
      <c r="J116" s="276">
        <f>ROUND(I116*H116,2)</f>
        <v>0</v>
      </c>
      <c r="K116" s="272" t="s">
        <v>19</v>
      </c>
      <c r="L116" s="277"/>
      <c r="M116" s="278" t="s">
        <v>19</v>
      </c>
      <c r="N116" s="279" t="s">
        <v>43</v>
      </c>
      <c r="O116" s="86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7" t="s">
        <v>821</v>
      </c>
      <c r="AT116" s="227" t="s">
        <v>771</v>
      </c>
      <c r="AU116" s="227" t="s">
        <v>89</v>
      </c>
      <c r="AY116" s="19" t="s">
        <v>203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19" t="s">
        <v>79</v>
      </c>
      <c r="BK116" s="228">
        <f>ROUND(I116*H116,2)</f>
        <v>0</v>
      </c>
      <c r="BL116" s="19" t="s">
        <v>321</v>
      </c>
      <c r="BM116" s="227" t="s">
        <v>2841</v>
      </c>
    </row>
    <row r="117" s="2" customFormat="1" ht="24.15" customHeight="1">
      <c r="A117" s="40"/>
      <c r="B117" s="41"/>
      <c r="C117" s="270" t="s">
        <v>864</v>
      </c>
      <c r="D117" s="270" t="s">
        <v>771</v>
      </c>
      <c r="E117" s="271" t="s">
        <v>2570</v>
      </c>
      <c r="F117" s="272" t="s">
        <v>2571</v>
      </c>
      <c r="G117" s="273" t="s">
        <v>2267</v>
      </c>
      <c r="H117" s="274">
        <v>8</v>
      </c>
      <c r="I117" s="275"/>
      <c r="J117" s="276">
        <f>ROUND(I117*H117,2)</f>
        <v>0</v>
      </c>
      <c r="K117" s="272" t="s">
        <v>19</v>
      </c>
      <c r="L117" s="277"/>
      <c r="M117" s="278" t="s">
        <v>19</v>
      </c>
      <c r="N117" s="279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821</v>
      </c>
      <c r="AT117" s="227" t="s">
        <v>771</v>
      </c>
      <c r="AU117" s="227" t="s">
        <v>89</v>
      </c>
      <c r="AY117" s="19" t="s">
        <v>203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321</v>
      </c>
      <c r="BM117" s="227" t="s">
        <v>2842</v>
      </c>
    </row>
    <row r="118" s="2" customFormat="1" ht="24.15" customHeight="1">
      <c r="A118" s="40"/>
      <c r="B118" s="41"/>
      <c r="C118" s="270" t="s">
        <v>871</v>
      </c>
      <c r="D118" s="270" t="s">
        <v>771</v>
      </c>
      <c r="E118" s="271" t="s">
        <v>2573</v>
      </c>
      <c r="F118" s="272" t="s">
        <v>2843</v>
      </c>
      <c r="G118" s="273" t="s">
        <v>2267</v>
      </c>
      <c r="H118" s="274">
        <v>8</v>
      </c>
      <c r="I118" s="275"/>
      <c r="J118" s="276">
        <f>ROUND(I118*H118,2)</f>
        <v>0</v>
      </c>
      <c r="K118" s="272" t="s">
        <v>19</v>
      </c>
      <c r="L118" s="277"/>
      <c r="M118" s="278" t="s">
        <v>19</v>
      </c>
      <c r="N118" s="279" t="s">
        <v>43</v>
      </c>
      <c r="O118" s="86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7" t="s">
        <v>821</v>
      </c>
      <c r="AT118" s="227" t="s">
        <v>771</v>
      </c>
      <c r="AU118" s="227" t="s">
        <v>89</v>
      </c>
      <c r="AY118" s="19" t="s">
        <v>203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19" t="s">
        <v>79</v>
      </c>
      <c r="BK118" s="228">
        <f>ROUND(I118*H118,2)</f>
        <v>0</v>
      </c>
      <c r="BL118" s="19" t="s">
        <v>321</v>
      </c>
      <c r="BM118" s="227" t="s">
        <v>2844</v>
      </c>
    </row>
    <row r="119" s="2" customFormat="1" ht="24.15" customHeight="1">
      <c r="A119" s="40"/>
      <c r="B119" s="41"/>
      <c r="C119" s="270" t="s">
        <v>884</v>
      </c>
      <c r="D119" s="270" t="s">
        <v>771</v>
      </c>
      <c r="E119" s="271" t="s">
        <v>2576</v>
      </c>
      <c r="F119" s="272" t="s">
        <v>2580</v>
      </c>
      <c r="G119" s="273" t="s">
        <v>2267</v>
      </c>
      <c r="H119" s="274">
        <v>4</v>
      </c>
      <c r="I119" s="275"/>
      <c r="J119" s="276">
        <f>ROUND(I119*H119,2)</f>
        <v>0</v>
      </c>
      <c r="K119" s="272" t="s">
        <v>19</v>
      </c>
      <c r="L119" s="277"/>
      <c r="M119" s="278" t="s">
        <v>19</v>
      </c>
      <c r="N119" s="279" t="s">
        <v>43</v>
      </c>
      <c r="O119" s="86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7" t="s">
        <v>821</v>
      </c>
      <c r="AT119" s="227" t="s">
        <v>771</v>
      </c>
      <c r="AU119" s="227" t="s">
        <v>89</v>
      </c>
      <c r="AY119" s="19" t="s">
        <v>203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19" t="s">
        <v>79</v>
      </c>
      <c r="BK119" s="228">
        <f>ROUND(I119*H119,2)</f>
        <v>0</v>
      </c>
      <c r="BL119" s="19" t="s">
        <v>321</v>
      </c>
      <c r="BM119" s="227" t="s">
        <v>2845</v>
      </c>
    </row>
    <row r="120" s="2" customFormat="1" ht="24.15" customHeight="1">
      <c r="A120" s="40"/>
      <c r="B120" s="41"/>
      <c r="C120" s="270" t="s">
        <v>888</v>
      </c>
      <c r="D120" s="270" t="s">
        <v>771</v>
      </c>
      <c r="E120" s="271" t="s">
        <v>2579</v>
      </c>
      <c r="F120" s="272" t="s">
        <v>2583</v>
      </c>
      <c r="G120" s="273" t="s">
        <v>2267</v>
      </c>
      <c r="H120" s="274">
        <v>4</v>
      </c>
      <c r="I120" s="275"/>
      <c r="J120" s="276">
        <f>ROUND(I120*H120,2)</f>
        <v>0</v>
      </c>
      <c r="K120" s="272" t="s">
        <v>19</v>
      </c>
      <c r="L120" s="277"/>
      <c r="M120" s="278" t="s">
        <v>19</v>
      </c>
      <c r="N120" s="279" t="s">
        <v>43</v>
      </c>
      <c r="O120" s="86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7" t="s">
        <v>821</v>
      </c>
      <c r="AT120" s="227" t="s">
        <v>771</v>
      </c>
      <c r="AU120" s="227" t="s">
        <v>89</v>
      </c>
      <c r="AY120" s="19" t="s">
        <v>203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19" t="s">
        <v>79</v>
      </c>
      <c r="BK120" s="228">
        <f>ROUND(I120*H120,2)</f>
        <v>0</v>
      </c>
      <c r="BL120" s="19" t="s">
        <v>321</v>
      </c>
      <c r="BM120" s="227" t="s">
        <v>2846</v>
      </c>
    </row>
    <row r="121" s="2" customFormat="1" ht="24.15" customHeight="1">
      <c r="A121" s="40"/>
      <c r="B121" s="41"/>
      <c r="C121" s="270" t="s">
        <v>892</v>
      </c>
      <c r="D121" s="270" t="s">
        <v>771</v>
      </c>
      <c r="E121" s="271" t="s">
        <v>2582</v>
      </c>
      <c r="F121" s="272" t="s">
        <v>2586</v>
      </c>
      <c r="G121" s="273" t="s">
        <v>2587</v>
      </c>
      <c r="H121" s="274">
        <v>186</v>
      </c>
      <c r="I121" s="275"/>
      <c r="J121" s="276">
        <f>ROUND(I121*H121,2)</f>
        <v>0</v>
      </c>
      <c r="K121" s="272" t="s">
        <v>19</v>
      </c>
      <c r="L121" s="277"/>
      <c r="M121" s="278" t="s">
        <v>19</v>
      </c>
      <c r="N121" s="279" t="s">
        <v>43</v>
      </c>
      <c r="O121" s="86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7" t="s">
        <v>821</v>
      </c>
      <c r="AT121" s="227" t="s">
        <v>771</v>
      </c>
      <c r="AU121" s="227" t="s">
        <v>89</v>
      </c>
      <c r="AY121" s="19" t="s">
        <v>203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19" t="s">
        <v>79</v>
      </c>
      <c r="BK121" s="228">
        <f>ROUND(I121*H121,2)</f>
        <v>0</v>
      </c>
      <c r="BL121" s="19" t="s">
        <v>321</v>
      </c>
      <c r="BM121" s="227" t="s">
        <v>2847</v>
      </c>
    </row>
    <row r="122" s="2" customFormat="1" ht="24.15" customHeight="1">
      <c r="A122" s="40"/>
      <c r="B122" s="41"/>
      <c r="C122" s="270" t="s">
        <v>899</v>
      </c>
      <c r="D122" s="270" t="s">
        <v>771</v>
      </c>
      <c r="E122" s="271" t="s">
        <v>2585</v>
      </c>
      <c r="F122" s="272" t="s">
        <v>2590</v>
      </c>
      <c r="G122" s="273" t="s">
        <v>2499</v>
      </c>
      <c r="H122" s="274">
        <v>1</v>
      </c>
      <c r="I122" s="275"/>
      <c r="J122" s="276">
        <f>ROUND(I122*H122,2)</f>
        <v>0</v>
      </c>
      <c r="K122" s="272" t="s">
        <v>19</v>
      </c>
      <c r="L122" s="277"/>
      <c r="M122" s="278" t="s">
        <v>19</v>
      </c>
      <c r="N122" s="279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821</v>
      </c>
      <c r="AT122" s="227" t="s">
        <v>771</v>
      </c>
      <c r="AU122" s="227" t="s">
        <v>89</v>
      </c>
      <c r="AY122" s="19" t="s">
        <v>203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321</v>
      </c>
      <c r="BM122" s="227" t="s">
        <v>2848</v>
      </c>
    </row>
    <row r="123" s="12" customFormat="1" ht="20.88" customHeight="1">
      <c r="A123" s="12"/>
      <c r="B123" s="200"/>
      <c r="C123" s="201"/>
      <c r="D123" s="202" t="s">
        <v>71</v>
      </c>
      <c r="E123" s="214" t="s">
        <v>2592</v>
      </c>
      <c r="F123" s="214" t="s">
        <v>2849</v>
      </c>
      <c r="G123" s="201"/>
      <c r="H123" s="201"/>
      <c r="I123" s="204"/>
      <c r="J123" s="215">
        <f>BK123</f>
        <v>0</v>
      </c>
      <c r="K123" s="201"/>
      <c r="L123" s="206"/>
      <c r="M123" s="207"/>
      <c r="N123" s="208"/>
      <c r="O123" s="208"/>
      <c r="P123" s="209">
        <f>SUM(P124:P130)</f>
        <v>0</v>
      </c>
      <c r="Q123" s="208"/>
      <c r="R123" s="209">
        <f>SUM(R124:R130)</f>
        <v>0</v>
      </c>
      <c r="S123" s="208"/>
      <c r="T123" s="210">
        <f>SUM(T124:T130)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1" t="s">
        <v>79</v>
      </c>
      <c r="AT123" s="212" t="s">
        <v>71</v>
      </c>
      <c r="AU123" s="212" t="s">
        <v>81</v>
      </c>
      <c r="AY123" s="211" t="s">
        <v>203</v>
      </c>
      <c r="BK123" s="213">
        <f>SUM(BK124:BK130)</f>
        <v>0</v>
      </c>
    </row>
    <row r="124" s="2" customFormat="1" ht="37.8" customHeight="1">
      <c r="A124" s="40"/>
      <c r="B124" s="41"/>
      <c r="C124" s="270" t="s">
        <v>903</v>
      </c>
      <c r="D124" s="270" t="s">
        <v>771</v>
      </c>
      <c r="E124" s="271" t="s">
        <v>2594</v>
      </c>
      <c r="F124" s="272" t="s">
        <v>2815</v>
      </c>
      <c r="G124" s="273" t="s">
        <v>505</v>
      </c>
      <c r="H124" s="274">
        <v>1</v>
      </c>
      <c r="I124" s="275"/>
      <c r="J124" s="276">
        <f>ROUND(I124*H124,2)</f>
        <v>0</v>
      </c>
      <c r="K124" s="272" t="s">
        <v>19</v>
      </c>
      <c r="L124" s="277"/>
      <c r="M124" s="278" t="s">
        <v>19</v>
      </c>
      <c r="N124" s="279" t="s">
        <v>43</v>
      </c>
      <c r="O124" s="86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7" t="s">
        <v>821</v>
      </c>
      <c r="AT124" s="227" t="s">
        <v>771</v>
      </c>
      <c r="AU124" s="227" t="s">
        <v>89</v>
      </c>
      <c r="AY124" s="19" t="s">
        <v>203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19" t="s">
        <v>79</v>
      </c>
      <c r="BK124" s="228">
        <f>ROUND(I124*H124,2)</f>
        <v>0</v>
      </c>
      <c r="BL124" s="19" t="s">
        <v>321</v>
      </c>
      <c r="BM124" s="227" t="s">
        <v>2850</v>
      </c>
    </row>
    <row r="125" s="2" customFormat="1" ht="24.15" customHeight="1">
      <c r="A125" s="40"/>
      <c r="B125" s="41"/>
      <c r="C125" s="270" t="s">
        <v>909</v>
      </c>
      <c r="D125" s="270" t="s">
        <v>771</v>
      </c>
      <c r="E125" s="271" t="s">
        <v>2596</v>
      </c>
      <c r="F125" s="272" t="s">
        <v>2817</v>
      </c>
      <c r="G125" s="273" t="s">
        <v>505</v>
      </c>
      <c r="H125" s="274">
        <v>2</v>
      </c>
      <c r="I125" s="275"/>
      <c r="J125" s="276">
        <f>ROUND(I125*H125,2)</f>
        <v>0</v>
      </c>
      <c r="K125" s="272" t="s">
        <v>19</v>
      </c>
      <c r="L125" s="277"/>
      <c r="M125" s="278" t="s">
        <v>19</v>
      </c>
      <c r="N125" s="279" t="s">
        <v>43</v>
      </c>
      <c r="O125" s="86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7" t="s">
        <v>821</v>
      </c>
      <c r="AT125" s="227" t="s">
        <v>771</v>
      </c>
      <c r="AU125" s="227" t="s">
        <v>89</v>
      </c>
      <c r="AY125" s="19" t="s">
        <v>203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19" t="s">
        <v>79</v>
      </c>
      <c r="BK125" s="228">
        <f>ROUND(I125*H125,2)</f>
        <v>0</v>
      </c>
      <c r="BL125" s="19" t="s">
        <v>321</v>
      </c>
      <c r="BM125" s="227" t="s">
        <v>2851</v>
      </c>
    </row>
    <row r="126" s="2" customFormat="1" ht="24.15" customHeight="1">
      <c r="A126" s="40"/>
      <c r="B126" s="41"/>
      <c r="C126" s="270" t="s">
        <v>918</v>
      </c>
      <c r="D126" s="270" t="s">
        <v>771</v>
      </c>
      <c r="E126" s="271" t="s">
        <v>2598</v>
      </c>
      <c r="F126" s="272" t="s">
        <v>2852</v>
      </c>
      <c r="G126" s="273" t="s">
        <v>505</v>
      </c>
      <c r="H126" s="274">
        <v>1</v>
      </c>
      <c r="I126" s="275"/>
      <c r="J126" s="276">
        <f>ROUND(I126*H126,2)</f>
        <v>0</v>
      </c>
      <c r="K126" s="272" t="s">
        <v>19</v>
      </c>
      <c r="L126" s="277"/>
      <c r="M126" s="278" t="s">
        <v>19</v>
      </c>
      <c r="N126" s="279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821</v>
      </c>
      <c r="AT126" s="227" t="s">
        <v>771</v>
      </c>
      <c r="AU126" s="227" t="s">
        <v>89</v>
      </c>
      <c r="AY126" s="19" t="s">
        <v>203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321</v>
      </c>
      <c r="BM126" s="227" t="s">
        <v>2853</v>
      </c>
    </row>
    <row r="127" s="2" customFormat="1" ht="24.15" customHeight="1">
      <c r="A127" s="40"/>
      <c r="B127" s="41"/>
      <c r="C127" s="270" t="s">
        <v>923</v>
      </c>
      <c r="D127" s="270" t="s">
        <v>771</v>
      </c>
      <c r="E127" s="271" t="s">
        <v>2600</v>
      </c>
      <c r="F127" s="272" t="s">
        <v>2505</v>
      </c>
      <c r="G127" s="273" t="s">
        <v>505</v>
      </c>
      <c r="H127" s="274">
        <v>1</v>
      </c>
      <c r="I127" s="275"/>
      <c r="J127" s="276">
        <f>ROUND(I127*H127,2)</f>
        <v>0</v>
      </c>
      <c r="K127" s="272" t="s">
        <v>19</v>
      </c>
      <c r="L127" s="277"/>
      <c r="M127" s="278" t="s">
        <v>19</v>
      </c>
      <c r="N127" s="279" t="s">
        <v>43</v>
      </c>
      <c r="O127" s="86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7" t="s">
        <v>821</v>
      </c>
      <c r="AT127" s="227" t="s">
        <v>771</v>
      </c>
      <c r="AU127" s="227" t="s">
        <v>89</v>
      </c>
      <c r="AY127" s="19" t="s">
        <v>203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19" t="s">
        <v>79</v>
      </c>
      <c r="BK127" s="228">
        <f>ROUND(I127*H127,2)</f>
        <v>0</v>
      </c>
      <c r="BL127" s="19" t="s">
        <v>321</v>
      </c>
      <c r="BM127" s="227" t="s">
        <v>2854</v>
      </c>
    </row>
    <row r="128" s="2" customFormat="1" ht="24.15" customHeight="1">
      <c r="A128" s="40"/>
      <c r="B128" s="41"/>
      <c r="C128" s="270" t="s">
        <v>821</v>
      </c>
      <c r="D128" s="270" t="s">
        <v>771</v>
      </c>
      <c r="E128" s="271" t="s">
        <v>2602</v>
      </c>
      <c r="F128" s="272" t="s">
        <v>2508</v>
      </c>
      <c r="G128" s="273" t="s">
        <v>505</v>
      </c>
      <c r="H128" s="274">
        <v>1</v>
      </c>
      <c r="I128" s="275"/>
      <c r="J128" s="276">
        <f>ROUND(I128*H128,2)</f>
        <v>0</v>
      </c>
      <c r="K128" s="272" t="s">
        <v>19</v>
      </c>
      <c r="L128" s="277"/>
      <c r="M128" s="278" t="s">
        <v>19</v>
      </c>
      <c r="N128" s="279" t="s">
        <v>43</v>
      </c>
      <c r="O128" s="86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7" t="s">
        <v>821</v>
      </c>
      <c r="AT128" s="227" t="s">
        <v>771</v>
      </c>
      <c r="AU128" s="227" t="s">
        <v>89</v>
      </c>
      <c r="AY128" s="19" t="s">
        <v>203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19" t="s">
        <v>79</v>
      </c>
      <c r="BK128" s="228">
        <f>ROUND(I128*H128,2)</f>
        <v>0</v>
      </c>
      <c r="BL128" s="19" t="s">
        <v>321</v>
      </c>
      <c r="BM128" s="227" t="s">
        <v>2855</v>
      </c>
    </row>
    <row r="129" s="2" customFormat="1" ht="24.15" customHeight="1">
      <c r="A129" s="40"/>
      <c r="B129" s="41"/>
      <c r="C129" s="270" t="s">
        <v>932</v>
      </c>
      <c r="D129" s="270" t="s">
        <v>771</v>
      </c>
      <c r="E129" s="271" t="s">
        <v>2604</v>
      </c>
      <c r="F129" s="272" t="s">
        <v>2511</v>
      </c>
      <c r="G129" s="273" t="s">
        <v>505</v>
      </c>
      <c r="H129" s="274">
        <v>1</v>
      </c>
      <c r="I129" s="275"/>
      <c r="J129" s="276">
        <f>ROUND(I129*H129,2)</f>
        <v>0</v>
      </c>
      <c r="K129" s="272" t="s">
        <v>19</v>
      </c>
      <c r="L129" s="277"/>
      <c r="M129" s="278" t="s">
        <v>19</v>
      </c>
      <c r="N129" s="279" t="s">
        <v>43</v>
      </c>
      <c r="O129" s="86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7" t="s">
        <v>821</v>
      </c>
      <c r="AT129" s="227" t="s">
        <v>771</v>
      </c>
      <c r="AU129" s="227" t="s">
        <v>89</v>
      </c>
      <c r="AY129" s="19" t="s">
        <v>203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19" t="s">
        <v>79</v>
      </c>
      <c r="BK129" s="228">
        <f>ROUND(I129*H129,2)</f>
        <v>0</v>
      </c>
      <c r="BL129" s="19" t="s">
        <v>321</v>
      </c>
      <c r="BM129" s="227" t="s">
        <v>2856</v>
      </c>
    </row>
    <row r="130" s="2" customFormat="1" ht="24.15" customHeight="1">
      <c r="A130" s="40"/>
      <c r="B130" s="41"/>
      <c r="C130" s="270" t="s">
        <v>937</v>
      </c>
      <c r="D130" s="270" t="s">
        <v>771</v>
      </c>
      <c r="E130" s="271" t="s">
        <v>2606</v>
      </c>
      <c r="F130" s="272" t="s">
        <v>2365</v>
      </c>
      <c r="G130" s="273" t="s">
        <v>2499</v>
      </c>
      <c r="H130" s="274">
        <v>1</v>
      </c>
      <c r="I130" s="275"/>
      <c r="J130" s="276">
        <f>ROUND(I130*H130,2)</f>
        <v>0</v>
      </c>
      <c r="K130" s="272" t="s">
        <v>19</v>
      </c>
      <c r="L130" s="277"/>
      <c r="M130" s="278" t="s">
        <v>19</v>
      </c>
      <c r="N130" s="279" t="s">
        <v>43</v>
      </c>
      <c r="O130" s="86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7" t="s">
        <v>821</v>
      </c>
      <c r="AT130" s="227" t="s">
        <v>771</v>
      </c>
      <c r="AU130" s="227" t="s">
        <v>89</v>
      </c>
      <c r="AY130" s="19" t="s">
        <v>203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19" t="s">
        <v>79</v>
      </c>
      <c r="BK130" s="228">
        <f>ROUND(I130*H130,2)</f>
        <v>0</v>
      </c>
      <c r="BL130" s="19" t="s">
        <v>321</v>
      </c>
      <c r="BM130" s="227" t="s">
        <v>2857</v>
      </c>
    </row>
    <row r="131" s="12" customFormat="1" ht="20.88" customHeight="1">
      <c r="A131" s="12"/>
      <c r="B131" s="200"/>
      <c r="C131" s="201"/>
      <c r="D131" s="202" t="s">
        <v>71</v>
      </c>
      <c r="E131" s="214" t="s">
        <v>2625</v>
      </c>
      <c r="F131" s="214" t="s">
        <v>2858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P132</f>
        <v>0</v>
      </c>
      <c r="Q131" s="208"/>
      <c r="R131" s="209">
        <f>R132</f>
        <v>0</v>
      </c>
      <c r="S131" s="208"/>
      <c r="T131" s="210">
        <f>T132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79</v>
      </c>
      <c r="AT131" s="212" t="s">
        <v>71</v>
      </c>
      <c r="AU131" s="212" t="s">
        <v>81</v>
      </c>
      <c r="AY131" s="211" t="s">
        <v>203</v>
      </c>
      <c r="BK131" s="213">
        <f>BK132</f>
        <v>0</v>
      </c>
    </row>
    <row r="132" s="2" customFormat="1" ht="24.15" customHeight="1">
      <c r="A132" s="40"/>
      <c r="B132" s="41"/>
      <c r="C132" s="270" t="s">
        <v>943</v>
      </c>
      <c r="D132" s="270" t="s">
        <v>771</v>
      </c>
      <c r="E132" s="271" t="s">
        <v>2627</v>
      </c>
      <c r="F132" s="272" t="s">
        <v>2824</v>
      </c>
      <c r="G132" s="273" t="s">
        <v>2519</v>
      </c>
      <c r="H132" s="274">
        <v>22</v>
      </c>
      <c r="I132" s="275"/>
      <c r="J132" s="276">
        <f>ROUND(I132*H132,2)</f>
        <v>0</v>
      </c>
      <c r="K132" s="272" t="s">
        <v>19</v>
      </c>
      <c r="L132" s="277"/>
      <c r="M132" s="278" t="s">
        <v>19</v>
      </c>
      <c r="N132" s="279" t="s">
        <v>43</v>
      </c>
      <c r="O132" s="86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7" t="s">
        <v>821</v>
      </c>
      <c r="AT132" s="227" t="s">
        <v>771</v>
      </c>
      <c r="AU132" s="227" t="s">
        <v>89</v>
      </c>
      <c r="AY132" s="19" t="s">
        <v>203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19" t="s">
        <v>79</v>
      </c>
      <c r="BK132" s="228">
        <f>ROUND(I132*H132,2)</f>
        <v>0</v>
      </c>
      <c r="BL132" s="19" t="s">
        <v>321</v>
      </c>
      <c r="BM132" s="227" t="s">
        <v>2859</v>
      </c>
    </row>
    <row r="133" s="12" customFormat="1" ht="20.88" customHeight="1">
      <c r="A133" s="12"/>
      <c r="B133" s="200"/>
      <c r="C133" s="201"/>
      <c r="D133" s="202" t="s">
        <v>71</v>
      </c>
      <c r="E133" s="214" t="s">
        <v>2631</v>
      </c>
      <c r="F133" s="214" t="s">
        <v>2860</v>
      </c>
      <c r="G133" s="201"/>
      <c r="H133" s="201"/>
      <c r="I133" s="204"/>
      <c r="J133" s="215">
        <f>BK133</f>
        <v>0</v>
      </c>
      <c r="K133" s="201"/>
      <c r="L133" s="206"/>
      <c r="M133" s="207"/>
      <c r="N133" s="208"/>
      <c r="O133" s="208"/>
      <c r="P133" s="209">
        <f>SUM(P134:P153)</f>
        <v>0</v>
      </c>
      <c r="Q133" s="208"/>
      <c r="R133" s="209">
        <f>SUM(R134:R153)</f>
        <v>0</v>
      </c>
      <c r="S133" s="208"/>
      <c r="T133" s="210">
        <f>SUM(T134:T153)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79</v>
      </c>
      <c r="AT133" s="212" t="s">
        <v>71</v>
      </c>
      <c r="AU133" s="212" t="s">
        <v>81</v>
      </c>
      <c r="AY133" s="211" t="s">
        <v>203</v>
      </c>
      <c r="BK133" s="213">
        <f>SUM(BK134:BK153)</f>
        <v>0</v>
      </c>
    </row>
    <row r="134" s="2" customFormat="1" ht="24.15" customHeight="1">
      <c r="A134" s="40"/>
      <c r="B134" s="41"/>
      <c r="C134" s="216" t="s">
        <v>960</v>
      </c>
      <c r="D134" s="216" t="s">
        <v>206</v>
      </c>
      <c r="E134" s="217" t="s">
        <v>2633</v>
      </c>
      <c r="F134" s="218" t="s">
        <v>2527</v>
      </c>
      <c r="G134" s="219" t="s">
        <v>2267</v>
      </c>
      <c r="H134" s="220">
        <v>1</v>
      </c>
      <c r="I134" s="221"/>
      <c r="J134" s="222">
        <f>ROUND(I134*H134,2)</f>
        <v>0</v>
      </c>
      <c r="K134" s="218" t="s">
        <v>19</v>
      </c>
      <c r="L134" s="46"/>
      <c r="M134" s="223" t="s">
        <v>19</v>
      </c>
      <c r="N134" s="224" t="s">
        <v>43</v>
      </c>
      <c r="O134" s="86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7" t="s">
        <v>321</v>
      </c>
      <c r="AT134" s="227" t="s">
        <v>206</v>
      </c>
      <c r="AU134" s="227" t="s">
        <v>89</v>
      </c>
      <c r="AY134" s="19" t="s">
        <v>203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19" t="s">
        <v>79</v>
      </c>
      <c r="BK134" s="228">
        <f>ROUND(I134*H134,2)</f>
        <v>0</v>
      </c>
      <c r="BL134" s="19" t="s">
        <v>321</v>
      </c>
      <c r="BM134" s="227" t="s">
        <v>2861</v>
      </c>
    </row>
    <row r="135" s="2" customFormat="1" ht="24.15" customHeight="1">
      <c r="A135" s="40"/>
      <c r="B135" s="41"/>
      <c r="C135" s="216" t="s">
        <v>965</v>
      </c>
      <c r="D135" s="216" t="s">
        <v>206</v>
      </c>
      <c r="E135" s="217" t="s">
        <v>2635</v>
      </c>
      <c r="F135" s="218" t="s">
        <v>2530</v>
      </c>
      <c r="G135" s="219" t="s">
        <v>727</v>
      </c>
      <c r="H135" s="220">
        <v>22</v>
      </c>
      <c r="I135" s="221"/>
      <c r="J135" s="222">
        <f>ROUND(I135*H135,2)</f>
        <v>0</v>
      </c>
      <c r="K135" s="218" t="s">
        <v>19</v>
      </c>
      <c r="L135" s="46"/>
      <c r="M135" s="223" t="s">
        <v>19</v>
      </c>
      <c r="N135" s="224" t="s">
        <v>43</v>
      </c>
      <c r="O135" s="86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7" t="s">
        <v>321</v>
      </c>
      <c r="AT135" s="227" t="s">
        <v>206</v>
      </c>
      <c r="AU135" s="227" t="s">
        <v>89</v>
      </c>
      <c r="AY135" s="19" t="s">
        <v>203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19" t="s">
        <v>79</v>
      </c>
      <c r="BK135" s="228">
        <f>ROUND(I135*H135,2)</f>
        <v>0</v>
      </c>
      <c r="BL135" s="19" t="s">
        <v>321</v>
      </c>
      <c r="BM135" s="227" t="s">
        <v>2862</v>
      </c>
    </row>
    <row r="136" s="2" customFormat="1" ht="24.15" customHeight="1">
      <c r="A136" s="40"/>
      <c r="B136" s="41"/>
      <c r="C136" s="216" t="s">
        <v>990</v>
      </c>
      <c r="D136" s="216" t="s">
        <v>206</v>
      </c>
      <c r="E136" s="217" t="s">
        <v>2638</v>
      </c>
      <c r="F136" s="218" t="s">
        <v>2533</v>
      </c>
      <c r="G136" s="219" t="s">
        <v>727</v>
      </c>
      <c r="H136" s="220">
        <v>22</v>
      </c>
      <c r="I136" s="221"/>
      <c r="J136" s="222">
        <f>ROUND(I136*H136,2)</f>
        <v>0</v>
      </c>
      <c r="K136" s="218" t="s">
        <v>19</v>
      </c>
      <c r="L136" s="46"/>
      <c r="M136" s="223" t="s">
        <v>19</v>
      </c>
      <c r="N136" s="224" t="s">
        <v>43</v>
      </c>
      <c r="O136" s="86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7" t="s">
        <v>321</v>
      </c>
      <c r="AT136" s="227" t="s">
        <v>206</v>
      </c>
      <c r="AU136" s="227" t="s">
        <v>89</v>
      </c>
      <c r="AY136" s="19" t="s">
        <v>203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19" t="s">
        <v>79</v>
      </c>
      <c r="BK136" s="228">
        <f>ROUND(I136*H136,2)</f>
        <v>0</v>
      </c>
      <c r="BL136" s="19" t="s">
        <v>321</v>
      </c>
      <c r="BM136" s="227" t="s">
        <v>2863</v>
      </c>
    </row>
    <row r="137" s="2" customFormat="1" ht="24.15" customHeight="1">
      <c r="A137" s="40"/>
      <c r="B137" s="41"/>
      <c r="C137" s="216" t="s">
        <v>993</v>
      </c>
      <c r="D137" s="216" t="s">
        <v>206</v>
      </c>
      <c r="E137" s="217" t="s">
        <v>2641</v>
      </c>
      <c r="F137" s="218" t="s">
        <v>2536</v>
      </c>
      <c r="G137" s="219" t="s">
        <v>2267</v>
      </c>
      <c r="H137" s="220">
        <v>2</v>
      </c>
      <c r="I137" s="221"/>
      <c r="J137" s="222">
        <f>ROUND(I137*H137,2)</f>
        <v>0</v>
      </c>
      <c r="K137" s="218" t="s">
        <v>19</v>
      </c>
      <c r="L137" s="46"/>
      <c r="M137" s="223" t="s">
        <v>19</v>
      </c>
      <c r="N137" s="224" t="s">
        <v>43</v>
      </c>
      <c r="O137" s="86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7" t="s">
        <v>321</v>
      </c>
      <c r="AT137" s="227" t="s">
        <v>206</v>
      </c>
      <c r="AU137" s="227" t="s">
        <v>89</v>
      </c>
      <c r="AY137" s="19" t="s">
        <v>203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19" t="s">
        <v>79</v>
      </c>
      <c r="BK137" s="228">
        <f>ROUND(I137*H137,2)</f>
        <v>0</v>
      </c>
      <c r="BL137" s="19" t="s">
        <v>321</v>
      </c>
      <c r="BM137" s="227" t="s">
        <v>2864</v>
      </c>
    </row>
    <row r="138" s="2" customFormat="1" ht="24.15" customHeight="1">
      <c r="A138" s="40"/>
      <c r="B138" s="41"/>
      <c r="C138" s="216" t="s">
        <v>1020</v>
      </c>
      <c r="D138" s="216" t="s">
        <v>206</v>
      </c>
      <c r="E138" s="217" t="s">
        <v>2644</v>
      </c>
      <c r="F138" s="218" t="s">
        <v>2539</v>
      </c>
      <c r="G138" s="219" t="s">
        <v>727</v>
      </c>
      <c r="H138" s="220">
        <v>22</v>
      </c>
      <c r="I138" s="221"/>
      <c r="J138" s="222">
        <f>ROUND(I138*H138,2)</f>
        <v>0</v>
      </c>
      <c r="K138" s="218" t="s">
        <v>19</v>
      </c>
      <c r="L138" s="46"/>
      <c r="M138" s="223" t="s">
        <v>19</v>
      </c>
      <c r="N138" s="224" t="s">
        <v>43</v>
      </c>
      <c r="O138" s="86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7" t="s">
        <v>321</v>
      </c>
      <c r="AT138" s="227" t="s">
        <v>206</v>
      </c>
      <c r="AU138" s="227" t="s">
        <v>89</v>
      </c>
      <c r="AY138" s="19" t="s">
        <v>203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19" t="s">
        <v>79</v>
      </c>
      <c r="BK138" s="228">
        <f>ROUND(I138*H138,2)</f>
        <v>0</v>
      </c>
      <c r="BL138" s="19" t="s">
        <v>321</v>
      </c>
      <c r="BM138" s="227" t="s">
        <v>2865</v>
      </c>
    </row>
    <row r="139" s="2" customFormat="1" ht="24.15" customHeight="1">
      <c r="A139" s="40"/>
      <c r="B139" s="41"/>
      <c r="C139" s="216" t="s">
        <v>1025</v>
      </c>
      <c r="D139" s="216" t="s">
        <v>206</v>
      </c>
      <c r="E139" s="217" t="s">
        <v>2646</v>
      </c>
      <c r="F139" s="218" t="s">
        <v>2542</v>
      </c>
      <c r="G139" s="219" t="s">
        <v>727</v>
      </c>
      <c r="H139" s="220">
        <v>22</v>
      </c>
      <c r="I139" s="221"/>
      <c r="J139" s="222">
        <f>ROUND(I139*H139,2)</f>
        <v>0</v>
      </c>
      <c r="K139" s="218" t="s">
        <v>19</v>
      </c>
      <c r="L139" s="46"/>
      <c r="M139" s="223" t="s">
        <v>19</v>
      </c>
      <c r="N139" s="224" t="s">
        <v>43</v>
      </c>
      <c r="O139" s="86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7" t="s">
        <v>321</v>
      </c>
      <c r="AT139" s="227" t="s">
        <v>206</v>
      </c>
      <c r="AU139" s="227" t="s">
        <v>89</v>
      </c>
      <c r="AY139" s="19" t="s">
        <v>203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19" t="s">
        <v>79</v>
      </c>
      <c r="BK139" s="228">
        <f>ROUND(I139*H139,2)</f>
        <v>0</v>
      </c>
      <c r="BL139" s="19" t="s">
        <v>321</v>
      </c>
      <c r="BM139" s="227" t="s">
        <v>2866</v>
      </c>
    </row>
    <row r="140" s="2" customFormat="1" ht="24.15" customHeight="1">
      <c r="A140" s="40"/>
      <c r="B140" s="41"/>
      <c r="C140" s="216" t="s">
        <v>1030</v>
      </c>
      <c r="D140" s="216" t="s">
        <v>206</v>
      </c>
      <c r="E140" s="217" t="s">
        <v>2649</v>
      </c>
      <c r="F140" s="218" t="s">
        <v>2545</v>
      </c>
      <c r="G140" s="219" t="s">
        <v>2546</v>
      </c>
      <c r="H140" s="220">
        <v>1</v>
      </c>
      <c r="I140" s="221"/>
      <c r="J140" s="222">
        <f>ROUND(I140*H140,2)</f>
        <v>0</v>
      </c>
      <c r="K140" s="218" t="s">
        <v>19</v>
      </c>
      <c r="L140" s="46"/>
      <c r="M140" s="223" t="s">
        <v>19</v>
      </c>
      <c r="N140" s="224" t="s">
        <v>43</v>
      </c>
      <c r="O140" s="86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7" t="s">
        <v>321</v>
      </c>
      <c r="AT140" s="227" t="s">
        <v>206</v>
      </c>
      <c r="AU140" s="227" t="s">
        <v>89</v>
      </c>
      <c r="AY140" s="19" t="s">
        <v>203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19" t="s">
        <v>79</v>
      </c>
      <c r="BK140" s="228">
        <f>ROUND(I140*H140,2)</f>
        <v>0</v>
      </c>
      <c r="BL140" s="19" t="s">
        <v>321</v>
      </c>
      <c r="BM140" s="227" t="s">
        <v>2867</v>
      </c>
    </row>
    <row r="141" s="2" customFormat="1" ht="24.15" customHeight="1">
      <c r="A141" s="40"/>
      <c r="B141" s="41"/>
      <c r="C141" s="216" t="s">
        <v>1822</v>
      </c>
      <c r="D141" s="216" t="s">
        <v>206</v>
      </c>
      <c r="E141" s="217" t="s">
        <v>2652</v>
      </c>
      <c r="F141" s="218" t="s">
        <v>2549</v>
      </c>
      <c r="G141" s="219" t="s">
        <v>727</v>
      </c>
      <c r="H141" s="220">
        <v>22</v>
      </c>
      <c r="I141" s="221"/>
      <c r="J141" s="222">
        <f>ROUND(I141*H141,2)</f>
        <v>0</v>
      </c>
      <c r="K141" s="218" t="s">
        <v>19</v>
      </c>
      <c r="L141" s="46"/>
      <c r="M141" s="223" t="s">
        <v>19</v>
      </c>
      <c r="N141" s="224" t="s">
        <v>43</v>
      </c>
      <c r="O141" s="86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7" t="s">
        <v>321</v>
      </c>
      <c r="AT141" s="227" t="s">
        <v>206</v>
      </c>
      <c r="AU141" s="227" t="s">
        <v>89</v>
      </c>
      <c r="AY141" s="19" t="s">
        <v>203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19" t="s">
        <v>79</v>
      </c>
      <c r="BK141" s="228">
        <f>ROUND(I141*H141,2)</f>
        <v>0</v>
      </c>
      <c r="BL141" s="19" t="s">
        <v>321</v>
      </c>
      <c r="BM141" s="227" t="s">
        <v>2868</v>
      </c>
    </row>
    <row r="142" s="2" customFormat="1" ht="24.15" customHeight="1">
      <c r="A142" s="40"/>
      <c r="B142" s="41"/>
      <c r="C142" s="216" t="s">
        <v>1825</v>
      </c>
      <c r="D142" s="216" t="s">
        <v>206</v>
      </c>
      <c r="E142" s="217" t="s">
        <v>2654</v>
      </c>
      <c r="F142" s="218" t="s">
        <v>2552</v>
      </c>
      <c r="G142" s="219" t="s">
        <v>727</v>
      </c>
      <c r="H142" s="220">
        <v>22</v>
      </c>
      <c r="I142" s="221"/>
      <c r="J142" s="222">
        <f>ROUND(I142*H142,2)</f>
        <v>0</v>
      </c>
      <c r="K142" s="218" t="s">
        <v>19</v>
      </c>
      <c r="L142" s="46"/>
      <c r="M142" s="223" t="s">
        <v>19</v>
      </c>
      <c r="N142" s="224" t="s">
        <v>43</v>
      </c>
      <c r="O142" s="86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7" t="s">
        <v>321</v>
      </c>
      <c r="AT142" s="227" t="s">
        <v>206</v>
      </c>
      <c r="AU142" s="227" t="s">
        <v>89</v>
      </c>
      <c r="AY142" s="19" t="s">
        <v>203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19" t="s">
        <v>79</v>
      </c>
      <c r="BK142" s="228">
        <f>ROUND(I142*H142,2)</f>
        <v>0</v>
      </c>
      <c r="BL142" s="19" t="s">
        <v>321</v>
      </c>
      <c r="BM142" s="227" t="s">
        <v>2869</v>
      </c>
    </row>
    <row r="143" s="2" customFormat="1" ht="24.15" customHeight="1">
      <c r="A143" s="40"/>
      <c r="B143" s="41"/>
      <c r="C143" s="216" t="s">
        <v>1845</v>
      </c>
      <c r="D143" s="216" t="s">
        <v>206</v>
      </c>
      <c r="E143" s="217" t="s">
        <v>2657</v>
      </c>
      <c r="F143" s="218" t="s">
        <v>2555</v>
      </c>
      <c r="G143" s="219" t="s">
        <v>2267</v>
      </c>
      <c r="H143" s="220">
        <v>2</v>
      </c>
      <c r="I143" s="221"/>
      <c r="J143" s="222">
        <f>ROUND(I143*H143,2)</f>
        <v>0</v>
      </c>
      <c r="K143" s="218" t="s">
        <v>19</v>
      </c>
      <c r="L143" s="46"/>
      <c r="M143" s="223" t="s">
        <v>19</v>
      </c>
      <c r="N143" s="224" t="s">
        <v>43</v>
      </c>
      <c r="O143" s="86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321</v>
      </c>
      <c r="AT143" s="227" t="s">
        <v>206</v>
      </c>
      <c r="AU143" s="227" t="s">
        <v>89</v>
      </c>
      <c r="AY143" s="19" t="s">
        <v>203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321</v>
      </c>
      <c r="BM143" s="227" t="s">
        <v>2870</v>
      </c>
    </row>
    <row r="144" s="2" customFormat="1" ht="24.15" customHeight="1">
      <c r="A144" s="40"/>
      <c r="B144" s="41"/>
      <c r="C144" s="216" t="s">
        <v>1847</v>
      </c>
      <c r="D144" s="216" t="s">
        <v>206</v>
      </c>
      <c r="E144" s="217" t="s">
        <v>2660</v>
      </c>
      <c r="F144" s="218" t="s">
        <v>2558</v>
      </c>
      <c r="G144" s="219" t="s">
        <v>2559</v>
      </c>
      <c r="H144" s="220">
        <v>0.5</v>
      </c>
      <c r="I144" s="221"/>
      <c r="J144" s="222">
        <f>ROUND(I144*H144,2)</f>
        <v>0</v>
      </c>
      <c r="K144" s="218" t="s">
        <v>19</v>
      </c>
      <c r="L144" s="46"/>
      <c r="M144" s="223" t="s">
        <v>19</v>
      </c>
      <c r="N144" s="224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321</v>
      </c>
      <c r="AT144" s="227" t="s">
        <v>206</v>
      </c>
      <c r="AU144" s="227" t="s">
        <v>89</v>
      </c>
      <c r="AY144" s="19" t="s">
        <v>203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321</v>
      </c>
      <c r="BM144" s="227" t="s">
        <v>2871</v>
      </c>
    </row>
    <row r="145" s="2" customFormat="1" ht="24.15" customHeight="1">
      <c r="A145" s="40"/>
      <c r="B145" s="41"/>
      <c r="C145" s="216" t="s">
        <v>1849</v>
      </c>
      <c r="D145" s="216" t="s">
        <v>206</v>
      </c>
      <c r="E145" s="217" t="s">
        <v>2663</v>
      </c>
      <c r="F145" s="218" t="s">
        <v>2562</v>
      </c>
      <c r="G145" s="219" t="s">
        <v>2267</v>
      </c>
      <c r="H145" s="220">
        <v>2</v>
      </c>
      <c r="I145" s="221"/>
      <c r="J145" s="222">
        <f>ROUND(I145*H145,2)</f>
        <v>0</v>
      </c>
      <c r="K145" s="218" t="s">
        <v>19</v>
      </c>
      <c r="L145" s="46"/>
      <c r="M145" s="223" t="s">
        <v>19</v>
      </c>
      <c r="N145" s="224" t="s">
        <v>43</v>
      </c>
      <c r="O145" s="86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7" t="s">
        <v>321</v>
      </c>
      <c r="AT145" s="227" t="s">
        <v>206</v>
      </c>
      <c r="AU145" s="227" t="s">
        <v>89</v>
      </c>
      <c r="AY145" s="19" t="s">
        <v>203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19" t="s">
        <v>79</v>
      </c>
      <c r="BK145" s="228">
        <f>ROUND(I145*H145,2)</f>
        <v>0</v>
      </c>
      <c r="BL145" s="19" t="s">
        <v>321</v>
      </c>
      <c r="BM145" s="227" t="s">
        <v>2872</v>
      </c>
    </row>
    <row r="146" s="2" customFormat="1" ht="24.15" customHeight="1">
      <c r="A146" s="40"/>
      <c r="B146" s="41"/>
      <c r="C146" s="216" t="s">
        <v>2425</v>
      </c>
      <c r="D146" s="216" t="s">
        <v>206</v>
      </c>
      <c r="E146" s="217" t="s">
        <v>2666</v>
      </c>
      <c r="F146" s="218" t="s">
        <v>2873</v>
      </c>
      <c r="G146" s="219" t="s">
        <v>2499</v>
      </c>
      <c r="H146" s="220">
        <v>1</v>
      </c>
      <c r="I146" s="221"/>
      <c r="J146" s="222">
        <f>ROUND(I146*H146,2)</f>
        <v>0</v>
      </c>
      <c r="K146" s="218" t="s">
        <v>19</v>
      </c>
      <c r="L146" s="46"/>
      <c r="M146" s="223" t="s">
        <v>19</v>
      </c>
      <c r="N146" s="224" t="s">
        <v>43</v>
      </c>
      <c r="O146" s="86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7" t="s">
        <v>321</v>
      </c>
      <c r="AT146" s="227" t="s">
        <v>206</v>
      </c>
      <c r="AU146" s="227" t="s">
        <v>89</v>
      </c>
      <c r="AY146" s="19" t="s">
        <v>203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19" t="s">
        <v>79</v>
      </c>
      <c r="BK146" s="228">
        <f>ROUND(I146*H146,2)</f>
        <v>0</v>
      </c>
      <c r="BL146" s="19" t="s">
        <v>321</v>
      </c>
      <c r="BM146" s="227" t="s">
        <v>2874</v>
      </c>
    </row>
    <row r="147" s="2" customFormat="1" ht="24.15" customHeight="1">
      <c r="A147" s="40"/>
      <c r="B147" s="41"/>
      <c r="C147" s="216" t="s">
        <v>2428</v>
      </c>
      <c r="D147" s="216" t="s">
        <v>206</v>
      </c>
      <c r="E147" s="217" t="s">
        <v>2670</v>
      </c>
      <c r="F147" s="218" t="s">
        <v>2568</v>
      </c>
      <c r="G147" s="219" t="s">
        <v>2267</v>
      </c>
      <c r="H147" s="220">
        <v>8</v>
      </c>
      <c r="I147" s="221"/>
      <c r="J147" s="222">
        <f>ROUND(I147*H147,2)</f>
        <v>0</v>
      </c>
      <c r="K147" s="218" t="s">
        <v>19</v>
      </c>
      <c r="L147" s="46"/>
      <c r="M147" s="223" t="s">
        <v>19</v>
      </c>
      <c r="N147" s="224" t="s">
        <v>43</v>
      </c>
      <c r="O147" s="86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7" t="s">
        <v>321</v>
      </c>
      <c r="AT147" s="227" t="s">
        <v>206</v>
      </c>
      <c r="AU147" s="227" t="s">
        <v>89</v>
      </c>
      <c r="AY147" s="19" t="s">
        <v>203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19" t="s">
        <v>79</v>
      </c>
      <c r="BK147" s="228">
        <f>ROUND(I147*H147,2)</f>
        <v>0</v>
      </c>
      <c r="BL147" s="19" t="s">
        <v>321</v>
      </c>
      <c r="BM147" s="227" t="s">
        <v>2875</v>
      </c>
    </row>
    <row r="148" s="2" customFormat="1" ht="24.15" customHeight="1">
      <c r="A148" s="40"/>
      <c r="B148" s="41"/>
      <c r="C148" s="216" t="s">
        <v>2431</v>
      </c>
      <c r="D148" s="216" t="s">
        <v>206</v>
      </c>
      <c r="E148" s="217" t="s">
        <v>2673</v>
      </c>
      <c r="F148" s="218" t="s">
        <v>2571</v>
      </c>
      <c r="G148" s="219" t="s">
        <v>2267</v>
      </c>
      <c r="H148" s="220">
        <v>8</v>
      </c>
      <c r="I148" s="221"/>
      <c r="J148" s="222">
        <f>ROUND(I148*H148,2)</f>
        <v>0</v>
      </c>
      <c r="K148" s="218" t="s">
        <v>19</v>
      </c>
      <c r="L148" s="46"/>
      <c r="M148" s="223" t="s">
        <v>19</v>
      </c>
      <c r="N148" s="224" t="s">
        <v>43</v>
      </c>
      <c r="O148" s="86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7" t="s">
        <v>321</v>
      </c>
      <c r="AT148" s="227" t="s">
        <v>206</v>
      </c>
      <c r="AU148" s="227" t="s">
        <v>89</v>
      </c>
      <c r="AY148" s="19" t="s">
        <v>203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19" t="s">
        <v>79</v>
      </c>
      <c r="BK148" s="228">
        <f>ROUND(I148*H148,2)</f>
        <v>0</v>
      </c>
      <c r="BL148" s="19" t="s">
        <v>321</v>
      </c>
      <c r="BM148" s="227" t="s">
        <v>2876</v>
      </c>
    </row>
    <row r="149" s="2" customFormat="1" ht="24.15" customHeight="1">
      <c r="A149" s="40"/>
      <c r="B149" s="41"/>
      <c r="C149" s="216" t="s">
        <v>2434</v>
      </c>
      <c r="D149" s="216" t="s">
        <v>206</v>
      </c>
      <c r="E149" s="217" t="s">
        <v>2676</v>
      </c>
      <c r="F149" s="218" t="s">
        <v>2843</v>
      </c>
      <c r="G149" s="219" t="s">
        <v>2267</v>
      </c>
      <c r="H149" s="220">
        <v>8</v>
      </c>
      <c r="I149" s="221"/>
      <c r="J149" s="222">
        <f>ROUND(I149*H149,2)</f>
        <v>0</v>
      </c>
      <c r="K149" s="218" t="s">
        <v>19</v>
      </c>
      <c r="L149" s="46"/>
      <c r="M149" s="223" t="s">
        <v>19</v>
      </c>
      <c r="N149" s="224" t="s">
        <v>43</v>
      </c>
      <c r="O149" s="86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7" t="s">
        <v>321</v>
      </c>
      <c r="AT149" s="227" t="s">
        <v>206</v>
      </c>
      <c r="AU149" s="227" t="s">
        <v>89</v>
      </c>
      <c r="AY149" s="19" t="s">
        <v>203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19" t="s">
        <v>79</v>
      </c>
      <c r="BK149" s="228">
        <f>ROUND(I149*H149,2)</f>
        <v>0</v>
      </c>
      <c r="BL149" s="19" t="s">
        <v>321</v>
      </c>
      <c r="BM149" s="227" t="s">
        <v>2877</v>
      </c>
    </row>
    <row r="150" s="2" customFormat="1" ht="24.15" customHeight="1">
      <c r="A150" s="40"/>
      <c r="B150" s="41"/>
      <c r="C150" s="216" t="s">
        <v>2437</v>
      </c>
      <c r="D150" s="216" t="s">
        <v>206</v>
      </c>
      <c r="E150" s="217" t="s">
        <v>2679</v>
      </c>
      <c r="F150" s="218" t="s">
        <v>2580</v>
      </c>
      <c r="G150" s="219" t="s">
        <v>2267</v>
      </c>
      <c r="H150" s="220">
        <v>4</v>
      </c>
      <c r="I150" s="221"/>
      <c r="J150" s="222">
        <f>ROUND(I150*H150,2)</f>
        <v>0</v>
      </c>
      <c r="K150" s="218" t="s">
        <v>19</v>
      </c>
      <c r="L150" s="46"/>
      <c r="M150" s="223" t="s">
        <v>19</v>
      </c>
      <c r="N150" s="224" t="s">
        <v>43</v>
      </c>
      <c r="O150" s="86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7" t="s">
        <v>321</v>
      </c>
      <c r="AT150" s="227" t="s">
        <v>206</v>
      </c>
      <c r="AU150" s="227" t="s">
        <v>89</v>
      </c>
      <c r="AY150" s="19" t="s">
        <v>203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19" t="s">
        <v>79</v>
      </c>
      <c r="BK150" s="228">
        <f>ROUND(I150*H150,2)</f>
        <v>0</v>
      </c>
      <c r="BL150" s="19" t="s">
        <v>321</v>
      </c>
      <c r="BM150" s="227" t="s">
        <v>2878</v>
      </c>
    </row>
    <row r="151" s="2" customFormat="1" ht="24.15" customHeight="1">
      <c r="A151" s="40"/>
      <c r="B151" s="41"/>
      <c r="C151" s="216" t="s">
        <v>2440</v>
      </c>
      <c r="D151" s="216" t="s">
        <v>206</v>
      </c>
      <c r="E151" s="217" t="s">
        <v>2682</v>
      </c>
      <c r="F151" s="218" t="s">
        <v>2583</v>
      </c>
      <c r="G151" s="219" t="s">
        <v>2267</v>
      </c>
      <c r="H151" s="220">
        <v>4</v>
      </c>
      <c r="I151" s="221"/>
      <c r="J151" s="222">
        <f>ROUND(I151*H151,2)</f>
        <v>0</v>
      </c>
      <c r="K151" s="218" t="s">
        <v>19</v>
      </c>
      <c r="L151" s="46"/>
      <c r="M151" s="223" t="s">
        <v>19</v>
      </c>
      <c r="N151" s="224" t="s">
        <v>43</v>
      </c>
      <c r="O151" s="86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7" t="s">
        <v>321</v>
      </c>
      <c r="AT151" s="227" t="s">
        <v>206</v>
      </c>
      <c r="AU151" s="227" t="s">
        <v>89</v>
      </c>
      <c r="AY151" s="19" t="s">
        <v>203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19" t="s">
        <v>79</v>
      </c>
      <c r="BK151" s="228">
        <f>ROUND(I151*H151,2)</f>
        <v>0</v>
      </c>
      <c r="BL151" s="19" t="s">
        <v>321</v>
      </c>
      <c r="BM151" s="227" t="s">
        <v>2879</v>
      </c>
    </row>
    <row r="152" s="2" customFormat="1" ht="24.15" customHeight="1">
      <c r="A152" s="40"/>
      <c r="B152" s="41"/>
      <c r="C152" s="216" t="s">
        <v>2443</v>
      </c>
      <c r="D152" s="216" t="s">
        <v>206</v>
      </c>
      <c r="E152" s="217" t="s">
        <v>2685</v>
      </c>
      <c r="F152" s="218" t="s">
        <v>2586</v>
      </c>
      <c r="G152" s="219" t="s">
        <v>2587</v>
      </c>
      <c r="H152" s="220">
        <v>130</v>
      </c>
      <c r="I152" s="221"/>
      <c r="J152" s="222">
        <f>ROUND(I152*H152,2)</f>
        <v>0</v>
      </c>
      <c r="K152" s="218" t="s">
        <v>19</v>
      </c>
      <c r="L152" s="46"/>
      <c r="M152" s="223" t="s">
        <v>19</v>
      </c>
      <c r="N152" s="224" t="s">
        <v>43</v>
      </c>
      <c r="O152" s="86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7" t="s">
        <v>321</v>
      </c>
      <c r="AT152" s="227" t="s">
        <v>206</v>
      </c>
      <c r="AU152" s="227" t="s">
        <v>89</v>
      </c>
      <c r="AY152" s="19" t="s">
        <v>203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19" t="s">
        <v>79</v>
      </c>
      <c r="BK152" s="228">
        <f>ROUND(I152*H152,2)</f>
        <v>0</v>
      </c>
      <c r="BL152" s="19" t="s">
        <v>321</v>
      </c>
      <c r="BM152" s="227" t="s">
        <v>2880</v>
      </c>
    </row>
    <row r="153" s="2" customFormat="1" ht="24.15" customHeight="1">
      <c r="A153" s="40"/>
      <c r="B153" s="41"/>
      <c r="C153" s="216" t="s">
        <v>2446</v>
      </c>
      <c r="D153" s="216" t="s">
        <v>206</v>
      </c>
      <c r="E153" s="217" t="s">
        <v>2688</v>
      </c>
      <c r="F153" s="218" t="s">
        <v>2590</v>
      </c>
      <c r="G153" s="219" t="s">
        <v>2499</v>
      </c>
      <c r="H153" s="220">
        <v>1</v>
      </c>
      <c r="I153" s="221"/>
      <c r="J153" s="222">
        <f>ROUND(I153*H153,2)</f>
        <v>0</v>
      </c>
      <c r="K153" s="218" t="s">
        <v>19</v>
      </c>
      <c r="L153" s="46"/>
      <c r="M153" s="223" t="s">
        <v>19</v>
      </c>
      <c r="N153" s="224" t="s">
        <v>43</v>
      </c>
      <c r="O153" s="86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7" t="s">
        <v>321</v>
      </c>
      <c r="AT153" s="227" t="s">
        <v>206</v>
      </c>
      <c r="AU153" s="227" t="s">
        <v>89</v>
      </c>
      <c r="AY153" s="19" t="s">
        <v>203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19" t="s">
        <v>79</v>
      </c>
      <c r="BK153" s="228">
        <f>ROUND(I153*H153,2)</f>
        <v>0</v>
      </c>
      <c r="BL153" s="19" t="s">
        <v>321</v>
      </c>
      <c r="BM153" s="227" t="s">
        <v>2881</v>
      </c>
    </row>
    <row r="154" s="12" customFormat="1" ht="20.88" customHeight="1">
      <c r="A154" s="12"/>
      <c r="B154" s="200"/>
      <c r="C154" s="201"/>
      <c r="D154" s="202" t="s">
        <v>71</v>
      </c>
      <c r="E154" s="214" t="s">
        <v>2693</v>
      </c>
      <c r="F154" s="214" t="s">
        <v>2882</v>
      </c>
      <c r="G154" s="201"/>
      <c r="H154" s="201"/>
      <c r="I154" s="204"/>
      <c r="J154" s="215">
        <f>BK154</f>
        <v>0</v>
      </c>
      <c r="K154" s="201"/>
      <c r="L154" s="206"/>
      <c r="M154" s="207"/>
      <c r="N154" s="208"/>
      <c r="O154" s="208"/>
      <c r="P154" s="209">
        <f>SUM(P155:P161)</f>
        <v>0</v>
      </c>
      <c r="Q154" s="208"/>
      <c r="R154" s="209">
        <f>SUM(R155:R161)</f>
        <v>0</v>
      </c>
      <c r="S154" s="208"/>
      <c r="T154" s="210">
        <f>SUM(T155:T161)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79</v>
      </c>
      <c r="AT154" s="212" t="s">
        <v>71</v>
      </c>
      <c r="AU154" s="212" t="s">
        <v>81</v>
      </c>
      <c r="AY154" s="211" t="s">
        <v>203</v>
      </c>
      <c r="BK154" s="213">
        <f>SUM(BK155:BK161)</f>
        <v>0</v>
      </c>
    </row>
    <row r="155" s="2" customFormat="1" ht="37.8" customHeight="1">
      <c r="A155" s="40"/>
      <c r="B155" s="41"/>
      <c r="C155" s="270" t="s">
        <v>2449</v>
      </c>
      <c r="D155" s="270" t="s">
        <v>771</v>
      </c>
      <c r="E155" s="271" t="s">
        <v>2696</v>
      </c>
      <c r="F155" s="272" t="s">
        <v>2815</v>
      </c>
      <c r="G155" s="273" t="s">
        <v>505</v>
      </c>
      <c r="H155" s="274">
        <v>6</v>
      </c>
      <c r="I155" s="275"/>
      <c r="J155" s="276">
        <f>ROUND(I155*H155,2)</f>
        <v>0</v>
      </c>
      <c r="K155" s="272" t="s">
        <v>19</v>
      </c>
      <c r="L155" s="277"/>
      <c r="M155" s="278" t="s">
        <v>19</v>
      </c>
      <c r="N155" s="279" t="s">
        <v>43</v>
      </c>
      <c r="O155" s="86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7" t="s">
        <v>821</v>
      </c>
      <c r="AT155" s="227" t="s">
        <v>771</v>
      </c>
      <c r="AU155" s="227" t="s">
        <v>89</v>
      </c>
      <c r="AY155" s="19" t="s">
        <v>203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19" t="s">
        <v>79</v>
      </c>
      <c r="BK155" s="228">
        <f>ROUND(I155*H155,2)</f>
        <v>0</v>
      </c>
      <c r="BL155" s="19" t="s">
        <v>321</v>
      </c>
      <c r="BM155" s="227" t="s">
        <v>2883</v>
      </c>
    </row>
    <row r="156" s="2" customFormat="1" ht="24.15" customHeight="1">
      <c r="A156" s="40"/>
      <c r="B156" s="41"/>
      <c r="C156" s="270" t="s">
        <v>2452</v>
      </c>
      <c r="D156" s="270" t="s">
        <v>771</v>
      </c>
      <c r="E156" s="271" t="s">
        <v>2699</v>
      </c>
      <c r="F156" s="272" t="s">
        <v>2817</v>
      </c>
      <c r="G156" s="273" t="s">
        <v>505</v>
      </c>
      <c r="H156" s="274">
        <v>12</v>
      </c>
      <c r="I156" s="275"/>
      <c r="J156" s="276">
        <f>ROUND(I156*H156,2)</f>
        <v>0</v>
      </c>
      <c r="K156" s="272" t="s">
        <v>19</v>
      </c>
      <c r="L156" s="277"/>
      <c r="M156" s="278" t="s">
        <v>19</v>
      </c>
      <c r="N156" s="279" t="s">
        <v>43</v>
      </c>
      <c r="O156" s="86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7" t="s">
        <v>821</v>
      </c>
      <c r="AT156" s="227" t="s">
        <v>771</v>
      </c>
      <c r="AU156" s="227" t="s">
        <v>89</v>
      </c>
      <c r="AY156" s="19" t="s">
        <v>203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19" t="s">
        <v>79</v>
      </c>
      <c r="BK156" s="228">
        <f>ROUND(I156*H156,2)</f>
        <v>0</v>
      </c>
      <c r="BL156" s="19" t="s">
        <v>321</v>
      </c>
      <c r="BM156" s="227" t="s">
        <v>2884</v>
      </c>
    </row>
    <row r="157" s="2" customFormat="1" ht="24.15" customHeight="1">
      <c r="A157" s="40"/>
      <c r="B157" s="41"/>
      <c r="C157" s="270" t="s">
        <v>2637</v>
      </c>
      <c r="D157" s="270" t="s">
        <v>771</v>
      </c>
      <c r="E157" s="271" t="s">
        <v>2702</v>
      </c>
      <c r="F157" s="272" t="s">
        <v>2852</v>
      </c>
      <c r="G157" s="273" t="s">
        <v>505</v>
      </c>
      <c r="H157" s="274">
        <v>8</v>
      </c>
      <c r="I157" s="275"/>
      <c r="J157" s="276">
        <f>ROUND(I157*H157,2)</f>
        <v>0</v>
      </c>
      <c r="K157" s="272" t="s">
        <v>19</v>
      </c>
      <c r="L157" s="277"/>
      <c r="M157" s="278" t="s">
        <v>19</v>
      </c>
      <c r="N157" s="279" t="s">
        <v>43</v>
      </c>
      <c r="O157" s="86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7" t="s">
        <v>821</v>
      </c>
      <c r="AT157" s="227" t="s">
        <v>771</v>
      </c>
      <c r="AU157" s="227" t="s">
        <v>89</v>
      </c>
      <c r="AY157" s="19" t="s">
        <v>203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19" t="s">
        <v>79</v>
      </c>
      <c r="BK157" s="228">
        <f>ROUND(I157*H157,2)</f>
        <v>0</v>
      </c>
      <c r="BL157" s="19" t="s">
        <v>321</v>
      </c>
      <c r="BM157" s="227" t="s">
        <v>2885</v>
      </c>
    </row>
    <row r="158" s="2" customFormat="1" ht="24.15" customHeight="1">
      <c r="A158" s="40"/>
      <c r="B158" s="41"/>
      <c r="C158" s="270" t="s">
        <v>2640</v>
      </c>
      <c r="D158" s="270" t="s">
        <v>771</v>
      </c>
      <c r="E158" s="271" t="s">
        <v>2705</v>
      </c>
      <c r="F158" s="272" t="s">
        <v>2505</v>
      </c>
      <c r="G158" s="273" t="s">
        <v>505</v>
      </c>
      <c r="H158" s="274">
        <v>6</v>
      </c>
      <c r="I158" s="275"/>
      <c r="J158" s="276">
        <f>ROUND(I158*H158,2)</f>
        <v>0</v>
      </c>
      <c r="K158" s="272" t="s">
        <v>19</v>
      </c>
      <c r="L158" s="277"/>
      <c r="M158" s="278" t="s">
        <v>19</v>
      </c>
      <c r="N158" s="279" t="s">
        <v>43</v>
      </c>
      <c r="O158" s="86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7" t="s">
        <v>821</v>
      </c>
      <c r="AT158" s="227" t="s">
        <v>771</v>
      </c>
      <c r="AU158" s="227" t="s">
        <v>89</v>
      </c>
      <c r="AY158" s="19" t="s">
        <v>203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19" t="s">
        <v>79</v>
      </c>
      <c r="BK158" s="228">
        <f>ROUND(I158*H158,2)</f>
        <v>0</v>
      </c>
      <c r="BL158" s="19" t="s">
        <v>321</v>
      </c>
      <c r="BM158" s="227" t="s">
        <v>2886</v>
      </c>
    </row>
    <row r="159" s="2" customFormat="1" ht="24.15" customHeight="1">
      <c r="A159" s="40"/>
      <c r="B159" s="41"/>
      <c r="C159" s="270" t="s">
        <v>2643</v>
      </c>
      <c r="D159" s="270" t="s">
        <v>771</v>
      </c>
      <c r="E159" s="271" t="s">
        <v>2708</v>
      </c>
      <c r="F159" s="272" t="s">
        <v>2508</v>
      </c>
      <c r="G159" s="273" t="s">
        <v>505</v>
      </c>
      <c r="H159" s="274">
        <v>6</v>
      </c>
      <c r="I159" s="275"/>
      <c r="J159" s="276">
        <f>ROUND(I159*H159,2)</f>
        <v>0</v>
      </c>
      <c r="K159" s="272" t="s">
        <v>19</v>
      </c>
      <c r="L159" s="277"/>
      <c r="M159" s="278" t="s">
        <v>19</v>
      </c>
      <c r="N159" s="279" t="s">
        <v>43</v>
      </c>
      <c r="O159" s="86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7" t="s">
        <v>821</v>
      </c>
      <c r="AT159" s="227" t="s">
        <v>771</v>
      </c>
      <c r="AU159" s="227" t="s">
        <v>89</v>
      </c>
      <c r="AY159" s="19" t="s">
        <v>203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19" t="s">
        <v>79</v>
      </c>
      <c r="BK159" s="228">
        <f>ROUND(I159*H159,2)</f>
        <v>0</v>
      </c>
      <c r="BL159" s="19" t="s">
        <v>321</v>
      </c>
      <c r="BM159" s="227" t="s">
        <v>2887</v>
      </c>
    </row>
    <row r="160" s="2" customFormat="1" ht="24.15" customHeight="1">
      <c r="A160" s="40"/>
      <c r="B160" s="41"/>
      <c r="C160" s="270" t="s">
        <v>671</v>
      </c>
      <c r="D160" s="270" t="s">
        <v>771</v>
      </c>
      <c r="E160" s="271" t="s">
        <v>2711</v>
      </c>
      <c r="F160" s="272" t="s">
        <v>2511</v>
      </c>
      <c r="G160" s="273" t="s">
        <v>505</v>
      </c>
      <c r="H160" s="274">
        <v>6</v>
      </c>
      <c r="I160" s="275"/>
      <c r="J160" s="276">
        <f>ROUND(I160*H160,2)</f>
        <v>0</v>
      </c>
      <c r="K160" s="272" t="s">
        <v>19</v>
      </c>
      <c r="L160" s="277"/>
      <c r="M160" s="278" t="s">
        <v>19</v>
      </c>
      <c r="N160" s="279" t="s">
        <v>43</v>
      </c>
      <c r="O160" s="86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7" t="s">
        <v>821</v>
      </c>
      <c r="AT160" s="227" t="s">
        <v>771</v>
      </c>
      <c r="AU160" s="227" t="s">
        <v>89</v>
      </c>
      <c r="AY160" s="19" t="s">
        <v>203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19" t="s">
        <v>79</v>
      </c>
      <c r="BK160" s="228">
        <f>ROUND(I160*H160,2)</f>
        <v>0</v>
      </c>
      <c r="BL160" s="19" t="s">
        <v>321</v>
      </c>
      <c r="BM160" s="227" t="s">
        <v>2888</v>
      </c>
    </row>
    <row r="161" s="2" customFormat="1" ht="24.15" customHeight="1">
      <c r="A161" s="40"/>
      <c r="B161" s="41"/>
      <c r="C161" s="270" t="s">
        <v>2648</v>
      </c>
      <c r="D161" s="270" t="s">
        <v>771</v>
      </c>
      <c r="E161" s="271" t="s">
        <v>2714</v>
      </c>
      <c r="F161" s="272" t="s">
        <v>2365</v>
      </c>
      <c r="G161" s="273" t="s">
        <v>2499</v>
      </c>
      <c r="H161" s="274">
        <v>1</v>
      </c>
      <c r="I161" s="275"/>
      <c r="J161" s="276">
        <f>ROUND(I161*H161,2)</f>
        <v>0</v>
      </c>
      <c r="K161" s="272" t="s">
        <v>19</v>
      </c>
      <c r="L161" s="277"/>
      <c r="M161" s="278" t="s">
        <v>19</v>
      </c>
      <c r="N161" s="279" t="s">
        <v>43</v>
      </c>
      <c r="O161" s="86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7" t="s">
        <v>821</v>
      </c>
      <c r="AT161" s="227" t="s">
        <v>771</v>
      </c>
      <c r="AU161" s="227" t="s">
        <v>89</v>
      </c>
      <c r="AY161" s="19" t="s">
        <v>203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19" t="s">
        <v>79</v>
      </c>
      <c r="BK161" s="228">
        <f>ROUND(I161*H161,2)</f>
        <v>0</v>
      </c>
      <c r="BL161" s="19" t="s">
        <v>321</v>
      </c>
      <c r="BM161" s="227" t="s">
        <v>2889</v>
      </c>
    </row>
    <row r="162" s="12" customFormat="1" ht="20.88" customHeight="1">
      <c r="A162" s="12"/>
      <c r="B162" s="200"/>
      <c r="C162" s="201"/>
      <c r="D162" s="202" t="s">
        <v>71</v>
      </c>
      <c r="E162" s="214" t="s">
        <v>2734</v>
      </c>
      <c r="F162" s="214" t="s">
        <v>2890</v>
      </c>
      <c r="G162" s="201"/>
      <c r="H162" s="201"/>
      <c r="I162" s="204"/>
      <c r="J162" s="215">
        <f>BK162</f>
        <v>0</v>
      </c>
      <c r="K162" s="201"/>
      <c r="L162" s="206"/>
      <c r="M162" s="207"/>
      <c r="N162" s="208"/>
      <c r="O162" s="208"/>
      <c r="P162" s="209">
        <f>P163</f>
        <v>0</v>
      </c>
      <c r="Q162" s="208"/>
      <c r="R162" s="209">
        <f>R163</f>
        <v>0</v>
      </c>
      <c r="S162" s="208"/>
      <c r="T162" s="210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1" t="s">
        <v>79</v>
      </c>
      <c r="AT162" s="212" t="s">
        <v>71</v>
      </c>
      <c r="AU162" s="212" t="s">
        <v>81</v>
      </c>
      <c r="AY162" s="211" t="s">
        <v>203</v>
      </c>
      <c r="BK162" s="213">
        <f>BK163</f>
        <v>0</v>
      </c>
    </row>
    <row r="163" s="2" customFormat="1" ht="24.15" customHeight="1">
      <c r="A163" s="40"/>
      <c r="B163" s="41"/>
      <c r="C163" s="270" t="s">
        <v>2651</v>
      </c>
      <c r="D163" s="270" t="s">
        <v>771</v>
      </c>
      <c r="E163" s="271" t="s">
        <v>2737</v>
      </c>
      <c r="F163" s="272" t="s">
        <v>2824</v>
      </c>
      <c r="G163" s="273" t="s">
        <v>2519</v>
      </c>
      <c r="H163" s="274">
        <v>156</v>
      </c>
      <c r="I163" s="275"/>
      <c r="J163" s="276">
        <f>ROUND(I163*H163,2)</f>
        <v>0</v>
      </c>
      <c r="K163" s="272" t="s">
        <v>19</v>
      </c>
      <c r="L163" s="277"/>
      <c r="M163" s="278" t="s">
        <v>19</v>
      </c>
      <c r="N163" s="279" t="s">
        <v>43</v>
      </c>
      <c r="O163" s="86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7" t="s">
        <v>821</v>
      </c>
      <c r="AT163" s="227" t="s">
        <v>771</v>
      </c>
      <c r="AU163" s="227" t="s">
        <v>89</v>
      </c>
      <c r="AY163" s="19" t="s">
        <v>203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19" t="s">
        <v>79</v>
      </c>
      <c r="BK163" s="228">
        <f>ROUND(I163*H163,2)</f>
        <v>0</v>
      </c>
      <c r="BL163" s="19" t="s">
        <v>321</v>
      </c>
      <c r="BM163" s="227" t="s">
        <v>2891</v>
      </c>
    </row>
    <row r="164" s="12" customFormat="1" ht="20.88" customHeight="1">
      <c r="A164" s="12"/>
      <c r="B164" s="200"/>
      <c r="C164" s="201"/>
      <c r="D164" s="202" t="s">
        <v>71</v>
      </c>
      <c r="E164" s="214" t="s">
        <v>2742</v>
      </c>
      <c r="F164" s="214" t="s">
        <v>2892</v>
      </c>
      <c r="G164" s="201"/>
      <c r="H164" s="201"/>
      <c r="I164" s="204"/>
      <c r="J164" s="215">
        <f>BK164</f>
        <v>0</v>
      </c>
      <c r="K164" s="201"/>
      <c r="L164" s="206"/>
      <c r="M164" s="207"/>
      <c r="N164" s="208"/>
      <c r="O164" s="208"/>
      <c r="P164" s="209">
        <f>SUM(P165:P184)</f>
        <v>0</v>
      </c>
      <c r="Q164" s="208"/>
      <c r="R164" s="209">
        <f>SUM(R165:R184)</f>
        <v>0</v>
      </c>
      <c r="S164" s="208"/>
      <c r="T164" s="210">
        <f>SUM(T165:T184)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79</v>
      </c>
      <c r="AT164" s="212" t="s">
        <v>71</v>
      </c>
      <c r="AU164" s="212" t="s">
        <v>81</v>
      </c>
      <c r="AY164" s="211" t="s">
        <v>203</v>
      </c>
      <c r="BK164" s="213">
        <f>SUM(BK165:BK184)</f>
        <v>0</v>
      </c>
    </row>
    <row r="165" s="2" customFormat="1" ht="24.15" customHeight="1">
      <c r="A165" s="40"/>
      <c r="B165" s="41"/>
      <c r="C165" s="216" t="s">
        <v>752</v>
      </c>
      <c r="D165" s="216" t="s">
        <v>206</v>
      </c>
      <c r="E165" s="217" t="s">
        <v>2745</v>
      </c>
      <c r="F165" s="218" t="s">
        <v>2527</v>
      </c>
      <c r="G165" s="219" t="s">
        <v>2267</v>
      </c>
      <c r="H165" s="220">
        <v>16</v>
      </c>
      <c r="I165" s="221"/>
      <c r="J165" s="222">
        <f>ROUND(I165*H165,2)</f>
        <v>0</v>
      </c>
      <c r="K165" s="218" t="s">
        <v>19</v>
      </c>
      <c r="L165" s="46"/>
      <c r="M165" s="223" t="s">
        <v>19</v>
      </c>
      <c r="N165" s="224" t="s">
        <v>43</v>
      </c>
      <c r="O165" s="86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7" t="s">
        <v>321</v>
      </c>
      <c r="AT165" s="227" t="s">
        <v>206</v>
      </c>
      <c r="AU165" s="227" t="s">
        <v>89</v>
      </c>
      <c r="AY165" s="19" t="s">
        <v>203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19" t="s">
        <v>79</v>
      </c>
      <c r="BK165" s="228">
        <f>ROUND(I165*H165,2)</f>
        <v>0</v>
      </c>
      <c r="BL165" s="19" t="s">
        <v>321</v>
      </c>
      <c r="BM165" s="227" t="s">
        <v>2893</v>
      </c>
    </row>
    <row r="166" s="2" customFormat="1" ht="24.15" customHeight="1">
      <c r="A166" s="40"/>
      <c r="B166" s="41"/>
      <c r="C166" s="216" t="s">
        <v>2656</v>
      </c>
      <c r="D166" s="216" t="s">
        <v>206</v>
      </c>
      <c r="E166" s="217" t="s">
        <v>2748</v>
      </c>
      <c r="F166" s="218" t="s">
        <v>2530</v>
      </c>
      <c r="G166" s="219" t="s">
        <v>727</v>
      </c>
      <c r="H166" s="220">
        <v>156</v>
      </c>
      <c r="I166" s="221"/>
      <c r="J166" s="222">
        <f>ROUND(I166*H166,2)</f>
        <v>0</v>
      </c>
      <c r="K166" s="218" t="s">
        <v>19</v>
      </c>
      <c r="L166" s="46"/>
      <c r="M166" s="223" t="s">
        <v>19</v>
      </c>
      <c r="N166" s="224" t="s">
        <v>43</v>
      </c>
      <c r="O166" s="86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7" t="s">
        <v>321</v>
      </c>
      <c r="AT166" s="227" t="s">
        <v>206</v>
      </c>
      <c r="AU166" s="227" t="s">
        <v>89</v>
      </c>
      <c r="AY166" s="19" t="s">
        <v>203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19" t="s">
        <v>79</v>
      </c>
      <c r="BK166" s="228">
        <f>ROUND(I166*H166,2)</f>
        <v>0</v>
      </c>
      <c r="BL166" s="19" t="s">
        <v>321</v>
      </c>
      <c r="BM166" s="227" t="s">
        <v>2894</v>
      </c>
    </row>
    <row r="167" s="2" customFormat="1" ht="24.15" customHeight="1">
      <c r="A167" s="40"/>
      <c r="B167" s="41"/>
      <c r="C167" s="216" t="s">
        <v>2659</v>
      </c>
      <c r="D167" s="216" t="s">
        <v>206</v>
      </c>
      <c r="E167" s="217" t="s">
        <v>2751</v>
      </c>
      <c r="F167" s="218" t="s">
        <v>2533</v>
      </c>
      <c r="G167" s="219" t="s">
        <v>727</v>
      </c>
      <c r="H167" s="220">
        <v>156</v>
      </c>
      <c r="I167" s="221"/>
      <c r="J167" s="222">
        <f>ROUND(I167*H167,2)</f>
        <v>0</v>
      </c>
      <c r="K167" s="218" t="s">
        <v>19</v>
      </c>
      <c r="L167" s="46"/>
      <c r="M167" s="223" t="s">
        <v>19</v>
      </c>
      <c r="N167" s="224" t="s">
        <v>43</v>
      </c>
      <c r="O167" s="86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7" t="s">
        <v>321</v>
      </c>
      <c r="AT167" s="227" t="s">
        <v>206</v>
      </c>
      <c r="AU167" s="227" t="s">
        <v>89</v>
      </c>
      <c r="AY167" s="19" t="s">
        <v>203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19" t="s">
        <v>79</v>
      </c>
      <c r="BK167" s="228">
        <f>ROUND(I167*H167,2)</f>
        <v>0</v>
      </c>
      <c r="BL167" s="19" t="s">
        <v>321</v>
      </c>
      <c r="BM167" s="227" t="s">
        <v>2895</v>
      </c>
    </row>
    <row r="168" s="2" customFormat="1" ht="24.15" customHeight="1">
      <c r="A168" s="40"/>
      <c r="B168" s="41"/>
      <c r="C168" s="216" t="s">
        <v>2662</v>
      </c>
      <c r="D168" s="216" t="s">
        <v>206</v>
      </c>
      <c r="E168" s="217" t="s">
        <v>2753</v>
      </c>
      <c r="F168" s="218" t="s">
        <v>2536</v>
      </c>
      <c r="G168" s="219" t="s">
        <v>2267</v>
      </c>
      <c r="H168" s="220">
        <v>16</v>
      </c>
      <c r="I168" s="221"/>
      <c r="J168" s="222">
        <f>ROUND(I168*H168,2)</f>
        <v>0</v>
      </c>
      <c r="K168" s="218" t="s">
        <v>19</v>
      </c>
      <c r="L168" s="46"/>
      <c r="M168" s="223" t="s">
        <v>19</v>
      </c>
      <c r="N168" s="224" t="s">
        <v>43</v>
      </c>
      <c r="O168" s="86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321</v>
      </c>
      <c r="AT168" s="227" t="s">
        <v>206</v>
      </c>
      <c r="AU168" s="227" t="s">
        <v>89</v>
      </c>
      <c r="AY168" s="19" t="s">
        <v>203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321</v>
      </c>
      <c r="BM168" s="227" t="s">
        <v>2896</v>
      </c>
    </row>
    <row r="169" s="2" customFormat="1" ht="24.15" customHeight="1">
      <c r="A169" s="40"/>
      <c r="B169" s="41"/>
      <c r="C169" s="216" t="s">
        <v>2665</v>
      </c>
      <c r="D169" s="216" t="s">
        <v>206</v>
      </c>
      <c r="E169" s="217" t="s">
        <v>2755</v>
      </c>
      <c r="F169" s="218" t="s">
        <v>2539</v>
      </c>
      <c r="G169" s="219" t="s">
        <v>727</v>
      </c>
      <c r="H169" s="220">
        <v>156</v>
      </c>
      <c r="I169" s="221"/>
      <c r="J169" s="222">
        <f>ROUND(I169*H169,2)</f>
        <v>0</v>
      </c>
      <c r="K169" s="218" t="s">
        <v>19</v>
      </c>
      <c r="L169" s="46"/>
      <c r="M169" s="223" t="s">
        <v>19</v>
      </c>
      <c r="N169" s="224" t="s">
        <v>43</v>
      </c>
      <c r="O169" s="86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7" t="s">
        <v>321</v>
      </c>
      <c r="AT169" s="227" t="s">
        <v>206</v>
      </c>
      <c r="AU169" s="227" t="s">
        <v>89</v>
      </c>
      <c r="AY169" s="19" t="s">
        <v>203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19" t="s">
        <v>79</v>
      </c>
      <c r="BK169" s="228">
        <f>ROUND(I169*H169,2)</f>
        <v>0</v>
      </c>
      <c r="BL169" s="19" t="s">
        <v>321</v>
      </c>
      <c r="BM169" s="227" t="s">
        <v>2897</v>
      </c>
    </row>
    <row r="170" s="2" customFormat="1" ht="24.15" customHeight="1">
      <c r="A170" s="40"/>
      <c r="B170" s="41"/>
      <c r="C170" s="216" t="s">
        <v>2669</v>
      </c>
      <c r="D170" s="216" t="s">
        <v>206</v>
      </c>
      <c r="E170" s="217" t="s">
        <v>2757</v>
      </c>
      <c r="F170" s="218" t="s">
        <v>2542</v>
      </c>
      <c r="G170" s="219" t="s">
        <v>727</v>
      </c>
      <c r="H170" s="220">
        <v>156</v>
      </c>
      <c r="I170" s="221"/>
      <c r="J170" s="222">
        <f>ROUND(I170*H170,2)</f>
        <v>0</v>
      </c>
      <c r="K170" s="218" t="s">
        <v>19</v>
      </c>
      <c r="L170" s="46"/>
      <c r="M170" s="223" t="s">
        <v>19</v>
      </c>
      <c r="N170" s="224" t="s">
        <v>43</v>
      </c>
      <c r="O170" s="86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7" t="s">
        <v>321</v>
      </c>
      <c r="AT170" s="227" t="s">
        <v>206</v>
      </c>
      <c r="AU170" s="227" t="s">
        <v>89</v>
      </c>
      <c r="AY170" s="19" t="s">
        <v>203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19" t="s">
        <v>79</v>
      </c>
      <c r="BK170" s="228">
        <f>ROUND(I170*H170,2)</f>
        <v>0</v>
      </c>
      <c r="BL170" s="19" t="s">
        <v>321</v>
      </c>
      <c r="BM170" s="227" t="s">
        <v>2898</v>
      </c>
    </row>
    <row r="171" s="2" customFormat="1" ht="24.15" customHeight="1">
      <c r="A171" s="40"/>
      <c r="B171" s="41"/>
      <c r="C171" s="216" t="s">
        <v>2672</v>
      </c>
      <c r="D171" s="216" t="s">
        <v>206</v>
      </c>
      <c r="E171" s="217" t="s">
        <v>2759</v>
      </c>
      <c r="F171" s="218" t="s">
        <v>2545</v>
      </c>
      <c r="G171" s="219" t="s">
        <v>2546</v>
      </c>
      <c r="H171" s="220">
        <v>1</v>
      </c>
      <c r="I171" s="221"/>
      <c r="J171" s="222">
        <f>ROUND(I171*H171,2)</f>
        <v>0</v>
      </c>
      <c r="K171" s="218" t="s">
        <v>19</v>
      </c>
      <c r="L171" s="46"/>
      <c r="M171" s="223" t="s">
        <v>19</v>
      </c>
      <c r="N171" s="224" t="s">
        <v>43</v>
      </c>
      <c r="O171" s="86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7" t="s">
        <v>321</v>
      </c>
      <c r="AT171" s="227" t="s">
        <v>206</v>
      </c>
      <c r="AU171" s="227" t="s">
        <v>89</v>
      </c>
      <c r="AY171" s="19" t="s">
        <v>203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19" t="s">
        <v>79</v>
      </c>
      <c r="BK171" s="228">
        <f>ROUND(I171*H171,2)</f>
        <v>0</v>
      </c>
      <c r="BL171" s="19" t="s">
        <v>321</v>
      </c>
      <c r="BM171" s="227" t="s">
        <v>2899</v>
      </c>
    </row>
    <row r="172" s="2" customFormat="1" ht="24.15" customHeight="1">
      <c r="A172" s="40"/>
      <c r="B172" s="41"/>
      <c r="C172" s="216" t="s">
        <v>2675</v>
      </c>
      <c r="D172" s="216" t="s">
        <v>206</v>
      </c>
      <c r="E172" s="217" t="s">
        <v>2762</v>
      </c>
      <c r="F172" s="218" t="s">
        <v>2549</v>
      </c>
      <c r="G172" s="219" t="s">
        <v>727</v>
      </c>
      <c r="H172" s="220">
        <v>156</v>
      </c>
      <c r="I172" s="221"/>
      <c r="J172" s="222">
        <f>ROUND(I172*H172,2)</f>
        <v>0</v>
      </c>
      <c r="K172" s="218" t="s">
        <v>19</v>
      </c>
      <c r="L172" s="46"/>
      <c r="M172" s="223" t="s">
        <v>19</v>
      </c>
      <c r="N172" s="224" t="s">
        <v>43</v>
      </c>
      <c r="O172" s="86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7" t="s">
        <v>321</v>
      </c>
      <c r="AT172" s="227" t="s">
        <v>206</v>
      </c>
      <c r="AU172" s="227" t="s">
        <v>89</v>
      </c>
      <c r="AY172" s="19" t="s">
        <v>203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19" t="s">
        <v>79</v>
      </c>
      <c r="BK172" s="228">
        <f>ROUND(I172*H172,2)</f>
        <v>0</v>
      </c>
      <c r="BL172" s="19" t="s">
        <v>321</v>
      </c>
      <c r="BM172" s="227" t="s">
        <v>2900</v>
      </c>
    </row>
    <row r="173" s="2" customFormat="1" ht="24.15" customHeight="1">
      <c r="A173" s="40"/>
      <c r="B173" s="41"/>
      <c r="C173" s="216" t="s">
        <v>2678</v>
      </c>
      <c r="D173" s="216" t="s">
        <v>206</v>
      </c>
      <c r="E173" s="217" t="s">
        <v>2765</v>
      </c>
      <c r="F173" s="218" t="s">
        <v>2552</v>
      </c>
      <c r="G173" s="219" t="s">
        <v>727</v>
      </c>
      <c r="H173" s="220">
        <v>156</v>
      </c>
      <c r="I173" s="221"/>
      <c r="J173" s="222">
        <f>ROUND(I173*H173,2)</f>
        <v>0</v>
      </c>
      <c r="K173" s="218" t="s">
        <v>19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321</v>
      </c>
      <c r="AT173" s="227" t="s">
        <v>206</v>
      </c>
      <c r="AU173" s="227" t="s">
        <v>89</v>
      </c>
      <c r="AY173" s="19" t="s">
        <v>203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321</v>
      </c>
      <c r="BM173" s="227" t="s">
        <v>2901</v>
      </c>
    </row>
    <row r="174" s="2" customFormat="1" ht="24.15" customHeight="1">
      <c r="A174" s="40"/>
      <c r="B174" s="41"/>
      <c r="C174" s="216" t="s">
        <v>2681</v>
      </c>
      <c r="D174" s="216" t="s">
        <v>206</v>
      </c>
      <c r="E174" s="217" t="s">
        <v>2768</v>
      </c>
      <c r="F174" s="218" t="s">
        <v>2555</v>
      </c>
      <c r="G174" s="219" t="s">
        <v>2267</v>
      </c>
      <c r="H174" s="220">
        <v>4</v>
      </c>
      <c r="I174" s="221"/>
      <c r="J174" s="222">
        <f>ROUND(I174*H174,2)</f>
        <v>0</v>
      </c>
      <c r="K174" s="218" t="s">
        <v>19</v>
      </c>
      <c r="L174" s="46"/>
      <c r="M174" s="223" t="s">
        <v>19</v>
      </c>
      <c r="N174" s="224" t="s">
        <v>43</v>
      </c>
      <c r="O174" s="86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7" t="s">
        <v>321</v>
      </c>
      <c r="AT174" s="227" t="s">
        <v>206</v>
      </c>
      <c r="AU174" s="227" t="s">
        <v>89</v>
      </c>
      <c r="AY174" s="19" t="s">
        <v>203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19" t="s">
        <v>79</v>
      </c>
      <c r="BK174" s="228">
        <f>ROUND(I174*H174,2)</f>
        <v>0</v>
      </c>
      <c r="BL174" s="19" t="s">
        <v>321</v>
      </c>
      <c r="BM174" s="227" t="s">
        <v>2902</v>
      </c>
    </row>
    <row r="175" s="2" customFormat="1" ht="24.15" customHeight="1">
      <c r="A175" s="40"/>
      <c r="B175" s="41"/>
      <c r="C175" s="216" t="s">
        <v>2684</v>
      </c>
      <c r="D175" s="216" t="s">
        <v>206</v>
      </c>
      <c r="E175" s="217" t="s">
        <v>2771</v>
      </c>
      <c r="F175" s="218" t="s">
        <v>2558</v>
      </c>
      <c r="G175" s="219" t="s">
        <v>2559</v>
      </c>
      <c r="H175" s="220">
        <v>2</v>
      </c>
      <c r="I175" s="221"/>
      <c r="J175" s="222">
        <f>ROUND(I175*H175,2)</f>
        <v>0</v>
      </c>
      <c r="K175" s="218" t="s">
        <v>19</v>
      </c>
      <c r="L175" s="46"/>
      <c r="M175" s="223" t="s">
        <v>19</v>
      </c>
      <c r="N175" s="224" t="s">
        <v>43</v>
      </c>
      <c r="O175" s="86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7" t="s">
        <v>321</v>
      </c>
      <c r="AT175" s="227" t="s">
        <v>206</v>
      </c>
      <c r="AU175" s="227" t="s">
        <v>89</v>
      </c>
      <c r="AY175" s="19" t="s">
        <v>203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19" t="s">
        <v>79</v>
      </c>
      <c r="BK175" s="228">
        <f>ROUND(I175*H175,2)</f>
        <v>0</v>
      </c>
      <c r="BL175" s="19" t="s">
        <v>321</v>
      </c>
      <c r="BM175" s="227" t="s">
        <v>2903</v>
      </c>
    </row>
    <row r="176" s="2" customFormat="1" ht="24.15" customHeight="1">
      <c r="A176" s="40"/>
      <c r="B176" s="41"/>
      <c r="C176" s="216" t="s">
        <v>2687</v>
      </c>
      <c r="D176" s="216" t="s">
        <v>206</v>
      </c>
      <c r="E176" s="217" t="s">
        <v>2774</v>
      </c>
      <c r="F176" s="218" t="s">
        <v>2562</v>
      </c>
      <c r="G176" s="219" t="s">
        <v>2267</v>
      </c>
      <c r="H176" s="220">
        <v>8</v>
      </c>
      <c r="I176" s="221"/>
      <c r="J176" s="222">
        <f>ROUND(I176*H176,2)</f>
        <v>0</v>
      </c>
      <c r="K176" s="218" t="s">
        <v>19</v>
      </c>
      <c r="L176" s="46"/>
      <c r="M176" s="223" t="s">
        <v>19</v>
      </c>
      <c r="N176" s="224" t="s">
        <v>43</v>
      </c>
      <c r="O176" s="86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7" t="s">
        <v>321</v>
      </c>
      <c r="AT176" s="227" t="s">
        <v>206</v>
      </c>
      <c r="AU176" s="227" t="s">
        <v>89</v>
      </c>
      <c r="AY176" s="19" t="s">
        <v>203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19" t="s">
        <v>79</v>
      </c>
      <c r="BK176" s="228">
        <f>ROUND(I176*H176,2)</f>
        <v>0</v>
      </c>
      <c r="BL176" s="19" t="s">
        <v>321</v>
      </c>
      <c r="BM176" s="227" t="s">
        <v>2904</v>
      </c>
    </row>
    <row r="177" s="2" customFormat="1" ht="24.15" customHeight="1">
      <c r="A177" s="40"/>
      <c r="B177" s="41"/>
      <c r="C177" s="216" t="s">
        <v>2690</v>
      </c>
      <c r="D177" s="216" t="s">
        <v>206</v>
      </c>
      <c r="E177" s="217" t="s">
        <v>2777</v>
      </c>
      <c r="F177" s="218" t="s">
        <v>2905</v>
      </c>
      <c r="G177" s="219" t="s">
        <v>2499</v>
      </c>
      <c r="H177" s="220">
        <v>1</v>
      </c>
      <c r="I177" s="221"/>
      <c r="J177" s="222">
        <f>ROUND(I177*H177,2)</f>
        <v>0</v>
      </c>
      <c r="K177" s="218" t="s">
        <v>19</v>
      </c>
      <c r="L177" s="46"/>
      <c r="M177" s="223" t="s">
        <v>19</v>
      </c>
      <c r="N177" s="224" t="s">
        <v>43</v>
      </c>
      <c r="O177" s="86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7" t="s">
        <v>321</v>
      </c>
      <c r="AT177" s="227" t="s">
        <v>206</v>
      </c>
      <c r="AU177" s="227" t="s">
        <v>89</v>
      </c>
      <c r="AY177" s="19" t="s">
        <v>203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19" t="s">
        <v>79</v>
      </c>
      <c r="BK177" s="228">
        <f>ROUND(I177*H177,2)</f>
        <v>0</v>
      </c>
      <c r="BL177" s="19" t="s">
        <v>321</v>
      </c>
      <c r="BM177" s="227" t="s">
        <v>2906</v>
      </c>
    </row>
    <row r="178" s="2" customFormat="1" ht="24.15" customHeight="1">
      <c r="A178" s="40"/>
      <c r="B178" s="41"/>
      <c r="C178" s="216" t="s">
        <v>2695</v>
      </c>
      <c r="D178" s="216" t="s">
        <v>206</v>
      </c>
      <c r="E178" s="217" t="s">
        <v>2781</v>
      </c>
      <c r="F178" s="218" t="s">
        <v>2568</v>
      </c>
      <c r="G178" s="219" t="s">
        <v>2267</v>
      </c>
      <c r="H178" s="220">
        <v>8</v>
      </c>
      <c r="I178" s="221"/>
      <c r="J178" s="222">
        <f>ROUND(I178*H178,2)</f>
        <v>0</v>
      </c>
      <c r="K178" s="218" t="s">
        <v>19</v>
      </c>
      <c r="L178" s="46"/>
      <c r="M178" s="223" t="s">
        <v>19</v>
      </c>
      <c r="N178" s="224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321</v>
      </c>
      <c r="AT178" s="227" t="s">
        <v>206</v>
      </c>
      <c r="AU178" s="227" t="s">
        <v>89</v>
      </c>
      <c r="AY178" s="19" t="s">
        <v>203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321</v>
      </c>
      <c r="BM178" s="227" t="s">
        <v>2907</v>
      </c>
    </row>
    <row r="179" s="2" customFormat="1" ht="24.15" customHeight="1">
      <c r="A179" s="40"/>
      <c r="B179" s="41"/>
      <c r="C179" s="216" t="s">
        <v>2698</v>
      </c>
      <c r="D179" s="216" t="s">
        <v>206</v>
      </c>
      <c r="E179" s="217" t="s">
        <v>2784</v>
      </c>
      <c r="F179" s="218" t="s">
        <v>2571</v>
      </c>
      <c r="G179" s="219" t="s">
        <v>2267</v>
      </c>
      <c r="H179" s="220">
        <v>8</v>
      </c>
      <c r="I179" s="221"/>
      <c r="J179" s="222">
        <f>ROUND(I179*H179,2)</f>
        <v>0</v>
      </c>
      <c r="K179" s="218" t="s">
        <v>19</v>
      </c>
      <c r="L179" s="46"/>
      <c r="M179" s="223" t="s">
        <v>19</v>
      </c>
      <c r="N179" s="224" t="s">
        <v>43</v>
      </c>
      <c r="O179" s="86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7" t="s">
        <v>321</v>
      </c>
      <c r="AT179" s="227" t="s">
        <v>206</v>
      </c>
      <c r="AU179" s="227" t="s">
        <v>89</v>
      </c>
      <c r="AY179" s="19" t="s">
        <v>203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19" t="s">
        <v>79</v>
      </c>
      <c r="BK179" s="228">
        <f>ROUND(I179*H179,2)</f>
        <v>0</v>
      </c>
      <c r="BL179" s="19" t="s">
        <v>321</v>
      </c>
      <c r="BM179" s="227" t="s">
        <v>2908</v>
      </c>
    </row>
    <row r="180" s="2" customFormat="1" ht="24.15" customHeight="1">
      <c r="A180" s="40"/>
      <c r="B180" s="41"/>
      <c r="C180" s="216" t="s">
        <v>2701</v>
      </c>
      <c r="D180" s="216" t="s">
        <v>206</v>
      </c>
      <c r="E180" s="217" t="s">
        <v>2787</v>
      </c>
      <c r="F180" s="218" t="s">
        <v>2843</v>
      </c>
      <c r="G180" s="219" t="s">
        <v>2267</v>
      </c>
      <c r="H180" s="220">
        <v>8</v>
      </c>
      <c r="I180" s="221"/>
      <c r="J180" s="222">
        <f>ROUND(I180*H180,2)</f>
        <v>0</v>
      </c>
      <c r="K180" s="218" t="s">
        <v>19</v>
      </c>
      <c r="L180" s="46"/>
      <c r="M180" s="223" t="s">
        <v>19</v>
      </c>
      <c r="N180" s="224" t="s">
        <v>43</v>
      </c>
      <c r="O180" s="86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7" t="s">
        <v>321</v>
      </c>
      <c r="AT180" s="227" t="s">
        <v>206</v>
      </c>
      <c r="AU180" s="227" t="s">
        <v>89</v>
      </c>
      <c r="AY180" s="19" t="s">
        <v>203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19" t="s">
        <v>79</v>
      </c>
      <c r="BK180" s="228">
        <f>ROUND(I180*H180,2)</f>
        <v>0</v>
      </c>
      <c r="BL180" s="19" t="s">
        <v>321</v>
      </c>
      <c r="BM180" s="227" t="s">
        <v>2909</v>
      </c>
    </row>
    <row r="181" s="2" customFormat="1" ht="24.15" customHeight="1">
      <c r="A181" s="40"/>
      <c r="B181" s="41"/>
      <c r="C181" s="216" t="s">
        <v>2704</v>
      </c>
      <c r="D181" s="216" t="s">
        <v>206</v>
      </c>
      <c r="E181" s="217" t="s">
        <v>2790</v>
      </c>
      <c r="F181" s="218" t="s">
        <v>2580</v>
      </c>
      <c r="G181" s="219" t="s">
        <v>2267</v>
      </c>
      <c r="H181" s="220">
        <v>4</v>
      </c>
      <c r="I181" s="221"/>
      <c r="J181" s="222">
        <f>ROUND(I181*H181,2)</f>
        <v>0</v>
      </c>
      <c r="K181" s="218" t="s">
        <v>19</v>
      </c>
      <c r="L181" s="46"/>
      <c r="M181" s="223" t="s">
        <v>19</v>
      </c>
      <c r="N181" s="224" t="s">
        <v>43</v>
      </c>
      <c r="O181" s="86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7" t="s">
        <v>321</v>
      </c>
      <c r="AT181" s="227" t="s">
        <v>206</v>
      </c>
      <c r="AU181" s="227" t="s">
        <v>89</v>
      </c>
      <c r="AY181" s="19" t="s">
        <v>203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19" t="s">
        <v>79</v>
      </c>
      <c r="BK181" s="228">
        <f>ROUND(I181*H181,2)</f>
        <v>0</v>
      </c>
      <c r="BL181" s="19" t="s">
        <v>321</v>
      </c>
      <c r="BM181" s="227" t="s">
        <v>2910</v>
      </c>
    </row>
    <row r="182" s="2" customFormat="1" ht="24.15" customHeight="1">
      <c r="A182" s="40"/>
      <c r="B182" s="41"/>
      <c r="C182" s="216" t="s">
        <v>2707</v>
      </c>
      <c r="D182" s="216" t="s">
        <v>206</v>
      </c>
      <c r="E182" s="217" t="s">
        <v>2793</v>
      </c>
      <c r="F182" s="218" t="s">
        <v>2583</v>
      </c>
      <c r="G182" s="219" t="s">
        <v>2267</v>
      </c>
      <c r="H182" s="220">
        <v>4</v>
      </c>
      <c r="I182" s="221"/>
      <c r="J182" s="222">
        <f>ROUND(I182*H182,2)</f>
        <v>0</v>
      </c>
      <c r="K182" s="218" t="s">
        <v>19</v>
      </c>
      <c r="L182" s="46"/>
      <c r="M182" s="223" t="s">
        <v>19</v>
      </c>
      <c r="N182" s="224" t="s">
        <v>43</v>
      </c>
      <c r="O182" s="86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7" t="s">
        <v>321</v>
      </c>
      <c r="AT182" s="227" t="s">
        <v>206</v>
      </c>
      <c r="AU182" s="227" t="s">
        <v>89</v>
      </c>
      <c r="AY182" s="19" t="s">
        <v>203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19" t="s">
        <v>79</v>
      </c>
      <c r="BK182" s="228">
        <f>ROUND(I182*H182,2)</f>
        <v>0</v>
      </c>
      <c r="BL182" s="19" t="s">
        <v>321</v>
      </c>
      <c r="BM182" s="227" t="s">
        <v>2911</v>
      </c>
    </row>
    <row r="183" s="2" customFormat="1" ht="24.15" customHeight="1">
      <c r="A183" s="40"/>
      <c r="B183" s="41"/>
      <c r="C183" s="216" t="s">
        <v>2710</v>
      </c>
      <c r="D183" s="216" t="s">
        <v>206</v>
      </c>
      <c r="E183" s="217" t="s">
        <v>2796</v>
      </c>
      <c r="F183" s="218" t="s">
        <v>2586</v>
      </c>
      <c r="G183" s="219" t="s">
        <v>2587</v>
      </c>
      <c r="H183" s="220">
        <v>526</v>
      </c>
      <c r="I183" s="221"/>
      <c r="J183" s="222">
        <f>ROUND(I183*H183,2)</f>
        <v>0</v>
      </c>
      <c r="K183" s="218" t="s">
        <v>19</v>
      </c>
      <c r="L183" s="46"/>
      <c r="M183" s="223" t="s">
        <v>19</v>
      </c>
      <c r="N183" s="224" t="s">
        <v>43</v>
      </c>
      <c r="O183" s="86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7" t="s">
        <v>321</v>
      </c>
      <c r="AT183" s="227" t="s">
        <v>206</v>
      </c>
      <c r="AU183" s="227" t="s">
        <v>89</v>
      </c>
      <c r="AY183" s="19" t="s">
        <v>203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19" t="s">
        <v>79</v>
      </c>
      <c r="BK183" s="228">
        <f>ROUND(I183*H183,2)</f>
        <v>0</v>
      </c>
      <c r="BL183" s="19" t="s">
        <v>321</v>
      </c>
      <c r="BM183" s="227" t="s">
        <v>2912</v>
      </c>
    </row>
    <row r="184" s="2" customFormat="1" ht="24.15" customHeight="1">
      <c r="A184" s="40"/>
      <c r="B184" s="41"/>
      <c r="C184" s="216" t="s">
        <v>2713</v>
      </c>
      <c r="D184" s="216" t="s">
        <v>206</v>
      </c>
      <c r="E184" s="217" t="s">
        <v>2799</v>
      </c>
      <c r="F184" s="218" t="s">
        <v>2590</v>
      </c>
      <c r="G184" s="219" t="s">
        <v>2499</v>
      </c>
      <c r="H184" s="220">
        <v>1</v>
      </c>
      <c r="I184" s="221"/>
      <c r="J184" s="222">
        <f>ROUND(I184*H184,2)</f>
        <v>0</v>
      </c>
      <c r="K184" s="218" t="s">
        <v>19</v>
      </c>
      <c r="L184" s="46"/>
      <c r="M184" s="285" t="s">
        <v>19</v>
      </c>
      <c r="N184" s="286" t="s">
        <v>43</v>
      </c>
      <c r="O184" s="283"/>
      <c r="P184" s="287">
        <f>O184*H184</f>
        <v>0</v>
      </c>
      <c r="Q184" s="287">
        <v>0</v>
      </c>
      <c r="R184" s="287">
        <f>Q184*H184</f>
        <v>0</v>
      </c>
      <c r="S184" s="287">
        <v>0</v>
      </c>
      <c r="T184" s="288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7" t="s">
        <v>321</v>
      </c>
      <c r="AT184" s="227" t="s">
        <v>206</v>
      </c>
      <c r="AU184" s="227" t="s">
        <v>89</v>
      </c>
      <c r="AY184" s="19" t="s">
        <v>203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19" t="s">
        <v>79</v>
      </c>
      <c r="BK184" s="228">
        <f>ROUND(I184*H184,2)</f>
        <v>0</v>
      </c>
      <c r="BL184" s="19" t="s">
        <v>321</v>
      </c>
      <c r="BM184" s="227" t="s">
        <v>2913</v>
      </c>
    </row>
    <row r="185" s="2" customFormat="1" ht="6.96" customHeight="1">
      <c r="A185" s="40"/>
      <c r="B185" s="61"/>
      <c r="C185" s="62"/>
      <c r="D185" s="62"/>
      <c r="E185" s="62"/>
      <c r="F185" s="62"/>
      <c r="G185" s="62"/>
      <c r="H185" s="62"/>
      <c r="I185" s="62"/>
      <c r="J185" s="62"/>
      <c r="K185" s="62"/>
      <c r="L185" s="46"/>
      <c r="M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</sheetData>
  <sheetProtection sheet="1" autoFilter="0" formatColumns="0" formatRows="0" objects="1" scenarios="1" spinCount="100000" saltValue="WuwyHIz8GJnrOUjDfvUVIHeOyMs1J65hqDBCN51Cx5SwfBPadN27gveTaIqxLXKxCBBdR3fy5OThCWisvYIx/Q==" hashValue="4FbZil9wKz8+VPSXSiNtNfAoafV6lT3xPYfLIO0cbGnGTvJQYnJxwPBj1CaIZeBGTfg4AVQJIrTUrQEc3aNM+g==" algorithmName="SHA-512" password="CC35"/>
  <autoFilter ref="C89:K184"/>
  <mergeCells count="9">
    <mergeCell ref="E7:H7"/>
    <mergeCell ref="E9:H9"/>
    <mergeCell ref="E18:H18"/>
    <mergeCell ref="E27:H27"/>
    <mergeCell ref="E48:H48"/>
    <mergeCell ref="E50:H50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170</v>
      </c>
      <c r="E8" s="40"/>
      <c r="F8" s="40"/>
      <c r="G8" s="40"/>
      <c r="H8" s="40"/>
      <c r="I8" s="40"/>
      <c r="J8" s="40"/>
      <c r="K8" s="40"/>
      <c r="L8" s="148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9" t="s">
        <v>2914</v>
      </c>
      <c r="F9" s="40"/>
      <c r="G9" s="40"/>
      <c r="H9" s="40"/>
      <c r="I9" s="40"/>
      <c r="J9" s="40"/>
      <c r="K9" s="40"/>
      <c r="L9" s="148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8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50" t="str">
        <f>'Rekapitulace stavby'!AN8</f>
        <v>12. 5. 2025</v>
      </c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71.25" customHeight="1">
      <c r="A27" s="151"/>
      <c r="B27" s="152"/>
      <c r="C27" s="151"/>
      <c r="D27" s="151"/>
      <c r="E27" s="153" t="s">
        <v>176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5"/>
      <c r="E29" s="155"/>
      <c r="F29" s="155"/>
      <c r="G29" s="155"/>
      <c r="H29" s="155"/>
      <c r="I29" s="155"/>
      <c r="J29" s="155"/>
      <c r="K29" s="155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6" t="s">
        <v>38</v>
      </c>
      <c r="E30" s="40"/>
      <c r="F30" s="40"/>
      <c r="G30" s="40"/>
      <c r="H30" s="40"/>
      <c r="I30" s="40"/>
      <c r="J30" s="157">
        <f>ROUND(J84, 2)</f>
        <v>0</v>
      </c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5"/>
      <c r="E31" s="155"/>
      <c r="F31" s="155"/>
      <c r="G31" s="155"/>
      <c r="H31" s="155"/>
      <c r="I31" s="155"/>
      <c r="J31" s="155"/>
      <c r="K31" s="155"/>
      <c r="L31" s="148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8" t="s">
        <v>40</v>
      </c>
      <c r="G32" s="40"/>
      <c r="H32" s="40"/>
      <c r="I32" s="158" t="s">
        <v>39</v>
      </c>
      <c r="J32" s="158" t="s">
        <v>41</v>
      </c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7" t="s">
        <v>42</v>
      </c>
      <c r="E33" s="145" t="s">
        <v>43</v>
      </c>
      <c r="F33" s="159">
        <f>ROUND((SUM(BE84:BE103)),  2)</f>
        <v>0</v>
      </c>
      <c r="G33" s="40"/>
      <c r="H33" s="40"/>
      <c r="I33" s="160">
        <v>0.20999999999999999</v>
      </c>
      <c r="J33" s="159">
        <f>ROUND(((SUM(BE84:BE103))*I33),  2)</f>
        <v>0</v>
      </c>
      <c r="K33" s="40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ROUND((SUM(BF84:BF103)),  2)</f>
        <v>0</v>
      </c>
      <c r="G34" s="40"/>
      <c r="H34" s="40"/>
      <c r="I34" s="160">
        <v>0.12</v>
      </c>
      <c r="J34" s="159">
        <f>ROUND(((SUM(BF84:BF103))*I34), 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ROUND((SUM(BG84:BG103)),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ROUND((SUM(BH84:BH103)),  2)</f>
        <v>0</v>
      </c>
      <c r="G36" s="40"/>
      <c r="H36" s="40"/>
      <c r="I36" s="160">
        <v>0.12</v>
      </c>
      <c r="J36" s="159">
        <f>0</f>
        <v>0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ROUND((SUM(BI84:BI103)),  2)</f>
        <v>0</v>
      </c>
      <c r="G37" s="40"/>
      <c r="H37" s="40"/>
      <c r="I37" s="160">
        <v>0</v>
      </c>
      <c r="J37" s="159">
        <f>0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177</v>
      </c>
      <c r="D45" s="42"/>
      <c r="E45" s="42"/>
      <c r="F45" s="42"/>
      <c r="G45" s="42"/>
      <c r="H45" s="42"/>
      <c r="I45" s="42"/>
      <c r="J45" s="42"/>
      <c r="K45" s="42"/>
      <c r="L45" s="148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8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8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Domov seniorů Vojkov</v>
      </c>
      <c r="F48" s="34"/>
      <c r="G48" s="34"/>
      <c r="H48" s="34"/>
      <c r="I48" s="42"/>
      <c r="J48" s="42"/>
      <c r="K48" s="42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170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2025-074-9 - VRN- vedlejší rozpočtové náklady</v>
      </c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Vojkov 1, Vrchotovy Janovice</v>
      </c>
      <c r="G52" s="42"/>
      <c r="H52" s="42"/>
      <c r="I52" s="34" t="s">
        <v>23</v>
      </c>
      <c r="J52" s="74" t="str">
        <f>IF(J12="","",J12)</f>
        <v>12. 5. 2025</v>
      </c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8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40.05" customHeight="1">
      <c r="A54" s="40"/>
      <c r="B54" s="41"/>
      <c r="C54" s="34" t="s">
        <v>25</v>
      </c>
      <c r="D54" s="42"/>
      <c r="E54" s="42"/>
      <c r="F54" s="29" t="str">
        <f>E15</f>
        <v>Domov seniorů Vojkov 1, Vrchotovy Janovice</v>
      </c>
      <c r="G54" s="42"/>
      <c r="H54" s="42"/>
      <c r="I54" s="34" t="s">
        <v>31</v>
      </c>
      <c r="J54" s="38" t="str">
        <f>E21</f>
        <v>ČOS exim,s.r.o. Alešova 26, České Budějovice</v>
      </c>
      <c r="K54" s="42"/>
      <c r="L54" s="148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Ing. Dana Mlejnková</v>
      </c>
      <c r="K55" s="42"/>
      <c r="L55" s="148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7" t="s">
        <v>70</v>
      </c>
      <c r="D59" s="42"/>
      <c r="E59" s="42"/>
      <c r="F59" s="42"/>
      <c r="G59" s="42"/>
      <c r="H59" s="42"/>
      <c r="I59" s="42"/>
      <c r="J59" s="104">
        <f>J84</f>
        <v>0</v>
      </c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180</v>
      </c>
    </row>
    <row r="60" s="9" customFormat="1" ht="24.96" customHeight="1">
      <c r="A60" s="9"/>
      <c r="B60" s="178"/>
      <c r="C60" s="179"/>
      <c r="D60" s="180" t="s">
        <v>2915</v>
      </c>
      <c r="E60" s="181"/>
      <c r="F60" s="181"/>
      <c r="G60" s="181"/>
      <c r="H60" s="181"/>
      <c r="I60" s="181"/>
      <c r="J60" s="182">
        <f>J85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6"/>
      <c r="D61" s="185" t="s">
        <v>2916</v>
      </c>
      <c r="E61" s="186"/>
      <c r="F61" s="186"/>
      <c r="G61" s="186"/>
      <c r="H61" s="186"/>
      <c r="I61" s="186"/>
      <c r="J61" s="187">
        <f>J86</f>
        <v>0</v>
      </c>
      <c r="K61" s="126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6"/>
      <c r="D62" s="185" t="s">
        <v>2917</v>
      </c>
      <c r="E62" s="186"/>
      <c r="F62" s="186"/>
      <c r="G62" s="186"/>
      <c r="H62" s="186"/>
      <c r="I62" s="186"/>
      <c r="J62" s="187">
        <f>J91</f>
        <v>0</v>
      </c>
      <c r="K62" s="126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6"/>
      <c r="D63" s="185" t="s">
        <v>2918</v>
      </c>
      <c r="E63" s="186"/>
      <c r="F63" s="186"/>
      <c r="G63" s="186"/>
      <c r="H63" s="186"/>
      <c r="I63" s="186"/>
      <c r="J63" s="187">
        <f>J98</f>
        <v>0</v>
      </c>
      <c r="K63" s="126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6"/>
      <c r="D64" s="185" t="s">
        <v>2919</v>
      </c>
      <c r="E64" s="186"/>
      <c r="F64" s="186"/>
      <c r="G64" s="186"/>
      <c r="H64" s="186"/>
      <c r="I64" s="186"/>
      <c r="J64" s="187">
        <f>J101</f>
        <v>0</v>
      </c>
      <c r="K64" s="126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2" customFormat="1" ht="21.84" customHeight="1">
      <c r="A65" s="40"/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6.96" customHeight="1">
      <c r="A66" s="40"/>
      <c r="B66" s="61"/>
      <c r="C66" s="62"/>
      <c r="D66" s="62"/>
      <c r="E66" s="62"/>
      <c r="F66" s="62"/>
      <c r="G66" s="62"/>
      <c r="H66" s="62"/>
      <c r="I66" s="62"/>
      <c r="J66" s="62"/>
      <c r="K66" s="6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70" s="2" customFormat="1" ht="6.96" customHeight="1">
      <c r="A70" s="40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24.96" customHeight="1">
      <c r="A71" s="40"/>
      <c r="B71" s="41"/>
      <c r="C71" s="25" t="s">
        <v>188</v>
      </c>
      <c r="D71" s="42"/>
      <c r="E71" s="42"/>
      <c r="F71" s="42"/>
      <c r="G71" s="42"/>
      <c r="H71" s="42"/>
      <c r="I71" s="42"/>
      <c r="J71" s="42"/>
      <c r="K71" s="4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16</v>
      </c>
      <c r="D73" s="42"/>
      <c r="E73" s="42"/>
      <c r="F73" s="42"/>
      <c r="G73" s="42"/>
      <c r="H73" s="42"/>
      <c r="I73" s="42"/>
      <c r="J73" s="42"/>
      <c r="K73" s="4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6.5" customHeight="1">
      <c r="A74" s="40"/>
      <c r="B74" s="41"/>
      <c r="C74" s="42"/>
      <c r="D74" s="42"/>
      <c r="E74" s="172" t="str">
        <f>E7</f>
        <v>Domov seniorů Vojkov</v>
      </c>
      <c r="F74" s="34"/>
      <c r="G74" s="34"/>
      <c r="H74" s="34"/>
      <c r="I74" s="42"/>
      <c r="J74" s="42"/>
      <c r="K74" s="42"/>
      <c r="L74" s="148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170</v>
      </c>
      <c r="D75" s="42"/>
      <c r="E75" s="42"/>
      <c r="F75" s="42"/>
      <c r="G75" s="42"/>
      <c r="H75" s="42"/>
      <c r="I75" s="42"/>
      <c r="J75" s="42"/>
      <c r="K75" s="4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71" t="str">
        <f>E9</f>
        <v>2025-074-9 - VRN- vedlejší rozpočtové náklady</v>
      </c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21</v>
      </c>
      <c r="D78" s="42"/>
      <c r="E78" s="42"/>
      <c r="F78" s="29" t="str">
        <f>F12</f>
        <v>Vojkov 1, Vrchotovy Janovice</v>
      </c>
      <c r="G78" s="42"/>
      <c r="H78" s="42"/>
      <c r="I78" s="34" t="s">
        <v>23</v>
      </c>
      <c r="J78" s="74" t="str">
        <f>IF(J12="","",J12)</f>
        <v>12. 5. 2025</v>
      </c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40.05" customHeight="1">
      <c r="A80" s="40"/>
      <c r="B80" s="41"/>
      <c r="C80" s="34" t="s">
        <v>25</v>
      </c>
      <c r="D80" s="42"/>
      <c r="E80" s="42"/>
      <c r="F80" s="29" t="str">
        <f>E15</f>
        <v>Domov seniorů Vojkov 1, Vrchotovy Janovice</v>
      </c>
      <c r="G80" s="42"/>
      <c r="H80" s="42"/>
      <c r="I80" s="34" t="s">
        <v>31</v>
      </c>
      <c r="J80" s="38" t="str">
        <f>E21</f>
        <v>ČOS exim,s.r.o. Alešova 26, České Budějovice</v>
      </c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15" customHeight="1">
      <c r="A81" s="40"/>
      <c r="B81" s="41"/>
      <c r="C81" s="34" t="s">
        <v>29</v>
      </c>
      <c r="D81" s="42"/>
      <c r="E81" s="42"/>
      <c r="F81" s="29" t="str">
        <f>IF(E18="","",E18)</f>
        <v>Vyplň údaj</v>
      </c>
      <c r="G81" s="42"/>
      <c r="H81" s="42"/>
      <c r="I81" s="34" t="s">
        <v>34</v>
      </c>
      <c r="J81" s="38" t="str">
        <f>E24</f>
        <v>Ing. Dana Mlejnková</v>
      </c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0.32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1" customFormat="1" ht="29.28" customHeight="1">
      <c r="A83" s="189"/>
      <c r="B83" s="190"/>
      <c r="C83" s="191" t="s">
        <v>189</v>
      </c>
      <c r="D83" s="192" t="s">
        <v>57</v>
      </c>
      <c r="E83" s="192" t="s">
        <v>53</v>
      </c>
      <c r="F83" s="192" t="s">
        <v>54</v>
      </c>
      <c r="G83" s="192" t="s">
        <v>190</v>
      </c>
      <c r="H83" s="192" t="s">
        <v>191</v>
      </c>
      <c r="I83" s="192" t="s">
        <v>192</v>
      </c>
      <c r="J83" s="192" t="s">
        <v>179</v>
      </c>
      <c r="K83" s="193" t="s">
        <v>193</v>
      </c>
      <c r="L83" s="194"/>
      <c r="M83" s="94" t="s">
        <v>19</v>
      </c>
      <c r="N83" s="95" t="s">
        <v>42</v>
      </c>
      <c r="O83" s="95" t="s">
        <v>194</v>
      </c>
      <c r="P83" s="95" t="s">
        <v>195</v>
      </c>
      <c r="Q83" s="95" t="s">
        <v>196</v>
      </c>
      <c r="R83" s="95" t="s">
        <v>197</v>
      </c>
      <c r="S83" s="95" t="s">
        <v>198</v>
      </c>
      <c r="T83" s="96" t="s">
        <v>199</v>
      </c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</row>
    <row r="84" s="2" customFormat="1" ht="22.8" customHeight="1">
      <c r="A84" s="40"/>
      <c r="B84" s="41"/>
      <c r="C84" s="101" t="s">
        <v>200</v>
      </c>
      <c r="D84" s="42"/>
      <c r="E84" s="42"/>
      <c r="F84" s="42"/>
      <c r="G84" s="42"/>
      <c r="H84" s="42"/>
      <c r="I84" s="42"/>
      <c r="J84" s="195">
        <f>BK84</f>
        <v>0</v>
      </c>
      <c r="K84" s="42"/>
      <c r="L84" s="46"/>
      <c r="M84" s="97"/>
      <c r="N84" s="196"/>
      <c r="O84" s="98"/>
      <c r="P84" s="197">
        <f>P85</f>
        <v>0</v>
      </c>
      <c r="Q84" s="98"/>
      <c r="R84" s="197">
        <f>R85</f>
        <v>0</v>
      </c>
      <c r="S84" s="98"/>
      <c r="T84" s="198">
        <f>T85</f>
        <v>0</v>
      </c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T84" s="19" t="s">
        <v>71</v>
      </c>
      <c r="AU84" s="19" t="s">
        <v>180</v>
      </c>
      <c r="BK84" s="199">
        <f>BK85</f>
        <v>0</v>
      </c>
    </row>
    <row r="85" s="12" customFormat="1" ht="25.92" customHeight="1">
      <c r="A85" s="12"/>
      <c r="B85" s="200"/>
      <c r="C85" s="201"/>
      <c r="D85" s="202" t="s">
        <v>71</v>
      </c>
      <c r="E85" s="203" t="s">
        <v>2920</v>
      </c>
      <c r="F85" s="203" t="s">
        <v>2921</v>
      </c>
      <c r="G85" s="201"/>
      <c r="H85" s="201"/>
      <c r="I85" s="204"/>
      <c r="J85" s="205">
        <f>BK85</f>
        <v>0</v>
      </c>
      <c r="K85" s="201"/>
      <c r="L85" s="206"/>
      <c r="M85" s="207"/>
      <c r="N85" s="208"/>
      <c r="O85" s="208"/>
      <c r="P85" s="209">
        <f>P86+P91+P98+P101</f>
        <v>0</v>
      </c>
      <c r="Q85" s="208"/>
      <c r="R85" s="209">
        <f>R86+R91+R98+R101</f>
        <v>0</v>
      </c>
      <c r="S85" s="208"/>
      <c r="T85" s="210">
        <f>T86+T91+T98+T101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11" t="s">
        <v>285</v>
      </c>
      <c r="AT85" s="212" t="s">
        <v>71</v>
      </c>
      <c r="AU85" s="212" t="s">
        <v>72</v>
      </c>
      <c r="AY85" s="211" t="s">
        <v>203</v>
      </c>
      <c r="BK85" s="213">
        <f>BK86+BK91+BK98+BK101</f>
        <v>0</v>
      </c>
    </row>
    <row r="86" s="12" customFormat="1" ht="22.8" customHeight="1">
      <c r="A86" s="12"/>
      <c r="B86" s="200"/>
      <c r="C86" s="201"/>
      <c r="D86" s="202" t="s">
        <v>71</v>
      </c>
      <c r="E86" s="214" t="s">
        <v>2922</v>
      </c>
      <c r="F86" s="214" t="s">
        <v>2923</v>
      </c>
      <c r="G86" s="201"/>
      <c r="H86" s="201"/>
      <c r="I86" s="204"/>
      <c r="J86" s="215">
        <f>BK86</f>
        <v>0</v>
      </c>
      <c r="K86" s="201"/>
      <c r="L86" s="206"/>
      <c r="M86" s="207"/>
      <c r="N86" s="208"/>
      <c r="O86" s="208"/>
      <c r="P86" s="209">
        <f>SUM(P87:P90)</f>
        <v>0</v>
      </c>
      <c r="Q86" s="208"/>
      <c r="R86" s="209">
        <f>SUM(R87:R90)</f>
        <v>0</v>
      </c>
      <c r="S86" s="208"/>
      <c r="T86" s="210">
        <f>SUM(T87:T90)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11" t="s">
        <v>285</v>
      </c>
      <c r="AT86" s="212" t="s">
        <v>71</v>
      </c>
      <c r="AU86" s="212" t="s">
        <v>79</v>
      </c>
      <c r="AY86" s="211" t="s">
        <v>203</v>
      </c>
      <c r="BK86" s="213">
        <f>SUM(BK87:BK90)</f>
        <v>0</v>
      </c>
    </row>
    <row r="87" s="2" customFormat="1" ht="16.5" customHeight="1">
      <c r="A87" s="40"/>
      <c r="B87" s="41"/>
      <c r="C87" s="216" t="s">
        <v>79</v>
      </c>
      <c r="D87" s="216" t="s">
        <v>206</v>
      </c>
      <c r="E87" s="217" t="s">
        <v>2924</v>
      </c>
      <c r="F87" s="218" t="s">
        <v>2923</v>
      </c>
      <c r="G87" s="219" t="s">
        <v>2223</v>
      </c>
      <c r="H87" s="280"/>
      <c r="I87" s="221"/>
      <c r="J87" s="222">
        <f>ROUND(I87*H87,2)</f>
        <v>0</v>
      </c>
      <c r="K87" s="218" t="s">
        <v>210</v>
      </c>
      <c r="L87" s="46"/>
      <c r="M87" s="223" t="s">
        <v>19</v>
      </c>
      <c r="N87" s="224" t="s">
        <v>43</v>
      </c>
      <c r="O87" s="86"/>
      <c r="P87" s="225">
        <f>O87*H87</f>
        <v>0</v>
      </c>
      <c r="Q87" s="225">
        <v>0</v>
      </c>
      <c r="R87" s="225">
        <f>Q87*H87</f>
        <v>0</v>
      </c>
      <c r="S87" s="225">
        <v>0</v>
      </c>
      <c r="T87" s="226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27" t="s">
        <v>2925</v>
      </c>
      <c r="AT87" s="227" t="s">
        <v>206</v>
      </c>
      <c r="AU87" s="227" t="s">
        <v>81</v>
      </c>
      <c r="AY87" s="19" t="s">
        <v>203</v>
      </c>
      <c r="BE87" s="228">
        <f>IF(N87="základní",J87,0)</f>
        <v>0</v>
      </c>
      <c r="BF87" s="228">
        <f>IF(N87="snížená",J87,0)</f>
        <v>0</v>
      </c>
      <c r="BG87" s="228">
        <f>IF(N87="zákl. přenesená",J87,0)</f>
        <v>0</v>
      </c>
      <c r="BH87" s="228">
        <f>IF(N87="sníž. přenesená",J87,0)</f>
        <v>0</v>
      </c>
      <c r="BI87" s="228">
        <f>IF(N87="nulová",J87,0)</f>
        <v>0</v>
      </c>
      <c r="BJ87" s="19" t="s">
        <v>79</v>
      </c>
      <c r="BK87" s="228">
        <f>ROUND(I87*H87,2)</f>
        <v>0</v>
      </c>
      <c r="BL87" s="19" t="s">
        <v>2925</v>
      </c>
      <c r="BM87" s="227" t="s">
        <v>2926</v>
      </c>
    </row>
    <row r="88" s="2" customFormat="1">
      <c r="A88" s="40"/>
      <c r="B88" s="41"/>
      <c r="C88" s="42"/>
      <c r="D88" s="229" t="s">
        <v>213</v>
      </c>
      <c r="E88" s="42"/>
      <c r="F88" s="230" t="s">
        <v>2927</v>
      </c>
      <c r="G88" s="42"/>
      <c r="H88" s="42"/>
      <c r="I88" s="231"/>
      <c r="J88" s="42"/>
      <c r="K88" s="42"/>
      <c r="L88" s="46"/>
      <c r="M88" s="232"/>
      <c r="N88" s="233"/>
      <c r="O88" s="86"/>
      <c r="P88" s="86"/>
      <c r="Q88" s="86"/>
      <c r="R88" s="86"/>
      <c r="S88" s="86"/>
      <c r="T88" s="87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213</v>
      </c>
      <c r="AU88" s="19" t="s">
        <v>81</v>
      </c>
    </row>
    <row r="89" s="2" customFormat="1" ht="16.5" customHeight="1">
      <c r="A89" s="40"/>
      <c r="B89" s="41"/>
      <c r="C89" s="216" t="s">
        <v>81</v>
      </c>
      <c r="D89" s="216" t="s">
        <v>206</v>
      </c>
      <c r="E89" s="217" t="s">
        <v>2928</v>
      </c>
      <c r="F89" s="218" t="s">
        <v>2929</v>
      </c>
      <c r="G89" s="219" t="s">
        <v>505</v>
      </c>
      <c r="H89" s="220">
        <v>1</v>
      </c>
      <c r="I89" s="221"/>
      <c r="J89" s="222">
        <f>ROUND(I89*H89,2)</f>
        <v>0</v>
      </c>
      <c r="K89" s="218" t="s">
        <v>210</v>
      </c>
      <c r="L89" s="46"/>
      <c r="M89" s="223" t="s">
        <v>19</v>
      </c>
      <c r="N89" s="224" t="s">
        <v>43</v>
      </c>
      <c r="O89" s="86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27" t="s">
        <v>2925</v>
      </c>
      <c r="AT89" s="227" t="s">
        <v>206</v>
      </c>
      <c r="AU89" s="227" t="s">
        <v>81</v>
      </c>
      <c r="AY89" s="19" t="s">
        <v>203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19" t="s">
        <v>79</v>
      </c>
      <c r="BK89" s="228">
        <f>ROUND(I89*H89,2)</f>
        <v>0</v>
      </c>
      <c r="BL89" s="19" t="s">
        <v>2925</v>
      </c>
      <c r="BM89" s="227" t="s">
        <v>2930</v>
      </c>
    </row>
    <row r="90" s="2" customFormat="1">
      <c r="A90" s="40"/>
      <c r="B90" s="41"/>
      <c r="C90" s="42"/>
      <c r="D90" s="229" t="s">
        <v>213</v>
      </c>
      <c r="E90" s="42"/>
      <c r="F90" s="230" t="s">
        <v>2931</v>
      </c>
      <c r="G90" s="42"/>
      <c r="H90" s="42"/>
      <c r="I90" s="231"/>
      <c r="J90" s="42"/>
      <c r="K90" s="42"/>
      <c r="L90" s="46"/>
      <c r="M90" s="232"/>
      <c r="N90" s="233"/>
      <c r="O90" s="86"/>
      <c r="P90" s="86"/>
      <c r="Q90" s="86"/>
      <c r="R90" s="86"/>
      <c r="S90" s="86"/>
      <c r="T90" s="87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213</v>
      </c>
      <c r="AU90" s="19" t="s">
        <v>81</v>
      </c>
    </row>
    <row r="91" s="12" customFormat="1" ht="22.8" customHeight="1">
      <c r="A91" s="12"/>
      <c r="B91" s="200"/>
      <c r="C91" s="201"/>
      <c r="D91" s="202" t="s">
        <v>71</v>
      </c>
      <c r="E91" s="214" t="s">
        <v>2932</v>
      </c>
      <c r="F91" s="214" t="s">
        <v>2933</v>
      </c>
      <c r="G91" s="201"/>
      <c r="H91" s="201"/>
      <c r="I91" s="204"/>
      <c r="J91" s="215">
        <f>BK91</f>
        <v>0</v>
      </c>
      <c r="K91" s="201"/>
      <c r="L91" s="206"/>
      <c r="M91" s="207"/>
      <c r="N91" s="208"/>
      <c r="O91" s="208"/>
      <c r="P91" s="209">
        <f>SUM(P92:P97)</f>
        <v>0</v>
      </c>
      <c r="Q91" s="208"/>
      <c r="R91" s="209">
        <f>SUM(R92:R97)</f>
        <v>0</v>
      </c>
      <c r="S91" s="208"/>
      <c r="T91" s="210">
        <f>SUM(T92:T97)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285</v>
      </c>
      <c r="AT91" s="212" t="s">
        <v>71</v>
      </c>
      <c r="AU91" s="212" t="s">
        <v>79</v>
      </c>
      <c r="AY91" s="211" t="s">
        <v>203</v>
      </c>
      <c r="BK91" s="213">
        <f>SUM(BK92:BK97)</f>
        <v>0</v>
      </c>
    </row>
    <row r="92" s="2" customFormat="1" ht="16.5" customHeight="1">
      <c r="A92" s="40"/>
      <c r="B92" s="41"/>
      <c r="C92" s="216" t="s">
        <v>89</v>
      </c>
      <c r="D92" s="216" t="s">
        <v>206</v>
      </c>
      <c r="E92" s="217" t="s">
        <v>2934</v>
      </c>
      <c r="F92" s="218" t="s">
        <v>2935</v>
      </c>
      <c r="G92" s="219" t="s">
        <v>2267</v>
      </c>
      <c r="H92" s="220">
        <v>16</v>
      </c>
      <c r="I92" s="221"/>
      <c r="J92" s="222">
        <f>ROUND(I92*H92,2)</f>
        <v>0</v>
      </c>
      <c r="K92" s="218" t="s">
        <v>210</v>
      </c>
      <c r="L92" s="46"/>
      <c r="M92" s="223" t="s">
        <v>19</v>
      </c>
      <c r="N92" s="224" t="s">
        <v>43</v>
      </c>
      <c r="O92" s="86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7" t="s">
        <v>2925</v>
      </c>
      <c r="AT92" s="227" t="s">
        <v>206</v>
      </c>
      <c r="AU92" s="227" t="s">
        <v>81</v>
      </c>
      <c r="AY92" s="19" t="s">
        <v>203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19" t="s">
        <v>79</v>
      </c>
      <c r="BK92" s="228">
        <f>ROUND(I92*H92,2)</f>
        <v>0</v>
      </c>
      <c r="BL92" s="19" t="s">
        <v>2925</v>
      </c>
      <c r="BM92" s="227" t="s">
        <v>2936</v>
      </c>
    </row>
    <row r="93" s="2" customFormat="1">
      <c r="A93" s="40"/>
      <c r="B93" s="41"/>
      <c r="C93" s="42"/>
      <c r="D93" s="229" t="s">
        <v>213</v>
      </c>
      <c r="E93" s="42"/>
      <c r="F93" s="230" t="s">
        <v>2937</v>
      </c>
      <c r="G93" s="42"/>
      <c r="H93" s="42"/>
      <c r="I93" s="231"/>
      <c r="J93" s="42"/>
      <c r="K93" s="42"/>
      <c r="L93" s="46"/>
      <c r="M93" s="232"/>
      <c r="N93" s="233"/>
      <c r="O93" s="86"/>
      <c r="P93" s="86"/>
      <c r="Q93" s="86"/>
      <c r="R93" s="86"/>
      <c r="S93" s="86"/>
      <c r="T93" s="87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213</v>
      </c>
      <c r="AU93" s="19" t="s">
        <v>81</v>
      </c>
    </row>
    <row r="94" s="2" customFormat="1" ht="16.5" customHeight="1">
      <c r="A94" s="40"/>
      <c r="B94" s="41"/>
      <c r="C94" s="216" t="s">
        <v>211</v>
      </c>
      <c r="D94" s="216" t="s">
        <v>206</v>
      </c>
      <c r="E94" s="217" t="s">
        <v>2938</v>
      </c>
      <c r="F94" s="218" t="s">
        <v>2939</v>
      </c>
      <c r="G94" s="219" t="s">
        <v>505</v>
      </c>
      <c r="H94" s="220">
        <v>1</v>
      </c>
      <c r="I94" s="221"/>
      <c r="J94" s="222">
        <f>ROUND(I94*H94,2)</f>
        <v>0</v>
      </c>
      <c r="K94" s="218" t="s">
        <v>210</v>
      </c>
      <c r="L94" s="46"/>
      <c r="M94" s="223" t="s">
        <v>19</v>
      </c>
      <c r="N94" s="224" t="s">
        <v>43</v>
      </c>
      <c r="O94" s="86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7" t="s">
        <v>2925</v>
      </c>
      <c r="AT94" s="227" t="s">
        <v>206</v>
      </c>
      <c r="AU94" s="227" t="s">
        <v>81</v>
      </c>
      <c r="AY94" s="19" t="s">
        <v>203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19" t="s">
        <v>79</v>
      </c>
      <c r="BK94" s="228">
        <f>ROUND(I94*H94,2)</f>
        <v>0</v>
      </c>
      <c r="BL94" s="19" t="s">
        <v>2925</v>
      </c>
      <c r="BM94" s="227" t="s">
        <v>2940</v>
      </c>
    </row>
    <row r="95" s="2" customFormat="1">
      <c r="A95" s="40"/>
      <c r="B95" s="41"/>
      <c r="C95" s="42"/>
      <c r="D95" s="229" t="s">
        <v>213</v>
      </c>
      <c r="E95" s="42"/>
      <c r="F95" s="230" t="s">
        <v>2941</v>
      </c>
      <c r="G95" s="42"/>
      <c r="H95" s="42"/>
      <c r="I95" s="231"/>
      <c r="J95" s="42"/>
      <c r="K95" s="42"/>
      <c r="L95" s="46"/>
      <c r="M95" s="232"/>
      <c r="N95" s="233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213</v>
      </c>
      <c r="AU95" s="19" t="s">
        <v>81</v>
      </c>
    </row>
    <row r="96" s="2" customFormat="1" ht="16.5" customHeight="1">
      <c r="A96" s="40"/>
      <c r="B96" s="41"/>
      <c r="C96" s="216" t="s">
        <v>285</v>
      </c>
      <c r="D96" s="216" t="s">
        <v>206</v>
      </c>
      <c r="E96" s="217" t="s">
        <v>2942</v>
      </c>
      <c r="F96" s="218" t="s">
        <v>2943</v>
      </c>
      <c r="G96" s="219" t="s">
        <v>2223</v>
      </c>
      <c r="H96" s="280"/>
      <c r="I96" s="221"/>
      <c r="J96" s="222">
        <f>ROUND(I96*H96,2)</f>
        <v>0</v>
      </c>
      <c r="K96" s="218" t="s">
        <v>210</v>
      </c>
      <c r="L96" s="46"/>
      <c r="M96" s="223" t="s">
        <v>19</v>
      </c>
      <c r="N96" s="224" t="s">
        <v>43</v>
      </c>
      <c r="O96" s="86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7" t="s">
        <v>2925</v>
      </c>
      <c r="AT96" s="227" t="s">
        <v>206</v>
      </c>
      <c r="AU96" s="227" t="s">
        <v>81</v>
      </c>
      <c r="AY96" s="19" t="s">
        <v>203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19" t="s">
        <v>79</v>
      </c>
      <c r="BK96" s="228">
        <f>ROUND(I96*H96,2)</f>
        <v>0</v>
      </c>
      <c r="BL96" s="19" t="s">
        <v>2925</v>
      </c>
      <c r="BM96" s="227" t="s">
        <v>2944</v>
      </c>
    </row>
    <row r="97" s="2" customFormat="1">
      <c r="A97" s="40"/>
      <c r="B97" s="41"/>
      <c r="C97" s="42"/>
      <c r="D97" s="229" t="s">
        <v>213</v>
      </c>
      <c r="E97" s="42"/>
      <c r="F97" s="230" t="s">
        <v>2945</v>
      </c>
      <c r="G97" s="42"/>
      <c r="H97" s="42"/>
      <c r="I97" s="231"/>
      <c r="J97" s="42"/>
      <c r="K97" s="42"/>
      <c r="L97" s="46"/>
      <c r="M97" s="232"/>
      <c r="N97" s="23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213</v>
      </c>
      <c r="AU97" s="19" t="s">
        <v>81</v>
      </c>
    </row>
    <row r="98" s="12" customFormat="1" ht="22.8" customHeight="1">
      <c r="A98" s="12"/>
      <c r="B98" s="200"/>
      <c r="C98" s="201"/>
      <c r="D98" s="202" t="s">
        <v>71</v>
      </c>
      <c r="E98" s="214" t="s">
        <v>2946</v>
      </c>
      <c r="F98" s="214" t="s">
        <v>2947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SUM(P99:P100)</f>
        <v>0</v>
      </c>
      <c r="Q98" s="208"/>
      <c r="R98" s="209">
        <f>SUM(R99:R100)</f>
        <v>0</v>
      </c>
      <c r="S98" s="208"/>
      <c r="T98" s="210">
        <f>SUM(T99:T100)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285</v>
      </c>
      <c r="AT98" s="212" t="s">
        <v>71</v>
      </c>
      <c r="AU98" s="212" t="s">
        <v>79</v>
      </c>
      <c r="AY98" s="211" t="s">
        <v>203</v>
      </c>
      <c r="BK98" s="213">
        <f>SUM(BK99:BK100)</f>
        <v>0</v>
      </c>
    </row>
    <row r="99" s="2" customFormat="1" ht="16.5" customHeight="1">
      <c r="A99" s="40"/>
      <c r="B99" s="41"/>
      <c r="C99" s="216" t="s">
        <v>290</v>
      </c>
      <c r="D99" s="216" t="s">
        <v>206</v>
      </c>
      <c r="E99" s="217" t="s">
        <v>2948</v>
      </c>
      <c r="F99" s="218" t="s">
        <v>2949</v>
      </c>
      <c r="G99" s="219" t="s">
        <v>2223</v>
      </c>
      <c r="H99" s="280"/>
      <c r="I99" s="221"/>
      <c r="J99" s="222">
        <f>ROUND(I99*H99,2)</f>
        <v>0</v>
      </c>
      <c r="K99" s="218" t="s">
        <v>210</v>
      </c>
      <c r="L99" s="46"/>
      <c r="M99" s="223" t="s">
        <v>19</v>
      </c>
      <c r="N99" s="224" t="s">
        <v>43</v>
      </c>
      <c r="O99" s="86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7" t="s">
        <v>2925</v>
      </c>
      <c r="AT99" s="227" t="s">
        <v>206</v>
      </c>
      <c r="AU99" s="227" t="s">
        <v>81</v>
      </c>
      <c r="AY99" s="19" t="s">
        <v>203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19" t="s">
        <v>79</v>
      </c>
      <c r="BK99" s="228">
        <f>ROUND(I99*H99,2)</f>
        <v>0</v>
      </c>
      <c r="BL99" s="19" t="s">
        <v>2925</v>
      </c>
      <c r="BM99" s="227" t="s">
        <v>2950</v>
      </c>
    </row>
    <row r="100" s="2" customFormat="1">
      <c r="A100" s="40"/>
      <c r="B100" s="41"/>
      <c r="C100" s="42"/>
      <c r="D100" s="229" t="s">
        <v>213</v>
      </c>
      <c r="E100" s="42"/>
      <c r="F100" s="230" t="s">
        <v>2951</v>
      </c>
      <c r="G100" s="42"/>
      <c r="H100" s="42"/>
      <c r="I100" s="231"/>
      <c r="J100" s="42"/>
      <c r="K100" s="42"/>
      <c r="L100" s="46"/>
      <c r="M100" s="232"/>
      <c r="N100" s="233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213</v>
      </c>
      <c r="AU100" s="19" t="s">
        <v>81</v>
      </c>
    </row>
    <row r="101" s="12" customFormat="1" ht="22.8" customHeight="1">
      <c r="A101" s="12"/>
      <c r="B101" s="200"/>
      <c r="C101" s="201"/>
      <c r="D101" s="202" t="s">
        <v>71</v>
      </c>
      <c r="E101" s="214" t="s">
        <v>2952</v>
      </c>
      <c r="F101" s="214" t="s">
        <v>2953</v>
      </c>
      <c r="G101" s="201"/>
      <c r="H101" s="201"/>
      <c r="I101" s="204"/>
      <c r="J101" s="215">
        <f>BK101</f>
        <v>0</v>
      </c>
      <c r="K101" s="201"/>
      <c r="L101" s="206"/>
      <c r="M101" s="207"/>
      <c r="N101" s="208"/>
      <c r="O101" s="208"/>
      <c r="P101" s="209">
        <f>SUM(P102:P103)</f>
        <v>0</v>
      </c>
      <c r="Q101" s="208"/>
      <c r="R101" s="209">
        <f>SUM(R102:R103)</f>
        <v>0</v>
      </c>
      <c r="S101" s="208"/>
      <c r="T101" s="210">
        <f>SUM(T102:T103)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285</v>
      </c>
      <c r="AT101" s="212" t="s">
        <v>71</v>
      </c>
      <c r="AU101" s="212" t="s">
        <v>79</v>
      </c>
      <c r="AY101" s="211" t="s">
        <v>203</v>
      </c>
      <c r="BK101" s="213">
        <f>SUM(BK102:BK103)</f>
        <v>0</v>
      </c>
    </row>
    <row r="102" s="2" customFormat="1" ht="16.5" customHeight="1">
      <c r="A102" s="40"/>
      <c r="B102" s="41"/>
      <c r="C102" s="216" t="s">
        <v>296</v>
      </c>
      <c r="D102" s="216" t="s">
        <v>206</v>
      </c>
      <c r="E102" s="217" t="s">
        <v>2954</v>
      </c>
      <c r="F102" s="218" t="s">
        <v>2955</v>
      </c>
      <c r="G102" s="219" t="s">
        <v>2223</v>
      </c>
      <c r="H102" s="280"/>
      <c r="I102" s="221"/>
      <c r="J102" s="222">
        <f>ROUND(I102*H102,2)</f>
        <v>0</v>
      </c>
      <c r="K102" s="218" t="s">
        <v>210</v>
      </c>
      <c r="L102" s="46"/>
      <c r="M102" s="223" t="s">
        <v>19</v>
      </c>
      <c r="N102" s="224" t="s">
        <v>43</v>
      </c>
      <c r="O102" s="86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7" t="s">
        <v>2925</v>
      </c>
      <c r="AT102" s="227" t="s">
        <v>206</v>
      </c>
      <c r="AU102" s="227" t="s">
        <v>81</v>
      </c>
      <c r="AY102" s="19" t="s">
        <v>203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19" t="s">
        <v>79</v>
      </c>
      <c r="BK102" s="228">
        <f>ROUND(I102*H102,2)</f>
        <v>0</v>
      </c>
      <c r="BL102" s="19" t="s">
        <v>2925</v>
      </c>
      <c r="BM102" s="227" t="s">
        <v>2956</v>
      </c>
    </row>
    <row r="103" s="2" customFormat="1">
      <c r="A103" s="40"/>
      <c r="B103" s="41"/>
      <c r="C103" s="42"/>
      <c r="D103" s="229" t="s">
        <v>213</v>
      </c>
      <c r="E103" s="42"/>
      <c r="F103" s="230" t="s">
        <v>2957</v>
      </c>
      <c r="G103" s="42"/>
      <c r="H103" s="42"/>
      <c r="I103" s="231"/>
      <c r="J103" s="42"/>
      <c r="K103" s="42"/>
      <c r="L103" s="46"/>
      <c r="M103" s="281"/>
      <c r="N103" s="282"/>
      <c r="O103" s="283"/>
      <c r="P103" s="283"/>
      <c r="Q103" s="283"/>
      <c r="R103" s="283"/>
      <c r="S103" s="283"/>
      <c r="T103" s="284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213</v>
      </c>
      <c r="AU103" s="19" t="s">
        <v>81</v>
      </c>
    </row>
    <row r="104" s="2" customFormat="1" ht="6.96" customHeight="1">
      <c r="A104" s="40"/>
      <c r="B104" s="61"/>
      <c r="C104" s="62"/>
      <c r="D104" s="62"/>
      <c r="E104" s="62"/>
      <c r="F104" s="62"/>
      <c r="G104" s="62"/>
      <c r="H104" s="62"/>
      <c r="I104" s="62"/>
      <c r="J104" s="62"/>
      <c r="K104" s="62"/>
      <c r="L104" s="46"/>
      <c r="M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</sheetData>
  <sheetProtection sheet="1" autoFilter="0" formatColumns="0" formatRows="0" objects="1" scenarios="1" spinCount="100000" saltValue="WPpZTpLVPAf3GwL7BBkFWVVxsuufAY0cCB7lW/cD/SCbrtMTaviAXTr1E8edEiKI4FCoU99znEDi77O4YdhXLA==" hashValue="DxDt4530RvQbi2cdiNiZ3kg/CLOwzYx4VsPstuLDBvTLzEBd6ZdzSJESwKfKuX884jA7tGXR2DXYWCmyuqfnlQ==" algorithmName="SHA-512" password="CC35"/>
  <autoFilter ref="C83:K103"/>
  <mergeCells count="9">
    <mergeCell ref="E7:H7"/>
    <mergeCell ref="E9:H9"/>
    <mergeCell ref="E18:H18"/>
    <mergeCell ref="E27:H27"/>
    <mergeCell ref="E48:H48"/>
    <mergeCell ref="E50:H50"/>
    <mergeCell ref="E74:H74"/>
    <mergeCell ref="E76:H76"/>
    <mergeCell ref="L2:V2"/>
  </mergeCells>
  <hyperlinks>
    <hyperlink ref="F88" r:id="rId1" display="https://podminky.urs.cz/item/CS_URS_2025_01/030001000.1"/>
    <hyperlink ref="F90" r:id="rId2" display="https://podminky.urs.cz/item/CS_URS_2025_01/034503000"/>
    <hyperlink ref="F93" r:id="rId3" display="https://podminky.urs.cz/item/CS_URS_2025_01/041403000"/>
    <hyperlink ref="F95" r:id="rId4" display="https://podminky.urs.cz/item/CS_URS_2025_01/042503000"/>
    <hyperlink ref="F97" r:id="rId5" display="https://podminky.urs.cz/item/CS_URS_2025_01/045002000"/>
    <hyperlink ref="F100" r:id="rId6" display="https://podminky.urs.cz/item/CS_URS_2025_01/065002000"/>
    <hyperlink ref="F103" r:id="rId7" display="https://podminky.urs.cz/item/CS_URS_2025_01/090001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289" customWidth="1"/>
    <col min="2" max="2" width="1.667969" style="289" customWidth="1"/>
    <col min="3" max="4" width="5" style="289" customWidth="1"/>
    <col min="5" max="5" width="11.66016" style="289" customWidth="1"/>
    <col min="6" max="6" width="9.160156" style="289" customWidth="1"/>
    <col min="7" max="7" width="5" style="289" customWidth="1"/>
    <col min="8" max="8" width="77.83203" style="289" customWidth="1"/>
    <col min="9" max="10" width="20" style="289" customWidth="1"/>
    <col min="11" max="11" width="1.667969" style="289" customWidth="1"/>
  </cols>
  <sheetData>
    <row r="1" s="1" customFormat="1" ht="37.5" customHeight="1"/>
    <row r="2" s="1" customFormat="1" ht="7.5" customHeight="1">
      <c r="B2" s="290"/>
      <c r="C2" s="291"/>
      <c r="D2" s="291"/>
      <c r="E2" s="291"/>
      <c r="F2" s="291"/>
      <c r="G2" s="291"/>
      <c r="H2" s="291"/>
      <c r="I2" s="291"/>
      <c r="J2" s="291"/>
      <c r="K2" s="292"/>
    </row>
    <row r="3" s="16" customFormat="1" ht="45" customHeight="1">
      <c r="B3" s="293"/>
      <c r="C3" s="294" t="s">
        <v>2958</v>
      </c>
      <c r="D3" s="294"/>
      <c r="E3" s="294"/>
      <c r="F3" s="294"/>
      <c r="G3" s="294"/>
      <c r="H3" s="294"/>
      <c r="I3" s="294"/>
      <c r="J3" s="294"/>
      <c r="K3" s="295"/>
    </row>
    <row r="4" s="1" customFormat="1" ht="25.5" customHeight="1">
      <c r="B4" s="296"/>
      <c r="C4" s="297" t="s">
        <v>2959</v>
      </c>
      <c r="D4" s="297"/>
      <c r="E4" s="297"/>
      <c r="F4" s="297"/>
      <c r="G4" s="297"/>
      <c r="H4" s="297"/>
      <c r="I4" s="297"/>
      <c r="J4" s="297"/>
      <c r="K4" s="298"/>
    </row>
    <row r="5" s="1" customFormat="1" ht="5.25" customHeight="1">
      <c r="B5" s="296"/>
      <c r="C5" s="299"/>
      <c r="D5" s="299"/>
      <c r="E5" s="299"/>
      <c r="F5" s="299"/>
      <c r="G5" s="299"/>
      <c r="H5" s="299"/>
      <c r="I5" s="299"/>
      <c r="J5" s="299"/>
      <c r="K5" s="298"/>
    </row>
    <row r="6" s="1" customFormat="1" ht="15" customHeight="1">
      <c r="B6" s="296"/>
      <c r="C6" s="300" t="s">
        <v>2960</v>
      </c>
      <c r="D6" s="300"/>
      <c r="E6" s="300"/>
      <c r="F6" s="300"/>
      <c r="G6" s="300"/>
      <c r="H6" s="300"/>
      <c r="I6" s="300"/>
      <c r="J6" s="300"/>
      <c r="K6" s="298"/>
    </row>
    <row r="7" s="1" customFormat="1" ht="15" customHeight="1">
      <c r="B7" s="301"/>
      <c r="C7" s="300" t="s">
        <v>2961</v>
      </c>
      <c r="D7" s="300"/>
      <c r="E7" s="300"/>
      <c r="F7" s="300"/>
      <c r="G7" s="300"/>
      <c r="H7" s="300"/>
      <c r="I7" s="300"/>
      <c r="J7" s="300"/>
      <c r="K7" s="298"/>
    </row>
    <row r="8" s="1" customFormat="1" ht="12.75" customHeight="1">
      <c r="B8" s="301"/>
      <c r="C8" s="300"/>
      <c r="D8" s="300"/>
      <c r="E8" s="300"/>
      <c r="F8" s="300"/>
      <c r="G8" s="300"/>
      <c r="H8" s="300"/>
      <c r="I8" s="300"/>
      <c r="J8" s="300"/>
      <c r="K8" s="298"/>
    </row>
    <row r="9" s="1" customFormat="1" ht="15" customHeight="1">
      <c r="B9" s="301"/>
      <c r="C9" s="300" t="s">
        <v>2962</v>
      </c>
      <c r="D9" s="300"/>
      <c r="E9" s="300"/>
      <c r="F9" s="300"/>
      <c r="G9" s="300"/>
      <c r="H9" s="300"/>
      <c r="I9" s="300"/>
      <c r="J9" s="300"/>
      <c r="K9" s="298"/>
    </row>
    <row r="10" s="1" customFormat="1" ht="15" customHeight="1">
      <c r="B10" s="301"/>
      <c r="C10" s="300"/>
      <c r="D10" s="300" t="s">
        <v>2963</v>
      </c>
      <c r="E10" s="300"/>
      <c r="F10" s="300"/>
      <c r="G10" s="300"/>
      <c r="H10" s="300"/>
      <c r="I10" s="300"/>
      <c r="J10" s="300"/>
      <c r="K10" s="298"/>
    </row>
    <row r="11" s="1" customFormat="1" ht="15" customHeight="1">
      <c r="B11" s="301"/>
      <c r="C11" s="302"/>
      <c r="D11" s="300" t="s">
        <v>2964</v>
      </c>
      <c r="E11" s="300"/>
      <c r="F11" s="300"/>
      <c r="G11" s="300"/>
      <c r="H11" s="300"/>
      <c r="I11" s="300"/>
      <c r="J11" s="300"/>
      <c r="K11" s="298"/>
    </row>
    <row r="12" s="1" customFormat="1" ht="15" customHeight="1">
      <c r="B12" s="301"/>
      <c r="C12" s="302"/>
      <c r="D12" s="300"/>
      <c r="E12" s="300"/>
      <c r="F12" s="300"/>
      <c r="G12" s="300"/>
      <c r="H12" s="300"/>
      <c r="I12" s="300"/>
      <c r="J12" s="300"/>
      <c r="K12" s="298"/>
    </row>
    <row r="13" s="1" customFormat="1" ht="15" customHeight="1">
      <c r="B13" s="301"/>
      <c r="C13" s="302"/>
      <c r="D13" s="303" t="s">
        <v>2965</v>
      </c>
      <c r="E13" s="300"/>
      <c r="F13" s="300"/>
      <c r="G13" s="300"/>
      <c r="H13" s="300"/>
      <c r="I13" s="300"/>
      <c r="J13" s="300"/>
      <c r="K13" s="298"/>
    </row>
    <row r="14" s="1" customFormat="1" ht="12.75" customHeight="1">
      <c r="B14" s="301"/>
      <c r="C14" s="302"/>
      <c r="D14" s="302"/>
      <c r="E14" s="302"/>
      <c r="F14" s="302"/>
      <c r="G14" s="302"/>
      <c r="H14" s="302"/>
      <c r="I14" s="302"/>
      <c r="J14" s="302"/>
      <c r="K14" s="298"/>
    </row>
    <row r="15" s="1" customFormat="1" ht="15" customHeight="1">
      <c r="B15" s="301"/>
      <c r="C15" s="302"/>
      <c r="D15" s="300" t="s">
        <v>2966</v>
      </c>
      <c r="E15" s="300"/>
      <c r="F15" s="300"/>
      <c r="G15" s="300"/>
      <c r="H15" s="300"/>
      <c r="I15" s="300"/>
      <c r="J15" s="300"/>
      <c r="K15" s="298"/>
    </row>
    <row r="16" s="1" customFormat="1" ht="15" customHeight="1">
      <c r="B16" s="301"/>
      <c r="C16" s="302"/>
      <c r="D16" s="300" t="s">
        <v>2967</v>
      </c>
      <c r="E16" s="300"/>
      <c r="F16" s="300"/>
      <c r="G16" s="300"/>
      <c r="H16" s="300"/>
      <c r="I16" s="300"/>
      <c r="J16" s="300"/>
      <c r="K16" s="298"/>
    </row>
    <row r="17" s="1" customFormat="1" ht="15" customHeight="1">
      <c r="B17" s="301"/>
      <c r="C17" s="302"/>
      <c r="D17" s="300" t="s">
        <v>2968</v>
      </c>
      <c r="E17" s="300"/>
      <c r="F17" s="300"/>
      <c r="G17" s="300"/>
      <c r="H17" s="300"/>
      <c r="I17" s="300"/>
      <c r="J17" s="300"/>
      <c r="K17" s="298"/>
    </row>
    <row r="18" s="1" customFormat="1" ht="15" customHeight="1">
      <c r="B18" s="301"/>
      <c r="C18" s="302"/>
      <c r="D18" s="302"/>
      <c r="E18" s="304" t="s">
        <v>78</v>
      </c>
      <c r="F18" s="300" t="s">
        <v>2969</v>
      </c>
      <c r="G18" s="300"/>
      <c r="H18" s="300"/>
      <c r="I18" s="300"/>
      <c r="J18" s="300"/>
      <c r="K18" s="298"/>
    </row>
    <row r="19" s="1" customFormat="1" ht="15" customHeight="1">
      <c r="B19" s="301"/>
      <c r="C19" s="302"/>
      <c r="D19" s="302"/>
      <c r="E19" s="304" t="s">
        <v>2970</v>
      </c>
      <c r="F19" s="300" t="s">
        <v>2971</v>
      </c>
      <c r="G19" s="300"/>
      <c r="H19" s="300"/>
      <c r="I19" s="300"/>
      <c r="J19" s="300"/>
      <c r="K19" s="298"/>
    </row>
    <row r="20" s="1" customFormat="1" ht="15" customHeight="1">
      <c r="B20" s="301"/>
      <c r="C20" s="302"/>
      <c r="D20" s="302"/>
      <c r="E20" s="304" t="s">
        <v>2972</v>
      </c>
      <c r="F20" s="300" t="s">
        <v>2973</v>
      </c>
      <c r="G20" s="300"/>
      <c r="H20" s="300"/>
      <c r="I20" s="300"/>
      <c r="J20" s="300"/>
      <c r="K20" s="298"/>
    </row>
    <row r="21" s="1" customFormat="1" ht="15" customHeight="1">
      <c r="B21" s="301"/>
      <c r="C21" s="302"/>
      <c r="D21" s="302"/>
      <c r="E21" s="304" t="s">
        <v>2974</v>
      </c>
      <c r="F21" s="300" t="s">
        <v>2975</v>
      </c>
      <c r="G21" s="300"/>
      <c r="H21" s="300"/>
      <c r="I21" s="300"/>
      <c r="J21" s="300"/>
      <c r="K21" s="298"/>
    </row>
    <row r="22" s="1" customFormat="1" ht="15" customHeight="1">
      <c r="B22" s="301"/>
      <c r="C22" s="302"/>
      <c r="D22" s="302"/>
      <c r="E22" s="304" t="s">
        <v>2976</v>
      </c>
      <c r="F22" s="300" t="s">
        <v>152</v>
      </c>
      <c r="G22" s="300"/>
      <c r="H22" s="300"/>
      <c r="I22" s="300"/>
      <c r="J22" s="300"/>
      <c r="K22" s="298"/>
    </row>
    <row r="23" s="1" customFormat="1" ht="15" customHeight="1">
      <c r="B23" s="301"/>
      <c r="C23" s="302"/>
      <c r="D23" s="302"/>
      <c r="E23" s="304" t="s">
        <v>84</v>
      </c>
      <c r="F23" s="300" t="s">
        <v>2977</v>
      </c>
      <c r="G23" s="300"/>
      <c r="H23" s="300"/>
      <c r="I23" s="300"/>
      <c r="J23" s="300"/>
      <c r="K23" s="298"/>
    </row>
    <row r="24" s="1" customFormat="1" ht="12.75" customHeight="1">
      <c r="B24" s="301"/>
      <c r="C24" s="302"/>
      <c r="D24" s="302"/>
      <c r="E24" s="302"/>
      <c r="F24" s="302"/>
      <c r="G24" s="302"/>
      <c r="H24" s="302"/>
      <c r="I24" s="302"/>
      <c r="J24" s="302"/>
      <c r="K24" s="298"/>
    </row>
    <row r="25" s="1" customFormat="1" ht="15" customHeight="1">
      <c r="B25" s="301"/>
      <c r="C25" s="300" t="s">
        <v>2978</v>
      </c>
      <c r="D25" s="300"/>
      <c r="E25" s="300"/>
      <c r="F25" s="300"/>
      <c r="G25" s="300"/>
      <c r="H25" s="300"/>
      <c r="I25" s="300"/>
      <c r="J25" s="300"/>
      <c r="K25" s="298"/>
    </row>
    <row r="26" s="1" customFormat="1" ht="15" customHeight="1">
      <c r="B26" s="301"/>
      <c r="C26" s="300" t="s">
        <v>2979</v>
      </c>
      <c r="D26" s="300"/>
      <c r="E26" s="300"/>
      <c r="F26" s="300"/>
      <c r="G26" s="300"/>
      <c r="H26" s="300"/>
      <c r="I26" s="300"/>
      <c r="J26" s="300"/>
      <c r="K26" s="298"/>
    </row>
    <row r="27" s="1" customFormat="1" ht="15" customHeight="1">
      <c r="B27" s="301"/>
      <c r="C27" s="300"/>
      <c r="D27" s="300" t="s">
        <v>2980</v>
      </c>
      <c r="E27" s="300"/>
      <c r="F27" s="300"/>
      <c r="G27" s="300"/>
      <c r="H27" s="300"/>
      <c r="I27" s="300"/>
      <c r="J27" s="300"/>
      <c r="K27" s="298"/>
    </row>
    <row r="28" s="1" customFormat="1" ht="15" customHeight="1">
      <c r="B28" s="301"/>
      <c r="C28" s="302"/>
      <c r="D28" s="300" t="s">
        <v>2981</v>
      </c>
      <c r="E28" s="300"/>
      <c r="F28" s="300"/>
      <c r="G28" s="300"/>
      <c r="H28" s="300"/>
      <c r="I28" s="300"/>
      <c r="J28" s="300"/>
      <c r="K28" s="298"/>
    </row>
    <row r="29" s="1" customFormat="1" ht="12.75" customHeight="1">
      <c r="B29" s="301"/>
      <c r="C29" s="302"/>
      <c r="D29" s="302"/>
      <c r="E29" s="302"/>
      <c r="F29" s="302"/>
      <c r="G29" s="302"/>
      <c r="H29" s="302"/>
      <c r="I29" s="302"/>
      <c r="J29" s="302"/>
      <c r="K29" s="298"/>
    </row>
    <row r="30" s="1" customFormat="1" ht="15" customHeight="1">
      <c r="B30" s="301"/>
      <c r="C30" s="302"/>
      <c r="D30" s="300" t="s">
        <v>2982</v>
      </c>
      <c r="E30" s="300"/>
      <c r="F30" s="300"/>
      <c r="G30" s="300"/>
      <c r="H30" s="300"/>
      <c r="I30" s="300"/>
      <c r="J30" s="300"/>
      <c r="K30" s="298"/>
    </row>
    <row r="31" s="1" customFormat="1" ht="15" customHeight="1">
      <c r="B31" s="301"/>
      <c r="C31" s="302"/>
      <c r="D31" s="300" t="s">
        <v>2983</v>
      </c>
      <c r="E31" s="300"/>
      <c r="F31" s="300"/>
      <c r="G31" s="300"/>
      <c r="H31" s="300"/>
      <c r="I31" s="300"/>
      <c r="J31" s="300"/>
      <c r="K31" s="298"/>
    </row>
    <row r="32" s="1" customFormat="1" ht="12.75" customHeight="1">
      <c r="B32" s="301"/>
      <c r="C32" s="302"/>
      <c r="D32" s="302"/>
      <c r="E32" s="302"/>
      <c r="F32" s="302"/>
      <c r="G32" s="302"/>
      <c r="H32" s="302"/>
      <c r="I32" s="302"/>
      <c r="J32" s="302"/>
      <c r="K32" s="298"/>
    </row>
    <row r="33" s="1" customFormat="1" ht="15" customHeight="1">
      <c r="B33" s="301"/>
      <c r="C33" s="302"/>
      <c r="D33" s="300" t="s">
        <v>2984</v>
      </c>
      <c r="E33" s="300"/>
      <c r="F33" s="300"/>
      <c r="G33" s="300"/>
      <c r="H33" s="300"/>
      <c r="I33" s="300"/>
      <c r="J33" s="300"/>
      <c r="K33" s="298"/>
    </row>
    <row r="34" s="1" customFormat="1" ht="15" customHeight="1">
      <c r="B34" s="301"/>
      <c r="C34" s="302"/>
      <c r="D34" s="300" t="s">
        <v>2985</v>
      </c>
      <c r="E34" s="300"/>
      <c r="F34" s="300"/>
      <c r="G34" s="300"/>
      <c r="H34" s="300"/>
      <c r="I34" s="300"/>
      <c r="J34" s="300"/>
      <c r="K34" s="298"/>
    </row>
    <row r="35" s="1" customFormat="1" ht="15" customHeight="1">
      <c r="B35" s="301"/>
      <c r="C35" s="302"/>
      <c r="D35" s="300" t="s">
        <v>2986</v>
      </c>
      <c r="E35" s="300"/>
      <c r="F35" s="300"/>
      <c r="G35" s="300"/>
      <c r="H35" s="300"/>
      <c r="I35" s="300"/>
      <c r="J35" s="300"/>
      <c r="K35" s="298"/>
    </row>
    <row r="36" s="1" customFormat="1" ht="15" customHeight="1">
      <c r="B36" s="301"/>
      <c r="C36" s="302"/>
      <c r="D36" s="300"/>
      <c r="E36" s="303" t="s">
        <v>189</v>
      </c>
      <c r="F36" s="300"/>
      <c r="G36" s="300" t="s">
        <v>2987</v>
      </c>
      <c r="H36" s="300"/>
      <c r="I36" s="300"/>
      <c r="J36" s="300"/>
      <c r="K36" s="298"/>
    </row>
    <row r="37" s="1" customFormat="1" ht="30.75" customHeight="1">
      <c r="B37" s="301"/>
      <c r="C37" s="302"/>
      <c r="D37" s="300"/>
      <c r="E37" s="303" t="s">
        <v>2988</v>
      </c>
      <c r="F37" s="300"/>
      <c r="G37" s="300" t="s">
        <v>2989</v>
      </c>
      <c r="H37" s="300"/>
      <c r="I37" s="300"/>
      <c r="J37" s="300"/>
      <c r="K37" s="298"/>
    </row>
    <row r="38" s="1" customFormat="1" ht="15" customHeight="1">
      <c r="B38" s="301"/>
      <c r="C38" s="302"/>
      <c r="D38" s="300"/>
      <c r="E38" s="303" t="s">
        <v>53</v>
      </c>
      <c r="F38" s="300"/>
      <c r="G38" s="300" t="s">
        <v>2990</v>
      </c>
      <c r="H38" s="300"/>
      <c r="I38" s="300"/>
      <c r="J38" s="300"/>
      <c r="K38" s="298"/>
    </row>
    <row r="39" s="1" customFormat="1" ht="15" customHeight="1">
      <c r="B39" s="301"/>
      <c r="C39" s="302"/>
      <c r="D39" s="300"/>
      <c r="E39" s="303" t="s">
        <v>54</v>
      </c>
      <c r="F39" s="300"/>
      <c r="G39" s="300" t="s">
        <v>2991</v>
      </c>
      <c r="H39" s="300"/>
      <c r="I39" s="300"/>
      <c r="J39" s="300"/>
      <c r="K39" s="298"/>
    </row>
    <row r="40" s="1" customFormat="1" ht="15" customHeight="1">
      <c r="B40" s="301"/>
      <c r="C40" s="302"/>
      <c r="D40" s="300"/>
      <c r="E40" s="303" t="s">
        <v>190</v>
      </c>
      <c r="F40" s="300"/>
      <c r="G40" s="300" t="s">
        <v>2992</v>
      </c>
      <c r="H40" s="300"/>
      <c r="I40" s="300"/>
      <c r="J40" s="300"/>
      <c r="K40" s="298"/>
    </row>
    <row r="41" s="1" customFormat="1" ht="15" customHeight="1">
      <c r="B41" s="301"/>
      <c r="C41" s="302"/>
      <c r="D41" s="300"/>
      <c r="E41" s="303" t="s">
        <v>191</v>
      </c>
      <c r="F41" s="300"/>
      <c r="G41" s="300" t="s">
        <v>2993</v>
      </c>
      <c r="H41" s="300"/>
      <c r="I41" s="300"/>
      <c r="J41" s="300"/>
      <c r="K41" s="298"/>
    </row>
    <row r="42" s="1" customFormat="1" ht="15" customHeight="1">
      <c r="B42" s="301"/>
      <c r="C42" s="302"/>
      <c r="D42" s="300"/>
      <c r="E42" s="303" t="s">
        <v>2994</v>
      </c>
      <c r="F42" s="300"/>
      <c r="G42" s="300" t="s">
        <v>2995</v>
      </c>
      <c r="H42" s="300"/>
      <c r="I42" s="300"/>
      <c r="J42" s="300"/>
      <c r="K42" s="298"/>
    </row>
    <row r="43" s="1" customFormat="1" ht="15" customHeight="1">
      <c r="B43" s="301"/>
      <c r="C43" s="302"/>
      <c r="D43" s="300"/>
      <c r="E43" s="303"/>
      <c r="F43" s="300"/>
      <c r="G43" s="300" t="s">
        <v>2996</v>
      </c>
      <c r="H43" s="300"/>
      <c r="I43" s="300"/>
      <c r="J43" s="300"/>
      <c r="K43" s="298"/>
    </row>
    <row r="44" s="1" customFormat="1" ht="15" customHeight="1">
      <c r="B44" s="301"/>
      <c r="C44" s="302"/>
      <c r="D44" s="300"/>
      <c r="E44" s="303" t="s">
        <v>2997</v>
      </c>
      <c r="F44" s="300"/>
      <c r="G44" s="300" t="s">
        <v>2998</v>
      </c>
      <c r="H44" s="300"/>
      <c r="I44" s="300"/>
      <c r="J44" s="300"/>
      <c r="K44" s="298"/>
    </row>
    <row r="45" s="1" customFormat="1" ht="15" customHeight="1">
      <c r="B45" s="301"/>
      <c r="C45" s="302"/>
      <c r="D45" s="300"/>
      <c r="E45" s="303" t="s">
        <v>193</v>
      </c>
      <c r="F45" s="300"/>
      <c r="G45" s="300" t="s">
        <v>2999</v>
      </c>
      <c r="H45" s="300"/>
      <c r="I45" s="300"/>
      <c r="J45" s="300"/>
      <c r="K45" s="298"/>
    </row>
    <row r="46" s="1" customFormat="1" ht="12.75" customHeight="1">
      <c r="B46" s="301"/>
      <c r="C46" s="302"/>
      <c r="D46" s="300"/>
      <c r="E46" s="300"/>
      <c r="F46" s="300"/>
      <c r="G46" s="300"/>
      <c r="H46" s="300"/>
      <c r="I46" s="300"/>
      <c r="J46" s="300"/>
      <c r="K46" s="298"/>
    </row>
    <row r="47" s="1" customFormat="1" ht="15" customHeight="1">
      <c r="B47" s="301"/>
      <c r="C47" s="302"/>
      <c r="D47" s="300" t="s">
        <v>3000</v>
      </c>
      <c r="E47" s="300"/>
      <c r="F47" s="300"/>
      <c r="G47" s="300"/>
      <c r="H47" s="300"/>
      <c r="I47" s="300"/>
      <c r="J47" s="300"/>
      <c r="K47" s="298"/>
    </row>
    <row r="48" s="1" customFormat="1" ht="15" customHeight="1">
      <c r="B48" s="301"/>
      <c r="C48" s="302"/>
      <c r="D48" s="302"/>
      <c r="E48" s="300" t="s">
        <v>3001</v>
      </c>
      <c r="F48" s="300"/>
      <c r="G48" s="300"/>
      <c r="H48" s="300"/>
      <c r="I48" s="300"/>
      <c r="J48" s="300"/>
      <c r="K48" s="298"/>
    </row>
    <row r="49" s="1" customFormat="1" ht="15" customHeight="1">
      <c r="B49" s="301"/>
      <c r="C49" s="302"/>
      <c r="D49" s="302"/>
      <c r="E49" s="300" t="s">
        <v>3002</v>
      </c>
      <c r="F49" s="300"/>
      <c r="G49" s="300"/>
      <c r="H49" s="300"/>
      <c r="I49" s="300"/>
      <c r="J49" s="300"/>
      <c r="K49" s="298"/>
    </row>
    <row r="50" s="1" customFormat="1" ht="15" customHeight="1">
      <c r="B50" s="301"/>
      <c r="C50" s="302"/>
      <c r="D50" s="302"/>
      <c r="E50" s="300" t="s">
        <v>3003</v>
      </c>
      <c r="F50" s="300"/>
      <c r="G50" s="300"/>
      <c r="H50" s="300"/>
      <c r="I50" s="300"/>
      <c r="J50" s="300"/>
      <c r="K50" s="298"/>
    </row>
    <row r="51" s="1" customFormat="1" ht="15" customHeight="1">
      <c r="B51" s="301"/>
      <c r="C51" s="302"/>
      <c r="D51" s="300" t="s">
        <v>3004</v>
      </c>
      <c r="E51" s="300"/>
      <c r="F51" s="300"/>
      <c r="G51" s="300"/>
      <c r="H51" s="300"/>
      <c r="I51" s="300"/>
      <c r="J51" s="300"/>
      <c r="K51" s="298"/>
    </row>
    <row r="52" s="1" customFormat="1" ht="25.5" customHeight="1">
      <c r="B52" s="296"/>
      <c r="C52" s="297" t="s">
        <v>3005</v>
      </c>
      <c r="D52" s="297"/>
      <c r="E52" s="297"/>
      <c r="F52" s="297"/>
      <c r="G52" s="297"/>
      <c r="H52" s="297"/>
      <c r="I52" s="297"/>
      <c r="J52" s="297"/>
      <c r="K52" s="298"/>
    </row>
    <row r="53" s="1" customFormat="1" ht="5.25" customHeight="1">
      <c r="B53" s="296"/>
      <c r="C53" s="299"/>
      <c r="D53" s="299"/>
      <c r="E53" s="299"/>
      <c r="F53" s="299"/>
      <c r="G53" s="299"/>
      <c r="H53" s="299"/>
      <c r="I53" s="299"/>
      <c r="J53" s="299"/>
      <c r="K53" s="298"/>
    </row>
    <row r="54" s="1" customFormat="1" ht="15" customHeight="1">
      <c r="B54" s="296"/>
      <c r="C54" s="300" t="s">
        <v>3006</v>
      </c>
      <c r="D54" s="300"/>
      <c r="E54" s="300"/>
      <c r="F54" s="300"/>
      <c r="G54" s="300"/>
      <c r="H54" s="300"/>
      <c r="I54" s="300"/>
      <c r="J54" s="300"/>
      <c r="K54" s="298"/>
    </row>
    <row r="55" s="1" customFormat="1" ht="15" customHeight="1">
      <c r="B55" s="296"/>
      <c r="C55" s="300" t="s">
        <v>3007</v>
      </c>
      <c r="D55" s="300"/>
      <c r="E55" s="300"/>
      <c r="F55" s="300"/>
      <c r="G55" s="300"/>
      <c r="H55" s="300"/>
      <c r="I55" s="300"/>
      <c r="J55" s="300"/>
      <c r="K55" s="298"/>
    </row>
    <row r="56" s="1" customFormat="1" ht="12.75" customHeight="1">
      <c r="B56" s="296"/>
      <c r="C56" s="300"/>
      <c r="D56" s="300"/>
      <c r="E56" s="300"/>
      <c r="F56" s="300"/>
      <c r="G56" s="300"/>
      <c r="H56" s="300"/>
      <c r="I56" s="300"/>
      <c r="J56" s="300"/>
      <c r="K56" s="298"/>
    </row>
    <row r="57" s="1" customFormat="1" ht="15" customHeight="1">
      <c r="B57" s="296"/>
      <c r="C57" s="300" t="s">
        <v>3008</v>
      </c>
      <c r="D57" s="300"/>
      <c r="E57" s="300"/>
      <c r="F57" s="300"/>
      <c r="G57" s="300"/>
      <c r="H57" s="300"/>
      <c r="I57" s="300"/>
      <c r="J57" s="300"/>
      <c r="K57" s="298"/>
    </row>
    <row r="58" s="1" customFormat="1" ht="15" customHeight="1">
      <c r="B58" s="296"/>
      <c r="C58" s="302"/>
      <c r="D58" s="300" t="s">
        <v>3009</v>
      </c>
      <c r="E58" s="300"/>
      <c r="F58" s="300"/>
      <c r="G58" s="300"/>
      <c r="H58" s="300"/>
      <c r="I58" s="300"/>
      <c r="J58" s="300"/>
      <c r="K58" s="298"/>
    </row>
    <row r="59" s="1" customFormat="1" ht="15" customHeight="1">
      <c r="B59" s="296"/>
      <c r="C59" s="302"/>
      <c r="D59" s="300" t="s">
        <v>3010</v>
      </c>
      <c r="E59" s="300"/>
      <c r="F59" s="300"/>
      <c r="G59" s="300"/>
      <c r="H59" s="300"/>
      <c r="I59" s="300"/>
      <c r="J59" s="300"/>
      <c r="K59" s="298"/>
    </row>
    <row r="60" s="1" customFormat="1" ht="15" customHeight="1">
      <c r="B60" s="296"/>
      <c r="C60" s="302"/>
      <c r="D60" s="300" t="s">
        <v>3011</v>
      </c>
      <c r="E60" s="300"/>
      <c r="F60" s="300"/>
      <c r="G60" s="300"/>
      <c r="H60" s="300"/>
      <c r="I60" s="300"/>
      <c r="J60" s="300"/>
      <c r="K60" s="298"/>
    </row>
    <row r="61" s="1" customFormat="1" ht="15" customHeight="1">
      <c r="B61" s="296"/>
      <c r="C61" s="302"/>
      <c r="D61" s="300" t="s">
        <v>3012</v>
      </c>
      <c r="E61" s="300"/>
      <c r="F61" s="300"/>
      <c r="G61" s="300"/>
      <c r="H61" s="300"/>
      <c r="I61" s="300"/>
      <c r="J61" s="300"/>
      <c r="K61" s="298"/>
    </row>
    <row r="62" s="1" customFormat="1" ht="15" customHeight="1">
      <c r="B62" s="296"/>
      <c r="C62" s="302"/>
      <c r="D62" s="305" t="s">
        <v>3013</v>
      </c>
      <c r="E62" s="305"/>
      <c r="F62" s="305"/>
      <c r="G62" s="305"/>
      <c r="H62" s="305"/>
      <c r="I62" s="305"/>
      <c r="J62" s="305"/>
      <c r="K62" s="298"/>
    </row>
    <row r="63" s="1" customFormat="1" ht="15" customHeight="1">
      <c r="B63" s="296"/>
      <c r="C63" s="302"/>
      <c r="D63" s="300" t="s">
        <v>3014</v>
      </c>
      <c r="E63" s="300"/>
      <c r="F63" s="300"/>
      <c r="G63" s="300"/>
      <c r="H63" s="300"/>
      <c r="I63" s="300"/>
      <c r="J63" s="300"/>
      <c r="K63" s="298"/>
    </row>
    <row r="64" s="1" customFormat="1" ht="12.75" customHeight="1">
      <c r="B64" s="296"/>
      <c r="C64" s="302"/>
      <c r="D64" s="302"/>
      <c r="E64" s="306"/>
      <c r="F64" s="302"/>
      <c r="G64" s="302"/>
      <c r="H64" s="302"/>
      <c r="I64" s="302"/>
      <c r="J64" s="302"/>
      <c r="K64" s="298"/>
    </row>
    <row r="65" s="1" customFormat="1" ht="15" customHeight="1">
      <c r="B65" s="296"/>
      <c r="C65" s="302"/>
      <c r="D65" s="300" t="s">
        <v>3015</v>
      </c>
      <c r="E65" s="300"/>
      <c r="F65" s="300"/>
      <c r="G65" s="300"/>
      <c r="H65" s="300"/>
      <c r="I65" s="300"/>
      <c r="J65" s="300"/>
      <c r="K65" s="298"/>
    </row>
    <row r="66" s="1" customFormat="1" ht="15" customHeight="1">
      <c r="B66" s="296"/>
      <c r="C66" s="302"/>
      <c r="D66" s="305" t="s">
        <v>3016</v>
      </c>
      <c r="E66" s="305"/>
      <c r="F66" s="305"/>
      <c r="G66" s="305"/>
      <c r="H66" s="305"/>
      <c r="I66" s="305"/>
      <c r="J66" s="305"/>
      <c r="K66" s="298"/>
    </row>
    <row r="67" s="1" customFormat="1" ht="15" customHeight="1">
      <c r="B67" s="296"/>
      <c r="C67" s="302"/>
      <c r="D67" s="300" t="s">
        <v>3017</v>
      </c>
      <c r="E67" s="300"/>
      <c r="F67" s="300"/>
      <c r="G67" s="300"/>
      <c r="H67" s="300"/>
      <c r="I67" s="300"/>
      <c r="J67" s="300"/>
      <c r="K67" s="298"/>
    </row>
    <row r="68" s="1" customFormat="1" ht="15" customHeight="1">
      <c r="B68" s="296"/>
      <c r="C68" s="302"/>
      <c r="D68" s="300" t="s">
        <v>3018</v>
      </c>
      <c r="E68" s="300"/>
      <c r="F68" s="300"/>
      <c r="G68" s="300"/>
      <c r="H68" s="300"/>
      <c r="I68" s="300"/>
      <c r="J68" s="300"/>
      <c r="K68" s="298"/>
    </row>
    <row r="69" s="1" customFormat="1" ht="15" customHeight="1">
      <c r="B69" s="296"/>
      <c r="C69" s="302"/>
      <c r="D69" s="300" t="s">
        <v>3019</v>
      </c>
      <c r="E69" s="300"/>
      <c r="F69" s="300"/>
      <c r="G69" s="300"/>
      <c r="H69" s="300"/>
      <c r="I69" s="300"/>
      <c r="J69" s="300"/>
      <c r="K69" s="298"/>
    </row>
    <row r="70" s="1" customFormat="1" ht="15" customHeight="1">
      <c r="B70" s="296"/>
      <c r="C70" s="302"/>
      <c r="D70" s="300" t="s">
        <v>3020</v>
      </c>
      <c r="E70" s="300"/>
      <c r="F70" s="300"/>
      <c r="G70" s="300"/>
      <c r="H70" s="300"/>
      <c r="I70" s="300"/>
      <c r="J70" s="300"/>
      <c r="K70" s="298"/>
    </row>
    <row r="71" s="1" customFormat="1" ht="12.75" customHeight="1">
      <c r="B71" s="307"/>
      <c r="C71" s="308"/>
      <c r="D71" s="308"/>
      <c r="E71" s="308"/>
      <c r="F71" s="308"/>
      <c r="G71" s="308"/>
      <c r="H71" s="308"/>
      <c r="I71" s="308"/>
      <c r="J71" s="308"/>
      <c r="K71" s="309"/>
    </row>
    <row r="72" s="1" customFormat="1" ht="18.75" customHeight="1">
      <c r="B72" s="310"/>
      <c r="C72" s="310"/>
      <c r="D72" s="310"/>
      <c r="E72" s="310"/>
      <c r="F72" s="310"/>
      <c r="G72" s="310"/>
      <c r="H72" s="310"/>
      <c r="I72" s="310"/>
      <c r="J72" s="310"/>
      <c r="K72" s="311"/>
    </row>
    <row r="73" s="1" customFormat="1" ht="18.75" customHeight="1"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="1" customFormat="1" ht="7.5" customHeight="1">
      <c r="B74" s="312"/>
      <c r="C74" s="313"/>
      <c r="D74" s="313"/>
      <c r="E74" s="313"/>
      <c r="F74" s="313"/>
      <c r="G74" s="313"/>
      <c r="H74" s="313"/>
      <c r="I74" s="313"/>
      <c r="J74" s="313"/>
      <c r="K74" s="314"/>
    </row>
    <row r="75" s="1" customFormat="1" ht="45" customHeight="1">
      <c r="B75" s="315"/>
      <c r="C75" s="316" t="s">
        <v>3021</v>
      </c>
      <c r="D75" s="316"/>
      <c r="E75" s="316"/>
      <c r="F75" s="316"/>
      <c r="G75" s="316"/>
      <c r="H75" s="316"/>
      <c r="I75" s="316"/>
      <c r="J75" s="316"/>
      <c r="K75" s="317"/>
    </row>
    <row r="76" s="1" customFormat="1" ht="17.25" customHeight="1">
      <c r="B76" s="315"/>
      <c r="C76" s="318" t="s">
        <v>3022</v>
      </c>
      <c r="D76" s="318"/>
      <c r="E76" s="318"/>
      <c r="F76" s="318" t="s">
        <v>3023</v>
      </c>
      <c r="G76" s="319"/>
      <c r="H76" s="318" t="s">
        <v>54</v>
      </c>
      <c r="I76" s="318" t="s">
        <v>57</v>
      </c>
      <c r="J76" s="318" t="s">
        <v>3024</v>
      </c>
      <c r="K76" s="317"/>
    </row>
    <row r="77" s="1" customFormat="1" ht="17.25" customHeight="1">
      <c r="B77" s="315"/>
      <c r="C77" s="320" t="s">
        <v>3025</v>
      </c>
      <c r="D77" s="320"/>
      <c r="E77" s="320"/>
      <c r="F77" s="321" t="s">
        <v>3026</v>
      </c>
      <c r="G77" s="322"/>
      <c r="H77" s="320"/>
      <c r="I77" s="320"/>
      <c r="J77" s="320" t="s">
        <v>3027</v>
      </c>
      <c r="K77" s="317"/>
    </row>
    <row r="78" s="1" customFormat="1" ht="5.25" customHeight="1">
      <c r="B78" s="315"/>
      <c r="C78" s="323"/>
      <c r="D78" s="323"/>
      <c r="E78" s="323"/>
      <c r="F78" s="323"/>
      <c r="G78" s="324"/>
      <c r="H78" s="323"/>
      <c r="I78" s="323"/>
      <c r="J78" s="323"/>
      <c r="K78" s="317"/>
    </row>
    <row r="79" s="1" customFormat="1" ht="15" customHeight="1">
      <c r="B79" s="315"/>
      <c r="C79" s="303" t="s">
        <v>53</v>
      </c>
      <c r="D79" s="325"/>
      <c r="E79" s="325"/>
      <c r="F79" s="326" t="s">
        <v>3028</v>
      </c>
      <c r="G79" s="327"/>
      <c r="H79" s="303" t="s">
        <v>3029</v>
      </c>
      <c r="I79" s="303" t="s">
        <v>3030</v>
      </c>
      <c r="J79" s="303">
        <v>20</v>
      </c>
      <c r="K79" s="317"/>
    </row>
    <row r="80" s="1" customFormat="1" ht="15" customHeight="1">
      <c r="B80" s="315"/>
      <c r="C80" s="303" t="s">
        <v>3031</v>
      </c>
      <c r="D80" s="303"/>
      <c r="E80" s="303"/>
      <c r="F80" s="326" t="s">
        <v>3028</v>
      </c>
      <c r="G80" s="327"/>
      <c r="H80" s="303" t="s">
        <v>3032</v>
      </c>
      <c r="I80" s="303" t="s">
        <v>3030</v>
      </c>
      <c r="J80" s="303">
        <v>120</v>
      </c>
      <c r="K80" s="317"/>
    </row>
    <row r="81" s="1" customFormat="1" ht="15" customHeight="1">
      <c r="B81" s="328"/>
      <c r="C81" s="303" t="s">
        <v>3033</v>
      </c>
      <c r="D81" s="303"/>
      <c r="E81" s="303"/>
      <c r="F81" s="326" t="s">
        <v>3034</v>
      </c>
      <c r="G81" s="327"/>
      <c r="H81" s="303" t="s">
        <v>3035</v>
      </c>
      <c r="I81" s="303" t="s">
        <v>3030</v>
      </c>
      <c r="J81" s="303">
        <v>50</v>
      </c>
      <c r="K81" s="317"/>
    </row>
    <row r="82" s="1" customFormat="1" ht="15" customHeight="1">
      <c r="B82" s="328"/>
      <c r="C82" s="303" t="s">
        <v>3036</v>
      </c>
      <c r="D82" s="303"/>
      <c r="E82" s="303"/>
      <c r="F82" s="326" t="s">
        <v>3028</v>
      </c>
      <c r="G82" s="327"/>
      <c r="H82" s="303" t="s">
        <v>3037</v>
      </c>
      <c r="I82" s="303" t="s">
        <v>3038</v>
      </c>
      <c r="J82" s="303"/>
      <c r="K82" s="317"/>
    </row>
    <row r="83" s="1" customFormat="1" ht="15" customHeight="1">
      <c r="B83" s="328"/>
      <c r="C83" s="329" t="s">
        <v>3039</v>
      </c>
      <c r="D83" s="329"/>
      <c r="E83" s="329"/>
      <c r="F83" s="330" t="s">
        <v>3034</v>
      </c>
      <c r="G83" s="329"/>
      <c r="H83" s="329" t="s">
        <v>3040</v>
      </c>
      <c r="I83" s="329" t="s">
        <v>3030</v>
      </c>
      <c r="J83" s="329">
        <v>15</v>
      </c>
      <c r="K83" s="317"/>
    </row>
    <row r="84" s="1" customFormat="1" ht="15" customHeight="1">
      <c r="B84" s="328"/>
      <c r="C84" s="329" t="s">
        <v>3041</v>
      </c>
      <c r="D84" s="329"/>
      <c r="E84" s="329"/>
      <c r="F84" s="330" t="s">
        <v>3034</v>
      </c>
      <c r="G84" s="329"/>
      <c r="H84" s="329" t="s">
        <v>3042</v>
      </c>
      <c r="I84" s="329" t="s">
        <v>3030</v>
      </c>
      <c r="J84" s="329">
        <v>15</v>
      </c>
      <c r="K84" s="317"/>
    </row>
    <row r="85" s="1" customFormat="1" ht="15" customHeight="1">
      <c r="B85" s="328"/>
      <c r="C85" s="329" t="s">
        <v>3043</v>
      </c>
      <c r="D85" s="329"/>
      <c r="E85" s="329"/>
      <c r="F85" s="330" t="s">
        <v>3034</v>
      </c>
      <c r="G85" s="329"/>
      <c r="H85" s="329" t="s">
        <v>3044</v>
      </c>
      <c r="I85" s="329" t="s">
        <v>3030</v>
      </c>
      <c r="J85" s="329">
        <v>20</v>
      </c>
      <c r="K85" s="317"/>
    </row>
    <row r="86" s="1" customFormat="1" ht="15" customHeight="1">
      <c r="B86" s="328"/>
      <c r="C86" s="329" t="s">
        <v>3045</v>
      </c>
      <c r="D86" s="329"/>
      <c r="E86" s="329"/>
      <c r="F86" s="330" t="s">
        <v>3034</v>
      </c>
      <c r="G86" s="329"/>
      <c r="H86" s="329" t="s">
        <v>3046</v>
      </c>
      <c r="I86" s="329" t="s">
        <v>3030</v>
      </c>
      <c r="J86" s="329">
        <v>20</v>
      </c>
      <c r="K86" s="317"/>
    </row>
    <row r="87" s="1" customFormat="1" ht="15" customHeight="1">
      <c r="B87" s="328"/>
      <c r="C87" s="303" t="s">
        <v>3047</v>
      </c>
      <c r="D87" s="303"/>
      <c r="E87" s="303"/>
      <c r="F87" s="326" t="s">
        <v>3034</v>
      </c>
      <c r="G87" s="327"/>
      <c r="H87" s="303" t="s">
        <v>3048</v>
      </c>
      <c r="I87" s="303" t="s">
        <v>3030</v>
      </c>
      <c r="J87" s="303">
        <v>50</v>
      </c>
      <c r="K87" s="317"/>
    </row>
    <row r="88" s="1" customFormat="1" ht="15" customHeight="1">
      <c r="B88" s="328"/>
      <c r="C88" s="303" t="s">
        <v>3049</v>
      </c>
      <c r="D88" s="303"/>
      <c r="E88" s="303"/>
      <c r="F88" s="326" t="s">
        <v>3034</v>
      </c>
      <c r="G88" s="327"/>
      <c r="H88" s="303" t="s">
        <v>3050</v>
      </c>
      <c r="I88" s="303" t="s">
        <v>3030</v>
      </c>
      <c r="J88" s="303">
        <v>20</v>
      </c>
      <c r="K88" s="317"/>
    </row>
    <row r="89" s="1" customFormat="1" ht="15" customHeight="1">
      <c r="B89" s="328"/>
      <c r="C89" s="303" t="s">
        <v>3051</v>
      </c>
      <c r="D89" s="303"/>
      <c r="E89" s="303"/>
      <c r="F89" s="326" t="s">
        <v>3034</v>
      </c>
      <c r="G89" s="327"/>
      <c r="H89" s="303" t="s">
        <v>3052</v>
      </c>
      <c r="I89" s="303" t="s">
        <v>3030</v>
      </c>
      <c r="J89" s="303">
        <v>20</v>
      </c>
      <c r="K89" s="317"/>
    </row>
    <row r="90" s="1" customFormat="1" ht="15" customHeight="1">
      <c r="B90" s="328"/>
      <c r="C90" s="303" t="s">
        <v>3053</v>
      </c>
      <c r="D90" s="303"/>
      <c r="E90" s="303"/>
      <c r="F90" s="326" t="s">
        <v>3034</v>
      </c>
      <c r="G90" s="327"/>
      <c r="H90" s="303" t="s">
        <v>3054</v>
      </c>
      <c r="I90" s="303" t="s">
        <v>3030</v>
      </c>
      <c r="J90" s="303">
        <v>50</v>
      </c>
      <c r="K90" s="317"/>
    </row>
    <row r="91" s="1" customFormat="1" ht="15" customHeight="1">
      <c r="B91" s="328"/>
      <c r="C91" s="303" t="s">
        <v>3055</v>
      </c>
      <c r="D91" s="303"/>
      <c r="E91" s="303"/>
      <c r="F91" s="326" t="s">
        <v>3034</v>
      </c>
      <c r="G91" s="327"/>
      <c r="H91" s="303" t="s">
        <v>3055</v>
      </c>
      <c r="I91" s="303" t="s">
        <v>3030</v>
      </c>
      <c r="J91" s="303">
        <v>50</v>
      </c>
      <c r="K91" s="317"/>
    </row>
    <row r="92" s="1" customFormat="1" ht="15" customHeight="1">
      <c r="B92" s="328"/>
      <c r="C92" s="303" t="s">
        <v>3056</v>
      </c>
      <c r="D92" s="303"/>
      <c r="E92" s="303"/>
      <c r="F92" s="326" t="s">
        <v>3034</v>
      </c>
      <c r="G92" s="327"/>
      <c r="H92" s="303" t="s">
        <v>3057</v>
      </c>
      <c r="I92" s="303" t="s">
        <v>3030</v>
      </c>
      <c r="J92" s="303">
        <v>255</v>
      </c>
      <c r="K92" s="317"/>
    </row>
    <row r="93" s="1" customFormat="1" ht="15" customHeight="1">
      <c r="B93" s="328"/>
      <c r="C93" s="303" t="s">
        <v>3058</v>
      </c>
      <c r="D93" s="303"/>
      <c r="E93" s="303"/>
      <c r="F93" s="326" t="s">
        <v>3028</v>
      </c>
      <c r="G93" s="327"/>
      <c r="H93" s="303" t="s">
        <v>3059</v>
      </c>
      <c r="I93" s="303" t="s">
        <v>3060</v>
      </c>
      <c r="J93" s="303"/>
      <c r="K93" s="317"/>
    </row>
    <row r="94" s="1" customFormat="1" ht="15" customHeight="1">
      <c r="B94" s="328"/>
      <c r="C94" s="303" t="s">
        <v>3061</v>
      </c>
      <c r="D94" s="303"/>
      <c r="E94" s="303"/>
      <c r="F94" s="326" t="s">
        <v>3028</v>
      </c>
      <c r="G94" s="327"/>
      <c r="H94" s="303" t="s">
        <v>3062</v>
      </c>
      <c r="I94" s="303" t="s">
        <v>3063</v>
      </c>
      <c r="J94" s="303"/>
      <c r="K94" s="317"/>
    </row>
    <row r="95" s="1" customFormat="1" ht="15" customHeight="1">
      <c r="B95" s="328"/>
      <c r="C95" s="303" t="s">
        <v>3064</v>
      </c>
      <c r="D95" s="303"/>
      <c r="E95" s="303"/>
      <c r="F95" s="326" t="s">
        <v>3028</v>
      </c>
      <c r="G95" s="327"/>
      <c r="H95" s="303" t="s">
        <v>3064</v>
      </c>
      <c r="I95" s="303" t="s">
        <v>3063</v>
      </c>
      <c r="J95" s="303"/>
      <c r="K95" s="317"/>
    </row>
    <row r="96" s="1" customFormat="1" ht="15" customHeight="1">
      <c r="B96" s="328"/>
      <c r="C96" s="303" t="s">
        <v>38</v>
      </c>
      <c r="D96" s="303"/>
      <c r="E96" s="303"/>
      <c r="F96" s="326" t="s">
        <v>3028</v>
      </c>
      <c r="G96" s="327"/>
      <c r="H96" s="303" t="s">
        <v>3065</v>
      </c>
      <c r="I96" s="303" t="s">
        <v>3063</v>
      </c>
      <c r="J96" s="303"/>
      <c r="K96" s="317"/>
    </row>
    <row r="97" s="1" customFormat="1" ht="15" customHeight="1">
      <c r="B97" s="328"/>
      <c r="C97" s="303" t="s">
        <v>48</v>
      </c>
      <c r="D97" s="303"/>
      <c r="E97" s="303"/>
      <c r="F97" s="326" t="s">
        <v>3028</v>
      </c>
      <c r="G97" s="327"/>
      <c r="H97" s="303" t="s">
        <v>3066</v>
      </c>
      <c r="I97" s="303" t="s">
        <v>3063</v>
      </c>
      <c r="J97" s="303"/>
      <c r="K97" s="317"/>
    </row>
    <row r="98" s="1" customFormat="1" ht="15" customHeight="1">
      <c r="B98" s="331"/>
      <c r="C98" s="332"/>
      <c r="D98" s="332"/>
      <c r="E98" s="332"/>
      <c r="F98" s="332"/>
      <c r="G98" s="332"/>
      <c r="H98" s="332"/>
      <c r="I98" s="332"/>
      <c r="J98" s="332"/>
      <c r="K98" s="333"/>
    </row>
    <row r="99" s="1" customFormat="1" ht="18.75" customHeight="1">
      <c r="B99" s="334"/>
      <c r="C99" s="335"/>
      <c r="D99" s="335"/>
      <c r="E99" s="335"/>
      <c r="F99" s="335"/>
      <c r="G99" s="335"/>
      <c r="H99" s="335"/>
      <c r="I99" s="335"/>
      <c r="J99" s="335"/>
      <c r="K99" s="334"/>
    </row>
    <row r="100" s="1" customFormat="1" ht="18.75" customHeight="1"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="1" customFormat="1" ht="7.5" customHeight="1">
      <c r="B101" s="312"/>
      <c r="C101" s="313"/>
      <c r="D101" s="313"/>
      <c r="E101" s="313"/>
      <c r="F101" s="313"/>
      <c r="G101" s="313"/>
      <c r="H101" s="313"/>
      <c r="I101" s="313"/>
      <c r="J101" s="313"/>
      <c r="K101" s="314"/>
    </row>
    <row r="102" s="1" customFormat="1" ht="45" customHeight="1">
      <c r="B102" s="315"/>
      <c r="C102" s="316" t="s">
        <v>3067</v>
      </c>
      <c r="D102" s="316"/>
      <c r="E102" s="316"/>
      <c r="F102" s="316"/>
      <c r="G102" s="316"/>
      <c r="H102" s="316"/>
      <c r="I102" s="316"/>
      <c r="J102" s="316"/>
      <c r="K102" s="317"/>
    </row>
    <row r="103" s="1" customFormat="1" ht="17.25" customHeight="1">
      <c r="B103" s="315"/>
      <c r="C103" s="318" t="s">
        <v>3022</v>
      </c>
      <c r="D103" s="318"/>
      <c r="E103" s="318"/>
      <c r="F103" s="318" t="s">
        <v>3023</v>
      </c>
      <c r="G103" s="319"/>
      <c r="H103" s="318" t="s">
        <v>54</v>
      </c>
      <c r="I103" s="318" t="s">
        <v>57</v>
      </c>
      <c r="J103" s="318" t="s">
        <v>3024</v>
      </c>
      <c r="K103" s="317"/>
    </row>
    <row r="104" s="1" customFormat="1" ht="17.25" customHeight="1">
      <c r="B104" s="315"/>
      <c r="C104" s="320" t="s">
        <v>3025</v>
      </c>
      <c r="D104" s="320"/>
      <c r="E104" s="320"/>
      <c r="F104" s="321" t="s">
        <v>3026</v>
      </c>
      <c r="G104" s="322"/>
      <c r="H104" s="320"/>
      <c r="I104" s="320"/>
      <c r="J104" s="320" t="s">
        <v>3027</v>
      </c>
      <c r="K104" s="317"/>
    </row>
    <row r="105" s="1" customFormat="1" ht="5.25" customHeight="1">
      <c r="B105" s="315"/>
      <c r="C105" s="318"/>
      <c r="D105" s="318"/>
      <c r="E105" s="318"/>
      <c r="F105" s="318"/>
      <c r="G105" s="336"/>
      <c r="H105" s="318"/>
      <c r="I105" s="318"/>
      <c r="J105" s="318"/>
      <c r="K105" s="317"/>
    </row>
    <row r="106" s="1" customFormat="1" ht="15" customHeight="1">
      <c r="B106" s="315"/>
      <c r="C106" s="303" t="s">
        <v>53</v>
      </c>
      <c r="D106" s="325"/>
      <c r="E106" s="325"/>
      <c r="F106" s="326" t="s">
        <v>3028</v>
      </c>
      <c r="G106" s="303"/>
      <c r="H106" s="303" t="s">
        <v>3068</v>
      </c>
      <c r="I106" s="303" t="s">
        <v>3030</v>
      </c>
      <c r="J106" s="303">
        <v>20</v>
      </c>
      <c r="K106" s="317"/>
    </row>
    <row r="107" s="1" customFormat="1" ht="15" customHeight="1">
      <c r="B107" s="315"/>
      <c r="C107" s="303" t="s">
        <v>3031</v>
      </c>
      <c r="D107" s="303"/>
      <c r="E107" s="303"/>
      <c r="F107" s="326" t="s">
        <v>3028</v>
      </c>
      <c r="G107" s="303"/>
      <c r="H107" s="303" t="s">
        <v>3068</v>
      </c>
      <c r="I107" s="303" t="s">
        <v>3030</v>
      </c>
      <c r="J107" s="303">
        <v>120</v>
      </c>
      <c r="K107" s="317"/>
    </row>
    <row r="108" s="1" customFormat="1" ht="15" customHeight="1">
      <c r="B108" s="328"/>
      <c r="C108" s="303" t="s">
        <v>3033</v>
      </c>
      <c r="D108" s="303"/>
      <c r="E108" s="303"/>
      <c r="F108" s="326" t="s">
        <v>3034</v>
      </c>
      <c r="G108" s="303"/>
      <c r="H108" s="303" t="s">
        <v>3068</v>
      </c>
      <c r="I108" s="303" t="s">
        <v>3030</v>
      </c>
      <c r="J108" s="303">
        <v>50</v>
      </c>
      <c r="K108" s="317"/>
    </row>
    <row r="109" s="1" customFormat="1" ht="15" customHeight="1">
      <c r="B109" s="328"/>
      <c r="C109" s="303" t="s">
        <v>3036</v>
      </c>
      <c r="D109" s="303"/>
      <c r="E109" s="303"/>
      <c r="F109" s="326" t="s">
        <v>3028</v>
      </c>
      <c r="G109" s="303"/>
      <c r="H109" s="303" t="s">
        <v>3068</v>
      </c>
      <c r="I109" s="303" t="s">
        <v>3038</v>
      </c>
      <c r="J109" s="303"/>
      <c r="K109" s="317"/>
    </row>
    <row r="110" s="1" customFormat="1" ht="15" customHeight="1">
      <c r="B110" s="328"/>
      <c r="C110" s="303" t="s">
        <v>3047</v>
      </c>
      <c r="D110" s="303"/>
      <c r="E110" s="303"/>
      <c r="F110" s="326" t="s">
        <v>3034</v>
      </c>
      <c r="G110" s="303"/>
      <c r="H110" s="303" t="s">
        <v>3068</v>
      </c>
      <c r="I110" s="303" t="s">
        <v>3030</v>
      </c>
      <c r="J110" s="303">
        <v>50</v>
      </c>
      <c r="K110" s="317"/>
    </row>
    <row r="111" s="1" customFormat="1" ht="15" customHeight="1">
      <c r="B111" s="328"/>
      <c r="C111" s="303" t="s">
        <v>3055</v>
      </c>
      <c r="D111" s="303"/>
      <c r="E111" s="303"/>
      <c r="F111" s="326" t="s">
        <v>3034</v>
      </c>
      <c r="G111" s="303"/>
      <c r="H111" s="303" t="s">
        <v>3068</v>
      </c>
      <c r="I111" s="303" t="s">
        <v>3030</v>
      </c>
      <c r="J111" s="303">
        <v>50</v>
      </c>
      <c r="K111" s="317"/>
    </row>
    <row r="112" s="1" customFormat="1" ht="15" customHeight="1">
      <c r="B112" s="328"/>
      <c r="C112" s="303" t="s">
        <v>3053</v>
      </c>
      <c r="D112" s="303"/>
      <c r="E112" s="303"/>
      <c r="F112" s="326" t="s">
        <v>3034</v>
      </c>
      <c r="G112" s="303"/>
      <c r="H112" s="303" t="s">
        <v>3068</v>
      </c>
      <c r="I112" s="303" t="s">
        <v>3030</v>
      </c>
      <c r="J112" s="303">
        <v>50</v>
      </c>
      <c r="K112" s="317"/>
    </row>
    <row r="113" s="1" customFormat="1" ht="15" customHeight="1">
      <c r="B113" s="328"/>
      <c r="C113" s="303" t="s">
        <v>53</v>
      </c>
      <c r="D113" s="303"/>
      <c r="E113" s="303"/>
      <c r="F113" s="326" t="s">
        <v>3028</v>
      </c>
      <c r="G113" s="303"/>
      <c r="H113" s="303" t="s">
        <v>3069</v>
      </c>
      <c r="I113" s="303" t="s">
        <v>3030</v>
      </c>
      <c r="J113" s="303">
        <v>20</v>
      </c>
      <c r="K113" s="317"/>
    </row>
    <row r="114" s="1" customFormat="1" ht="15" customHeight="1">
      <c r="B114" s="328"/>
      <c r="C114" s="303" t="s">
        <v>3070</v>
      </c>
      <c r="D114" s="303"/>
      <c r="E114" s="303"/>
      <c r="F114" s="326" t="s">
        <v>3028</v>
      </c>
      <c r="G114" s="303"/>
      <c r="H114" s="303" t="s">
        <v>3071</v>
      </c>
      <c r="I114" s="303" t="s">
        <v>3030</v>
      </c>
      <c r="J114" s="303">
        <v>120</v>
      </c>
      <c r="K114" s="317"/>
    </row>
    <row r="115" s="1" customFormat="1" ht="15" customHeight="1">
      <c r="B115" s="328"/>
      <c r="C115" s="303" t="s">
        <v>38</v>
      </c>
      <c r="D115" s="303"/>
      <c r="E115" s="303"/>
      <c r="F115" s="326" t="s">
        <v>3028</v>
      </c>
      <c r="G115" s="303"/>
      <c r="H115" s="303" t="s">
        <v>3072</v>
      </c>
      <c r="I115" s="303" t="s">
        <v>3063</v>
      </c>
      <c r="J115" s="303"/>
      <c r="K115" s="317"/>
    </row>
    <row r="116" s="1" customFormat="1" ht="15" customHeight="1">
      <c r="B116" s="328"/>
      <c r="C116" s="303" t="s">
        <v>48</v>
      </c>
      <c r="D116" s="303"/>
      <c r="E116" s="303"/>
      <c r="F116" s="326" t="s">
        <v>3028</v>
      </c>
      <c r="G116" s="303"/>
      <c r="H116" s="303" t="s">
        <v>3073</v>
      </c>
      <c r="I116" s="303" t="s">
        <v>3063</v>
      </c>
      <c r="J116" s="303"/>
      <c r="K116" s="317"/>
    </row>
    <row r="117" s="1" customFormat="1" ht="15" customHeight="1">
      <c r="B117" s="328"/>
      <c r="C117" s="303" t="s">
        <v>57</v>
      </c>
      <c r="D117" s="303"/>
      <c r="E117" s="303"/>
      <c r="F117" s="326" t="s">
        <v>3028</v>
      </c>
      <c r="G117" s="303"/>
      <c r="H117" s="303" t="s">
        <v>3074</v>
      </c>
      <c r="I117" s="303" t="s">
        <v>3075</v>
      </c>
      <c r="J117" s="303"/>
      <c r="K117" s="317"/>
    </row>
    <row r="118" s="1" customFormat="1" ht="15" customHeight="1">
      <c r="B118" s="331"/>
      <c r="C118" s="337"/>
      <c r="D118" s="337"/>
      <c r="E118" s="337"/>
      <c r="F118" s="337"/>
      <c r="G118" s="337"/>
      <c r="H118" s="337"/>
      <c r="I118" s="337"/>
      <c r="J118" s="337"/>
      <c r="K118" s="333"/>
    </row>
    <row r="119" s="1" customFormat="1" ht="18.75" customHeight="1">
      <c r="B119" s="338"/>
      <c r="C119" s="339"/>
      <c r="D119" s="339"/>
      <c r="E119" s="339"/>
      <c r="F119" s="340"/>
      <c r="G119" s="339"/>
      <c r="H119" s="339"/>
      <c r="I119" s="339"/>
      <c r="J119" s="339"/>
      <c r="K119" s="338"/>
    </row>
    <row r="120" s="1" customFormat="1" ht="18.75" customHeight="1"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="1" customFormat="1" ht="7.5" customHeight="1">
      <c r="B121" s="341"/>
      <c r="C121" s="342"/>
      <c r="D121" s="342"/>
      <c r="E121" s="342"/>
      <c r="F121" s="342"/>
      <c r="G121" s="342"/>
      <c r="H121" s="342"/>
      <c r="I121" s="342"/>
      <c r="J121" s="342"/>
      <c r="K121" s="343"/>
    </row>
    <row r="122" s="1" customFormat="1" ht="45" customHeight="1">
      <c r="B122" s="344"/>
      <c r="C122" s="294" t="s">
        <v>3076</v>
      </c>
      <c r="D122" s="294"/>
      <c r="E122" s="294"/>
      <c r="F122" s="294"/>
      <c r="G122" s="294"/>
      <c r="H122" s="294"/>
      <c r="I122" s="294"/>
      <c r="J122" s="294"/>
      <c r="K122" s="345"/>
    </row>
    <row r="123" s="1" customFormat="1" ht="17.25" customHeight="1">
      <c r="B123" s="346"/>
      <c r="C123" s="318" t="s">
        <v>3022</v>
      </c>
      <c r="D123" s="318"/>
      <c r="E123" s="318"/>
      <c r="F123" s="318" t="s">
        <v>3023</v>
      </c>
      <c r="G123" s="319"/>
      <c r="H123" s="318" t="s">
        <v>54</v>
      </c>
      <c r="I123" s="318" t="s">
        <v>57</v>
      </c>
      <c r="J123" s="318" t="s">
        <v>3024</v>
      </c>
      <c r="K123" s="347"/>
    </row>
    <row r="124" s="1" customFormat="1" ht="17.25" customHeight="1">
      <c r="B124" s="346"/>
      <c r="C124" s="320" t="s">
        <v>3025</v>
      </c>
      <c r="D124" s="320"/>
      <c r="E124" s="320"/>
      <c r="F124" s="321" t="s">
        <v>3026</v>
      </c>
      <c r="G124" s="322"/>
      <c r="H124" s="320"/>
      <c r="I124" s="320"/>
      <c r="J124" s="320" t="s">
        <v>3027</v>
      </c>
      <c r="K124" s="347"/>
    </row>
    <row r="125" s="1" customFormat="1" ht="5.25" customHeight="1">
      <c r="B125" s="348"/>
      <c r="C125" s="323"/>
      <c r="D125" s="323"/>
      <c r="E125" s="323"/>
      <c r="F125" s="323"/>
      <c r="G125" s="349"/>
      <c r="H125" s="323"/>
      <c r="I125" s="323"/>
      <c r="J125" s="323"/>
      <c r="K125" s="350"/>
    </row>
    <row r="126" s="1" customFormat="1" ht="15" customHeight="1">
      <c r="B126" s="348"/>
      <c r="C126" s="303" t="s">
        <v>3031</v>
      </c>
      <c r="D126" s="325"/>
      <c r="E126" s="325"/>
      <c r="F126" s="326" t="s">
        <v>3028</v>
      </c>
      <c r="G126" s="303"/>
      <c r="H126" s="303" t="s">
        <v>3068</v>
      </c>
      <c r="I126" s="303" t="s">
        <v>3030</v>
      </c>
      <c r="J126" s="303">
        <v>120</v>
      </c>
      <c r="K126" s="351"/>
    </row>
    <row r="127" s="1" customFormat="1" ht="15" customHeight="1">
      <c r="B127" s="348"/>
      <c r="C127" s="303" t="s">
        <v>3077</v>
      </c>
      <c r="D127" s="303"/>
      <c r="E127" s="303"/>
      <c r="F127" s="326" t="s">
        <v>3028</v>
      </c>
      <c r="G127" s="303"/>
      <c r="H127" s="303" t="s">
        <v>3078</v>
      </c>
      <c r="I127" s="303" t="s">
        <v>3030</v>
      </c>
      <c r="J127" s="303" t="s">
        <v>3079</v>
      </c>
      <c r="K127" s="351"/>
    </row>
    <row r="128" s="1" customFormat="1" ht="15" customHeight="1">
      <c r="B128" s="348"/>
      <c r="C128" s="303" t="s">
        <v>84</v>
      </c>
      <c r="D128" s="303"/>
      <c r="E128" s="303"/>
      <c r="F128" s="326" t="s">
        <v>3028</v>
      </c>
      <c r="G128" s="303"/>
      <c r="H128" s="303" t="s">
        <v>3080</v>
      </c>
      <c r="I128" s="303" t="s">
        <v>3030</v>
      </c>
      <c r="J128" s="303" t="s">
        <v>3079</v>
      </c>
      <c r="K128" s="351"/>
    </row>
    <row r="129" s="1" customFormat="1" ht="15" customHeight="1">
      <c r="B129" s="348"/>
      <c r="C129" s="303" t="s">
        <v>3039</v>
      </c>
      <c r="D129" s="303"/>
      <c r="E129" s="303"/>
      <c r="F129" s="326" t="s">
        <v>3034</v>
      </c>
      <c r="G129" s="303"/>
      <c r="H129" s="303" t="s">
        <v>3040</v>
      </c>
      <c r="I129" s="303" t="s">
        <v>3030</v>
      </c>
      <c r="J129" s="303">
        <v>15</v>
      </c>
      <c r="K129" s="351"/>
    </row>
    <row r="130" s="1" customFormat="1" ht="15" customHeight="1">
      <c r="B130" s="348"/>
      <c r="C130" s="329" t="s">
        <v>3041</v>
      </c>
      <c r="D130" s="329"/>
      <c r="E130" s="329"/>
      <c r="F130" s="330" t="s">
        <v>3034</v>
      </c>
      <c r="G130" s="329"/>
      <c r="H130" s="329" t="s">
        <v>3042</v>
      </c>
      <c r="I130" s="329" t="s">
        <v>3030</v>
      </c>
      <c r="J130" s="329">
        <v>15</v>
      </c>
      <c r="K130" s="351"/>
    </row>
    <row r="131" s="1" customFormat="1" ht="15" customHeight="1">
      <c r="B131" s="348"/>
      <c r="C131" s="329" t="s">
        <v>3043</v>
      </c>
      <c r="D131" s="329"/>
      <c r="E131" s="329"/>
      <c r="F131" s="330" t="s">
        <v>3034</v>
      </c>
      <c r="G131" s="329"/>
      <c r="H131" s="329" t="s">
        <v>3044</v>
      </c>
      <c r="I131" s="329" t="s">
        <v>3030</v>
      </c>
      <c r="J131" s="329">
        <v>20</v>
      </c>
      <c r="K131" s="351"/>
    </row>
    <row r="132" s="1" customFormat="1" ht="15" customHeight="1">
      <c r="B132" s="348"/>
      <c r="C132" s="329" t="s">
        <v>3045</v>
      </c>
      <c r="D132" s="329"/>
      <c r="E132" s="329"/>
      <c r="F132" s="330" t="s">
        <v>3034</v>
      </c>
      <c r="G132" s="329"/>
      <c r="H132" s="329" t="s">
        <v>3046</v>
      </c>
      <c r="I132" s="329" t="s">
        <v>3030</v>
      </c>
      <c r="J132" s="329">
        <v>20</v>
      </c>
      <c r="K132" s="351"/>
    </row>
    <row r="133" s="1" customFormat="1" ht="15" customHeight="1">
      <c r="B133" s="348"/>
      <c r="C133" s="303" t="s">
        <v>3033</v>
      </c>
      <c r="D133" s="303"/>
      <c r="E133" s="303"/>
      <c r="F133" s="326" t="s">
        <v>3034</v>
      </c>
      <c r="G133" s="303"/>
      <c r="H133" s="303" t="s">
        <v>3068</v>
      </c>
      <c r="I133" s="303" t="s">
        <v>3030</v>
      </c>
      <c r="J133" s="303">
        <v>50</v>
      </c>
      <c r="K133" s="351"/>
    </row>
    <row r="134" s="1" customFormat="1" ht="15" customHeight="1">
      <c r="B134" s="348"/>
      <c r="C134" s="303" t="s">
        <v>3047</v>
      </c>
      <c r="D134" s="303"/>
      <c r="E134" s="303"/>
      <c r="F134" s="326" t="s">
        <v>3034</v>
      </c>
      <c r="G134" s="303"/>
      <c r="H134" s="303" t="s">
        <v>3068</v>
      </c>
      <c r="I134" s="303" t="s">
        <v>3030</v>
      </c>
      <c r="J134" s="303">
        <v>50</v>
      </c>
      <c r="K134" s="351"/>
    </row>
    <row r="135" s="1" customFormat="1" ht="15" customHeight="1">
      <c r="B135" s="348"/>
      <c r="C135" s="303" t="s">
        <v>3053</v>
      </c>
      <c r="D135" s="303"/>
      <c r="E135" s="303"/>
      <c r="F135" s="326" t="s">
        <v>3034</v>
      </c>
      <c r="G135" s="303"/>
      <c r="H135" s="303" t="s">
        <v>3068</v>
      </c>
      <c r="I135" s="303" t="s">
        <v>3030</v>
      </c>
      <c r="J135" s="303">
        <v>50</v>
      </c>
      <c r="K135" s="351"/>
    </row>
    <row r="136" s="1" customFormat="1" ht="15" customHeight="1">
      <c r="B136" s="348"/>
      <c r="C136" s="303" t="s">
        <v>3055</v>
      </c>
      <c r="D136" s="303"/>
      <c r="E136" s="303"/>
      <c r="F136" s="326" t="s">
        <v>3034</v>
      </c>
      <c r="G136" s="303"/>
      <c r="H136" s="303" t="s">
        <v>3068</v>
      </c>
      <c r="I136" s="303" t="s">
        <v>3030</v>
      </c>
      <c r="J136" s="303">
        <v>50</v>
      </c>
      <c r="K136" s="351"/>
    </row>
    <row r="137" s="1" customFormat="1" ht="15" customHeight="1">
      <c r="B137" s="348"/>
      <c r="C137" s="303" t="s">
        <v>3056</v>
      </c>
      <c r="D137" s="303"/>
      <c r="E137" s="303"/>
      <c r="F137" s="326" t="s">
        <v>3034</v>
      </c>
      <c r="G137" s="303"/>
      <c r="H137" s="303" t="s">
        <v>3081</v>
      </c>
      <c r="I137" s="303" t="s">
        <v>3030</v>
      </c>
      <c r="J137" s="303">
        <v>255</v>
      </c>
      <c r="K137" s="351"/>
    </row>
    <row r="138" s="1" customFormat="1" ht="15" customHeight="1">
      <c r="B138" s="348"/>
      <c r="C138" s="303" t="s">
        <v>3058</v>
      </c>
      <c r="D138" s="303"/>
      <c r="E138" s="303"/>
      <c r="F138" s="326" t="s">
        <v>3028</v>
      </c>
      <c r="G138" s="303"/>
      <c r="H138" s="303" t="s">
        <v>3082</v>
      </c>
      <c r="I138" s="303" t="s">
        <v>3060</v>
      </c>
      <c r="J138" s="303"/>
      <c r="K138" s="351"/>
    </row>
    <row r="139" s="1" customFormat="1" ht="15" customHeight="1">
      <c r="B139" s="348"/>
      <c r="C139" s="303" t="s">
        <v>3061</v>
      </c>
      <c r="D139" s="303"/>
      <c r="E139" s="303"/>
      <c r="F139" s="326" t="s">
        <v>3028</v>
      </c>
      <c r="G139" s="303"/>
      <c r="H139" s="303" t="s">
        <v>3083</v>
      </c>
      <c r="I139" s="303" t="s">
        <v>3063</v>
      </c>
      <c r="J139" s="303"/>
      <c r="K139" s="351"/>
    </row>
    <row r="140" s="1" customFormat="1" ht="15" customHeight="1">
      <c r="B140" s="348"/>
      <c r="C140" s="303" t="s">
        <v>3064</v>
      </c>
      <c r="D140" s="303"/>
      <c r="E140" s="303"/>
      <c r="F140" s="326" t="s">
        <v>3028</v>
      </c>
      <c r="G140" s="303"/>
      <c r="H140" s="303" t="s">
        <v>3064</v>
      </c>
      <c r="I140" s="303" t="s">
        <v>3063</v>
      </c>
      <c r="J140" s="303"/>
      <c r="K140" s="351"/>
    </row>
    <row r="141" s="1" customFormat="1" ht="15" customHeight="1">
      <c r="B141" s="348"/>
      <c r="C141" s="303" t="s">
        <v>38</v>
      </c>
      <c r="D141" s="303"/>
      <c r="E141" s="303"/>
      <c r="F141" s="326" t="s">
        <v>3028</v>
      </c>
      <c r="G141" s="303"/>
      <c r="H141" s="303" t="s">
        <v>3084</v>
      </c>
      <c r="I141" s="303" t="s">
        <v>3063</v>
      </c>
      <c r="J141" s="303"/>
      <c r="K141" s="351"/>
    </row>
    <row r="142" s="1" customFormat="1" ht="15" customHeight="1">
      <c r="B142" s="348"/>
      <c r="C142" s="303" t="s">
        <v>3085</v>
      </c>
      <c r="D142" s="303"/>
      <c r="E142" s="303"/>
      <c r="F142" s="326" t="s">
        <v>3028</v>
      </c>
      <c r="G142" s="303"/>
      <c r="H142" s="303" t="s">
        <v>3086</v>
      </c>
      <c r="I142" s="303" t="s">
        <v>3063</v>
      </c>
      <c r="J142" s="303"/>
      <c r="K142" s="351"/>
    </row>
    <row r="143" s="1" customFormat="1" ht="15" customHeight="1">
      <c r="B143" s="352"/>
      <c r="C143" s="353"/>
      <c r="D143" s="353"/>
      <c r="E143" s="353"/>
      <c r="F143" s="353"/>
      <c r="G143" s="353"/>
      <c r="H143" s="353"/>
      <c r="I143" s="353"/>
      <c r="J143" s="353"/>
      <c r="K143" s="354"/>
    </row>
    <row r="144" s="1" customFormat="1" ht="18.75" customHeight="1">
      <c r="B144" s="339"/>
      <c r="C144" s="339"/>
      <c r="D144" s="339"/>
      <c r="E144" s="339"/>
      <c r="F144" s="340"/>
      <c r="G144" s="339"/>
      <c r="H144" s="339"/>
      <c r="I144" s="339"/>
      <c r="J144" s="339"/>
      <c r="K144" s="339"/>
    </row>
    <row r="145" s="1" customFormat="1" ht="18.75" customHeight="1"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</row>
    <row r="146" s="1" customFormat="1" ht="7.5" customHeight="1">
      <c r="B146" s="312"/>
      <c r="C146" s="313"/>
      <c r="D146" s="313"/>
      <c r="E146" s="313"/>
      <c r="F146" s="313"/>
      <c r="G146" s="313"/>
      <c r="H146" s="313"/>
      <c r="I146" s="313"/>
      <c r="J146" s="313"/>
      <c r="K146" s="314"/>
    </row>
    <row r="147" s="1" customFormat="1" ht="45" customHeight="1">
      <c r="B147" s="315"/>
      <c r="C147" s="316" t="s">
        <v>3087</v>
      </c>
      <c r="D147" s="316"/>
      <c r="E147" s="316"/>
      <c r="F147" s="316"/>
      <c r="G147" s="316"/>
      <c r="H147" s="316"/>
      <c r="I147" s="316"/>
      <c r="J147" s="316"/>
      <c r="K147" s="317"/>
    </row>
    <row r="148" s="1" customFormat="1" ht="17.25" customHeight="1">
      <c r="B148" s="315"/>
      <c r="C148" s="318" t="s">
        <v>3022</v>
      </c>
      <c r="D148" s="318"/>
      <c r="E148" s="318"/>
      <c r="F148" s="318" t="s">
        <v>3023</v>
      </c>
      <c r="G148" s="319"/>
      <c r="H148" s="318" t="s">
        <v>54</v>
      </c>
      <c r="I148" s="318" t="s">
        <v>57</v>
      </c>
      <c r="J148" s="318" t="s">
        <v>3024</v>
      </c>
      <c r="K148" s="317"/>
    </row>
    <row r="149" s="1" customFormat="1" ht="17.25" customHeight="1">
      <c r="B149" s="315"/>
      <c r="C149" s="320" t="s">
        <v>3025</v>
      </c>
      <c r="D149" s="320"/>
      <c r="E149" s="320"/>
      <c r="F149" s="321" t="s">
        <v>3026</v>
      </c>
      <c r="G149" s="322"/>
      <c r="H149" s="320"/>
      <c r="I149" s="320"/>
      <c r="J149" s="320" t="s">
        <v>3027</v>
      </c>
      <c r="K149" s="317"/>
    </row>
    <row r="150" s="1" customFormat="1" ht="5.25" customHeight="1">
      <c r="B150" s="328"/>
      <c r="C150" s="323"/>
      <c r="D150" s="323"/>
      <c r="E150" s="323"/>
      <c r="F150" s="323"/>
      <c r="G150" s="324"/>
      <c r="H150" s="323"/>
      <c r="I150" s="323"/>
      <c r="J150" s="323"/>
      <c r="K150" s="351"/>
    </row>
    <row r="151" s="1" customFormat="1" ht="15" customHeight="1">
      <c r="B151" s="328"/>
      <c r="C151" s="355" t="s">
        <v>3031</v>
      </c>
      <c r="D151" s="303"/>
      <c r="E151" s="303"/>
      <c r="F151" s="356" t="s">
        <v>3028</v>
      </c>
      <c r="G151" s="303"/>
      <c r="H151" s="355" t="s">
        <v>3068</v>
      </c>
      <c r="I151" s="355" t="s">
        <v>3030</v>
      </c>
      <c r="J151" s="355">
        <v>120</v>
      </c>
      <c r="K151" s="351"/>
    </row>
    <row r="152" s="1" customFormat="1" ht="15" customHeight="1">
      <c r="B152" s="328"/>
      <c r="C152" s="355" t="s">
        <v>3077</v>
      </c>
      <c r="D152" s="303"/>
      <c r="E152" s="303"/>
      <c r="F152" s="356" t="s">
        <v>3028</v>
      </c>
      <c r="G152" s="303"/>
      <c r="H152" s="355" t="s">
        <v>3088</v>
      </c>
      <c r="I152" s="355" t="s">
        <v>3030</v>
      </c>
      <c r="J152" s="355" t="s">
        <v>3079</v>
      </c>
      <c r="K152" s="351"/>
    </row>
    <row r="153" s="1" customFormat="1" ht="15" customHeight="1">
      <c r="B153" s="328"/>
      <c r="C153" s="355" t="s">
        <v>84</v>
      </c>
      <c r="D153" s="303"/>
      <c r="E153" s="303"/>
      <c r="F153" s="356" t="s">
        <v>3028</v>
      </c>
      <c r="G153" s="303"/>
      <c r="H153" s="355" t="s">
        <v>3089</v>
      </c>
      <c r="I153" s="355" t="s">
        <v>3030</v>
      </c>
      <c r="J153" s="355" t="s">
        <v>3079</v>
      </c>
      <c r="K153" s="351"/>
    </row>
    <row r="154" s="1" customFormat="1" ht="15" customHeight="1">
      <c r="B154" s="328"/>
      <c r="C154" s="355" t="s">
        <v>3033</v>
      </c>
      <c r="D154" s="303"/>
      <c r="E154" s="303"/>
      <c r="F154" s="356" t="s">
        <v>3034</v>
      </c>
      <c r="G154" s="303"/>
      <c r="H154" s="355" t="s">
        <v>3068</v>
      </c>
      <c r="I154" s="355" t="s">
        <v>3030</v>
      </c>
      <c r="J154" s="355">
        <v>50</v>
      </c>
      <c r="K154" s="351"/>
    </row>
    <row r="155" s="1" customFormat="1" ht="15" customHeight="1">
      <c r="B155" s="328"/>
      <c r="C155" s="355" t="s">
        <v>3036</v>
      </c>
      <c r="D155" s="303"/>
      <c r="E155" s="303"/>
      <c r="F155" s="356" t="s">
        <v>3028</v>
      </c>
      <c r="G155" s="303"/>
      <c r="H155" s="355" t="s">
        <v>3068</v>
      </c>
      <c r="I155" s="355" t="s">
        <v>3038</v>
      </c>
      <c r="J155" s="355"/>
      <c r="K155" s="351"/>
    </row>
    <row r="156" s="1" customFormat="1" ht="15" customHeight="1">
      <c r="B156" s="328"/>
      <c r="C156" s="355" t="s">
        <v>3047</v>
      </c>
      <c r="D156" s="303"/>
      <c r="E156" s="303"/>
      <c r="F156" s="356" t="s">
        <v>3034</v>
      </c>
      <c r="G156" s="303"/>
      <c r="H156" s="355" t="s">
        <v>3068</v>
      </c>
      <c r="I156" s="355" t="s">
        <v>3030</v>
      </c>
      <c r="J156" s="355">
        <v>50</v>
      </c>
      <c r="K156" s="351"/>
    </row>
    <row r="157" s="1" customFormat="1" ht="15" customHeight="1">
      <c r="B157" s="328"/>
      <c r="C157" s="355" t="s">
        <v>3055</v>
      </c>
      <c r="D157" s="303"/>
      <c r="E157" s="303"/>
      <c r="F157" s="356" t="s">
        <v>3034</v>
      </c>
      <c r="G157" s="303"/>
      <c r="H157" s="355" t="s">
        <v>3068</v>
      </c>
      <c r="I157" s="355" t="s">
        <v>3030</v>
      </c>
      <c r="J157" s="355">
        <v>50</v>
      </c>
      <c r="K157" s="351"/>
    </row>
    <row r="158" s="1" customFormat="1" ht="15" customHeight="1">
      <c r="B158" s="328"/>
      <c r="C158" s="355" t="s">
        <v>3053</v>
      </c>
      <c r="D158" s="303"/>
      <c r="E158" s="303"/>
      <c r="F158" s="356" t="s">
        <v>3034</v>
      </c>
      <c r="G158" s="303"/>
      <c r="H158" s="355" t="s">
        <v>3068</v>
      </c>
      <c r="I158" s="355" t="s">
        <v>3030</v>
      </c>
      <c r="J158" s="355">
        <v>50</v>
      </c>
      <c r="K158" s="351"/>
    </row>
    <row r="159" s="1" customFormat="1" ht="15" customHeight="1">
      <c r="B159" s="328"/>
      <c r="C159" s="355" t="s">
        <v>178</v>
      </c>
      <c r="D159" s="303"/>
      <c r="E159" s="303"/>
      <c r="F159" s="356" t="s">
        <v>3028</v>
      </c>
      <c r="G159" s="303"/>
      <c r="H159" s="355" t="s">
        <v>3090</v>
      </c>
      <c r="I159" s="355" t="s">
        <v>3030</v>
      </c>
      <c r="J159" s="355" t="s">
        <v>3091</v>
      </c>
      <c r="K159" s="351"/>
    </row>
    <row r="160" s="1" customFormat="1" ht="15" customHeight="1">
      <c r="B160" s="328"/>
      <c r="C160" s="355" t="s">
        <v>3092</v>
      </c>
      <c r="D160" s="303"/>
      <c r="E160" s="303"/>
      <c r="F160" s="356" t="s">
        <v>3028</v>
      </c>
      <c r="G160" s="303"/>
      <c r="H160" s="355" t="s">
        <v>3093</v>
      </c>
      <c r="I160" s="355" t="s">
        <v>3063</v>
      </c>
      <c r="J160" s="355"/>
      <c r="K160" s="351"/>
    </row>
    <row r="161" s="1" customFormat="1" ht="15" customHeight="1">
      <c r="B161" s="357"/>
      <c r="C161" s="337"/>
      <c r="D161" s="337"/>
      <c r="E161" s="337"/>
      <c r="F161" s="337"/>
      <c r="G161" s="337"/>
      <c r="H161" s="337"/>
      <c r="I161" s="337"/>
      <c r="J161" s="337"/>
      <c r="K161" s="358"/>
    </row>
    <row r="162" s="1" customFormat="1" ht="18.75" customHeight="1">
      <c r="B162" s="339"/>
      <c r="C162" s="349"/>
      <c r="D162" s="349"/>
      <c r="E162" s="349"/>
      <c r="F162" s="359"/>
      <c r="G162" s="349"/>
      <c r="H162" s="349"/>
      <c r="I162" s="349"/>
      <c r="J162" s="349"/>
      <c r="K162" s="339"/>
    </row>
    <row r="163" s="1" customFormat="1" ht="18.75" customHeight="1"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</row>
    <row r="164" s="1" customFormat="1" ht="7.5" customHeight="1">
      <c r="B164" s="290"/>
      <c r="C164" s="291"/>
      <c r="D164" s="291"/>
      <c r="E164" s="291"/>
      <c r="F164" s="291"/>
      <c r="G164" s="291"/>
      <c r="H164" s="291"/>
      <c r="I164" s="291"/>
      <c r="J164" s="291"/>
      <c r="K164" s="292"/>
    </row>
    <row r="165" s="1" customFormat="1" ht="45" customHeight="1">
      <c r="B165" s="293"/>
      <c r="C165" s="294" t="s">
        <v>3094</v>
      </c>
      <c r="D165" s="294"/>
      <c r="E165" s="294"/>
      <c r="F165" s="294"/>
      <c r="G165" s="294"/>
      <c r="H165" s="294"/>
      <c r="I165" s="294"/>
      <c r="J165" s="294"/>
      <c r="K165" s="295"/>
    </row>
    <row r="166" s="1" customFormat="1" ht="17.25" customHeight="1">
      <c r="B166" s="293"/>
      <c r="C166" s="318" t="s">
        <v>3022</v>
      </c>
      <c r="D166" s="318"/>
      <c r="E166" s="318"/>
      <c r="F166" s="318" t="s">
        <v>3023</v>
      </c>
      <c r="G166" s="360"/>
      <c r="H166" s="361" t="s">
        <v>54</v>
      </c>
      <c r="I166" s="361" t="s">
        <v>57</v>
      </c>
      <c r="J166" s="318" t="s">
        <v>3024</v>
      </c>
      <c r="K166" s="295"/>
    </row>
    <row r="167" s="1" customFormat="1" ht="17.25" customHeight="1">
      <c r="B167" s="296"/>
      <c r="C167" s="320" t="s">
        <v>3025</v>
      </c>
      <c r="D167" s="320"/>
      <c r="E167" s="320"/>
      <c r="F167" s="321" t="s">
        <v>3026</v>
      </c>
      <c r="G167" s="362"/>
      <c r="H167" s="363"/>
      <c r="I167" s="363"/>
      <c r="J167" s="320" t="s">
        <v>3027</v>
      </c>
      <c r="K167" s="298"/>
    </row>
    <row r="168" s="1" customFormat="1" ht="5.25" customHeight="1">
      <c r="B168" s="328"/>
      <c r="C168" s="323"/>
      <c r="D168" s="323"/>
      <c r="E168" s="323"/>
      <c r="F168" s="323"/>
      <c r="G168" s="324"/>
      <c r="H168" s="323"/>
      <c r="I168" s="323"/>
      <c r="J168" s="323"/>
      <c r="K168" s="351"/>
    </row>
    <row r="169" s="1" customFormat="1" ht="15" customHeight="1">
      <c r="B169" s="328"/>
      <c r="C169" s="303" t="s">
        <v>3031</v>
      </c>
      <c r="D169" s="303"/>
      <c r="E169" s="303"/>
      <c r="F169" s="326" t="s">
        <v>3028</v>
      </c>
      <c r="G169" s="303"/>
      <c r="H169" s="303" t="s">
        <v>3068</v>
      </c>
      <c r="I169" s="303" t="s">
        <v>3030</v>
      </c>
      <c r="J169" s="303">
        <v>120</v>
      </c>
      <c r="K169" s="351"/>
    </row>
    <row r="170" s="1" customFormat="1" ht="15" customHeight="1">
      <c r="B170" s="328"/>
      <c r="C170" s="303" t="s">
        <v>3077</v>
      </c>
      <c r="D170" s="303"/>
      <c r="E170" s="303"/>
      <c r="F170" s="326" t="s">
        <v>3028</v>
      </c>
      <c r="G170" s="303"/>
      <c r="H170" s="303" t="s">
        <v>3078</v>
      </c>
      <c r="I170" s="303" t="s">
        <v>3030</v>
      </c>
      <c r="J170" s="303" t="s">
        <v>3079</v>
      </c>
      <c r="K170" s="351"/>
    </row>
    <row r="171" s="1" customFormat="1" ht="15" customHeight="1">
      <c r="B171" s="328"/>
      <c r="C171" s="303" t="s">
        <v>84</v>
      </c>
      <c r="D171" s="303"/>
      <c r="E171" s="303"/>
      <c r="F171" s="326" t="s">
        <v>3028</v>
      </c>
      <c r="G171" s="303"/>
      <c r="H171" s="303" t="s">
        <v>3095</v>
      </c>
      <c r="I171" s="303" t="s">
        <v>3030</v>
      </c>
      <c r="J171" s="303" t="s">
        <v>3079</v>
      </c>
      <c r="K171" s="351"/>
    </row>
    <row r="172" s="1" customFormat="1" ht="15" customHeight="1">
      <c r="B172" s="328"/>
      <c r="C172" s="303" t="s">
        <v>3033</v>
      </c>
      <c r="D172" s="303"/>
      <c r="E172" s="303"/>
      <c r="F172" s="326" t="s">
        <v>3034</v>
      </c>
      <c r="G172" s="303"/>
      <c r="H172" s="303" t="s">
        <v>3095</v>
      </c>
      <c r="I172" s="303" t="s">
        <v>3030</v>
      </c>
      <c r="J172" s="303">
        <v>50</v>
      </c>
      <c r="K172" s="351"/>
    </row>
    <row r="173" s="1" customFormat="1" ht="15" customHeight="1">
      <c r="B173" s="328"/>
      <c r="C173" s="303" t="s">
        <v>3036</v>
      </c>
      <c r="D173" s="303"/>
      <c r="E173" s="303"/>
      <c r="F173" s="326" t="s">
        <v>3028</v>
      </c>
      <c r="G173" s="303"/>
      <c r="H173" s="303" t="s">
        <v>3095</v>
      </c>
      <c r="I173" s="303" t="s">
        <v>3038</v>
      </c>
      <c r="J173" s="303"/>
      <c r="K173" s="351"/>
    </row>
    <row r="174" s="1" customFormat="1" ht="15" customHeight="1">
      <c r="B174" s="328"/>
      <c r="C174" s="303" t="s">
        <v>3047</v>
      </c>
      <c r="D174" s="303"/>
      <c r="E174" s="303"/>
      <c r="F174" s="326" t="s">
        <v>3034</v>
      </c>
      <c r="G174" s="303"/>
      <c r="H174" s="303" t="s">
        <v>3095</v>
      </c>
      <c r="I174" s="303" t="s">
        <v>3030</v>
      </c>
      <c r="J174" s="303">
        <v>50</v>
      </c>
      <c r="K174" s="351"/>
    </row>
    <row r="175" s="1" customFormat="1" ht="15" customHeight="1">
      <c r="B175" s="328"/>
      <c r="C175" s="303" t="s">
        <v>3055</v>
      </c>
      <c r="D175" s="303"/>
      <c r="E175" s="303"/>
      <c r="F175" s="326" t="s">
        <v>3034</v>
      </c>
      <c r="G175" s="303"/>
      <c r="H175" s="303" t="s">
        <v>3095</v>
      </c>
      <c r="I175" s="303" t="s">
        <v>3030</v>
      </c>
      <c r="J175" s="303">
        <v>50</v>
      </c>
      <c r="K175" s="351"/>
    </row>
    <row r="176" s="1" customFormat="1" ht="15" customHeight="1">
      <c r="B176" s="328"/>
      <c r="C176" s="303" t="s">
        <v>3053</v>
      </c>
      <c r="D176" s="303"/>
      <c r="E176" s="303"/>
      <c r="F176" s="326" t="s">
        <v>3034</v>
      </c>
      <c r="G176" s="303"/>
      <c r="H176" s="303" t="s">
        <v>3095</v>
      </c>
      <c r="I176" s="303" t="s">
        <v>3030</v>
      </c>
      <c r="J176" s="303">
        <v>50</v>
      </c>
      <c r="K176" s="351"/>
    </row>
    <row r="177" s="1" customFormat="1" ht="15" customHeight="1">
      <c r="B177" s="328"/>
      <c r="C177" s="303" t="s">
        <v>189</v>
      </c>
      <c r="D177" s="303"/>
      <c r="E177" s="303"/>
      <c r="F177" s="326" t="s">
        <v>3028</v>
      </c>
      <c r="G177" s="303"/>
      <c r="H177" s="303" t="s">
        <v>3096</v>
      </c>
      <c r="I177" s="303" t="s">
        <v>3097</v>
      </c>
      <c r="J177" s="303"/>
      <c r="K177" s="351"/>
    </row>
    <row r="178" s="1" customFormat="1" ht="15" customHeight="1">
      <c r="B178" s="328"/>
      <c r="C178" s="303" t="s">
        <v>57</v>
      </c>
      <c r="D178" s="303"/>
      <c r="E178" s="303"/>
      <c r="F178" s="326" t="s">
        <v>3028</v>
      </c>
      <c r="G178" s="303"/>
      <c r="H178" s="303" t="s">
        <v>3098</v>
      </c>
      <c r="I178" s="303" t="s">
        <v>3099</v>
      </c>
      <c r="J178" s="303">
        <v>1</v>
      </c>
      <c r="K178" s="351"/>
    </row>
    <row r="179" s="1" customFormat="1" ht="15" customHeight="1">
      <c r="B179" s="328"/>
      <c r="C179" s="303" t="s">
        <v>53</v>
      </c>
      <c r="D179" s="303"/>
      <c r="E179" s="303"/>
      <c r="F179" s="326" t="s">
        <v>3028</v>
      </c>
      <c r="G179" s="303"/>
      <c r="H179" s="303" t="s">
        <v>3100</v>
      </c>
      <c r="I179" s="303" t="s">
        <v>3030</v>
      </c>
      <c r="J179" s="303">
        <v>20</v>
      </c>
      <c r="K179" s="351"/>
    </row>
    <row r="180" s="1" customFormat="1" ht="15" customHeight="1">
      <c r="B180" s="328"/>
      <c r="C180" s="303" t="s">
        <v>54</v>
      </c>
      <c r="D180" s="303"/>
      <c r="E180" s="303"/>
      <c r="F180" s="326" t="s">
        <v>3028</v>
      </c>
      <c r="G180" s="303"/>
      <c r="H180" s="303" t="s">
        <v>3101</v>
      </c>
      <c r="I180" s="303" t="s">
        <v>3030</v>
      </c>
      <c r="J180" s="303">
        <v>255</v>
      </c>
      <c r="K180" s="351"/>
    </row>
    <row r="181" s="1" customFormat="1" ht="15" customHeight="1">
      <c r="B181" s="328"/>
      <c r="C181" s="303" t="s">
        <v>190</v>
      </c>
      <c r="D181" s="303"/>
      <c r="E181" s="303"/>
      <c r="F181" s="326" t="s">
        <v>3028</v>
      </c>
      <c r="G181" s="303"/>
      <c r="H181" s="303" t="s">
        <v>2992</v>
      </c>
      <c r="I181" s="303" t="s">
        <v>3030</v>
      </c>
      <c r="J181" s="303">
        <v>10</v>
      </c>
      <c r="K181" s="351"/>
    </row>
    <row r="182" s="1" customFormat="1" ht="15" customHeight="1">
      <c r="B182" s="328"/>
      <c r="C182" s="303" t="s">
        <v>191</v>
      </c>
      <c r="D182" s="303"/>
      <c r="E182" s="303"/>
      <c r="F182" s="326" t="s">
        <v>3028</v>
      </c>
      <c r="G182" s="303"/>
      <c r="H182" s="303" t="s">
        <v>3102</v>
      </c>
      <c r="I182" s="303" t="s">
        <v>3063</v>
      </c>
      <c r="J182" s="303"/>
      <c r="K182" s="351"/>
    </row>
    <row r="183" s="1" customFormat="1" ht="15" customHeight="1">
      <c r="B183" s="328"/>
      <c r="C183" s="303" t="s">
        <v>3103</v>
      </c>
      <c r="D183" s="303"/>
      <c r="E183" s="303"/>
      <c r="F183" s="326" t="s">
        <v>3028</v>
      </c>
      <c r="G183" s="303"/>
      <c r="H183" s="303" t="s">
        <v>3104</v>
      </c>
      <c r="I183" s="303" t="s">
        <v>3063</v>
      </c>
      <c r="J183" s="303"/>
      <c r="K183" s="351"/>
    </row>
    <row r="184" s="1" customFormat="1" ht="15" customHeight="1">
      <c r="B184" s="328"/>
      <c r="C184" s="303" t="s">
        <v>3092</v>
      </c>
      <c r="D184" s="303"/>
      <c r="E184" s="303"/>
      <c r="F184" s="326" t="s">
        <v>3028</v>
      </c>
      <c r="G184" s="303"/>
      <c r="H184" s="303" t="s">
        <v>3105</v>
      </c>
      <c r="I184" s="303" t="s">
        <v>3063</v>
      </c>
      <c r="J184" s="303"/>
      <c r="K184" s="351"/>
    </row>
    <row r="185" s="1" customFormat="1" ht="15" customHeight="1">
      <c r="B185" s="328"/>
      <c r="C185" s="303" t="s">
        <v>193</v>
      </c>
      <c r="D185" s="303"/>
      <c r="E185" s="303"/>
      <c r="F185" s="326" t="s">
        <v>3034</v>
      </c>
      <c r="G185" s="303"/>
      <c r="H185" s="303" t="s">
        <v>3106</v>
      </c>
      <c r="I185" s="303" t="s">
        <v>3030</v>
      </c>
      <c r="J185" s="303">
        <v>50</v>
      </c>
      <c r="K185" s="351"/>
    </row>
    <row r="186" s="1" customFormat="1" ht="15" customHeight="1">
      <c r="B186" s="328"/>
      <c r="C186" s="303" t="s">
        <v>3107</v>
      </c>
      <c r="D186" s="303"/>
      <c r="E186" s="303"/>
      <c r="F186" s="326" t="s">
        <v>3034</v>
      </c>
      <c r="G186" s="303"/>
      <c r="H186" s="303" t="s">
        <v>3108</v>
      </c>
      <c r="I186" s="303" t="s">
        <v>3109</v>
      </c>
      <c r="J186" s="303"/>
      <c r="K186" s="351"/>
    </row>
    <row r="187" s="1" customFormat="1" ht="15" customHeight="1">
      <c r="B187" s="328"/>
      <c r="C187" s="303" t="s">
        <v>3110</v>
      </c>
      <c r="D187" s="303"/>
      <c r="E187" s="303"/>
      <c r="F187" s="326" t="s">
        <v>3034</v>
      </c>
      <c r="G187" s="303"/>
      <c r="H187" s="303" t="s">
        <v>3111</v>
      </c>
      <c r="I187" s="303" t="s">
        <v>3109</v>
      </c>
      <c r="J187" s="303"/>
      <c r="K187" s="351"/>
    </row>
    <row r="188" s="1" customFormat="1" ht="15" customHeight="1">
      <c r="B188" s="328"/>
      <c r="C188" s="303" t="s">
        <v>3112</v>
      </c>
      <c r="D188" s="303"/>
      <c r="E188" s="303"/>
      <c r="F188" s="326" t="s">
        <v>3034</v>
      </c>
      <c r="G188" s="303"/>
      <c r="H188" s="303" t="s">
        <v>3113</v>
      </c>
      <c r="I188" s="303" t="s">
        <v>3109</v>
      </c>
      <c r="J188" s="303"/>
      <c r="K188" s="351"/>
    </row>
    <row r="189" s="1" customFormat="1" ht="15" customHeight="1">
      <c r="B189" s="328"/>
      <c r="C189" s="364" t="s">
        <v>3114</v>
      </c>
      <c r="D189" s="303"/>
      <c r="E189" s="303"/>
      <c r="F189" s="326" t="s">
        <v>3034</v>
      </c>
      <c r="G189" s="303"/>
      <c r="H189" s="303" t="s">
        <v>3115</v>
      </c>
      <c r="I189" s="303" t="s">
        <v>3116</v>
      </c>
      <c r="J189" s="365" t="s">
        <v>3117</v>
      </c>
      <c r="K189" s="351"/>
    </row>
    <row r="190" s="17" customFormat="1" ht="15" customHeight="1">
      <c r="B190" s="366"/>
      <c r="C190" s="367" t="s">
        <v>3118</v>
      </c>
      <c r="D190" s="368"/>
      <c r="E190" s="368"/>
      <c r="F190" s="369" t="s">
        <v>3034</v>
      </c>
      <c r="G190" s="368"/>
      <c r="H190" s="368" t="s">
        <v>3119</v>
      </c>
      <c r="I190" s="368" t="s">
        <v>3116</v>
      </c>
      <c r="J190" s="370" t="s">
        <v>3117</v>
      </c>
      <c r="K190" s="371"/>
    </row>
    <row r="191" s="1" customFormat="1" ht="15" customHeight="1">
      <c r="B191" s="328"/>
      <c r="C191" s="364" t="s">
        <v>42</v>
      </c>
      <c r="D191" s="303"/>
      <c r="E191" s="303"/>
      <c r="F191" s="326" t="s">
        <v>3028</v>
      </c>
      <c r="G191" s="303"/>
      <c r="H191" s="300" t="s">
        <v>3120</v>
      </c>
      <c r="I191" s="303" t="s">
        <v>3121</v>
      </c>
      <c r="J191" s="303"/>
      <c r="K191" s="351"/>
    </row>
    <row r="192" s="1" customFormat="1" ht="15" customHeight="1">
      <c r="B192" s="328"/>
      <c r="C192" s="364" t="s">
        <v>3122</v>
      </c>
      <c r="D192" s="303"/>
      <c r="E192" s="303"/>
      <c r="F192" s="326" t="s">
        <v>3028</v>
      </c>
      <c r="G192" s="303"/>
      <c r="H192" s="303" t="s">
        <v>3123</v>
      </c>
      <c r="I192" s="303" t="s">
        <v>3063</v>
      </c>
      <c r="J192" s="303"/>
      <c r="K192" s="351"/>
    </row>
    <row r="193" s="1" customFormat="1" ht="15" customHeight="1">
      <c r="B193" s="328"/>
      <c r="C193" s="364" t="s">
        <v>3124</v>
      </c>
      <c r="D193" s="303"/>
      <c r="E193" s="303"/>
      <c r="F193" s="326" t="s">
        <v>3028</v>
      </c>
      <c r="G193" s="303"/>
      <c r="H193" s="303" t="s">
        <v>3125</v>
      </c>
      <c r="I193" s="303" t="s">
        <v>3063</v>
      </c>
      <c r="J193" s="303"/>
      <c r="K193" s="351"/>
    </row>
    <row r="194" s="1" customFormat="1" ht="15" customHeight="1">
      <c r="B194" s="328"/>
      <c r="C194" s="364" t="s">
        <v>3126</v>
      </c>
      <c r="D194" s="303"/>
      <c r="E194" s="303"/>
      <c r="F194" s="326" t="s">
        <v>3034</v>
      </c>
      <c r="G194" s="303"/>
      <c r="H194" s="303" t="s">
        <v>3127</v>
      </c>
      <c r="I194" s="303" t="s">
        <v>3063</v>
      </c>
      <c r="J194" s="303"/>
      <c r="K194" s="351"/>
    </row>
    <row r="195" s="1" customFormat="1" ht="15" customHeight="1">
      <c r="B195" s="357"/>
      <c r="C195" s="372"/>
      <c r="D195" s="337"/>
      <c r="E195" s="337"/>
      <c r="F195" s="337"/>
      <c r="G195" s="337"/>
      <c r="H195" s="337"/>
      <c r="I195" s="337"/>
      <c r="J195" s="337"/>
      <c r="K195" s="358"/>
    </row>
    <row r="196" s="1" customFormat="1" ht="18.75" customHeight="1">
      <c r="B196" s="339"/>
      <c r="C196" s="349"/>
      <c r="D196" s="349"/>
      <c r="E196" s="349"/>
      <c r="F196" s="359"/>
      <c r="G196" s="349"/>
      <c r="H196" s="349"/>
      <c r="I196" s="349"/>
      <c r="J196" s="349"/>
      <c r="K196" s="339"/>
    </row>
    <row r="197" s="1" customFormat="1" ht="18.75" customHeight="1">
      <c r="B197" s="339"/>
      <c r="C197" s="349"/>
      <c r="D197" s="349"/>
      <c r="E197" s="349"/>
      <c r="F197" s="359"/>
      <c r="G197" s="349"/>
      <c r="H197" s="349"/>
      <c r="I197" s="349"/>
      <c r="J197" s="349"/>
      <c r="K197" s="339"/>
    </row>
    <row r="198" s="1" customFormat="1" ht="18.75" customHeight="1"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</row>
    <row r="199" s="1" customFormat="1" ht="13.5">
      <c r="B199" s="290"/>
      <c r="C199" s="291"/>
      <c r="D199" s="291"/>
      <c r="E199" s="291"/>
      <c r="F199" s="291"/>
      <c r="G199" s="291"/>
      <c r="H199" s="291"/>
      <c r="I199" s="291"/>
      <c r="J199" s="291"/>
      <c r="K199" s="292"/>
    </row>
    <row r="200" s="1" customFormat="1" ht="21">
      <c r="B200" s="293"/>
      <c r="C200" s="294" t="s">
        <v>3128</v>
      </c>
      <c r="D200" s="294"/>
      <c r="E200" s="294"/>
      <c r="F200" s="294"/>
      <c r="G200" s="294"/>
      <c r="H200" s="294"/>
      <c r="I200" s="294"/>
      <c r="J200" s="294"/>
      <c r="K200" s="295"/>
    </row>
    <row r="201" s="1" customFormat="1" ht="25.5" customHeight="1">
      <c r="B201" s="293"/>
      <c r="C201" s="373" t="s">
        <v>3129</v>
      </c>
      <c r="D201" s="373"/>
      <c r="E201" s="373"/>
      <c r="F201" s="373" t="s">
        <v>3130</v>
      </c>
      <c r="G201" s="374"/>
      <c r="H201" s="373" t="s">
        <v>3131</v>
      </c>
      <c r="I201" s="373"/>
      <c r="J201" s="373"/>
      <c r="K201" s="295"/>
    </row>
    <row r="202" s="1" customFormat="1" ht="5.25" customHeight="1">
      <c r="B202" s="328"/>
      <c r="C202" s="323"/>
      <c r="D202" s="323"/>
      <c r="E202" s="323"/>
      <c r="F202" s="323"/>
      <c r="G202" s="349"/>
      <c r="H202" s="323"/>
      <c r="I202" s="323"/>
      <c r="J202" s="323"/>
      <c r="K202" s="351"/>
    </row>
    <row r="203" s="1" customFormat="1" ht="15" customHeight="1">
      <c r="B203" s="328"/>
      <c r="C203" s="303" t="s">
        <v>3121</v>
      </c>
      <c r="D203" s="303"/>
      <c r="E203" s="303"/>
      <c r="F203" s="326" t="s">
        <v>43</v>
      </c>
      <c r="G203" s="303"/>
      <c r="H203" s="303" t="s">
        <v>3132</v>
      </c>
      <c r="I203" s="303"/>
      <c r="J203" s="303"/>
      <c r="K203" s="351"/>
    </row>
    <row r="204" s="1" customFormat="1" ht="15" customHeight="1">
      <c r="B204" s="328"/>
      <c r="C204" s="303"/>
      <c r="D204" s="303"/>
      <c r="E204" s="303"/>
      <c r="F204" s="326" t="s">
        <v>44</v>
      </c>
      <c r="G204" s="303"/>
      <c r="H204" s="303" t="s">
        <v>3133</v>
      </c>
      <c r="I204" s="303"/>
      <c r="J204" s="303"/>
      <c r="K204" s="351"/>
    </row>
    <row r="205" s="1" customFormat="1" ht="15" customHeight="1">
      <c r="B205" s="328"/>
      <c r="C205" s="303"/>
      <c r="D205" s="303"/>
      <c r="E205" s="303"/>
      <c r="F205" s="326" t="s">
        <v>47</v>
      </c>
      <c r="G205" s="303"/>
      <c r="H205" s="303" t="s">
        <v>3134</v>
      </c>
      <c r="I205" s="303"/>
      <c r="J205" s="303"/>
      <c r="K205" s="351"/>
    </row>
    <row r="206" s="1" customFormat="1" ht="15" customHeight="1">
      <c r="B206" s="328"/>
      <c r="C206" s="303"/>
      <c r="D206" s="303"/>
      <c r="E206" s="303"/>
      <c r="F206" s="326" t="s">
        <v>45</v>
      </c>
      <c r="G206" s="303"/>
      <c r="H206" s="303" t="s">
        <v>3135</v>
      </c>
      <c r="I206" s="303"/>
      <c r="J206" s="303"/>
      <c r="K206" s="351"/>
    </row>
    <row r="207" s="1" customFormat="1" ht="15" customHeight="1">
      <c r="B207" s="328"/>
      <c r="C207" s="303"/>
      <c r="D207" s="303"/>
      <c r="E207" s="303"/>
      <c r="F207" s="326" t="s">
        <v>46</v>
      </c>
      <c r="G207" s="303"/>
      <c r="H207" s="303" t="s">
        <v>3136</v>
      </c>
      <c r="I207" s="303"/>
      <c r="J207" s="303"/>
      <c r="K207" s="351"/>
    </row>
    <row r="208" s="1" customFormat="1" ht="15" customHeight="1">
      <c r="B208" s="328"/>
      <c r="C208" s="303"/>
      <c r="D208" s="303"/>
      <c r="E208" s="303"/>
      <c r="F208" s="326"/>
      <c r="G208" s="303"/>
      <c r="H208" s="303"/>
      <c r="I208" s="303"/>
      <c r="J208" s="303"/>
      <c r="K208" s="351"/>
    </row>
    <row r="209" s="1" customFormat="1" ht="15" customHeight="1">
      <c r="B209" s="328"/>
      <c r="C209" s="303" t="s">
        <v>3075</v>
      </c>
      <c r="D209" s="303"/>
      <c r="E209" s="303"/>
      <c r="F209" s="326" t="s">
        <v>78</v>
      </c>
      <c r="G209" s="303"/>
      <c r="H209" s="303" t="s">
        <v>3137</v>
      </c>
      <c r="I209" s="303"/>
      <c r="J209" s="303"/>
      <c r="K209" s="351"/>
    </row>
    <row r="210" s="1" customFormat="1" ht="15" customHeight="1">
      <c r="B210" s="328"/>
      <c r="C210" s="303"/>
      <c r="D210" s="303"/>
      <c r="E210" s="303"/>
      <c r="F210" s="326" t="s">
        <v>2972</v>
      </c>
      <c r="G210" s="303"/>
      <c r="H210" s="303" t="s">
        <v>2973</v>
      </c>
      <c r="I210" s="303"/>
      <c r="J210" s="303"/>
      <c r="K210" s="351"/>
    </row>
    <row r="211" s="1" customFormat="1" ht="15" customHeight="1">
      <c r="B211" s="328"/>
      <c r="C211" s="303"/>
      <c r="D211" s="303"/>
      <c r="E211" s="303"/>
      <c r="F211" s="326" t="s">
        <v>2970</v>
      </c>
      <c r="G211" s="303"/>
      <c r="H211" s="303" t="s">
        <v>3138</v>
      </c>
      <c r="I211" s="303"/>
      <c r="J211" s="303"/>
      <c r="K211" s="351"/>
    </row>
    <row r="212" s="1" customFormat="1" ht="15" customHeight="1">
      <c r="B212" s="375"/>
      <c r="C212" s="303"/>
      <c r="D212" s="303"/>
      <c r="E212" s="303"/>
      <c r="F212" s="326" t="s">
        <v>2974</v>
      </c>
      <c r="G212" s="364"/>
      <c r="H212" s="355" t="s">
        <v>2975</v>
      </c>
      <c r="I212" s="355"/>
      <c r="J212" s="355"/>
      <c r="K212" s="376"/>
    </row>
    <row r="213" s="1" customFormat="1" ht="15" customHeight="1">
      <c r="B213" s="375"/>
      <c r="C213" s="303"/>
      <c r="D213" s="303"/>
      <c r="E213" s="303"/>
      <c r="F213" s="326" t="s">
        <v>2976</v>
      </c>
      <c r="G213" s="364"/>
      <c r="H213" s="355" t="s">
        <v>2953</v>
      </c>
      <c r="I213" s="355"/>
      <c r="J213" s="355"/>
      <c r="K213" s="376"/>
    </row>
    <row r="214" s="1" customFormat="1" ht="15" customHeight="1">
      <c r="B214" s="375"/>
      <c r="C214" s="303"/>
      <c r="D214" s="303"/>
      <c r="E214" s="303"/>
      <c r="F214" s="326"/>
      <c r="G214" s="364"/>
      <c r="H214" s="355"/>
      <c r="I214" s="355"/>
      <c r="J214" s="355"/>
      <c r="K214" s="376"/>
    </row>
    <row r="215" s="1" customFormat="1" ht="15" customHeight="1">
      <c r="B215" s="375"/>
      <c r="C215" s="303" t="s">
        <v>3099</v>
      </c>
      <c r="D215" s="303"/>
      <c r="E215" s="303"/>
      <c r="F215" s="326">
        <v>1</v>
      </c>
      <c r="G215" s="364"/>
      <c r="H215" s="355" t="s">
        <v>3139</v>
      </c>
      <c r="I215" s="355"/>
      <c r="J215" s="355"/>
      <c r="K215" s="376"/>
    </row>
    <row r="216" s="1" customFormat="1" ht="15" customHeight="1">
      <c r="B216" s="375"/>
      <c r="C216" s="303"/>
      <c r="D216" s="303"/>
      <c r="E216" s="303"/>
      <c r="F216" s="326">
        <v>2</v>
      </c>
      <c r="G216" s="364"/>
      <c r="H216" s="355" t="s">
        <v>3140</v>
      </c>
      <c r="I216" s="355"/>
      <c r="J216" s="355"/>
      <c r="K216" s="376"/>
    </row>
    <row r="217" s="1" customFormat="1" ht="15" customHeight="1">
      <c r="B217" s="375"/>
      <c r="C217" s="303"/>
      <c r="D217" s="303"/>
      <c r="E217" s="303"/>
      <c r="F217" s="326">
        <v>3</v>
      </c>
      <c r="G217" s="364"/>
      <c r="H217" s="355" t="s">
        <v>3141</v>
      </c>
      <c r="I217" s="355"/>
      <c r="J217" s="355"/>
      <c r="K217" s="376"/>
    </row>
    <row r="218" s="1" customFormat="1" ht="15" customHeight="1">
      <c r="B218" s="375"/>
      <c r="C218" s="303"/>
      <c r="D218" s="303"/>
      <c r="E218" s="303"/>
      <c r="F218" s="326">
        <v>4</v>
      </c>
      <c r="G218" s="364"/>
      <c r="H218" s="355" t="s">
        <v>3142</v>
      </c>
      <c r="I218" s="355"/>
      <c r="J218" s="355"/>
      <c r="K218" s="376"/>
    </row>
    <row r="219" s="1" customFormat="1" ht="12.75" customHeight="1">
      <c r="B219" s="377"/>
      <c r="C219" s="378"/>
      <c r="D219" s="378"/>
      <c r="E219" s="378"/>
      <c r="F219" s="378"/>
      <c r="G219" s="378"/>
      <c r="H219" s="378"/>
      <c r="I219" s="378"/>
      <c r="J219" s="378"/>
      <c r="K219" s="379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171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173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435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ROUND(J98,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ROUND((SUM(BE98:BE457)),  2)</f>
        <v>0</v>
      </c>
      <c r="G37" s="40"/>
      <c r="H37" s="40"/>
      <c r="I37" s="160">
        <v>0.20999999999999999</v>
      </c>
      <c r="J37" s="159">
        <f>ROUND(((SUM(BE98:BE457))*I37),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ROUND((SUM(BF98:BF457)),  2)</f>
        <v>0</v>
      </c>
      <c r="G38" s="40"/>
      <c r="H38" s="40"/>
      <c r="I38" s="160">
        <v>0.12</v>
      </c>
      <c r="J38" s="159">
        <f>ROUND(((SUM(BF98:BF457))*I38),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ROUND((SUM(BG98:BG457)),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ROUND((SUM(BH98:BH457)),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ROUND((SUM(BI98:BI457)),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171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173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2025-074-1-01-02 - Budova 1- bourací práce- 1.NP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J98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J99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182</v>
      </c>
      <c r="E69" s="186"/>
      <c r="F69" s="186"/>
      <c r="G69" s="186"/>
      <c r="H69" s="186"/>
      <c r="I69" s="186"/>
      <c r="J69" s="187">
        <f>J100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183</v>
      </c>
      <c r="E70" s="186"/>
      <c r="F70" s="186"/>
      <c r="G70" s="186"/>
      <c r="H70" s="186"/>
      <c r="I70" s="186"/>
      <c r="J70" s="187">
        <f>J152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184</v>
      </c>
      <c r="E71" s="186"/>
      <c r="F71" s="186"/>
      <c r="G71" s="186"/>
      <c r="H71" s="186"/>
      <c r="I71" s="186"/>
      <c r="J71" s="187">
        <f>J177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185</v>
      </c>
      <c r="E72" s="181"/>
      <c r="F72" s="181"/>
      <c r="G72" s="181"/>
      <c r="H72" s="181"/>
      <c r="I72" s="181"/>
      <c r="J72" s="182">
        <f>J199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6"/>
      <c r="D73" s="185" t="s">
        <v>186</v>
      </c>
      <c r="E73" s="186"/>
      <c r="F73" s="186"/>
      <c r="G73" s="186"/>
      <c r="H73" s="186"/>
      <c r="I73" s="186"/>
      <c r="J73" s="187">
        <f>J200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6"/>
      <c r="D74" s="185" t="s">
        <v>187</v>
      </c>
      <c r="E74" s="186"/>
      <c r="F74" s="186"/>
      <c r="G74" s="186"/>
      <c r="H74" s="186"/>
      <c r="I74" s="186"/>
      <c r="J74" s="187">
        <f>J259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188</v>
      </c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172" t="str">
        <f>E7</f>
        <v>Domov seniorů Vojkov</v>
      </c>
      <c r="F84" s="34"/>
      <c r="G84" s="34"/>
      <c r="H84" s="34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170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1" customFormat="1" ht="16.5" customHeight="1">
      <c r="B86" s="23"/>
      <c r="C86" s="24"/>
      <c r="D86" s="24"/>
      <c r="E86" s="172" t="s">
        <v>171</v>
      </c>
      <c r="F86" s="24"/>
      <c r="G86" s="24"/>
      <c r="H86" s="24"/>
      <c r="I86" s="24"/>
      <c r="J86" s="24"/>
      <c r="K86" s="24"/>
      <c r="L86" s="22"/>
    </row>
    <row r="87" s="1" customFormat="1" ht="12" customHeight="1">
      <c r="B87" s="23"/>
      <c r="C87" s="34" t="s">
        <v>172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2" customFormat="1" ht="16.5" customHeight="1">
      <c r="A88" s="40"/>
      <c r="B88" s="41"/>
      <c r="C88" s="42"/>
      <c r="D88" s="42"/>
      <c r="E88" s="173" t="s">
        <v>173</v>
      </c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174</v>
      </c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6.5" customHeight="1">
      <c r="A90" s="40"/>
      <c r="B90" s="41"/>
      <c r="C90" s="42"/>
      <c r="D90" s="42"/>
      <c r="E90" s="71" t="str">
        <f>E13</f>
        <v>2025-074-1-01-02 - Budova 1- bourací práce- 1.NP</v>
      </c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21</v>
      </c>
      <c r="D92" s="42"/>
      <c r="E92" s="42"/>
      <c r="F92" s="29" t="str">
        <f>F16</f>
        <v>Vojkov 1, Vrchotovy Janovice</v>
      </c>
      <c r="G92" s="42"/>
      <c r="H92" s="42"/>
      <c r="I92" s="34" t="s">
        <v>23</v>
      </c>
      <c r="J92" s="74" t="str">
        <f>IF(J16="","",J16)</f>
        <v>12. 5. 2025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40.05" customHeight="1">
      <c r="A94" s="40"/>
      <c r="B94" s="41"/>
      <c r="C94" s="34" t="s">
        <v>25</v>
      </c>
      <c r="D94" s="42"/>
      <c r="E94" s="42"/>
      <c r="F94" s="29" t="str">
        <f>E19</f>
        <v>Domov seniorů Vojkov 1, Vrchotovy Janovice</v>
      </c>
      <c r="G94" s="42"/>
      <c r="H94" s="42"/>
      <c r="I94" s="34" t="s">
        <v>31</v>
      </c>
      <c r="J94" s="38" t="str">
        <f>E25</f>
        <v>ČOS exim,s.r.o. Alešova 26, České Budějovice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29</v>
      </c>
      <c r="D95" s="42"/>
      <c r="E95" s="42"/>
      <c r="F95" s="29" t="str">
        <f>IF(E22="","",E22)</f>
        <v>Vyplň údaj</v>
      </c>
      <c r="G95" s="42"/>
      <c r="H95" s="42"/>
      <c r="I95" s="34" t="s">
        <v>34</v>
      </c>
      <c r="J95" s="38" t="str">
        <f>E28</f>
        <v>Ing. Dana Mlejnková</v>
      </c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0.32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1" customFormat="1" ht="29.28" customHeight="1">
      <c r="A97" s="189"/>
      <c r="B97" s="190"/>
      <c r="C97" s="191" t="s">
        <v>189</v>
      </c>
      <c r="D97" s="192" t="s">
        <v>57</v>
      </c>
      <c r="E97" s="192" t="s">
        <v>53</v>
      </c>
      <c r="F97" s="192" t="s">
        <v>54</v>
      </c>
      <c r="G97" s="192" t="s">
        <v>190</v>
      </c>
      <c r="H97" s="192" t="s">
        <v>191</v>
      </c>
      <c r="I97" s="192" t="s">
        <v>192</v>
      </c>
      <c r="J97" s="192" t="s">
        <v>179</v>
      </c>
      <c r="K97" s="193" t="s">
        <v>193</v>
      </c>
      <c r="L97" s="194"/>
      <c r="M97" s="94" t="s">
        <v>19</v>
      </c>
      <c r="N97" s="95" t="s">
        <v>42</v>
      </c>
      <c r="O97" s="95" t="s">
        <v>194</v>
      </c>
      <c r="P97" s="95" t="s">
        <v>195</v>
      </c>
      <c r="Q97" s="95" t="s">
        <v>196</v>
      </c>
      <c r="R97" s="95" t="s">
        <v>197</v>
      </c>
      <c r="S97" s="95" t="s">
        <v>198</v>
      </c>
      <c r="T97" s="96" t="s">
        <v>199</v>
      </c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</row>
    <row r="98" s="2" customFormat="1" ht="22.8" customHeight="1">
      <c r="A98" s="40"/>
      <c r="B98" s="41"/>
      <c r="C98" s="101" t="s">
        <v>200</v>
      </c>
      <c r="D98" s="42"/>
      <c r="E98" s="42"/>
      <c r="F98" s="42"/>
      <c r="G98" s="42"/>
      <c r="H98" s="42"/>
      <c r="I98" s="42"/>
      <c r="J98" s="195">
        <f>BK98</f>
        <v>0</v>
      </c>
      <c r="K98" s="42"/>
      <c r="L98" s="46"/>
      <c r="M98" s="97"/>
      <c r="N98" s="196"/>
      <c r="O98" s="98"/>
      <c r="P98" s="197">
        <f>P99+P199</f>
        <v>0</v>
      </c>
      <c r="Q98" s="98"/>
      <c r="R98" s="197">
        <f>R99+R199</f>
        <v>1.5246360000000001</v>
      </c>
      <c r="S98" s="98"/>
      <c r="T98" s="198">
        <f>T99+T199</f>
        <v>2.6218239400000001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71</v>
      </c>
      <c r="AU98" s="19" t="s">
        <v>180</v>
      </c>
      <c r="BK98" s="199">
        <f>BK99+BK199</f>
        <v>0</v>
      </c>
    </row>
    <row r="99" s="12" customFormat="1" ht="25.92" customHeight="1">
      <c r="A99" s="12"/>
      <c r="B99" s="200"/>
      <c r="C99" s="201"/>
      <c r="D99" s="202" t="s">
        <v>71</v>
      </c>
      <c r="E99" s="203" t="s">
        <v>201</v>
      </c>
      <c r="F99" s="203" t="s">
        <v>202</v>
      </c>
      <c r="G99" s="201"/>
      <c r="H99" s="201"/>
      <c r="I99" s="204"/>
      <c r="J99" s="205">
        <f>BK99</f>
        <v>0</v>
      </c>
      <c r="K99" s="201"/>
      <c r="L99" s="206"/>
      <c r="M99" s="207"/>
      <c r="N99" s="208"/>
      <c r="O99" s="208"/>
      <c r="P99" s="209">
        <f>P100+P152+P177</f>
        <v>0</v>
      </c>
      <c r="Q99" s="208"/>
      <c r="R99" s="209">
        <f>R100+R152+R177</f>
        <v>0</v>
      </c>
      <c r="S99" s="208"/>
      <c r="T99" s="210">
        <f>T100+T152+T177</f>
        <v>0.45349600000000001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71</v>
      </c>
      <c r="AU99" s="212" t="s">
        <v>72</v>
      </c>
      <c r="AY99" s="211" t="s">
        <v>203</v>
      </c>
      <c r="BK99" s="213">
        <f>BK100+BK152+BK177</f>
        <v>0</v>
      </c>
    </row>
    <row r="100" s="12" customFormat="1" ht="22.8" customHeight="1">
      <c r="A100" s="12"/>
      <c r="B100" s="200"/>
      <c r="C100" s="201"/>
      <c r="D100" s="202" t="s">
        <v>71</v>
      </c>
      <c r="E100" s="214" t="s">
        <v>204</v>
      </c>
      <c r="F100" s="214" t="s">
        <v>205</v>
      </c>
      <c r="G100" s="201"/>
      <c r="H100" s="201"/>
      <c r="I100" s="204"/>
      <c r="J100" s="215">
        <f>BK100</f>
        <v>0</v>
      </c>
      <c r="K100" s="201"/>
      <c r="L100" s="206"/>
      <c r="M100" s="207"/>
      <c r="N100" s="208"/>
      <c r="O100" s="208"/>
      <c r="P100" s="209">
        <f>SUM(P101:P151)</f>
        <v>0</v>
      </c>
      <c r="Q100" s="208"/>
      <c r="R100" s="209">
        <f>SUM(R101:R151)</f>
        <v>0</v>
      </c>
      <c r="S100" s="208"/>
      <c r="T100" s="210">
        <f>SUM(T101:T151)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79</v>
      </c>
      <c r="AT100" s="212" t="s">
        <v>71</v>
      </c>
      <c r="AU100" s="212" t="s">
        <v>79</v>
      </c>
      <c r="AY100" s="211" t="s">
        <v>203</v>
      </c>
      <c r="BK100" s="213">
        <f>SUM(BK101:BK151)</f>
        <v>0</v>
      </c>
    </row>
    <row r="101" s="2" customFormat="1" ht="24.15" customHeight="1">
      <c r="A101" s="40"/>
      <c r="B101" s="41"/>
      <c r="C101" s="216" t="s">
        <v>79</v>
      </c>
      <c r="D101" s="216" t="s">
        <v>206</v>
      </c>
      <c r="E101" s="217" t="s">
        <v>207</v>
      </c>
      <c r="F101" s="218" t="s">
        <v>208</v>
      </c>
      <c r="G101" s="219" t="s">
        <v>209</v>
      </c>
      <c r="H101" s="220">
        <v>244.28</v>
      </c>
      <c r="I101" s="221"/>
      <c r="J101" s="222">
        <f>ROUND(I101*H101,2)</f>
        <v>0</v>
      </c>
      <c r="K101" s="218" t="s">
        <v>210</v>
      </c>
      <c r="L101" s="46"/>
      <c r="M101" s="223" t="s">
        <v>19</v>
      </c>
      <c r="N101" s="224" t="s">
        <v>43</v>
      </c>
      <c r="O101" s="86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7" t="s">
        <v>211</v>
      </c>
      <c r="AT101" s="227" t="s">
        <v>206</v>
      </c>
      <c r="AU101" s="227" t="s">
        <v>81</v>
      </c>
      <c r="AY101" s="19" t="s">
        <v>203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19" t="s">
        <v>79</v>
      </c>
      <c r="BK101" s="228">
        <f>ROUND(I101*H101,2)</f>
        <v>0</v>
      </c>
      <c r="BL101" s="19" t="s">
        <v>211</v>
      </c>
      <c r="BM101" s="227" t="s">
        <v>436</v>
      </c>
    </row>
    <row r="102" s="2" customFormat="1">
      <c r="A102" s="40"/>
      <c r="B102" s="41"/>
      <c r="C102" s="42"/>
      <c r="D102" s="229" t="s">
        <v>213</v>
      </c>
      <c r="E102" s="42"/>
      <c r="F102" s="230" t="s">
        <v>214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213</v>
      </c>
      <c r="AU102" s="19" t="s">
        <v>81</v>
      </c>
    </row>
    <row r="103" s="13" customFormat="1">
      <c r="A103" s="13"/>
      <c r="B103" s="234"/>
      <c r="C103" s="235"/>
      <c r="D103" s="236" t="s">
        <v>215</v>
      </c>
      <c r="E103" s="237" t="s">
        <v>19</v>
      </c>
      <c r="F103" s="238" t="s">
        <v>216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215</v>
      </c>
      <c r="AU103" s="244" t="s">
        <v>81</v>
      </c>
      <c r="AV103" s="13" t="s">
        <v>79</v>
      </c>
      <c r="AW103" s="13" t="s">
        <v>33</v>
      </c>
      <c r="AX103" s="13" t="s">
        <v>72</v>
      </c>
      <c r="AY103" s="244" t="s">
        <v>203</v>
      </c>
    </row>
    <row r="104" s="13" customFormat="1">
      <c r="A104" s="13"/>
      <c r="B104" s="234"/>
      <c r="C104" s="235"/>
      <c r="D104" s="236" t="s">
        <v>215</v>
      </c>
      <c r="E104" s="237" t="s">
        <v>19</v>
      </c>
      <c r="F104" s="238" t="s">
        <v>437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215</v>
      </c>
      <c r="AU104" s="244" t="s">
        <v>81</v>
      </c>
      <c r="AV104" s="13" t="s">
        <v>79</v>
      </c>
      <c r="AW104" s="13" t="s">
        <v>33</v>
      </c>
      <c r="AX104" s="13" t="s">
        <v>72</v>
      </c>
      <c r="AY104" s="244" t="s">
        <v>203</v>
      </c>
    </row>
    <row r="105" s="13" customFormat="1">
      <c r="A105" s="13"/>
      <c r="B105" s="234"/>
      <c r="C105" s="235"/>
      <c r="D105" s="236" t="s">
        <v>215</v>
      </c>
      <c r="E105" s="237" t="s">
        <v>19</v>
      </c>
      <c r="F105" s="238" t="s">
        <v>438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215</v>
      </c>
      <c r="AU105" s="244" t="s">
        <v>81</v>
      </c>
      <c r="AV105" s="13" t="s">
        <v>79</v>
      </c>
      <c r="AW105" s="13" t="s">
        <v>33</v>
      </c>
      <c r="AX105" s="13" t="s">
        <v>72</v>
      </c>
      <c r="AY105" s="244" t="s">
        <v>203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219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220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4" customFormat="1">
      <c r="A108" s="14"/>
      <c r="B108" s="245"/>
      <c r="C108" s="246"/>
      <c r="D108" s="236" t="s">
        <v>215</v>
      </c>
      <c r="E108" s="247" t="s">
        <v>19</v>
      </c>
      <c r="F108" s="248" t="s">
        <v>439</v>
      </c>
      <c r="G108" s="246"/>
      <c r="H108" s="249">
        <v>22.199999999999999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215</v>
      </c>
      <c r="AU108" s="255" t="s">
        <v>81</v>
      </c>
      <c r="AV108" s="14" t="s">
        <v>81</v>
      </c>
      <c r="AW108" s="14" t="s">
        <v>33</v>
      </c>
      <c r="AX108" s="14" t="s">
        <v>72</v>
      </c>
      <c r="AY108" s="255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216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3" customFormat="1">
      <c r="A110" s="13"/>
      <c r="B110" s="234"/>
      <c r="C110" s="235"/>
      <c r="D110" s="236" t="s">
        <v>215</v>
      </c>
      <c r="E110" s="237" t="s">
        <v>19</v>
      </c>
      <c r="F110" s="238" t="s">
        <v>440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215</v>
      </c>
      <c r="AU110" s="244" t="s">
        <v>81</v>
      </c>
      <c r="AV110" s="13" t="s">
        <v>79</v>
      </c>
      <c r="AW110" s="13" t="s">
        <v>33</v>
      </c>
      <c r="AX110" s="13" t="s">
        <v>72</v>
      </c>
      <c r="AY110" s="244" t="s">
        <v>203</v>
      </c>
    </row>
    <row r="111" s="13" customFormat="1">
      <c r="A111" s="13"/>
      <c r="B111" s="234"/>
      <c r="C111" s="235"/>
      <c r="D111" s="236" t="s">
        <v>215</v>
      </c>
      <c r="E111" s="237" t="s">
        <v>19</v>
      </c>
      <c r="F111" s="238" t="s">
        <v>441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215</v>
      </c>
      <c r="AU111" s="244" t="s">
        <v>81</v>
      </c>
      <c r="AV111" s="13" t="s">
        <v>79</v>
      </c>
      <c r="AW111" s="13" t="s">
        <v>33</v>
      </c>
      <c r="AX111" s="13" t="s">
        <v>72</v>
      </c>
      <c r="AY111" s="244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219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220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4" customFormat="1">
      <c r="A114" s="14"/>
      <c r="B114" s="245"/>
      <c r="C114" s="246"/>
      <c r="D114" s="236" t="s">
        <v>215</v>
      </c>
      <c r="E114" s="247" t="s">
        <v>19</v>
      </c>
      <c r="F114" s="248" t="s">
        <v>442</v>
      </c>
      <c r="G114" s="246"/>
      <c r="H114" s="249">
        <v>41.840000000000003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215</v>
      </c>
      <c r="AU114" s="255" t="s">
        <v>81</v>
      </c>
      <c r="AV114" s="14" t="s">
        <v>81</v>
      </c>
      <c r="AW114" s="14" t="s">
        <v>33</v>
      </c>
      <c r="AX114" s="14" t="s">
        <v>72</v>
      </c>
      <c r="AY114" s="255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216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3" customFormat="1">
      <c r="A116" s="13"/>
      <c r="B116" s="234"/>
      <c r="C116" s="235"/>
      <c r="D116" s="236" t="s">
        <v>215</v>
      </c>
      <c r="E116" s="237" t="s">
        <v>19</v>
      </c>
      <c r="F116" s="238" t="s">
        <v>443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215</v>
      </c>
      <c r="AU116" s="244" t="s">
        <v>81</v>
      </c>
      <c r="AV116" s="13" t="s">
        <v>79</v>
      </c>
      <c r="AW116" s="13" t="s">
        <v>33</v>
      </c>
      <c r="AX116" s="13" t="s">
        <v>72</v>
      </c>
      <c r="AY116" s="244" t="s">
        <v>203</v>
      </c>
    </row>
    <row r="117" s="13" customFormat="1">
      <c r="A117" s="13"/>
      <c r="B117" s="234"/>
      <c r="C117" s="235"/>
      <c r="D117" s="236" t="s">
        <v>215</v>
      </c>
      <c r="E117" s="237" t="s">
        <v>19</v>
      </c>
      <c r="F117" s="238" t="s">
        <v>444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215</v>
      </c>
      <c r="AU117" s="244" t="s">
        <v>81</v>
      </c>
      <c r="AV117" s="13" t="s">
        <v>79</v>
      </c>
      <c r="AW117" s="13" t="s">
        <v>33</v>
      </c>
      <c r="AX117" s="13" t="s">
        <v>72</v>
      </c>
      <c r="AY117" s="244" t="s">
        <v>203</v>
      </c>
    </row>
    <row r="118" s="13" customFormat="1">
      <c r="A118" s="13"/>
      <c r="B118" s="234"/>
      <c r="C118" s="235"/>
      <c r="D118" s="236" t="s">
        <v>215</v>
      </c>
      <c r="E118" s="237" t="s">
        <v>19</v>
      </c>
      <c r="F118" s="238" t="s">
        <v>219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215</v>
      </c>
      <c r="AU118" s="244" t="s">
        <v>81</v>
      </c>
      <c r="AV118" s="13" t="s">
        <v>79</v>
      </c>
      <c r="AW118" s="13" t="s">
        <v>33</v>
      </c>
      <c r="AX118" s="13" t="s">
        <v>72</v>
      </c>
      <c r="AY118" s="244" t="s">
        <v>203</v>
      </c>
    </row>
    <row r="119" s="13" customFormat="1">
      <c r="A119" s="13"/>
      <c r="B119" s="234"/>
      <c r="C119" s="235"/>
      <c r="D119" s="236" t="s">
        <v>215</v>
      </c>
      <c r="E119" s="237" t="s">
        <v>19</v>
      </c>
      <c r="F119" s="238" t="s">
        <v>220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215</v>
      </c>
      <c r="AU119" s="244" t="s">
        <v>81</v>
      </c>
      <c r="AV119" s="13" t="s">
        <v>79</v>
      </c>
      <c r="AW119" s="13" t="s">
        <v>33</v>
      </c>
      <c r="AX119" s="13" t="s">
        <v>72</v>
      </c>
      <c r="AY119" s="244" t="s">
        <v>203</v>
      </c>
    </row>
    <row r="120" s="14" customFormat="1">
      <c r="A120" s="14"/>
      <c r="B120" s="245"/>
      <c r="C120" s="246"/>
      <c r="D120" s="236" t="s">
        <v>215</v>
      </c>
      <c r="E120" s="247" t="s">
        <v>19</v>
      </c>
      <c r="F120" s="248" t="s">
        <v>445</v>
      </c>
      <c r="G120" s="246"/>
      <c r="H120" s="249">
        <v>35.460000000000001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215</v>
      </c>
      <c r="AU120" s="255" t="s">
        <v>81</v>
      </c>
      <c r="AV120" s="14" t="s">
        <v>81</v>
      </c>
      <c r="AW120" s="14" t="s">
        <v>33</v>
      </c>
      <c r="AX120" s="14" t="s">
        <v>72</v>
      </c>
      <c r="AY120" s="255" t="s">
        <v>203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216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3" customFormat="1">
      <c r="A122" s="13"/>
      <c r="B122" s="234"/>
      <c r="C122" s="235"/>
      <c r="D122" s="236" t="s">
        <v>215</v>
      </c>
      <c r="E122" s="237" t="s">
        <v>19</v>
      </c>
      <c r="F122" s="238" t="s">
        <v>446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215</v>
      </c>
      <c r="AU122" s="244" t="s">
        <v>81</v>
      </c>
      <c r="AV122" s="13" t="s">
        <v>79</v>
      </c>
      <c r="AW122" s="13" t="s">
        <v>33</v>
      </c>
      <c r="AX122" s="13" t="s">
        <v>72</v>
      </c>
      <c r="AY122" s="244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447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219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220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4" customFormat="1">
      <c r="A126" s="14"/>
      <c r="B126" s="245"/>
      <c r="C126" s="246"/>
      <c r="D126" s="236" t="s">
        <v>215</v>
      </c>
      <c r="E126" s="247" t="s">
        <v>19</v>
      </c>
      <c r="F126" s="248" t="s">
        <v>448</v>
      </c>
      <c r="G126" s="246"/>
      <c r="H126" s="249">
        <v>11.699999999999999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215</v>
      </c>
      <c r="AU126" s="255" t="s">
        <v>81</v>
      </c>
      <c r="AV126" s="14" t="s">
        <v>81</v>
      </c>
      <c r="AW126" s="14" t="s">
        <v>33</v>
      </c>
      <c r="AX126" s="14" t="s">
        <v>72</v>
      </c>
      <c r="AY126" s="255" t="s">
        <v>203</v>
      </c>
    </row>
    <row r="127" s="13" customFormat="1">
      <c r="A127" s="13"/>
      <c r="B127" s="234"/>
      <c r="C127" s="235"/>
      <c r="D127" s="236" t="s">
        <v>215</v>
      </c>
      <c r="E127" s="237" t="s">
        <v>19</v>
      </c>
      <c r="F127" s="238" t="s">
        <v>216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215</v>
      </c>
      <c r="AU127" s="244" t="s">
        <v>81</v>
      </c>
      <c r="AV127" s="13" t="s">
        <v>79</v>
      </c>
      <c r="AW127" s="13" t="s">
        <v>33</v>
      </c>
      <c r="AX127" s="13" t="s">
        <v>72</v>
      </c>
      <c r="AY127" s="244" t="s">
        <v>203</v>
      </c>
    </row>
    <row r="128" s="13" customFormat="1">
      <c r="A128" s="13"/>
      <c r="B128" s="234"/>
      <c r="C128" s="235"/>
      <c r="D128" s="236" t="s">
        <v>215</v>
      </c>
      <c r="E128" s="237" t="s">
        <v>19</v>
      </c>
      <c r="F128" s="238" t="s">
        <v>449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215</v>
      </c>
      <c r="AU128" s="244" t="s">
        <v>81</v>
      </c>
      <c r="AV128" s="13" t="s">
        <v>79</v>
      </c>
      <c r="AW128" s="13" t="s">
        <v>33</v>
      </c>
      <c r="AX128" s="13" t="s">
        <v>72</v>
      </c>
      <c r="AY128" s="244" t="s">
        <v>203</v>
      </c>
    </row>
    <row r="129" s="13" customFormat="1">
      <c r="A129" s="13"/>
      <c r="B129" s="234"/>
      <c r="C129" s="235"/>
      <c r="D129" s="236" t="s">
        <v>215</v>
      </c>
      <c r="E129" s="237" t="s">
        <v>19</v>
      </c>
      <c r="F129" s="238" t="s">
        <v>450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215</v>
      </c>
      <c r="AU129" s="244" t="s">
        <v>81</v>
      </c>
      <c r="AV129" s="13" t="s">
        <v>79</v>
      </c>
      <c r="AW129" s="13" t="s">
        <v>33</v>
      </c>
      <c r="AX129" s="13" t="s">
        <v>72</v>
      </c>
      <c r="AY129" s="244" t="s">
        <v>203</v>
      </c>
    </row>
    <row r="130" s="13" customFormat="1">
      <c r="A130" s="13"/>
      <c r="B130" s="234"/>
      <c r="C130" s="235"/>
      <c r="D130" s="236" t="s">
        <v>215</v>
      </c>
      <c r="E130" s="237" t="s">
        <v>19</v>
      </c>
      <c r="F130" s="238" t="s">
        <v>219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215</v>
      </c>
      <c r="AU130" s="244" t="s">
        <v>81</v>
      </c>
      <c r="AV130" s="13" t="s">
        <v>79</v>
      </c>
      <c r="AW130" s="13" t="s">
        <v>33</v>
      </c>
      <c r="AX130" s="13" t="s">
        <v>72</v>
      </c>
      <c r="AY130" s="244" t="s">
        <v>203</v>
      </c>
    </row>
    <row r="131" s="13" customFormat="1">
      <c r="A131" s="13"/>
      <c r="B131" s="234"/>
      <c r="C131" s="235"/>
      <c r="D131" s="236" t="s">
        <v>215</v>
      </c>
      <c r="E131" s="237" t="s">
        <v>19</v>
      </c>
      <c r="F131" s="238" t="s">
        <v>220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215</v>
      </c>
      <c r="AU131" s="244" t="s">
        <v>81</v>
      </c>
      <c r="AV131" s="13" t="s">
        <v>79</v>
      </c>
      <c r="AW131" s="13" t="s">
        <v>33</v>
      </c>
      <c r="AX131" s="13" t="s">
        <v>72</v>
      </c>
      <c r="AY131" s="244" t="s">
        <v>203</v>
      </c>
    </row>
    <row r="132" s="14" customFormat="1">
      <c r="A132" s="14"/>
      <c r="B132" s="245"/>
      <c r="C132" s="246"/>
      <c r="D132" s="236" t="s">
        <v>215</v>
      </c>
      <c r="E132" s="247" t="s">
        <v>19</v>
      </c>
      <c r="F132" s="248" t="s">
        <v>451</v>
      </c>
      <c r="G132" s="246"/>
      <c r="H132" s="249">
        <v>29.239999999999998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215</v>
      </c>
      <c r="AU132" s="255" t="s">
        <v>81</v>
      </c>
      <c r="AV132" s="14" t="s">
        <v>81</v>
      </c>
      <c r="AW132" s="14" t="s">
        <v>33</v>
      </c>
      <c r="AX132" s="14" t="s">
        <v>72</v>
      </c>
      <c r="AY132" s="255" t="s">
        <v>203</v>
      </c>
    </row>
    <row r="133" s="13" customFormat="1">
      <c r="A133" s="13"/>
      <c r="B133" s="234"/>
      <c r="C133" s="235"/>
      <c r="D133" s="236" t="s">
        <v>215</v>
      </c>
      <c r="E133" s="237" t="s">
        <v>19</v>
      </c>
      <c r="F133" s="238" t="s">
        <v>216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215</v>
      </c>
      <c r="AU133" s="244" t="s">
        <v>81</v>
      </c>
      <c r="AV133" s="13" t="s">
        <v>79</v>
      </c>
      <c r="AW133" s="13" t="s">
        <v>33</v>
      </c>
      <c r="AX133" s="13" t="s">
        <v>72</v>
      </c>
      <c r="AY133" s="244" t="s">
        <v>203</v>
      </c>
    </row>
    <row r="134" s="13" customFormat="1">
      <c r="A134" s="13"/>
      <c r="B134" s="234"/>
      <c r="C134" s="235"/>
      <c r="D134" s="236" t="s">
        <v>215</v>
      </c>
      <c r="E134" s="237" t="s">
        <v>19</v>
      </c>
      <c r="F134" s="238" t="s">
        <v>452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215</v>
      </c>
      <c r="AU134" s="244" t="s">
        <v>81</v>
      </c>
      <c r="AV134" s="13" t="s">
        <v>79</v>
      </c>
      <c r="AW134" s="13" t="s">
        <v>33</v>
      </c>
      <c r="AX134" s="13" t="s">
        <v>72</v>
      </c>
      <c r="AY134" s="244" t="s">
        <v>203</v>
      </c>
    </row>
    <row r="135" s="13" customFormat="1">
      <c r="A135" s="13"/>
      <c r="B135" s="234"/>
      <c r="C135" s="235"/>
      <c r="D135" s="236" t="s">
        <v>215</v>
      </c>
      <c r="E135" s="237" t="s">
        <v>19</v>
      </c>
      <c r="F135" s="238" t="s">
        <v>453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215</v>
      </c>
      <c r="AU135" s="244" t="s">
        <v>81</v>
      </c>
      <c r="AV135" s="13" t="s">
        <v>79</v>
      </c>
      <c r="AW135" s="13" t="s">
        <v>33</v>
      </c>
      <c r="AX135" s="13" t="s">
        <v>72</v>
      </c>
      <c r="AY135" s="244" t="s">
        <v>203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219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220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4" customFormat="1">
      <c r="A138" s="14"/>
      <c r="B138" s="245"/>
      <c r="C138" s="246"/>
      <c r="D138" s="236" t="s">
        <v>215</v>
      </c>
      <c r="E138" s="247" t="s">
        <v>19</v>
      </c>
      <c r="F138" s="248" t="s">
        <v>454</v>
      </c>
      <c r="G138" s="246"/>
      <c r="H138" s="249">
        <v>26.629999999999999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215</v>
      </c>
      <c r="AU138" s="255" t="s">
        <v>81</v>
      </c>
      <c r="AV138" s="14" t="s">
        <v>81</v>
      </c>
      <c r="AW138" s="14" t="s">
        <v>33</v>
      </c>
      <c r="AX138" s="14" t="s">
        <v>72</v>
      </c>
      <c r="AY138" s="255" t="s">
        <v>203</v>
      </c>
    </row>
    <row r="139" s="13" customFormat="1">
      <c r="A139" s="13"/>
      <c r="B139" s="234"/>
      <c r="C139" s="235"/>
      <c r="D139" s="236" t="s">
        <v>215</v>
      </c>
      <c r="E139" s="237" t="s">
        <v>19</v>
      </c>
      <c r="F139" s="238" t="s">
        <v>216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215</v>
      </c>
      <c r="AU139" s="244" t="s">
        <v>81</v>
      </c>
      <c r="AV139" s="13" t="s">
        <v>79</v>
      </c>
      <c r="AW139" s="13" t="s">
        <v>33</v>
      </c>
      <c r="AX139" s="13" t="s">
        <v>72</v>
      </c>
      <c r="AY139" s="244" t="s">
        <v>203</v>
      </c>
    </row>
    <row r="140" s="13" customFormat="1">
      <c r="A140" s="13"/>
      <c r="B140" s="234"/>
      <c r="C140" s="235"/>
      <c r="D140" s="236" t="s">
        <v>215</v>
      </c>
      <c r="E140" s="237" t="s">
        <v>19</v>
      </c>
      <c r="F140" s="238" t="s">
        <v>455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215</v>
      </c>
      <c r="AU140" s="244" t="s">
        <v>81</v>
      </c>
      <c r="AV140" s="13" t="s">
        <v>79</v>
      </c>
      <c r="AW140" s="13" t="s">
        <v>33</v>
      </c>
      <c r="AX140" s="13" t="s">
        <v>72</v>
      </c>
      <c r="AY140" s="244" t="s">
        <v>203</v>
      </c>
    </row>
    <row r="141" s="13" customFormat="1">
      <c r="A141" s="13"/>
      <c r="B141" s="234"/>
      <c r="C141" s="235"/>
      <c r="D141" s="236" t="s">
        <v>215</v>
      </c>
      <c r="E141" s="237" t="s">
        <v>19</v>
      </c>
      <c r="F141" s="238" t="s">
        <v>456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215</v>
      </c>
      <c r="AU141" s="244" t="s">
        <v>81</v>
      </c>
      <c r="AV141" s="13" t="s">
        <v>79</v>
      </c>
      <c r="AW141" s="13" t="s">
        <v>33</v>
      </c>
      <c r="AX141" s="13" t="s">
        <v>72</v>
      </c>
      <c r="AY141" s="244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219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220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4" customFormat="1">
      <c r="A144" s="14"/>
      <c r="B144" s="245"/>
      <c r="C144" s="246"/>
      <c r="D144" s="236" t="s">
        <v>215</v>
      </c>
      <c r="E144" s="247" t="s">
        <v>19</v>
      </c>
      <c r="F144" s="248" t="s">
        <v>457</v>
      </c>
      <c r="G144" s="246"/>
      <c r="H144" s="249">
        <v>17.649999999999999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215</v>
      </c>
      <c r="AU144" s="255" t="s">
        <v>81</v>
      </c>
      <c r="AV144" s="14" t="s">
        <v>81</v>
      </c>
      <c r="AW144" s="14" t="s">
        <v>33</v>
      </c>
      <c r="AX144" s="14" t="s">
        <v>72</v>
      </c>
      <c r="AY144" s="255" t="s">
        <v>203</v>
      </c>
    </row>
    <row r="145" s="13" customFormat="1">
      <c r="A145" s="13"/>
      <c r="B145" s="234"/>
      <c r="C145" s="235"/>
      <c r="D145" s="236" t="s">
        <v>215</v>
      </c>
      <c r="E145" s="237" t="s">
        <v>19</v>
      </c>
      <c r="F145" s="238" t="s">
        <v>216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215</v>
      </c>
      <c r="AU145" s="244" t="s">
        <v>81</v>
      </c>
      <c r="AV145" s="13" t="s">
        <v>79</v>
      </c>
      <c r="AW145" s="13" t="s">
        <v>33</v>
      </c>
      <c r="AX145" s="13" t="s">
        <v>72</v>
      </c>
      <c r="AY145" s="244" t="s">
        <v>203</v>
      </c>
    </row>
    <row r="146" s="13" customFormat="1">
      <c r="A146" s="13"/>
      <c r="B146" s="234"/>
      <c r="C146" s="235"/>
      <c r="D146" s="236" t="s">
        <v>215</v>
      </c>
      <c r="E146" s="237" t="s">
        <v>19</v>
      </c>
      <c r="F146" s="238" t="s">
        <v>458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215</v>
      </c>
      <c r="AU146" s="244" t="s">
        <v>81</v>
      </c>
      <c r="AV146" s="13" t="s">
        <v>79</v>
      </c>
      <c r="AW146" s="13" t="s">
        <v>33</v>
      </c>
      <c r="AX146" s="13" t="s">
        <v>72</v>
      </c>
      <c r="AY146" s="244" t="s">
        <v>203</v>
      </c>
    </row>
    <row r="147" s="13" customFormat="1">
      <c r="A147" s="13"/>
      <c r="B147" s="234"/>
      <c r="C147" s="235"/>
      <c r="D147" s="236" t="s">
        <v>215</v>
      </c>
      <c r="E147" s="237" t="s">
        <v>19</v>
      </c>
      <c r="F147" s="238" t="s">
        <v>459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215</v>
      </c>
      <c r="AU147" s="244" t="s">
        <v>81</v>
      </c>
      <c r="AV147" s="13" t="s">
        <v>79</v>
      </c>
      <c r="AW147" s="13" t="s">
        <v>33</v>
      </c>
      <c r="AX147" s="13" t="s">
        <v>72</v>
      </c>
      <c r="AY147" s="244" t="s">
        <v>203</v>
      </c>
    </row>
    <row r="148" s="13" customFormat="1">
      <c r="A148" s="13"/>
      <c r="B148" s="234"/>
      <c r="C148" s="235"/>
      <c r="D148" s="236" t="s">
        <v>215</v>
      </c>
      <c r="E148" s="237" t="s">
        <v>19</v>
      </c>
      <c r="F148" s="238" t="s">
        <v>219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215</v>
      </c>
      <c r="AU148" s="244" t="s">
        <v>81</v>
      </c>
      <c r="AV148" s="13" t="s">
        <v>79</v>
      </c>
      <c r="AW148" s="13" t="s">
        <v>33</v>
      </c>
      <c r="AX148" s="13" t="s">
        <v>72</v>
      </c>
      <c r="AY148" s="244" t="s">
        <v>203</v>
      </c>
    </row>
    <row r="149" s="13" customFormat="1">
      <c r="A149" s="13"/>
      <c r="B149" s="234"/>
      <c r="C149" s="235"/>
      <c r="D149" s="236" t="s">
        <v>215</v>
      </c>
      <c r="E149" s="237" t="s">
        <v>19</v>
      </c>
      <c r="F149" s="238" t="s">
        <v>220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215</v>
      </c>
      <c r="AU149" s="244" t="s">
        <v>81</v>
      </c>
      <c r="AV149" s="13" t="s">
        <v>79</v>
      </c>
      <c r="AW149" s="13" t="s">
        <v>33</v>
      </c>
      <c r="AX149" s="13" t="s">
        <v>72</v>
      </c>
      <c r="AY149" s="244" t="s">
        <v>203</v>
      </c>
    </row>
    <row r="150" s="14" customFormat="1">
      <c r="A150" s="14"/>
      <c r="B150" s="245"/>
      <c r="C150" s="246"/>
      <c r="D150" s="236" t="s">
        <v>215</v>
      </c>
      <c r="E150" s="247" t="s">
        <v>19</v>
      </c>
      <c r="F150" s="248" t="s">
        <v>460</v>
      </c>
      <c r="G150" s="246"/>
      <c r="H150" s="249">
        <v>59.560000000000002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215</v>
      </c>
      <c r="AU150" s="255" t="s">
        <v>81</v>
      </c>
      <c r="AV150" s="14" t="s">
        <v>81</v>
      </c>
      <c r="AW150" s="14" t="s">
        <v>33</v>
      </c>
      <c r="AX150" s="14" t="s">
        <v>72</v>
      </c>
      <c r="AY150" s="255" t="s">
        <v>203</v>
      </c>
    </row>
    <row r="151" s="15" customFormat="1">
      <c r="A151" s="15"/>
      <c r="B151" s="256"/>
      <c r="C151" s="257"/>
      <c r="D151" s="236" t="s">
        <v>215</v>
      </c>
      <c r="E151" s="258" t="s">
        <v>19</v>
      </c>
      <c r="F151" s="259" t="s">
        <v>246</v>
      </c>
      <c r="G151" s="257"/>
      <c r="H151" s="260">
        <v>244.28</v>
      </c>
      <c r="I151" s="261"/>
      <c r="J151" s="257"/>
      <c r="K151" s="257"/>
      <c r="L151" s="262"/>
      <c r="M151" s="263"/>
      <c r="N151" s="264"/>
      <c r="O151" s="264"/>
      <c r="P151" s="264"/>
      <c r="Q151" s="264"/>
      <c r="R151" s="264"/>
      <c r="S151" s="264"/>
      <c r="T151" s="26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6" t="s">
        <v>215</v>
      </c>
      <c r="AU151" s="266" t="s">
        <v>81</v>
      </c>
      <c r="AV151" s="15" t="s">
        <v>211</v>
      </c>
      <c r="AW151" s="15" t="s">
        <v>33</v>
      </c>
      <c r="AX151" s="15" t="s">
        <v>79</v>
      </c>
      <c r="AY151" s="266" t="s">
        <v>203</v>
      </c>
    </row>
    <row r="152" s="12" customFormat="1" ht="22.8" customHeight="1">
      <c r="A152" s="12"/>
      <c r="B152" s="200"/>
      <c r="C152" s="201"/>
      <c r="D152" s="202" t="s">
        <v>71</v>
      </c>
      <c r="E152" s="214" t="s">
        <v>247</v>
      </c>
      <c r="F152" s="214" t="s">
        <v>248</v>
      </c>
      <c r="G152" s="201"/>
      <c r="H152" s="201"/>
      <c r="I152" s="204"/>
      <c r="J152" s="215">
        <f>BK152</f>
        <v>0</v>
      </c>
      <c r="K152" s="201"/>
      <c r="L152" s="206"/>
      <c r="M152" s="207"/>
      <c r="N152" s="208"/>
      <c r="O152" s="208"/>
      <c r="P152" s="209">
        <f>SUM(P153:P176)</f>
        <v>0</v>
      </c>
      <c r="Q152" s="208"/>
      <c r="R152" s="209">
        <f>SUM(R153:R176)</f>
        <v>0</v>
      </c>
      <c r="S152" s="208"/>
      <c r="T152" s="210">
        <f>SUM(T153:T176)</f>
        <v>0.45349600000000001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79</v>
      </c>
      <c r="AT152" s="212" t="s">
        <v>71</v>
      </c>
      <c r="AU152" s="212" t="s">
        <v>79</v>
      </c>
      <c r="AY152" s="211" t="s">
        <v>203</v>
      </c>
      <c r="BK152" s="213">
        <f>SUM(BK153:BK176)</f>
        <v>0</v>
      </c>
    </row>
    <row r="153" s="2" customFormat="1" ht="24.15" customHeight="1">
      <c r="A153" s="40"/>
      <c r="B153" s="41"/>
      <c r="C153" s="216" t="s">
        <v>81</v>
      </c>
      <c r="D153" s="216" t="s">
        <v>206</v>
      </c>
      <c r="E153" s="217" t="s">
        <v>249</v>
      </c>
      <c r="F153" s="218" t="s">
        <v>250</v>
      </c>
      <c r="G153" s="219" t="s">
        <v>209</v>
      </c>
      <c r="H153" s="220">
        <v>3.5459999999999998</v>
      </c>
      <c r="I153" s="221"/>
      <c r="J153" s="222">
        <f>ROUND(I153*H153,2)</f>
        <v>0</v>
      </c>
      <c r="K153" s="218" t="s">
        <v>210</v>
      </c>
      <c r="L153" s="46"/>
      <c r="M153" s="223" t="s">
        <v>19</v>
      </c>
      <c r="N153" s="224" t="s">
        <v>43</v>
      </c>
      <c r="O153" s="86"/>
      <c r="P153" s="225">
        <f>O153*H153</f>
        <v>0</v>
      </c>
      <c r="Q153" s="225">
        <v>0</v>
      </c>
      <c r="R153" s="225">
        <f>Q153*H153</f>
        <v>0</v>
      </c>
      <c r="S153" s="225">
        <v>0.075999999999999998</v>
      </c>
      <c r="T153" s="226">
        <f>S153*H153</f>
        <v>0.26949599999999996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7" t="s">
        <v>211</v>
      </c>
      <c r="AT153" s="227" t="s">
        <v>206</v>
      </c>
      <c r="AU153" s="227" t="s">
        <v>81</v>
      </c>
      <c r="AY153" s="19" t="s">
        <v>203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19" t="s">
        <v>79</v>
      </c>
      <c r="BK153" s="228">
        <f>ROUND(I153*H153,2)</f>
        <v>0</v>
      </c>
      <c r="BL153" s="19" t="s">
        <v>211</v>
      </c>
      <c r="BM153" s="227" t="s">
        <v>461</v>
      </c>
    </row>
    <row r="154" s="2" customFormat="1">
      <c r="A154" s="40"/>
      <c r="B154" s="41"/>
      <c r="C154" s="42"/>
      <c r="D154" s="229" t="s">
        <v>213</v>
      </c>
      <c r="E154" s="42"/>
      <c r="F154" s="230" t="s">
        <v>252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213</v>
      </c>
      <c r="AU154" s="19" t="s">
        <v>81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216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3" customFormat="1">
      <c r="A156" s="13"/>
      <c r="B156" s="234"/>
      <c r="C156" s="235"/>
      <c r="D156" s="236" t="s">
        <v>215</v>
      </c>
      <c r="E156" s="237" t="s">
        <v>19</v>
      </c>
      <c r="F156" s="238" t="s">
        <v>462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215</v>
      </c>
      <c r="AU156" s="244" t="s">
        <v>81</v>
      </c>
      <c r="AV156" s="13" t="s">
        <v>79</v>
      </c>
      <c r="AW156" s="13" t="s">
        <v>33</v>
      </c>
      <c r="AX156" s="13" t="s">
        <v>72</v>
      </c>
      <c r="AY156" s="244" t="s">
        <v>203</v>
      </c>
    </row>
    <row r="157" s="13" customFormat="1">
      <c r="A157" s="13"/>
      <c r="B157" s="234"/>
      <c r="C157" s="235"/>
      <c r="D157" s="236" t="s">
        <v>215</v>
      </c>
      <c r="E157" s="237" t="s">
        <v>19</v>
      </c>
      <c r="F157" s="238" t="s">
        <v>444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215</v>
      </c>
      <c r="AU157" s="244" t="s">
        <v>81</v>
      </c>
      <c r="AV157" s="13" t="s">
        <v>79</v>
      </c>
      <c r="AW157" s="13" t="s">
        <v>33</v>
      </c>
      <c r="AX157" s="13" t="s">
        <v>72</v>
      </c>
      <c r="AY157" s="244" t="s">
        <v>203</v>
      </c>
    </row>
    <row r="158" s="13" customFormat="1">
      <c r="A158" s="13"/>
      <c r="B158" s="234"/>
      <c r="C158" s="235"/>
      <c r="D158" s="236" t="s">
        <v>215</v>
      </c>
      <c r="E158" s="237" t="s">
        <v>19</v>
      </c>
      <c r="F158" s="238" t="s">
        <v>254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215</v>
      </c>
      <c r="AU158" s="244" t="s">
        <v>81</v>
      </c>
      <c r="AV158" s="13" t="s">
        <v>79</v>
      </c>
      <c r="AW158" s="13" t="s">
        <v>33</v>
      </c>
      <c r="AX158" s="13" t="s">
        <v>72</v>
      </c>
      <c r="AY158" s="244" t="s">
        <v>203</v>
      </c>
    </row>
    <row r="159" s="13" customFormat="1">
      <c r="A159" s="13"/>
      <c r="B159" s="234"/>
      <c r="C159" s="235"/>
      <c r="D159" s="236" t="s">
        <v>215</v>
      </c>
      <c r="E159" s="237" t="s">
        <v>19</v>
      </c>
      <c r="F159" s="238" t="s">
        <v>255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215</v>
      </c>
      <c r="AU159" s="244" t="s">
        <v>81</v>
      </c>
      <c r="AV159" s="13" t="s">
        <v>79</v>
      </c>
      <c r="AW159" s="13" t="s">
        <v>33</v>
      </c>
      <c r="AX159" s="13" t="s">
        <v>72</v>
      </c>
      <c r="AY159" s="244" t="s">
        <v>203</v>
      </c>
    </row>
    <row r="160" s="14" customFormat="1">
      <c r="A160" s="14"/>
      <c r="B160" s="245"/>
      <c r="C160" s="246"/>
      <c r="D160" s="236" t="s">
        <v>215</v>
      </c>
      <c r="E160" s="247" t="s">
        <v>19</v>
      </c>
      <c r="F160" s="248" t="s">
        <v>256</v>
      </c>
      <c r="G160" s="246"/>
      <c r="H160" s="249">
        <v>1.7729999999999999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215</v>
      </c>
      <c r="AU160" s="255" t="s">
        <v>81</v>
      </c>
      <c r="AV160" s="14" t="s">
        <v>81</v>
      </c>
      <c r="AW160" s="14" t="s">
        <v>33</v>
      </c>
      <c r="AX160" s="14" t="s">
        <v>72</v>
      </c>
      <c r="AY160" s="255" t="s">
        <v>203</v>
      </c>
    </row>
    <row r="161" s="13" customFormat="1">
      <c r="A161" s="13"/>
      <c r="B161" s="234"/>
      <c r="C161" s="235"/>
      <c r="D161" s="236" t="s">
        <v>215</v>
      </c>
      <c r="E161" s="237" t="s">
        <v>19</v>
      </c>
      <c r="F161" s="238" t="s">
        <v>216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215</v>
      </c>
      <c r="AU161" s="244" t="s">
        <v>81</v>
      </c>
      <c r="AV161" s="13" t="s">
        <v>79</v>
      </c>
      <c r="AW161" s="13" t="s">
        <v>33</v>
      </c>
      <c r="AX161" s="13" t="s">
        <v>72</v>
      </c>
      <c r="AY161" s="244" t="s">
        <v>203</v>
      </c>
    </row>
    <row r="162" s="13" customFormat="1">
      <c r="A162" s="13"/>
      <c r="B162" s="234"/>
      <c r="C162" s="235"/>
      <c r="D162" s="236" t="s">
        <v>215</v>
      </c>
      <c r="E162" s="237" t="s">
        <v>19</v>
      </c>
      <c r="F162" s="238" t="s">
        <v>463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215</v>
      </c>
      <c r="AU162" s="244" t="s">
        <v>81</v>
      </c>
      <c r="AV162" s="13" t="s">
        <v>79</v>
      </c>
      <c r="AW162" s="13" t="s">
        <v>33</v>
      </c>
      <c r="AX162" s="13" t="s">
        <v>72</v>
      </c>
      <c r="AY162" s="244" t="s">
        <v>203</v>
      </c>
    </row>
    <row r="163" s="13" customFormat="1">
      <c r="A163" s="13"/>
      <c r="B163" s="234"/>
      <c r="C163" s="235"/>
      <c r="D163" s="236" t="s">
        <v>215</v>
      </c>
      <c r="E163" s="237" t="s">
        <v>19</v>
      </c>
      <c r="F163" s="238" t="s">
        <v>447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215</v>
      </c>
      <c r="AU163" s="244" t="s">
        <v>81</v>
      </c>
      <c r="AV163" s="13" t="s">
        <v>79</v>
      </c>
      <c r="AW163" s="13" t="s">
        <v>33</v>
      </c>
      <c r="AX163" s="13" t="s">
        <v>72</v>
      </c>
      <c r="AY163" s="244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254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3" customFormat="1">
      <c r="A165" s="13"/>
      <c r="B165" s="234"/>
      <c r="C165" s="235"/>
      <c r="D165" s="236" t="s">
        <v>215</v>
      </c>
      <c r="E165" s="237" t="s">
        <v>19</v>
      </c>
      <c r="F165" s="238" t="s">
        <v>255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215</v>
      </c>
      <c r="AU165" s="244" t="s">
        <v>81</v>
      </c>
      <c r="AV165" s="13" t="s">
        <v>79</v>
      </c>
      <c r="AW165" s="13" t="s">
        <v>33</v>
      </c>
      <c r="AX165" s="13" t="s">
        <v>72</v>
      </c>
      <c r="AY165" s="244" t="s">
        <v>203</v>
      </c>
    </row>
    <row r="166" s="14" customFormat="1">
      <c r="A166" s="14"/>
      <c r="B166" s="245"/>
      <c r="C166" s="246"/>
      <c r="D166" s="236" t="s">
        <v>215</v>
      </c>
      <c r="E166" s="247" t="s">
        <v>19</v>
      </c>
      <c r="F166" s="248" t="s">
        <v>256</v>
      </c>
      <c r="G166" s="246"/>
      <c r="H166" s="249">
        <v>1.7729999999999999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215</v>
      </c>
      <c r="AU166" s="255" t="s">
        <v>81</v>
      </c>
      <c r="AV166" s="14" t="s">
        <v>81</v>
      </c>
      <c r="AW166" s="14" t="s">
        <v>33</v>
      </c>
      <c r="AX166" s="14" t="s">
        <v>72</v>
      </c>
      <c r="AY166" s="255" t="s">
        <v>203</v>
      </c>
    </row>
    <row r="167" s="15" customFormat="1">
      <c r="A167" s="15"/>
      <c r="B167" s="256"/>
      <c r="C167" s="257"/>
      <c r="D167" s="236" t="s">
        <v>215</v>
      </c>
      <c r="E167" s="258" t="s">
        <v>19</v>
      </c>
      <c r="F167" s="259" t="s">
        <v>246</v>
      </c>
      <c r="G167" s="257"/>
      <c r="H167" s="260">
        <v>3.5459999999999998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6" t="s">
        <v>215</v>
      </c>
      <c r="AU167" s="266" t="s">
        <v>81</v>
      </c>
      <c r="AV167" s="15" t="s">
        <v>211</v>
      </c>
      <c r="AW167" s="15" t="s">
        <v>33</v>
      </c>
      <c r="AX167" s="15" t="s">
        <v>79</v>
      </c>
      <c r="AY167" s="266" t="s">
        <v>203</v>
      </c>
    </row>
    <row r="168" s="2" customFormat="1" ht="24.15" customHeight="1">
      <c r="A168" s="40"/>
      <c r="B168" s="41"/>
      <c r="C168" s="216" t="s">
        <v>89</v>
      </c>
      <c r="D168" s="216" t="s">
        <v>206</v>
      </c>
      <c r="E168" s="217" t="s">
        <v>464</v>
      </c>
      <c r="F168" s="218" t="s">
        <v>465</v>
      </c>
      <c r="G168" s="219" t="s">
        <v>209</v>
      </c>
      <c r="H168" s="220">
        <v>7.3600000000000003</v>
      </c>
      <c r="I168" s="221"/>
      <c r="J168" s="222">
        <f>ROUND(I168*H168,2)</f>
        <v>0</v>
      </c>
      <c r="K168" s="218" t="s">
        <v>210</v>
      </c>
      <c r="L168" s="46"/>
      <c r="M168" s="223" t="s">
        <v>19</v>
      </c>
      <c r="N168" s="224" t="s">
        <v>43</v>
      </c>
      <c r="O168" s="86"/>
      <c r="P168" s="225">
        <f>O168*H168</f>
        <v>0</v>
      </c>
      <c r="Q168" s="225">
        <v>0</v>
      </c>
      <c r="R168" s="225">
        <f>Q168*H168</f>
        <v>0</v>
      </c>
      <c r="S168" s="225">
        <v>0.025000000000000001</v>
      </c>
      <c r="T168" s="226">
        <f>S168*H168</f>
        <v>0.18400000000000003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211</v>
      </c>
      <c r="AT168" s="227" t="s">
        <v>206</v>
      </c>
      <c r="AU168" s="227" t="s">
        <v>81</v>
      </c>
      <c r="AY168" s="19" t="s">
        <v>203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211</v>
      </c>
      <c r="BM168" s="227" t="s">
        <v>466</v>
      </c>
    </row>
    <row r="169" s="2" customFormat="1">
      <c r="A169" s="40"/>
      <c r="B169" s="41"/>
      <c r="C169" s="42"/>
      <c r="D169" s="229" t="s">
        <v>213</v>
      </c>
      <c r="E169" s="42"/>
      <c r="F169" s="230" t="s">
        <v>467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213</v>
      </c>
      <c r="AU169" s="19" t="s">
        <v>81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216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3" customFormat="1">
      <c r="A171" s="13"/>
      <c r="B171" s="234"/>
      <c r="C171" s="235"/>
      <c r="D171" s="236" t="s">
        <v>215</v>
      </c>
      <c r="E171" s="237" t="s">
        <v>19</v>
      </c>
      <c r="F171" s="238" t="s">
        <v>468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215</v>
      </c>
      <c r="AU171" s="244" t="s">
        <v>81</v>
      </c>
      <c r="AV171" s="13" t="s">
        <v>79</v>
      </c>
      <c r="AW171" s="13" t="s">
        <v>33</v>
      </c>
      <c r="AX171" s="13" t="s">
        <v>72</v>
      </c>
      <c r="AY171" s="244" t="s">
        <v>203</v>
      </c>
    </row>
    <row r="172" s="13" customFormat="1">
      <c r="A172" s="13"/>
      <c r="B172" s="234"/>
      <c r="C172" s="235"/>
      <c r="D172" s="236" t="s">
        <v>215</v>
      </c>
      <c r="E172" s="237" t="s">
        <v>19</v>
      </c>
      <c r="F172" s="238" t="s">
        <v>444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215</v>
      </c>
      <c r="AU172" s="244" t="s">
        <v>81</v>
      </c>
      <c r="AV172" s="13" t="s">
        <v>79</v>
      </c>
      <c r="AW172" s="13" t="s">
        <v>33</v>
      </c>
      <c r="AX172" s="13" t="s">
        <v>72</v>
      </c>
      <c r="AY172" s="244" t="s">
        <v>203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469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3" customFormat="1">
      <c r="A174" s="13"/>
      <c r="B174" s="234"/>
      <c r="C174" s="235"/>
      <c r="D174" s="236" t="s">
        <v>215</v>
      </c>
      <c r="E174" s="237" t="s">
        <v>19</v>
      </c>
      <c r="F174" s="238" t="s">
        <v>470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215</v>
      </c>
      <c r="AU174" s="244" t="s">
        <v>81</v>
      </c>
      <c r="AV174" s="13" t="s">
        <v>79</v>
      </c>
      <c r="AW174" s="13" t="s">
        <v>33</v>
      </c>
      <c r="AX174" s="13" t="s">
        <v>72</v>
      </c>
      <c r="AY174" s="244" t="s">
        <v>203</v>
      </c>
    </row>
    <row r="175" s="14" customFormat="1">
      <c r="A175" s="14"/>
      <c r="B175" s="245"/>
      <c r="C175" s="246"/>
      <c r="D175" s="236" t="s">
        <v>215</v>
      </c>
      <c r="E175" s="247" t="s">
        <v>19</v>
      </c>
      <c r="F175" s="248" t="s">
        <v>471</v>
      </c>
      <c r="G175" s="246"/>
      <c r="H175" s="249">
        <v>7.3600000000000003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215</v>
      </c>
      <c r="AU175" s="255" t="s">
        <v>81</v>
      </c>
      <c r="AV175" s="14" t="s">
        <v>81</v>
      </c>
      <c r="AW175" s="14" t="s">
        <v>33</v>
      </c>
      <c r="AX175" s="14" t="s">
        <v>72</v>
      </c>
      <c r="AY175" s="255" t="s">
        <v>203</v>
      </c>
    </row>
    <row r="176" s="15" customFormat="1">
      <c r="A176" s="15"/>
      <c r="B176" s="256"/>
      <c r="C176" s="257"/>
      <c r="D176" s="236" t="s">
        <v>215</v>
      </c>
      <c r="E176" s="258" t="s">
        <v>19</v>
      </c>
      <c r="F176" s="259" t="s">
        <v>246</v>
      </c>
      <c r="G176" s="257"/>
      <c r="H176" s="260">
        <v>7.3600000000000003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6" t="s">
        <v>215</v>
      </c>
      <c r="AU176" s="266" t="s">
        <v>81</v>
      </c>
      <c r="AV176" s="15" t="s">
        <v>211</v>
      </c>
      <c r="AW176" s="15" t="s">
        <v>33</v>
      </c>
      <c r="AX176" s="15" t="s">
        <v>79</v>
      </c>
      <c r="AY176" s="266" t="s">
        <v>203</v>
      </c>
    </row>
    <row r="177" s="12" customFormat="1" ht="22.8" customHeight="1">
      <c r="A177" s="12"/>
      <c r="B177" s="200"/>
      <c r="C177" s="201"/>
      <c r="D177" s="202" t="s">
        <v>71</v>
      </c>
      <c r="E177" s="214" t="s">
        <v>278</v>
      </c>
      <c r="F177" s="214" t="s">
        <v>279</v>
      </c>
      <c r="G177" s="201"/>
      <c r="H177" s="201"/>
      <c r="I177" s="204"/>
      <c r="J177" s="215">
        <f>BK177</f>
        <v>0</v>
      </c>
      <c r="K177" s="201"/>
      <c r="L177" s="206"/>
      <c r="M177" s="207"/>
      <c r="N177" s="208"/>
      <c r="O177" s="208"/>
      <c r="P177" s="209">
        <f>SUM(P178:P198)</f>
        <v>0</v>
      </c>
      <c r="Q177" s="208"/>
      <c r="R177" s="209">
        <f>SUM(R178:R198)</f>
        <v>0</v>
      </c>
      <c r="S177" s="208"/>
      <c r="T177" s="210">
        <f>SUM(T178:T198)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11" t="s">
        <v>79</v>
      </c>
      <c r="AT177" s="212" t="s">
        <v>71</v>
      </c>
      <c r="AU177" s="212" t="s">
        <v>79</v>
      </c>
      <c r="AY177" s="211" t="s">
        <v>203</v>
      </c>
      <c r="BK177" s="213">
        <f>SUM(BK178:BK198)</f>
        <v>0</v>
      </c>
    </row>
    <row r="178" s="2" customFormat="1" ht="24.15" customHeight="1">
      <c r="A178" s="40"/>
      <c r="B178" s="41"/>
      <c r="C178" s="216" t="s">
        <v>211</v>
      </c>
      <c r="D178" s="216" t="s">
        <v>206</v>
      </c>
      <c r="E178" s="217" t="s">
        <v>280</v>
      </c>
      <c r="F178" s="218" t="s">
        <v>281</v>
      </c>
      <c r="G178" s="219" t="s">
        <v>282</v>
      </c>
      <c r="H178" s="220">
        <v>2.6219999999999999</v>
      </c>
      <c r="I178" s="221"/>
      <c r="J178" s="222">
        <f>ROUND(I178*H178,2)</f>
        <v>0</v>
      </c>
      <c r="K178" s="218" t="s">
        <v>210</v>
      </c>
      <c r="L178" s="46"/>
      <c r="M178" s="223" t="s">
        <v>19</v>
      </c>
      <c r="N178" s="224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211</v>
      </c>
      <c r="AT178" s="227" t="s">
        <v>206</v>
      </c>
      <c r="AU178" s="227" t="s">
        <v>81</v>
      </c>
      <c r="AY178" s="19" t="s">
        <v>203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211</v>
      </c>
      <c r="BM178" s="227" t="s">
        <v>472</v>
      </c>
    </row>
    <row r="179" s="2" customFormat="1">
      <c r="A179" s="40"/>
      <c r="B179" s="41"/>
      <c r="C179" s="42"/>
      <c r="D179" s="229" t="s">
        <v>213</v>
      </c>
      <c r="E179" s="42"/>
      <c r="F179" s="230" t="s">
        <v>284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213</v>
      </c>
      <c r="AU179" s="19" t="s">
        <v>81</v>
      </c>
    </row>
    <row r="180" s="2" customFormat="1" ht="21.75" customHeight="1">
      <c r="A180" s="40"/>
      <c r="B180" s="41"/>
      <c r="C180" s="216" t="s">
        <v>285</v>
      </c>
      <c r="D180" s="216" t="s">
        <v>206</v>
      </c>
      <c r="E180" s="217" t="s">
        <v>286</v>
      </c>
      <c r="F180" s="218" t="s">
        <v>287</v>
      </c>
      <c r="G180" s="219" t="s">
        <v>282</v>
      </c>
      <c r="H180" s="220">
        <v>2.6219999999999999</v>
      </c>
      <c r="I180" s="221"/>
      <c r="J180" s="222">
        <f>ROUND(I180*H180,2)</f>
        <v>0</v>
      </c>
      <c r="K180" s="218" t="s">
        <v>210</v>
      </c>
      <c r="L180" s="46"/>
      <c r="M180" s="223" t="s">
        <v>19</v>
      </c>
      <c r="N180" s="224" t="s">
        <v>43</v>
      </c>
      <c r="O180" s="86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7" t="s">
        <v>211</v>
      </c>
      <c r="AT180" s="227" t="s">
        <v>206</v>
      </c>
      <c r="AU180" s="227" t="s">
        <v>81</v>
      </c>
      <c r="AY180" s="19" t="s">
        <v>203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19" t="s">
        <v>79</v>
      </c>
      <c r="BK180" s="228">
        <f>ROUND(I180*H180,2)</f>
        <v>0</v>
      </c>
      <c r="BL180" s="19" t="s">
        <v>211</v>
      </c>
      <c r="BM180" s="227" t="s">
        <v>473</v>
      </c>
    </row>
    <row r="181" s="2" customFormat="1">
      <c r="A181" s="40"/>
      <c r="B181" s="41"/>
      <c r="C181" s="42"/>
      <c r="D181" s="229" t="s">
        <v>213</v>
      </c>
      <c r="E181" s="42"/>
      <c r="F181" s="230" t="s">
        <v>289</v>
      </c>
      <c r="G181" s="42"/>
      <c r="H181" s="42"/>
      <c r="I181" s="231"/>
      <c r="J181" s="42"/>
      <c r="K181" s="42"/>
      <c r="L181" s="46"/>
      <c r="M181" s="232"/>
      <c r="N181" s="23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213</v>
      </c>
      <c r="AU181" s="19" t="s">
        <v>81</v>
      </c>
    </row>
    <row r="182" s="2" customFormat="1" ht="24.15" customHeight="1">
      <c r="A182" s="40"/>
      <c r="B182" s="41"/>
      <c r="C182" s="216" t="s">
        <v>290</v>
      </c>
      <c r="D182" s="216" t="s">
        <v>206</v>
      </c>
      <c r="E182" s="217" t="s">
        <v>291</v>
      </c>
      <c r="F182" s="218" t="s">
        <v>292</v>
      </c>
      <c r="G182" s="219" t="s">
        <v>282</v>
      </c>
      <c r="H182" s="220">
        <v>68.171999999999997</v>
      </c>
      <c r="I182" s="221"/>
      <c r="J182" s="222">
        <f>ROUND(I182*H182,2)</f>
        <v>0</v>
      </c>
      <c r="K182" s="218" t="s">
        <v>210</v>
      </c>
      <c r="L182" s="46"/>
      <c r="M182" s="223" t="s">
        <v>19</v>
      </c>
      <c r="N182" s="224" t="s">
        <v>43</v>
      </c>
      <c r="O182" s="86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7" t="s">
        <v>211</v>
      </c>
      <c r="AT182" s="227" t="s">
        <v>206</v>
      </c>
      <c r="AU182" s="227" t="s">
        <v>81</v>
      </c>
      <c r="AY182" s="19" t="s">
        <v>203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19" t="s">
        <v>79</v>
      </c>
      <c r="BK182" s="228">
        <f>ROUND(I182*H182,2)</f>
        <v>0</v>
      </c>
      <c r="BL182" s="19" t="s">
        <v>211</v>
      </c>
      <c r="BM182" s="227" t="s">
        <v>474</v>
      </c>
    </row>
    <row r="183" s="2" customFormat="1">
      <c r="A183" s="40"/>
      <c r="B183" s="41"/>
      <c r="C183" s="42"/>
      <c r="D183" s="229" t="s">
        <v>213</v>
      </c>
      <c r="E183" s="42"/>
      <c r="F183" s="230" t="s">
        <v>294</v>
      </c>
      <c r="G183" s="42"/>
      <c r="H183" s="42"/>
      <c r="I183" s="231"/>
      <c r="J183" s="42"/>
      <c r="K183" s="42"/>
      <c r="L183" s="46"/>
      <c r="M183" s="232"/>
      <c r="N183" s="233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213</v>
      </c>
      <c r="AU183" s="19" t="s">
        <v>81</v>
      </c>
    </row>
    <row r="184" s="14" customFormat="1">
      <c r="A184" s="14"/>
      <c r="B184" s="245"/>
      <c r="C184" s="246"/>
      <c r="D184" s="236" t="s">
        <v>215</v>
      </c>
      <c r="E184" s="246"/>
      <c r="F184" s="248" t="s">
        <v>475</v>
      </c>
      <c r="G184" s="246"/>
      <c r="H184" s="249">
        <v>68.171999999999997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215</v>
      </c>
      <c r="AU184" s="255" t="s">
        <v>81</v>
      </c>
      <c r="AV184" s="14" t="s">
        <v>81</v>
      </c>
      <c r="AW184" s="14" t="s">
        <v>4</v>
      </c>
      <c r="AX184" s="14" t="s">
        <v>79</v>
      </c>
      <c r="AY184" s="255" t="s">
        <v>203</v>
      </c>
    </row>
    <row r="185" s="2" customFormat="1" ht="24.15" customHeight="1">
      <c r="A185" s="40"/>
      <c r="B185" s="41"/>
      <c r="C185" s="216" t="s">
        <v>296</v>
      </c>
      <c r="D185" s="216" t="s">
        <v>206</v>
      </c>
      <c r="E185" s="217" t="s">
        <v>297</v>
      </c>
      <c r="F185" s="218" t="s">
        <v>298</v>
      </c>
      <c r="G185" s="219" t="s">
        <v>282</v>
      </c>
      <c r="H185" s="220">
        <v>0.47299999999999998</v>
      </c>
      <c r="I185" s="221"/>
      <c r="J185" s="222">
        <f>ROUND(I185*H185,2)</f>
        <v>0</v>
      </c>
      <c r="K185" s="218" t="s">
        <v>210</v>
      </c>
      <c r="L185" s="46"/>
      <c r="M185" s="223" t="s">
        <v>19</v>
      </c>
      <c r="N185" s="224" t="s">
        <v>43</v>
      </c>
      <c r="O185" s="86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7" t="s">
        <v>211</v>
      </c>
      <c r="AT185" s="227" t="s">
        <v>206</v>
      </c>
      <c r="AU185" s="227" t="s">
        <v>81</v>
      </c>
      <c r="AY185" s="19" t="s">
        <v>203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19" t="s">
        <v>79</v>
      </c>
      <c r="BK185" s="228">
        <f>ROUND(I185*H185,2)</f>
        <v>0</v>
      </c>
      <c r="BL185" s="19" t="s">
        <v>211</v>
      </c>
      <c r="BM185" s="227" t="s">
        <v>476</v>
      </c>
    </row>
    <row r="186" s="2" customFormat="1">
      <c r="A186" s="40"/>
      <c r="B186" s="41"/>
      <c r="C186" s="42"/>
      <c r="D186" s="229" t="s">
        <v>213</v>
      </c>
      <c r="E186" s="42"/>
      <c r="F186" s="230" t="s">
        <v>300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213</v>
      </c>
      <c r="AU186" s="19" t="s">
        <v>81</v>
      </c>
    </row>
    <row r="187" s="14" customFormat="1">
      <c r="A187" s="14"/>
      <c r="B187" s="245"/>
      <c r="C187" s="246"/>
      <c r="D187" s="236" t="s">
        <v>215</v>
      </c>
      <c r="E187" s="247" t="s">
        <v>19</v>
      </c>
      <c r="F187" s="248" t="s">
        <v>477</v>
      </c>
      <c r="G187" s="246"/>
      <c r="H187" s="249">
        <v>0.47299999999999998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215</v>
      </c>
      <c r="AU187" s="255" t="s">
        <v>81</v>
      </c>
      <c r="AV187" s="14" t="s">
        <v>81</v>
      </c>
      <c r="AW187" s="14" t="s">
        <v>33</v>
      </c>
      <c r="AX187" s="14" t="s">
        <v>72</v>
      </c>
      <c r="AY187" s="255" t="s">
        <v>203</v>
      </c>
    </row>
    <row r="188" s="15" customFormat="1">
      <c r="A188" s="15"/>
      <c r="B188" s="256"/>
      <c r="C188" s="257"/>
      <c r="D188" s="236" t="s">
        <v>215</v>
      </c>
      <c r="E188" s="258" t="s">
        <v>19</v>
      </c>
      <c r="F188" s="259" t="s">
        <v>246</v>
      </c>
      <c r="G188" s="257"/>
      <c r="H188" s="260">
        <v>0.47299999999999998</v>
      </c>
      <c r="I188" s="261"/>
      <c r="J188" s="257"/>
      <c r="K188" s="257"/>
      <c r="L188" s="262"/>
      <c r="M188" s="263"/>
      <c r="N188" s="264"/>
      <c r="O188" s="264"/>
      <c r="P188" s="264"/>
      <c r="Q188" s="264"/>
      <c r="R188" s="264"/>
      <c r="S188" s="264"/>
      <c r="T188" s="26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6" t="s">
        <v>215</v>
      </c>
      <c r="AU188" s="266" t="s">
        <v>81</v>
      </c>
      <c r="AV188" s="15" t="s">
        <v>211</v>
      </c>
      <c r="AW188" s="15" t="s">
        <v>33</v>
      </c>
      <c r="AX188" s="15" t="s">
        <v>79</v>
      </c>
      <c r="AY188" s="266" t="s">
        <v>203</v>
      </c>
    </row>
    <row r="189" s="2" customFormat="1" ht="24.15" customHeight="1">
      <c r="A189" s="40"/>
      <c r="B189" s="41"/>
      <c r="C189" s="216" t="s">
        <v>302</v>
      </c>
      <c r="D189" s="216" t="s">
        <v>206</v>
      </c>
      <c r="E189" s="217" t="s">
        <v>303</v>
      </c>
      <c r="F189" s="218" t="s">
        <v>304</v>
      </c>
      <c r="G189" s="219" t="s">
        <v>282</v>
      </c>
      <c r="H189" s="220">
        <v>0.26900000000000002</v>
      </c>
      <c r="I189" s="221"/>
      <c r="J189" s="222">
        <f>ROUND(I189*H189,2)</f>
        <v>0</v>
      </c>
      <c r="K189" s="218" t="s">
        <v>210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211</v>
      </c>
      <c r="AT189" s="227" t="s">
        <v>206</v>
      </c>
      <c r="AU189" s="227" t="s">
        <v>81</v>
      </c>
      <c r="AY189" s="19" t="s">
        <v>203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211</v>
      </c>
      <c r="BM189" s="227" t="s">
        <v>478</v>
      </c>
    </row>
    <row r="190" s="2" customFormat="1">
      <c r="A190" s="40"/>
      <c r="B190" s="41"/>
      <c r="C190" s="42"/>
      <c r="D190" s="229" t="s">
        <v>213</v>
      </c>
      <c r="E190" s="42"/>
      <c r="F190" s="230" t="s">
        <v>306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213</v>
      </c>
      <c r="AU190" s="19" t="s">
        <v>81</v>
      </c>
    </row>
    <row r="191" s="14" customFormat="1">
      <c r="A191" s="14"/>
      <c r="B191" s="245"/>
      <c r="C191" s="246"/>
      <c r="D191" s="236" t="s">
        <v>215</v>
      </c>
      <c r="E191" s="247" t="s">
        <v>19</v>
      </c>
      <c r="F191" s="248" t="s">
        <v>479</v>
      </c>
      <c r="G191" s="246"/>
      <c r="H191" s="249">
        <v>0.26900000000000002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215</v>
      </c>
      <c r="AU191" s="255" t="s">
        <v>81</v>
      </c>
      <c r="AV191" s="14" t="s">
        <v>81</v>
      </c>
      <c r="AW191" s="14" t="s">
        <v>33</v>
      </c>
      <c r="AX191" s="14" t="s">
        <v>72</v>
      </c>
      <c r="AY191" s="255" t="s">
        <v>203</v>
      </c>
    </row>
    <row r="192" s="15" customFormat="1">
      <c r="A192" s="15"/>
      <c r="B192" s="256"/>
      <c r="C192" s="257"/>
      <c r="D192" s="236" t="s">
        <v>215</v>
      </c>
      <c r="E192" s="258" t="s">
        <v>19</v>
      </c>
      <c r="F192" s="259" t="s">
        <v>246</v>
      </c>
      <c r="G192" s="257"/>
      <c r="H192" s="260">
        <v>0.26900000000000002</v>
      </c>
      <c r="I192" s="261"/>
      <c r="J192" s="257"/>
      <c r="K192" s="257"/>
      <c r="L192" s="262"/>
      <c r="M192" s="263"/>
      <c r="N192" s="264"/>
      <c r="O192" s="264"/>
      <c r="P192" s="264"/>
      <c r="Q192" s="264"/>
      <c r="R192" s="264"/>
      <c r="S192" s="264"/>
      <c r="T192" s="26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6" t="s">
        <v>215</v>
      </c>
      <c r="AU192" s="266" t="s">
        <v>81</v>
      </c>
      <c r="AV192" s="15" t="s">
        <v>211</v>
      </c>
      <c r="AW192" s="15" t="s">
        <v>33</v>
      </c>
      <c r="AX192" s="15" t="s">
        <v>79</v>
      </c>
      <c r="AY192" s="266" t="s">
        <v>203</v>
      </c>
    </row>
    <row r="193" s="2" customFormat="1" ht="24.15" customHeight="1">
      <c r="A193" s="40"/>
      <c r="B193" s="41"/>
      <c r="C193" s="216" t="s">
        <v>308</v>
      </c>
      <c r="D193" s="216" t="s">
        <v>206</v>
      </c>
      <c r="E193" s="217" t="s">
        <v>480</v>
      </c>
      <c r="F193" s="218" t="s">
        <v>481</v>
      </c>
      <c r="G193" s="219" t="s">
        <v>282</v>
      </c>
      <c r="H193" s="220">
        <v>0.184</v>
      </c>
      <c r="I193" s="221"/>
      <c r="J193" s="222">
        <f>ROUND(I193*H193,2)</f>
        <v>0</v>
      </c>
      <c r="K193" s="218" t="s">
        <v>210</v>
      </c>
      <c r="L193" s="46"/>
      <c r="M193" s="223" t="s">
        <v>19</v>
      </c>
      <c r="N193" s="224" t="s">
        <v>43</v>
      </c>
      <c r="O193" s="86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7" t="s">
        <v>211</v>
      </c>
      <c r="AT193" s="227" t="s">
        <v>206</v>
      </c>
      <c r="AU193" s="227" t="s">
        <v>81</v>
      </c>
      <c r="AY193" s="19" t="s">
        <v>203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19" t="s">
        <v>79</v>
      </c>
      <c r="BK193" s="228">
        <f>ROUND(I193*H193,2)</f>
        <v>0</v>
      </c>
      <c r="BL193" s="19" t="s">
        <v>211</v>
      </c>
      <c r="BM193" s="227" t="s">
        <v>482</v>
      </c>
    </row>
    <row r="194" s="2" customFormat="1">
      <c r="A194" s="40"/>
      <c r="B194" s="41"/>
      <c r="C194" s="42"/>
      <c r="D194" s="229" t="s">
        <v>213</v>
      </c>
      <c r="E194" s="42"/>
      <c r="F194" s="230" t="s">
        <v>483</v>
      </c>
      <c r="G194" s="42"/>
      <c r="H194" s="42"/>
      <c r="I194" s="231"/>
      <c r="J194" s="42"/>
      <c r="K194" s="42"/>
      <c r="L194" s="46"/>
      <c r="M194" s="232"/>
      <c r="N194" s="233"/>
      <c r="O194" s="86"/>
      <c r="P194" s="86"/>
      <c r="Q194" s="86"/>
      <c r="R194" s="86"/>
      <c r="S194" s="86"/>
      <c r="T194" s="87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213</v>
      </c>
      <c r="AU194" s="19" t="s">
        <v>81</v>
      </c>
    </row>
    <row r="195" s="14" customFormat="1">
      <c r="A195" s="14"/>
      <c r="B195" s="245"/>
      <c r="C195" s="246"/>
      <c r="D195" s="236" t="s">
        <v>215</v>
      </c>
      <c r="E195" s="247" t="s">
        <v>19</v>
      </c>
      <c r="F195" s="248" t="s">
        <v>484</v>
      </c>
      <c r="G195" s="246"/>
      <c r="H195" s="249">
        <v>0.184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215</v>
      </c>
      <c r="AU195" s="255" t="s">
        <v>81</v>
      </c>
      <c r="AV195" s="14" t="s">
        <v>81</v>
      </c>
      <c r="AW195" s="14" t="s">
        <v>33</v>
      </c>
      <c r="AX195" s="14" t="s">
        <v>79</v>
      </c>
      <c r="AY195" s="255" t="s">
        <v>203</v>
      </c>
    </row>
    <row r="196" s="2" customFormat="1" ht="24.15" customHeight="1">
      <c r="A196" s="40"/>
      <c r="B196" s="41"/>
      <c r="C196" s="216" t="s">
        <v>318</v>
      </c>
      <c r="D196" s="216" t="s">
        <v>206</v>
      </c>
      <c r="E196" s="217" t="s">
        <v>309</v>
      </c>
      <c r="F196" s="218" t="s">
        <v>310</v>
      </c>
      <c r="G196" s="219" t="s">
        <v>282</v>
      </c>
      <c r="H196" s="220">
        <v>1.696</v>
      </c>
      <c r="I196" s="221"/>
      <c r="J196" s="222">
        <f>ROUND(I196*H196,2)</f>
        <v>0</v>
      </c>
      <c r="K196" s="218" t="s">
        <v>210</v>
      </c>
      <c r="L196" s="46"/>
      <c r="M196" s="223" t="s">
        <v>19</v>
      </c>
      <c r="N196" s="224" t="s">
        <v>43</v>
      </c>
      <c r="O196" s="86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7" t="s">
        <v>211</v>
      </c>
      <c r="AT196" s="227" t="s">
        <v>206</v>
      </c>
      <c r="AU196" s="227" t="s">
        <v>81</v>
      </c>
      <c r="AY196" s="19" t="s">
        <v>203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19" t="s">
        <v>79</v>
      </c>
      <c r="BK196" s="228">
        <f>ROUND(I196*H196,2)</f>
        <v>0</v>
      </c>
      <c r="BL196" s="19" t="s">
        <v>211</v>
      </c>
      <c r="BM196" s="227" t="s">
        <v>485</v>
      </c>
    </row>
    <row r="197" s="2" customFormat="1">
      <c r="A197" s="40"/>
      <c r="B197" s="41"/>
      <c r="C197" s="42"/>
      <c r="D197" s="229" t="s">
        <v>213</v>
      </c>
      <c r="E197" s="42"/>
      <c r="F197" s="230" t="s">
        <v>312</v>
      </c>
      <c r="G197" s="42"/>
      <c r="H197" s="42"/>
      <c r="I197" s="231"/>
      <c r="J197" s="42"/>
      <c r="K197" s="42"/>
      <c r="L197" s="46"/>
      <c r="M197" s="232"/>
      <c r="N197" s="23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213</v>
      </c>
      <c r="AU197" s="19" t="s">
        <v>81</v>
      </c>
    </row>
    <row r="198" s="14" customFormat="1">
      <c r="A198" s="14"/>
      <c r="B198" s="245"/>
      <c r="C198" s="246"/>
      <c r="D198" s="236" t="s">
        <v>215</v>
      </c>
      <c r="E198" s="247" t="s">
        <v>19</v>
      </c>
      <c r="F198" s="248" t="s">
        <v>486</v>
      </c>
      <c r="G198" s="246"/>
      <c r="H198" s="249">
        <v>1.696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215</v>
      </c>
      <c r="AU198" s="255" t="s">
        <v>81</v>
      </c>
      <c r="AV198" s="14" t="s">
        <v>81</v>
      </c>
      <c r="AW198" s="14" t="s">
        <v>33</v>
      </c>
      <c r="AX198" s="14" t="s">
        <v>79</v>
      </c>
      <c r="AY198" s="255" t="s">
        <v>203</v>
      </c>
    </row>
    <row r="199" s="12" customFormat="1" ht="25.92" customHeight="1">
      <c r="A199" s="12"/>
      <c r="B199" s="200"/>
      <c r="C199" s="201"/>
      <c r="D199" s="202" t="s">
        <v>71</v>
      </c>
      <c r="E199" s="203" t="s">
        <v>314</v>
      </c>
      <c r="F199" s="203" t="s">
        <v>315</v>
      </c>
      <c r="G199" s="201"/>
      <c r="H199" s="201"/>
      <c r="I199" s="204"/>
      <c r="J199" s="205">
        <f>BK199</f>
        <v>0</v>
      </c>
      <c r="K199" s="201"/>
      <c r="L199" s="206"/>
      <c r="M199" s="207"/>
      <c r="N199" s="208"/>
      <c r="O199" s="208"/>
      <c r="P199" s="209">
        <f>P200+P259</f>
        <v>0</v>
      </c>
      <c r="Q199" s="208"/>
      <c r="R199" s="209">
        <f>R200+R259</f>
        <v>1.5246360000000001</v>
      </c>
      <c r="S199" s="208"/>
      <c r="T199" s="210">
        <f>T200+T259</f>
        <v>2.1683279400000002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1" t="s">
        <v>81</v>
      </c>
      <c r="AT199" s="212" t="s">
        <v>71</v>
      </c>
      <c r="AU199" s="212" t="s">
        <v>72</v>
      </c>
      <c r="AY199" s="211" t="s">
        <v>203</v>
      </c>
      <c r="BK199" s="213">
        <f>BK200+BK259</f>
        <v>0</v>
      </c>
    </row>
    <row r="200" s="12" customFormat="1" ht="22.8" customHeight="1">
      <c r="A200" s="12"/>
      <c r="B200" s="200"/>
      <c r="C200" s="201"/>
      <c r="D200" s="202" t="s">
        <v>71</v>
      </c>
      <c r="E200" s="214" t="s">
        <v>316</v>
      </c>
      <c r="F200" s="214" t="s">
        <v>317</v>
      </c>
      <c r="G200" s="201"/>
      <c r="H200" s="201"/>
      <c r="I200" s="204"/>
      <c r="J200" s="215">
        <f>BK200</f>
        <v>0</v>
      </c>
      <c r="K200" s="201"/>
      <c r="L200" s="206"/>
      <c r="M200" s="207"/>
      <c r="N200" s="208"/>
      <c r="O200" s="208"/>
      <c r="P200" s="209">
        <f>SUM(P201:P258)</f>
        <v>0</v>
      </c>
      <c r="Q200" s="208"/>
      <c r="R200" s="209">
        <f>SUM(R201:R258)</f>
        <v>0</v>
      </c>
      <c r="S200" s="208"/>
      <c r="T200" s="210">
        <f>SUM(T201:T258)</f>
        <v>1.6956907800000001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1" t="s">
        <v>81</v>
      </c>
      <c r="AT200" s="212" t="s">
        <v>71</v>
      </c>
      <c r="AU200" s="212" t="s">
        <v>79</v>
      </c>
      <c r="AY200" s="211" t="s">
        <v>203</v>
      </c>
      <c r="BK200" s="213">
        <f>SUM(BK201:BK258)</f>
        <v>0</v>
      </c>
    </row>
    <row r="201" s="2" customFormat="1" ht="16.5" customHeight="1">
      <c r="A201" s="40"/>
      <c r="B201" s="41"/>
      <c r="C201" s="216" t="s">
        <v>331</v>
      </c>
      <c r="D201" s="216" t="s">
        <v>206</v>
      </c>
      <c r="E201" s="217" t="s">
        <v>319</v>
      </c>
      <c r="F201" s="218" t="s">
        <v>320</v>
      </c>
      <c r="G201" s="219" t="s">
        <v>209</v>
      </c>
      <c r="H201" s="220">
        <v>80.911000000000001</v>
      </c>
      <c r="I201" s="221"/>
      <c r="J201" s="222">
        <f>ROUND(I201*H201,2)</f>
        <v>0</v>
      </c>
      <c r="K201" s="218" t="s">
        <v>210</v>
      </c>
      <c r="L201" s="46"/>
      <c r="M201" s="223" t="s">
        <v>19</v>
      </c>
      <c r="N201" s="224" t="s">
        <v>43</v>
      </c>
      <c r="O201" s="86"/>
      <c r="P201" s="225">
        <f>O201*H201</f>
        <v>0</v>
      </c>
      <c r="Q201" s="225">
        <v>0</v>
      </c>
      <c r="R201" s="225">
        <f>Q201*H201</f>
        <v>0</v>
      </c>
      <c r="S201" s="225">
        <v>0.01098</v>
      </c>
      <c r="T201" s="226">
        <f>S201*H201</f>
        <v>0.88840278000000006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7" t="s">
        <v>321</v>
      </c>
      <c r="AT201" s="227" t="s">
        <v>206</v>
      </c>
      <c r="AU201" s="227" t="s">
        <v>81</v>
      </c>
      <c r="AY201" s="19" t="s">
        <v>203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19" t="s">
        <v>79</v>
      </c>
      <c r="BK201" s="228">
        <f>ROUND(I201*H201,2)</f>
        <v>0</v>
      </c>
      <c r="BL201" s="19" t="s">
        <v>321</v>
      </c>
      <c r="BM201" s="227" t="s">
        <v>487</v>
      </c>
    </row>
    <row r="202" s="2" customFormat="1">
      <c r="A202" s="40"/>
      <c r="B202" s="41"/>
      <c r="C202" s="42"/>
      <c r="D202" s="229" t="s">
        <v>213</v>
      </c>
      <c r="E202" s="42"/>
      <c r="F202" s="230" t="s">
        <v>323</v>
      </c>
      <c r="G202" s="42"/>
      <c r="H202" s="42"/>
      <c r="I202" s="231"/>
      <c r="J202" s="42"/>
      <c r="K202" s="42"/>
      <c r="L202" s="46"/>
      <c r="M202" s="232"/>
      <c r="N202" s="23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213</v>
      </c>
      <c r="AU202" s="19" t="s">
        <v>81</v>
      </c>
    </row>
    <row r="203" s="13" customFormat="1">
      <c r="A203" s="13"/>
      <c r="B203" s="234"/>
      <c r="C203" s="235"/>
      <c r="D203" s="236" t="s">
        <v>215</v>
      </c>
      <c r="E203" s="237" t="s">
        <v>19</v>
      </c>
      <c r="F203" s="238" t="s">
        <v>216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215</v>
      </c>
      <c r="AU203" s="244" t="s">
        <v>81</v>
      </c>
      <c r="AV203" s="13" t="s">
        <v>79</v>
      </c>
      <c r="AW203" s="13" t="s">
        <v>33</v>
      </c>
      <c r="AX203" s="13" t="s">
        <v>72</v>
      </c>
      <c r="AY203" s="244" t="s">
        <v>203</v>
      </c>
    </row>
    <row r="204" s="13" customFormat="1">
      <c r="A204" s="13"/>
      <c r="B204" s="234"/>
      <c r="C204" s="235"/>
      <c r="D204" s="236" t="s">
        <v>215</v>
      </c>
      <c r="E204" s="237" t="s">
        <v>19</v>
      </c>
      <c r="F204" s="238" t="s">
        <v>488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215</v>
      </c>
      <c r="AU204" s="244" t="s">
        <v>81</v>
      </c>
      <c r="AV204" s="13" t="s">
        <v>79</v>
      </c>
      <c r="AW204" s="13" t="s">
        <v>33</v>
      </c>
      <c r="AX204" s="13" t="s">
        <v>72</v>
      </c>
      <c r="AY204" s="244" t="s">
        <v>203</v>
      </c>
    </row>
    <row r="205" s="13" customFormat="1">
      <c r="A205" s="13"/>
      <c r="B205" s="234"/>
      <c r="C205" s="235"/>
      <c r="D205" s="236" t="s">
        <v>215</v>
      </c>
      <c r="E205" s="237" t="s">
        <v>19</v>
      </c>
      <c r="F205" s="238" t="s">
        <v>459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215</v>
      </c>
      <c r="AU205" s="244" t="s">
        <v>81</v>
      </c>
      <c r="AV205" s="13" t="s">
        <v>79</v>
      </c>
      <c r="AW205" s="13" t="s">
        <v>33</v>
      </c>
      <c r="AX205" s="13" t="s">
        <v>72</v>
      </c>
      <c r="AY205" s="244" t="s">
        <v>203</v>
      </c>
    </row>
    <row r="206" s="13" customFormat="1">
      <c r="A206" s="13"/>
      <c r="B206" s="234"/>
      <c r="C206" s="235"/>
      <c r="D206" s="236" t="s">
        <v>215</v>
      </c>
      <c r="E206" s="237" t="s">
        <v>19</v>
      </c>
      <c r="F206" s="238" t="s">
        <v>325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215</v>
      </c>
      <c r="AU206" s="244" t="s">
        <v>81</v>
      </c>
      <c r="AV206" s="13" t="s">
        <v>79</v>
      </c>
      <c r="AW206" s="13" t="s">
        <v>33</v>
      </c>
      <c r="AX206" s="13" t="s">
        <v>72</v>
      </c>
      <c r="AY206" s="244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489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4" customFormat="1">
      <c r="A208" s="14"/>
      <c r="B208" s="245"/>
      <c r="C208" s="246"/>
      <c r="D208" s="236" t="s">
        <v>215</v>
      </c>
      <c r="E208" s="247" t="s">
        <v>19</v>
      </c>
      <c r="F208" s="248" t="s">
        <v>490</v>
      </c>
      <c r="G208" s="246"/>
      <c r="H208" s="249">
        <v>82.665999999999997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215</v>
      </c>
      <c r="AU208" s="255" t="s">
        <v>81</v>
      </c>
      <c r="AV208" s="14" t="s">
        <v>81</v>
      </c>
      <c r="AW208" s="14" t="s">
        <v>33</v>
      </c>
      <c r="AX208" s="14" t="s">
        <v>72</v>
      </c>
      <c r="AY208" s="255" t="s">
        <v>203</v>
      </c>
    </row>
    <row r="209" s="14" customFormat="1">
      <c r="A209" s="14"/>
      <c r="B209" s="245"/>
      <c r="C209" s="246"/>
      <c r="D209" s="236" t="s">
        <v>215</v>
      </c>
      <c r="E209" s="247" t="s">
        <v>19</v>
      </c>
      <c r="F209" s="248" t="s">
        <v>491</v>
      </c>
      <c r="G209" s="246"/>
      <c r="H209" s="249">
        <v>-1.7549999999999999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215</v>
      </c>
      <c r="AU209" s="255" t="s">
        <v>81</v>
      </c>
      <c r="AV209" s="14" t="s">
        <v>81</v>
      </c>
      <c r="AW209" s="14" t="s">
        <v>33</v>
      </c>
      <c r="AX209" s="14" t="s">
        <v>72</v>
      </c>
      <c r="AY209" s="255" t="s">
        <v>203</v>
      </c>
    </row>
    <row r="210" s="15" customFormat="1">
      <c r="A210" s="15"/>
      <c r="B210" s="256"/>
      <c r="C210" s="257"/>
      <c r="D210" s="236" t="s">
        <v>215</v>
      </c>
      <c r="E210" s="258" t="s">
        <v>19</v>
      </c>
      <c r="F210" s="259" t="s">
        <v>246</v>
      </c>
      <c r="G210" s="257"/>
      <c r="H210" s="260">
        <v>80.911000000000001</v>
      </c>
      <c r="I210" s="261"/>
      <c r="J210" s="257"/>
      <c r="K210" s="257"/>
      <c r="L210" s="262"/>
      <c r="M210" s="263"/>
      <c r="N210" s="264"/>
      <c r="O210" s="264"/>
      <c r="P210" s="264"/>
      <c r="Q210" s="264"/>
      <c r="R210" s="264"/>
      <c r="S210" s="264"/>
      <c r="T210" s="26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6" t="s">
        <v>215</v>
      </c>
      <c r="AU210" s="266" t="s">
        <v>81</v>
      </c>
      <c r="AV210" s="15" t="s">
        <v>211</v>
      </c>
      <c r="AW210" s="15" t="s">
        <v>33</v>
      </c>
      <c r="AX210" s="15" t="s">
        <v>79</v>
      </c>
      <c r="AY210" s="266" t="s">
        <v>203</v>
      </c>
    </row>
    <row r="211" s="2" customFormat="1" ht="16.5" customHeight="1">
      <c r="A211" s="40"/>
      <c r="B211" s="41"/>
      <c r="C211" s="216" t="s">
        <v>8</v>
      </c>
      <c r="D211" s="216" t="s">
        <v>206</v>
      </c>
      <c r="E211" s="217" t="s">
        <v>332</v>
      </c>
      <c r="F211" s="218" t="s">
        <v>333</v>
      </c>
      <c r="G211" s="219" t="s">
        <v>209</v>
      </c>
      <c r="H211" s="220">
        <v>80.911000000000001</v>
      </c>
      <c r="I211" s="221"/>
      <c r="J211" s="222">
        <f>ROUND(I211*H211,2)</f>
        <v>0</v>
      </c>
      <c r="K211" s="218" t="s">
        <v>210</v>
      </c>
      <c r="L211" s="46"/>
      <c r="M211" s="223" t="s">
        <v>19</v>
      </c>
      <c r="N211" s="224" t="s">
        <v>43</v>
      </c>
      <c r="O211" s="86"/>
      <c r="P211" s="225">
        <f>O211*H211</f>
        <v>0</v>
      </c>
      <c r="Q211" s="225">
        <v>0</v>
      </c>
      <c r="R211" s="225">
        <f>Q211*H211</f>
        <v>0</v>
      </c>
      <c r="S211" s="225">
        <v>0.0080000000000000002</v>
      </c>
      <c r="T211" s="226">
        <f>S211*H211</f>
        <v>0.64728799999999997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7" t="s">
        <v>321</v>
      </c>
      <c r="AT211" s="227" t="s">
        <v>206</v>
      </c>
      <c r="AU211" s="227" t="s">
        <v>81</v>
      </c>
      <c r="AY211" s="19" t="s">
        <v>203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19" t="s">
        <v>79</v>
      </c>
      <c r="BK211" s="228">
        <f>ROUND(I211*H211,2)</f>
        <v>0</v>
      </c>
      <c r="BL211" s="19" t="s">
        <v>321</v>
      </c>
      <c r="BM211" s="227" t="s">
        <v>492</v>
      </c>
    </row>
    <row r="212" s="2" customFormat="1">
      <c r="A212" s="40"/>
      <c r="B212" s="41"/>
      <c r="C212" s="42"/>
      <c r="D212" s="229" t="s">
        <v>213</v>
      </c>
      <c r="E212" s="42"/>
      <c r="F212" s="230" t="s">
        <v>335</v>
      </c>
      <c r="G212" s="42"/>
      <c r="H212" s="42"/>
      <c r="I212" s="231"/>
      <c r="J212" s="42"/>
      <c r="K212" s="42"/>
      <c r="L212" s="46"/>
      <c r="M212" s="232"/>
      <c r="N212" s="233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213</v>
      </c>
      <c r="AU212" s="19" t="s">
        <v>81</v>
      </c>
    </row>
    <row r="213" s="13" customFormat="1">
      <c r="A213" s="13"/>
      <c r="B213" s="234"/>
      <c r="C213" s="235"/>
      <c r="D213" s="236" t="s">
        <v>215</v>
      </c>
      <c r="E213" s="237" t="s">
        <v>19</v>
      </c>
      <c r="F213" s="238" t="s">
        <v>216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215</v>
      </c>
      <c r="AU213" s="244" t="s">
        <v>81</v>
      </c>
      <c r="AV213" s="13" t="s">
        <v>79</v>
      </c>
      <c r="AW213" s="13" t="s">
        <v>33</v>
      </c>
      <c r="AX213" s="13" t="s">
        <v>72</v>
      </c>
      <c r="AY213" s="244" t="s">
        <v>203</v>
      </c>
    </row>
    <row r="214" s="13" customFormat="1">
      <c r="A214" s="13"/>
      <c r="B214" s="234"/>
      <c r="C214" s="235"/>
      <c r="D214" s="236" t="s">
        <v>215</v>
      </c>
      <c r="E214" s="237" t="s">
        <v>19</v>
      </c>
      <c r="F214" s="238" t="s">
        <v>493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215</v>
      </c>
      <c r="AU214" s="244" t="s">
        <v>81</v>
      </c>
      <c r="AV214" s="13" t="s">
        <v>79</v>
      </c>
      <c r="AW214" s="13" t="s">
        <v>33</v>
      </c>
      <c r="AX214" s="13" t="s">
        <v>72</v>
      </c>
      <c r="AY214" s="244" t="s">
        <v>203</v>
      </c>
    </row>
    <row r="215" s="13" customFormat="1">
      <c r="A215" s="13"/>
      <c r="B215" s="234"/>
      <c r="C215" s="235"/>
      <c r="D215" s="236" t="s">
        <v>215</v>
      </c>
      <c r="E215" s="237" t="s">
        <v>19</v>
      </c>
      <c r="F215" s="238" t="s">
        <v>459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215</v>
      </c>
      <c r="AU215" s="244" t="s">
        <v>81</v>
      </c>
      <c r="AV215" s="13" t="s">
        <v>79</v>
      </c>
      <c r="AW215" s="13" t="s">
        <v>33</v>
      </c>
      <c r="AX215" s="13" t="s">
        <v>72</v>
      </c>
      <c r="AY215" s="244" t="s">
        <v>203</v>
      </c>
    </row>
    <row r="216" s="13" customFormat="1">
      <c r="A216" s="13"/>
      <c r="B216" s="234"/>
      <c r="C216" s="235"/>
      <c r="D216" s="236" t="s">
        <v>215</v>
      </c>
      <c r="E216" s="237" t="s">
        <v>19</v>
      </c>
      <c r="F216" s="238" t="s">
        <v>337</v>
      </c>
      <c r="G216" s="235"/>
      <c r="H216" s="237" t="s">
        <v>19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215</v>
      </c>
      <c r="AU216" s="244" t="s">
        <v>81</v>
      </c>
      <c r="AV216" s="13" t="s">
        <v>79</v>
      </c>
      <c r="AW216" s="13" t="s">
        <v>33</v>
      </c>
      <c r="AX216" s="13" t="s">
        <v>72</v>
      </c>
      <c r="AY216" s="244" t="s">
        <v>203</v>
      </c>
    </row>
    <row r="217" s="13" customFormat="1">
      <c r="A217" s="13"/>
      <c r="B217" s="234"/>
      <c r="C217" s="235"/>
      <c r="D217" s="236" t="s">
        <v>215</v>
      </c>
      <c r="E217" s="237" t="s">
        <v>19</v>
      </c>
      <c r="F217" s="238" t="s">
        <v>338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215</v>
      </c>
      <c r="AU217" s="244" t="s">
        <v>81</v>
      </c>
      <c r="AV217" s="13" t="s">
        <v>79</v>
      </c>
      <c r="AW217" s="13" t="s">
        <v>33</v>
      </c>
      <c r="AX217" s="13" t="s">
        <v>72</v>
      </c>
      <c r="AY217" s="244" t="s">
        <v>203</v>
      </c>
    </row>
    <row r="218" s="14" customFormat="1">
      <c r="A218" s="14"/>
      <c r="B218" s="245"/>
      <c r="C218" s="246"/>
      <c r="D218" s="236" t="s">
        <v>215</v>
      </c>
      <c r="E218" s="247" t="s">
        <v>19</v>
      </c>
      <c r="F218" s="248" t="s">
        <v>490</v>
      </c>
      <c r="G218" s="246"/>
      <c r="H218" s="249">
        <v>82.665999999999997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215</v>
      </c>
      <c r="AU218" s="255" t="s">
        <v>81</v>
      </c>
      <c r="AV218" s="14" t="s">
        <v>81</v>
      </c>
      <c r="AW218" s="14" t="s">
        <v>33</v>
      </c>
      <c r="AX218" s="14" t="s">
        <v>72</v>
      </c>
      <c r="AY218" s="255" t="s">
        <v>203</v>
      </c>
    </row>
    <row r="219" s="14" customFormat="1">
      <c r="A219" s="14"/>
      <c r="B219" s="245"/>
      <c r="C219" s="246"/>
      <c r="D219" s="236" t="s">
        <v>215</v>
      </c>
      <c r="E219" s="247" t="s">
        <v>19</v>
      </c>
      <c r="F219" s="248" t="s">
        <v>491</v>
      </c>
      <c r="G219" s="246"/>
      <c r="H219" s="249">
        <v>-1.7549999999999999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215</v>
      </c>
      <c r="AU219" s="255" t="s">
        <v>81</v>
      </c>
      <c r="AV219" s="14" t="s">
        <v>81</v>
      </c>
      <c r="AW219" s="14" t="s">
        <v>33</v>
      </c>
      <c r="AX219" s="14" t="s">
        <v>72</v>
      </c>
      <c r="AY219" s="255" t="s">
        <v>203</v>
      </c>
    </row>
    <row r="220" s="15" customFormat="1">
      <c r="A220" s="15"/>
      <c r="B220" s="256"/>
      <c r="C220" s="257"/>
      <c r="D220" s="236" t="s">
        <v>215</v>
      </c>
      <c r="E220" s="258" t="s">
        <v>19</v>
      </c>
      <c r="F220" s="259" t="s">
        <v>246</v>
      </c>
      <c r="G220" s="257"/>
      <c r="H220" s="260">
        <v>80.911000000000001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66" t="s">
        <v>215</v>
      </c>
      <c r="AU220" s="266" t="s">
        <v>81</v>
      </c>
      <c r="AV220" s="15" t="s">
        <v>211</v>
      </c>
      <c r="AW220" s="15" t="s">
        <v>33</v>
      </c>
      <c r="AX220" s="15" t="s">
        <v>79</v>
      </c>
      <c r="AY220" s="266" t="s">
        <v>203</v>
      </c>
    </row>
    <row r="221" s="2" customFormat="1" ht="16.5" customHeight="1">
      <c r="A221" s="40"/>
      <c r="B221" s="41"/>
      <c r="C221" s="216" t="s">
        <v>348</v>
      </c>
      <c r="D221" s="216" t="s">
        <v>206</v>
      </c>
      <c r="E221" s="217" t="s">
        <v>366</v>
      </c>
      <c r="F221" s="218" t="s">
        <v>367</v>
      </c>
      <c r="G221" s="219" t="s">
        <v>358</v>
      </c>
      <c r="H221" s="220">
        <v>3</v>
      </c>
      <c r="I221" s="221"/>
      <c r="J221" s="222">
        <f>ROUND(I221*H221,2)</f>
        <v>0</v>
      </c>
      <c r="K221" s="218" t="s">
        <v>210</v>
      </c>
      <c r="L221" s="46"/>
      <c r="M221" s="223" t="s">
        <v>19</v>
      </c>
      <c r="N221" s="224" t="s">
        <v>43</v>
      </c>
      <c r="O221" s="86"/>
      <c r="P221" s="225">
        <f>O221*H221</f>
        <v>0</v>
      </c>
      <c r="Q221" s="225">
        <v>0</v>
      </c>
      <c r="R221" s="225">
        <f>Q221*H221</f>
        <v>0</v>
      </c>
      <c r="S221" s="225">
        <v>0.024</v>
      </c>
      <c r="T221" s="226">
        <f>S221*H221</f>
        <v>0.072000000000000008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7" t="s">
        <v>321</v>
      </c>
      <c r="AT221" s="227" t="s">
        <v>206</v>
      </c>
      <c r="AU221" s="227" t="s">
        <v>81</v>
      </c>
      <c r="AY221" s="19" t="s">
        <v>203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19" t="s">
        <v>79</v>
      </c>
      <c r="BK221" s="228">
        <f>ROUND(I221*H221,2)</f>
        <v>0</v>
      </c>
      <c r="BL221" s="19" t="s">
        <v>321</v>
      </c>
      <c r="BM221" s="227" t="s">
        <v>494</v>
      </c>
    </row>
    <row r="222" s="2" customFormat="1">
      <c r="A222" s="40"/>
      <c r="B222" s="41"/>
      <c r="C222" s="42"/>
      <c r="D222" s="229" t="s">
        <v>213</v>
      </c>
      <c r="E222" s="42"/>
      <c r="F222" s="230" t="s">
        <v>369</v>
      </c>
      <c r="G222" s="42"/>
      <c r="H222" s="42"/>
      <c r="I222" s="231"/>
      <c r="J222" s="42"/>
      <c r="K222" s="42"/>
      <c r="L222" s="46"/>
      <c r="M222" s="232"/>
      <c r="N222" s="23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213</v>
      </c>
      <c r="AU222" s="19" t="s">
        <v>81</v>
      </c>
    </row>
    <row r="223" s="13" customFormat="1">
      <c r="A223" s="13"/>
      <c r="B223" s="234"/>
      <c r="C223" s="235"/>
      <c r="D223" s="236" t="s">
        <v>215</v>
      </c>
      <c r="E223" s="237" t="s">
        <v>19</v>
      </c>
      <c r="F223" s="238" t="s">
        <v>216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215</v>
      </c>
      <c r="AU223" s="244" t="s">
        <v>81</v>
      </c>
      <c r="AV223" s="13" t="s">
        <v>79</v>
      </c>
      <c r="AW223" s="13" t="s">
        <v>33</v>
      </c>
      <c r="AX223" s="13" t="s">
        <v>72</v>
      </c>
      <c r="AY223" s="244" t="s">
        <v>203</v>
      </c>
    </row>
    <row r="224" s="13" customFormat="1">
      <c r="A224" s="13"/>
      <c r="B224" s="234"/>
      <c r="C224" s="235"/>
      <c r="D224" s="236" t="s">
        <v>215</v>
      </c>
      <c r="E224" s="237" t="s">
        <v>19</v>
      </c>
      <c r="F224" s="238" t="s">
        <v>495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215</v>
      </c>
      <c r="AU224" s="244" t="s">
        <v>81</v>
      </c>
      <c r="AV224" s="13" t="s">
        <v>79</v>
      </c>
      <c r="AW224" s="13" t="s">
        <v>33</v>
      </c>
      <c r="AX224" s="13" t="s">
        <v>72</v>
      </c>
      <c r="AY224" s="244" t="s">
        <v>203</v>
      </c>
    </row>
    <row r="225" s="13" customFormat="1">
      <c r="A225" s="13"/>
      <c r="B225" s="234"/>
      <c r="C225" s="235"/>
      <c r="D225" s="236" t="s">
        <v>215</v>
      </c>
      <c r="E225" s="237" t="s">
        <v>19</v>
      </c>
      <c r="F225" s="238" t="s">
        <v>444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215</v>
      </c>
      <c r="AU225" s="244" t="s">
        <v>81</v>
      </c>
      <c r="AV225" s="13" t="s">
        <v>79</v>
      </c>
      <c r="AW225" s="13" t="s">
        <v>33</v>
      </c>
      <c r="AX225" s="13" t="s">
        <v>72</v>
      </c>
      <c r="AY225" s="244" t="s">
        <v>203</v>
      </c>
    </row>
    <row r="226" s="13" customFormat="1">
      <c r="A226" s="13"/>
      <c r="B226" s="234"/>
      <c r="C226" s="235"/>
      <c r="D226" s="236" t="s">
        <v>215</v>
      </c>
      <c r="E226" s="237" t="s">
        <v>19</v>
      </c>
      <c r="F226" s="238" t="s">
        <v>371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215</v>
      </c>
      <c r="AU226" s="244" t="s">
        <v>81</v>
      </c>
      <c r="AV226" s="13" t="s">
        <v>79</v>
      </c>
      <c r="AW226" s="13" t="s">
        <v>33</v>
      </c>
      <c r="AX226" s="13" t="s">
        <v>72</v>
      </c>
      <c r="AY226" s="244" t="s">
        <v>203</v>
      </c>
    </row>
    <row r="227" s="13" customFormat="1">
      <c r="A227" s="13"/>
      <c r="B227" s="234"/>
      <c r="C227" s="235"/>
      <c r="D227" s="236" t="s">
        <v>215</v>
      </c>
      <c r="E227" s="237" t="s">
        <v>19</v>
      </c>
      <c r="F227" s="238" t="s">
        <v>372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215</v>
      </c>
      <c r="AU227" s="244" t="s">
        <v>81</v>
      </c>
      <c r="AV227" s="13" t="s">
        <v>79</v>
      </c>
      <c r="AW227" s="13" t="s">
        <v>33</v>
      </c>
      <c r="AX227" s="13" t="s">
        <v>72</v>
      </c>
      <c r="AY227" s="244" t="s">
        <v>203</v>
      </c>
    </row>
    <row r="228" s="14" customFormat="1">
      <c r="A228" s="14"/>
      <c r="B228" s="245"/>
      <c r="C228" s="246"/>
      <c r="D228" s="236" t="s">
        <v>215</v>
      </c>
      <c r="E228" s="247" t="s">
        <v>19</v>
      </c>
      <c r="F228" s="248" t="s">
        <v>79</v>
      </c>
      <c r="G228" s="246"/>
      <c r="H228" s="249">
        <v>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215</v>
      </c>
      <c r="AU228" s="255" t="s">
        <v>81</v>
      </c>
      <c r="AV228" s="14" t="s">
        <v>81</v>
      </c>
      <c r="AW228" s="14" t="s">
        <v>33</v>
      </c>
      <c r="AX228" s="14" t="s">
        <v>72</v>
      </c>
      <c r="AY228" s="255" t="s">
        <v>203</v>
      </c>
    </row>
    <row r="229" s="13" customFormat="1">
      <c r="A229" s="13"/>
      <c r="B229" s="234"/>
      <c r="C229" s="235"/>
      <c r="D229" s="236" t="s">
        <v>215</v>
      </c>
      <c r="E229" s="237" t="s">
        <v>19</v>
      </c>
      <c r="F229" s="238" t="s">
        <v>216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215</v>
      </c>
      <c r="AU229" s="244" t="s">
        <v>81</v>
      </c>
      <c r="AV229" s="13" t="s">
        <v>79</v>
      </c>
      <c r="AW229" s="13" t="s">
        <v>33</v>
      </c>
      <c r="AX229" s="13" t="s">
        <v>72</v>
      </c>
      <c r="AY229" s="244" t="s">
        <v>203</v>
      </c>
    </row>
    <row r="230" s="13" customFormat="1">
      <c r="A230" s="13"/>
      <c r="B230" s="234"/>
      <c r="C230" s="235"/>
      <c r="D230" s="236" t="s">
        <v>215</v>
      </c>
      <c r="E230" s="237" t="s">
        <v>19</v>
      </c>
      <c r="F230" s="238" t="s">
        <v>496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215</v>
      </c>
      <c r="AU230" s="244" t="s">
        <v>81</v>
      </c>
      <c r="AV230" s="13" t="s">
        <v>79</v>
      </c>
      <c r="AW230" s="13" t="s">
        <v>33</v>
      </c>
      <c r="AX230" s="13" t="s">
        <v>72</v>
      </c>
      <c r="AY230" s="244" t="s">
        <v>203</v>
      </c>
    </row>
    <row r="231" s="13" customFormat="1">
      <c r="A231" s="13"/>
      <c r="B231" s="234"/>
      <c r="C231" s="235"/>
      <c r="D231" s="236" t="s">
        <v>215</v>
      </c>
      <c r="E231" s="237" t="s">
        <v>19</v>
      </c>
      <c r="F231" s="238" t="s">
        <v>447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215</v>
      </c>
      <c r="AU231" s="244" t="s">
        <v>81</v>
      </c>
      <c r="AV231" s="13" t="s">
        <v>79</v>
      </c>
      <c r="AW231" s="13" t="s">
        <v>33</v>
      </c>
      <c r="AX231" s="13" t="s">
        <v>72</v>
      </c>
      <c r="AY231" s="244" t="s">
        <v>203</v>
      </c>
    </row>
    <row r="232" s="13" customFormat="1">
      <c r="A232" s="13"/>
      <c r="B232" s="234"/>
      <c r="C232" s="235"/>
      <c r="D232" s="236" t="s">
        <v>215</v>
      </c>
      <c r="E232" s="237" t="s">
        <v>19</v>
      </c>
      <c r="F232" s="238" t="s">
        <v>371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215</v>
      </c>
      <c r="AU232" s="244" t="s">
        <v>81</v>
      </c>
      <c r="AV232" s="13" t="s">
        <v>79</v>
      </c>
      <c r="AW232" s="13" t="s">
        <v>33</v>
      </c>
      <c r="AX232" s="13" t="s">
        <v>72</v>
      </c>
      <c r="AY232" s="244" t="s">
        <v>203</v>
      </c>
    </row>
    <row r="233" s="13" customFormat="1">
      <c r="A233" s="13"/>
      <c r="B233" s="234"/>
      <c r="C233" s="235"/>
      <c r="D233" s="236" t="s">
        <v>215</v>
      </c>
      <c r="E233" s="237" t="s">
        <v>19</v>
      </c>
      <c r="F233" s="238" t="s">
        <v>372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215</v>
      </c>
      <c r="AU233" s="244" t="s">
        <v>81</v>
      </c>
      <c r="AV233" s="13" t="s">
        <v>79</v>
      </c>
      <c r="AW233" s="13" t="s">
        <v>33</v>
      </c>
      <c r="AX233" s="13" t="s">
        <v>72</v>
      </c>
      <c r="AY233" s="244" t="s">
        <v>203</v>
      </c>
    </row>
    <row r="234" s="14" customFormat="1">
      <c r="A234" s="14"/>
      <c r="B234" s="245"/>
      <c r="C234" s="246"/>
      <c r="D234" s="236" t="s">
        <v>215</v>
      </c>
      <c r="E234" s="247" t="s">
        <v>19</v>
      </c>
      <c r="F234" s="248" t="s">
        <v>79</v>
      </c>
      <c r="G234" s="246"/>
      <c r="H234" s="249">
        <v>1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215</v>
      </c>
      <c r="AU234" s="255" t="s">
        <v>81</v>
      </c>
      <c r="AV234" s="14" t="s">
        <v>81</v>
      </c>
      <c r="AW234" s="14" t="s">
        <v>33</v>
      </c>
      <c r="AX234" s="14" t="s">
        <v>72</v>
      </c>
      <c r="AY234" s="255" t="s">
        <v>203</v>
      </c>
    </row>
    <row r="235" s="13" customFormat="1">
      <c r="A235" s="13"/>
      <c r="B235" s="234"/>
      <c r="C235" s="235"/>
      <c r="D235" s="236" t="s">
        <v>215</v>
      </c>
      <c r="E235" s="237" t="s">
        <v>19</v>
      </c>
      <c r="F235" s="238" t="s">
        <v>216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215</v>
      </c>
      <c r="AU235" s="244" t="s">
        <v>81</v>
      </c>
      <c r="AV235" s="13" t="s">
        <v>79</v>
      </c>
      <c r="AW235" s="13" t="s">
        <v>33</v>
      </c>
      <c r="AX235" s="13" t="s">
        <v>72</v>
      </c>
      <c r="AY235" s="244" t="s">
        <v>203</v>
      </c>
    </row>
    <row r="236" s="13" customFormat="1">
      <c r="A236" s="13"/>
      <c r="B236" s="234"/>
      <c r="C236" s="235"/>
      <c r="D236" s="236" t="s">
        <v>215</v>
      </c>
      <c r="E236" s="237" t="s">
        <v>19</v>
      </c>
      <c r="F236" s="238" t="s">
        <v>497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215</v>
      </c>
      <c r="AU236" s="244" t="s">
        <v>81</v>
      </c>
      <c r="AV236" s="13" t="s">
        <v>79</v>
      </c>
      <c r="AW236" s="13" t="s">
        <v>33</v>
      </c>
      <c r="AX236" s="13" t="s">
        <v>72</v>
      </c>
      <c r="AY236" s="244" t="s">
        <v>203</v>
      </c>
    </row>
    <row r="237" s="13" customFormat="1">
      <c r="A237" s="13"/>
      <c r="B237" s="234"/>
      <c r="C237" s="235"/>
      <c r="D237" s="236" t="s">
        <v>215</v>
      </c>
      <c r="E237" s="237" t="s">
        <v>19</v>
      </c>
      <c r="F237" s="238" t="s">
        <v>459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215</v>
      </c>
      <c r="AU237" s="244" t="s">
        <v>81</v>
      </c>
      <c r="AV237" s="13" t="s">
        <v>79</v>
      </c>
      <c r="AW237" s="13" t="s">
        <v>33</v>
      </c>
      <c r="AX237" s="13" t="s">
        <v>72</v>
      </c>
      <c r="AY237" s="244" t="s">
        <v>203</v>
      </c>
    </row>
    <row r="238" s="13" customFormat="1">
      <c r="A238" s="13"/>
      <c r="B238" s="234"/>
      <c r="C238" s="235"/>
      <c r="D238" s="236" t="s">
        <v>215</v>
      </c>
      <c r="E238" s="237" t="s">
        <v>19</v>
      </c>
      <c r="F238" s="238" t="s">
        <v>498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215</v>
      </c>
      <c r="AU238" s="244" t="s">
        <v>81</v>
      </c>
      <c r="AV238" s="13" t="s">
        <v>79</v>
      </c>
      <c r="AW238" s="13" t="s">
        <v>33</v>
      </c>
      <c r="AX238" s="13" t="s">
        <v>72</v>
      </c>
      <c r="AY238" s="244" t="s">
        <v>203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499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4" customFormat="1">
      <c r="A240" s="14"/>
      <c r="B240" s="245"/>
      <c r="C240" s="246"/>
      <c r="D240" s="236" t="s">
        <v>215</v>
      </c>
      <c r="E240" s="247" t="s">
        <v>19</v>
      </c>
      <c r="F240" s="248" t="s">
        <v>79</v>
      </c>
      <c r="G240" s="246"/>
      <c r="H240" s="249">
        <v>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215</v>
      </c>
      <c r="AU240" s="255" t="s">
        <v>81</v>
      </c>
      <c r="AV240" s="14" t="s">
        <v>81</v>
      </c>
      <c r="AW240" s="14" t="s">
        <v>33</v>
      </c>
      <c r="AX240" s="14" t="s">
        <v>72</v>
      </c>
      <c r="AY240" s="255" t="s">
        <v>203</v>
      </c>
    </row>
    <row r="241" s="15" customFormat="1">
      <c r="A241" s="15"/>
      <c r="B241" s="256"/>
      <c r="C241" s="257"/>
      <c r="D241" s="236" t="s">
        <v>215</v>
      </c>
      <c r="E241" s="258" t="s">
        <v>19</v>
      </c>
      <c r="F241" s="259" t="s">
        <v>246</v>
      </c>
      <c r="G241" s="257"/>
      <c r="H241" s="260">
        <v>3</v>
      </c>
      <c r="I241" s="261"/>
      <c r="J241" s="257"/>
      <c r="K241" s="257"/>
      <c r="L241" s="262"/>
      <c r="M241" s="263"/>
      <c r="N241" s="264"/>
      <c r="O241" s="264"/>
      <c r="P241" s="264"/>
      <c r="Q241" s="264"/>
      <c r="R241" s="264"/>
      <c r="S241" s="264"/>
      <c r="T241" s="26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6" t="s">
        <v>215</v>
      </c>
      <c r="AU241" s="266" t="s">
        <v>81</v>
      </c>
      <c r="AV241" s="15" t="s">
        <v>211</v>
      </c>
      <c r="AW241" s="15" t="s">
        <v>33</v>
      </c>
      <c r="AX241" s="15" t="s">
        <v>79</v>
      </c>
      <c r="AY241" s="266" t="s">
        <v>203</v>
      </c>
    </row>
    <row r="242" s="2" customFormat="1" ht="16.5" customHeight="1">
      <c r="A242" s="40"/>
      <c r="B242" s="41"/>
      <c r="C242" s="216" t="s">
        <v>355</v>
      </c>
      <c r="D242" s="216" t="s">
        <v>206</v>
      </c>
      <c r="E242" s="217" t="s">
        <v>387</v>
      </c>
      <c r="F242" s="218" t="s">
        <v>388</v>
      </c>
      <c r="G242" s="219" t="s">
        <v>358</v>
      </c>
      <c r="H242" s="220">
        <v>1</v>
      </c>
      <c r="I242" s="221"/>
      <c r="J242" s="222">
        <f>ROUND(I242*H242,2)</f>
        <v>0</v>
      </c>
      <c r="K242" s="218" t="s">
        <v>210</v>
      </c>
      <c r="L242" s="46"/>
      <c r="M242" s="223" t="s">
        <v>19</v>
      </c>
      <c r="N242" s="224" t="s">
        <v>43</v>
      </c>
      <c r="O242" s="86"/>
      <c r="P242" s="225">
        <f>O242*H242</f>
        <v>0</v>
      </c>
      <c r="Q242" s="225">
        <v>0</v>
      </c>
      <c r="R242" s="225">
        <f>Q242*H242</f>
        <v>0</v>
      </c>
      <c r="S242" s="225">
        <v>0.028000000000000001</v>
      </c>
      <c r="T242" s="226">
        <f>S242*H242</f>
        <v>0.028000000000000001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7" t="s">
        <v>321</v>
      </c>
      <c r="AT242" s="227" t="s">
        <v>206</v>
      </c>
      <c r="AU242" s="227" t="s">
        <v>81</v>
      </c>
      <c r="AY242" s="19" t="s">
        <v>203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19" t="s">
        <v>79</v>
      </c>
      <c r="BK242" s="228">
        <f>ROUND(I242*H242,2)</f>
        <v>0</v>
      </c>
      <c r="BL242" s="19" t="s">
        <v>321</v>
      </c>
      <c r="BM242" s="227" t="s">
        <v>500</v>
      </c>
    </row>
    <row r="243" s="2" customFormat="1">
      <c r="A243" s="40"/>
      <c r="B243" s="41"/>
      <c r="C243" s="42"/>
      <c r="D243" s="229" t="s">
        <v>213</v>
      </c>
      <c r="E243" s="42"/>
      <c r="F243" s="230" t="s">
        <v>390</v>
      </c>
      <c r="G243" s="42"/>
      <c r="H243" s="42"/>
      <c r="I243" s="231"/>
      <c r="J243" s="42"/>
      <c r="K243" s="42"/>
      <c r="L243" s="46"/>
      <c r="M243" s="232"/>
      <c r="N243" s="233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213</v>
      </c>
      <c r="AU243" s="19" t="s">
        <v>81</v>
      </c>
    </row>
    <row r="244" s="13" customFormat="1">
      <c r="A244" s="13"/>
      <c r="B244" s="234"/>
      <c r="C244" s="235"/>
      <c r="D244" s="236" t="s">
        <v>215</v>
      </c>
      <c r="E244" s="237" t="s">
        <v>19</v>
      </c>
      <c r="F244" s="238" t="s">
        <v>216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215</v>
      </c>
      <c r="AU244" s="244" t="s">
        <v>81</v>
      </c>
      <c r="AV244" s="13" t="s">
        <v>79</v>
      </c>
      <c r="AW244" s="13" t="s">
        <v>33</v>
      </c>
      <c r="AX244" s="13" t="s">
        <v>72</v>
      </c>
      <c r="AY244" s="244" t="s">
        <v>203</v>
      </c>
    </row>
    <row r="245" s="13" customFormat="1">
      <c r="A245" s="13"/>
      <c r="B245" s="234"/>
      <c r="C245" s="235"/>
      <c r="D245" s="236" t="s">
        <v>215</v>
      </c>
      <c r="E245" s="237" t="s">
        <v>19</v>
      </c>
      <c r="F245" s="238" t="s">
        <v>501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215</v>
      </c>
      <c r="AU245" s="244" t="s">
        <v>81</v>
      </c>
      <c r="AV245" s="13" t="s">
        <v>79</v>
      </c>
      <c r="AW245" s="13" t="s">
        <v>33</v>
      </c>
      <c r="AX245" s="13" t="s">
        <v>72</v>
      </c>
      <c r="AY245" s="244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444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3" customFormat="1">
      <c r="A247" s="13"/>
      <c r="B247" s="234"/>
      <c r="C247" s="235"/>
      <c r="D247" s="236" t="s">
        <v>215</v>
      </c>
      <c r="E247" s="237" t="s">
        <v>19</v>
      </c>
      <c r="F247" s="238" t="s">
        <v>371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215</v>
      </c>
      <c r="AU247" s="244" t="s">
        <v>81</v>
      </c>
      <c r="AV247" s="13" t="s">
        <v>79</v>
      </c>
      <c r="AW247" s="13" t="s">
        <v>33</v>
      </c>
      <c r="AX247" s="13" t="s">
        <v>72</v>
      </c>
      <c r="AY247" s="244" t="s">
        <v>203</v>
      </c>
    </row>
    <row r="248" s="13" customFormat="1">
      <c r="A248" s="13"/>
      <c r="B248" s="234"/>
      <c r="C248" s="235"/>
      <c r="D248" s="236" t="s">
        <v>215</v>
      </c>
      <c r="E248" s="237" t="s">
        <v>19</v>
      </c>
      <c r="F248" s="238" t="s">
        <v>502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215</v>
      </c>
      <c r="AU248" s="244" t="s">
        <v>81</v>
      </c>
      <c r="AV248" s="13" t="s">
        <v>79</v>
      </c>
      <c r="AW248" s="13" t="s">
        <v>33</v>
      </c>
      <c r="AX248" s="13" t="s">
        <v>72</v>
      </c>
      <c r="AY248" s="244" t="s">
        <v>203</v>
      </c>
    </row>
    <row r="249" s="14" customFormat="1">
      <c r="A249" s="14"/>
      <c r="B249" s="245"/>
      <c r="C249" s="246"/>
      <c r="D249" s="236" t="s">
        <v>215</v>
      </c>
      <c r="E249" s="247" t="s">
        <v>19</v>
      </c>
      <c r="F249" s="248" t="s">
        <v>79</v>
      </c>
      <c r="G249" s="246"/>
      <c r="H249" s="249">
        <v>1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215</v>
      </c>
      <c r="AU249" s="255" t="s">
        <v>81</v>
      </c>
      <c r="AV249" s="14" t="s">
        <v>81</v>
      </c>
      <c r="AW249" s="14" t="s">
        <v>33</v>
      </c>
      <c r="AX249" s="14" t="s">
        <v>72</v>
      </c>
      <c r="AY249" s="255" t="s">
        <v>203</v>
      </c>
    </row>
    <row r="250" s="15" customFormat="1">
      <c r="A250" s="15"/>
      <c r="B250" s="256"/>
      <c r="C250" s="257"/>
      <c r="D250" s="236" t="s">
        <v>215</v>
      </c>
      <c r="E250" s="258" t="s">
        <v>19</v>
      </c>
      <c r="F250" s="259" t="s">
        <v>246</v>
      </c>
      <c r="G250" s="257"/>
      <c r="H250" s="260">
        <v>1</v>
      </c>
      <c r="I250" s="261"/>
      <c r="J250" s="257"/>
      <c r="K250" s="257"/>
      <c r="L250" s="262"/>
      <c r="M250" s="263"/>
      <c r="N250" s="264"/>
      <c r="O250" s="264"/>
      <c r="P250" s="264"/>
      <c r="Q250" s="264"/>
      <c r="R250" s="264"/>
      <c r="S250" s="264"/>
      <c r="T250" s="26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6" t="s">
        <v>215</v>
      </c>
      <c r="AU250" s="266" t="s">
        <v>81</v>
      </c>
      <c r="AV250" s="15" t="s">
        <v>211</v>
      </c>
      <c r="AW250" s="15" t="s">
        <v>33</v>
      </c>
      <c r="AX250" s="15" t="s">
        <v>79</v>
      </c>
      <c r="AY250" s="266" t="s">
        <v>203</v>
      </c>
    </row>
    <row r="251" s="2" customFormat="1" ht="16.5" customHeight="1">
      <c r="A251" s="40"/>
      <c r="B251" s="41"/>
      <c r="C251" s="216" t="s">
        <v>365</v>
      </c>
      <c r="D251" s="216" t="s">
        <v>206</v>
      </c>
      <c r="E251" s="217" t="s">
        <v>503</v>
      </c>
      <c r="F251" s="218" t="s">
        <v>504</v>
      </c>
      <c r="G251" s="219" t="s">
        <v>505</v>
      </c>
      <c r="H251" s="220">
        <v>1</v>
      </c>
      <c r="I251" s="221"/>
      <c r="J251" s="222">
        <f>ROUND(I251*H251,2)</f>
        <v>0</v>
      </c>
      <c r="K251" s="218" t="s">
        <v>19</v>
      </c>
      <c r="L251" s="46"/>
      <c r="M251" s="223" t="s">
        <v>19</v>
      </c>
      <c r="N251" s="224" t="s">
        <v>43</v>
      </c>
      <c r="O251" s="86"/>
      <c r="P251" s="225">
        <f>O251*H251</f>
        <v>0</v>
      </c>
      <c r="Q251" s="225">
        <v>0</v>
      </c>
      <c r="R251" s="225">
        <f>Q251*H251</f>
        <v>0</v>
      </c>
      <c r="S251" s="225">
        <v>0.059999999999999998</v>
      </c>
      <c r="T251" s="226">
        <f>S251*H251</f>
        <v>0.059999999999999998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7" t="s">
        <v>321</v>
      </c>
      <c r="AT251" s="227" t="s">
        <v>206</v>
      </c>
      <c r="AU251" s="227" t="s">
        <v>81</v>
      </c>
      <c r="AY251" s="19" t="s">
        <v>203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19" t="s">
        <v>79</v>
      </c>
      <c r="BK251" s="228">
        <f>ROUND(I251*H251,2)</f>
        <v>0</v>
      </c>
      <c r="BL251" s="19" t="s">
        <v>321</v>
      </c>
      <c r="BM251" s="227" t="s">
        <v>506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216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3" customFormat="1">
      <c r="A253" s="13"/>
      <c r="B253" s="234"/>
      <c r="C253" s="235"/>
      <c r="D253" s="236" t="s">
        <v>215</v>
      </c>
      <c r="E253" s="237" t="s">
        <v>19</v>
      </c>
      <c r="F253" s="238" t="s">
        <v>507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215</v>
      </c>
      <c r="AU253" s="244" t="s">
        <v>81</v>
      </c>
      <c r="AV253" s="13" t="s">
        <v>79</v>
      </c>
      <c r="AW253" s="13" t="s">
        <v>33</v>
      </c>
      <c r="AX253" s="13" t="s">
        <v>72</v>
      </c>
      <c r="AY253" s="244" t="s">
        <v>203</v>
      </c>
    </row>
    <row r="254" s="13" customFormat="1">
      <c r="A254" s="13"/>
      <c r="B254" s="234"/>
      <c r="C254" s="235"/>
      <c r="D254" s="236" t="s">
        <v>215</v>
      </c>
      <c r="E254" s="237" t="s">
        <v>19</v>
      </c>
      <c r="F254" s="238" t="s">
        <v>459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215</v>
      </c>
      <c r="AU254" s="244" t="s">
        <v>81</v>
      </c>
      <c r="AV254" s="13" t="s">
        <v>79</v>
      </c>
      <c r="AW254" s="13" t="s">
        <v>33</v>
      </c>
      <c r="AX254" s="13" t="s">
        <v>72</v>
      </c>
      <c r="AY254" s="244" t="s">
        <v>203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508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3" customFormat="1">
      <c r="A256" s="13"/>
      <c r="B256" s="234"/>
      <c r="C256" s="235"/>
      <c r="D256" s="236" t="s">
        <v>215</v>
      </c>
      <c r="E256" s="237" t="s">
        <v>19</v>
      </c>
      <c r="F256" s="238" t="s">
        <v>509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215</v>
      </c>
      <c r="AU256" s="244" t="s">
        <v>81</v>
      </c>
      <c r="AV256" s="13" t="s">
        <v>79</v>
      </c>
      <c r="AW256" s="13" t="s">
        <v>33</v>
      </c>
      <c r="AX256" s="13" t="s">
        <v>72</v>
      </c>
      <c r="AY256" s="244" t="s">
        <v>203</v>
      </c>
    </row>
    <row r="257" s="14" customFormat="1">
      <c r="A257" s="14"/>
      <c r="B257" s="245"/>
      <c r="C257" s="246"/>
      <c r="D257" s="236" t="s">
        <v>215</v>
      </c>
      <c r="E257" s="247" t="s">
        <v>19</v>
      </c>
      <c r="F257" s="248" t="s">
        <v>79</v>
      </c>
      <c r="G257" s="246"/>
      <c r="H257" s="249">
        <v>1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215</v>
      </c>
      <c r="AU257" s="255" t="s">
        <v>81</v>
      </c>
      <c r="AV257" s="14" t="s">
        <v>81</v>
      </c>
      <c r="AW257" s="14" t="s">
        <v>33</v>
      </c>
      <c r="AX257" s="14" t="s">
        <v>72</v>
      </c>
      <c r="AY257" s="255" t="s">
        <v>203</v>
      </c>
    </row>
    <row r="258" s="15" customFormat="1">
      <c r="A258" s="15"/>
      <c r="B258" s="256"/>
      <c r="C258" s="257"/>
      <c r="D258" s="236" t="s">
        <v>215</v>
      </c>
      <c r="E258" s="258" t="s">
        <v>19</v>
      </c>
      <c r="F258" s="259" t="s">
        <v>246</v>
      </c>
      <c r="G258" s="257"/>
      <c r="H258" s="260">
        <v>1</v>
      </c>
      <c r="I258" s="261"/>
      <c r="J258" s="257"/>
      <c r="K258" s="257"/>
      <c r="L258" s="262"/>
      <c r="M258" s="263"/>
      <c r="N258" s="264"/>
      <c r="O258" s="264"/>
      <c r="P258" s="264"/>
      <c r="Q258" s="264"/>
      <c r="R258" s="264"/>
      <c r="S258" s="264"/>
      <c r="T258" s="26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66" t="s">
        <v>215</v>
      </c>
      <c r="AU258" s="266" t="s">
        <v>81</v>
      </c>
      <c r="AV258" s="15" t="s">
        <v>211</v>
      </c>
      <c r="AW258" s="15" t="s">
        <v>33</v>
      </c>
      <c r="AX258" s="15" t="s">
        <v>79</v>
      </c>
      <c r="AY258" s="266" t="s">
        <v>203</v>
      </c>
    </row>
    <row r="259" s="12" customFormat="1" ht="22.8" customHeight="1">
      <c r="A259" s="12"/>
      <c r="B259" s="200"/>
      <c r="C259" s="201"/>
      <c r="D259" s="202" t="s">
        <v>71</v>
      </c>
      <c r="E259" s="214" t="s">
        <v>392</v>
      </c>
      <c r="F259" s="214" t="s">
        <v>393</v>
      </c>
      <c r="G259" s="201"/>
      <c r="H259" s="201"/>
      <c r="I259" s="204"/>
      <c r="J259" s="215">
        <f>BK259</f>
        <v>0</v>
      </c>
      <c r="K259" s="201"/>
      <c r="L259" s="206"/>
      <c r="M259" s="207"/>
      <c r="N259" s="208"/>
      <c r="O259" s="208"/>
      <c r="P259" s="209">
        <f>SUM(P260:P457)</f>
        <v>0</v>
      </c>
      <c r="Q259" s="208"/>
      <c r="R259" s="209">
        <f>SUM(R260:R457)</f>
        <v>1.5246360000000001</v>
      </c>
      <c r="S259" s="208"/>
      <c r="T259" s="210">
        <f>SUM(T260:T457)</f>
        <v>0.47263716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11" t="s">
        <v>81</v>
      </c>
      <c r="AT259" s="212" t="s">
        <v>71</v>
      </c>
      <c r="AU259" s="212" t="s">
        <v>79</v>
      </c>
      <c r="AY259" s="211" t="s">
        <v>203</v>
      </c>
      <c r="BK259" s="213">
        <f>SUM(BK260:BK457)</f>
        <v>0</v>
      </c>
    </row>
    <row r="260" s="2" customFormat="1" ht="16.5" customHeight="1">
      <c r="A260" s="40"/>
      <c r="B260" s="41"/>
      <c r="C260" s="216" t="s">
        <v>321</v>
      </c>
      <c r="D260" s="216" t="s">
        <v>206</v>
      </c>
      <c r="E260" s="217" t="s">
        <v>395</v>
      </c>
      <c r="F260" s="218" t="s">
        <v>396</v>
      </c>
      <c r="G260" s="219" t="s">
        <v>209</v>
      </c>
      <c r="H260" s="220">
        <v>1524.636</v>
      </c>
      <c r="I260" s="221"/>
      <c r="J260" s="222">
        <f>ROUND(I260*H260,2)</f>
        <v>0</v>
      </c>
      <c r="K260" s="218" t="s">
        <v>210</v>
      </c>
      <c r="L260" s="46"/>
      <c r="M260" s="223" t="s">
        <v>19</v>
      </c>
      <c r="N260" s="224" t="s">
        <v>43</v>
      </c>
      <c r="O260" s="86"/>
      <c r="P260" s="225">
        <f>O260*H260</f>
        <v>0</v>
      </c>
      <c r="Q260" s="225">
        <v>0.001</v>
      </c>
      <c r="R260" s="225">
        <f>Q260*H260</f>
        <v>1.5246360000000001</v>
      </c>
      <c r="S260" s="225">
        <v>0.00031</v>
      </c>
      <c r="T260" s="226">
        <f>S260*H260</f>
        <v>0.47263716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7" t="s">
        <v>321</v>
      </c>
      <c r="AT260" s="227" t="s">
        <v>206</v>
      </c>
      <c r="AU260" s="227" t="s">
        <v>81</v>
      </c>
      <c r="AY260" s="19" t="s">
        <v>203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19" t="s">
        <v>79</v>
      </c>
      <c r="BK260" s="228">
        <f>ROUND(I260*H260,2)</f>
        <v>0</v>
      </c>
      <c r="BL260" s="19" t="s">
        <v>321</v>
      </c>
      <c r="BM260" s="227" t="s">
        <v>510</v>
      </c>
    </row>
    <row r="261" s="2" customFormat="1">
      <c r="A261" s="40"/>
      <c r="B261" s="41"/>
      <c r="C261" s="42"/>
      <c r="D261" s="229" t="s">
        <v>213</v>
      </c>
      <c r="E261" s="42"/>
      <c r="F261" s="230" t="s">
        <v>398</v>
      </c>
      <c r="G261" s="42"/>
      <c r="H261" s="42"/>
      <c r="I261" s="231"/>
      <c r="J261" s="42"/>
      <c r="K261" s="42"/>
      <c r="L261" s="46"/>
      <c r="M261" s="232"/>
      <c r="N261" s="233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213</v>
      </c>
      <c r="AU261" s="19" t="s">
        <v>81</v>
      </c>
    </row>
    <row r="262" s="13" customFormat="1">
      <c r="A262" s="13"/>
      <c r="B262" s="234"/>
      <c r="C262" s="235"/>
      <c r="D262" s="236" t="s">
        <v>215</v>
      </c>
      <c r="E262" s="237" t="s">
        <v>19</v>
      </c>
      <c r="F262" s="238" t="s">
        <v>216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215</v>
      </c>
      <c r="AU262" s="244" t="s">
        <v>81</v>
      </c>
      <c r="AV262" s="13" t="s">
        <v>79</v>
      </c>
      <c r="AW262" s="13" t="s">
        <v>33</v>
      </c>
      <c r="AX262" s="13" t="s">
        <v>72</v>
      </c>
      <c r="AY262" s="244" t="s">
        <v>203</v>
      </c>
    </row>
    <row r="263" s="13" customFormat="1">
      <c r="A263" s="13"/>
      <c r="B263" s="234"/>
      <c r="C263" s="235"/>
      <c r="D263" s="236" t="s">
        <v>215</v>
      </c>
      <c r="E263" s="237" t="s">
        <v>19</v>
      </c>
      <c r="F263" s="238" t="s">
        <v>511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215</v>
      </c>
      <c r="AU263" s="244" t="s">
        <v>81</v>
      </c>
      <c r="AV263" s="13" t="s">
        <v>79</v>
      </c>
      <c r="AW263" s="13" t="s">
        <v>33</v>
      </c>
      <c r="AX263" s="13" t="s">
        <v>72</v>
      </c>
      <c r="AY263" s="244" t="s">
        <v>203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438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3" customFormat="1">
      <c r="A265" s="13"/>
      <c r="B265" s="234"/>
      <c r="C265" s="235"/>
      <c r="D265" s="236" t="s">
        <v>215</v>
      </c>
      <c r="E265" s="237" t="s">
        <v>19</v>
      </c>
      <c r="F265" s="238" t="s">
        <v>400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215</v>
      </c>
      <c r="AU265" s="244" t="s">
        <v>81</v>
      </c>
      <c r="AV265" s="13" t="s">
        <v>79</v>
      </c>
      <c r="AW265" s="13" t="s">
        <v>33</v>
      </c>
      <c r="AX265" s="13" t="s">
        <v>72</v>
      </c>
      <c r="AY265" s="244" t="s">
        <v>203</v>
      </c>
    </row>
    <row r="266" s="13" customFormat="1">
      <c r="A266" s="13"/>
      <c r="B266" s="234"/>
      <c r="C266" s="235"/>
      <c r="D266" s="236" t="s">
        <v>215</v>
      </c>
      <c r="E266" s="237" t="s">
        <v>19</v>
      </c>
      <c r="F266" s="238" t="s">
        <v>401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215</v>
      </c>
      <c r="AU266" s="244" t="s">
        <v>81</v>
      </c>
      <c r="AV266" s="13" t="s">
        <v>79</v>
      </c>
      <c r="AW266" s="13" t="s">
        <v>33</v>
      </c>
      <c r="AX266" s="13" t="s">
        <v>72</v>
      </c>
      <c r="AY266" s="244" t="s">
        <v>203</v>
      </c>
    </row>
    <row r="267" s="14" customFormat="1">
      <c r="A267" s="14"/>
      <c r="B267" s="245"/>
      <c r="C267" s="246"/>
      <c r="D267" s="236" t="s">
        <v>215</v>
      </c>
      <c r="E267" s="247" t="s">
        <v>19</v>
      </c>
      <c r="F267" s="248" t="s">
        <v>439</v>
      </c>
      <c r="G267" s="246"/>
      <c r="H267" s="249">
        <v>22.199999999999999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215</v>
      </c>
      <c r="AU267" s="255" t="s">
        <v>81</v>
      </c>
      <c r="AV267" s="14" t="s">
        <v>81</v>
      </c>
      <c r="AW267" s="14" t="s">
        <v>33</v>
      </c>
      <c r="AX267" s="14" t="s">
        <v>72</v>
      </c>
      <c r="AY267" s="255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216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3" customFormat="1">
      <c r="A269" s="13"/>
      <c r="B269" s="234"/>
      <c r="C269" s="235"/>
      <c r="D269" s="236" t="s">
        <v>215</v>
      </c>
      <c r="E269" s="237" t="s">
        <v>19</v>
      </c>
      <c r="F269" s="238" t="s">
        <v>512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215</v>
      </c>
      <c r="AU269" s="244" t="s">
        <v>81</v>
      </c>
      <c r="AV269" s="13" t="s">
        <v>79</v>
      </c>
      <c r="AW269" s="13" t="s">
        <v>33</v>
      </c>
      <c r="AX269" s="13" t="s">
        <v>72</v>
      </c>
      <c r="AY269" s="244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438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3" customFormat="1">
      <c r="A271" s="13"/>
      <c r="B271" s="234"/>
      <c r="C271" s="235"/>
      <c r="D271" s="236" t="s">
        <v>215</v>
      </c>
      <c r="E271" s="237" t="s">
        <v>19</v>
      </c>
      <c r="F271" s="238" t="s">
        <v>400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215</v>
      </c>
      <c r="AU271" s="244" t="s">
        <v>81</v>
      </c>
      <c r="AV271" s="13" t="s">
        <v>79</v>
      </c>
      <c r="AW271" s="13" t="s">
        <v>33</v>
      </c>
      <c r="AX271" s="13" t="s">
        <v>72</v>
      </c>
      <c r="AY271" s="244" t="s">
        <v>203</v>
      </c>
    </row>
    <row r="272" s="13" customFormat="1">
      <c r="A272" s="13"/>
      <c r="B272" s="234"/>
      <c r="C272" s="235"/>
      <c r="D272" s="236" t="s">
        <v>215</v>
      </c>
      <c r="E272" s="237" t="s">
        <v>19</v>
      </c>
      <c r="F272" s="238" t="s">
        <v>403</v>
      </c>
      <c r="G272" s="235"/>
      <c r="H272" s="237" t="s">
        <v>19</v>
      </c>
      <c r="I272" s="239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215</v>
      </c>
      <c r="AU272" s="244" t="s">
        <v>81</v>
      </c>
      <c r="AV272" s="13" t="s">
        <v>79</v>
      </c>
      <c r="AW272" s="13" t="s">
        <v>33</v>
      </c>
      <c r="AX272" s="13" t="s">
        <v>72</v>
      </c>
      <c r="AY272" s="244" t="s">
        <v>203</v>
      </c>
    </row>
    <row r="273" s="14" customFormat="1">
      <c r="A273" s="14"/>
      <c r="B273" s="245"/>
      <c r="C273" s="246"/>
      <c r="D273" s="236" t="s">
        <v>215</v>
      </c>
      <c r="E273" s="247" t="s">
        <v>19</v>
      </c>
      <c r="F273" s="248" t="s">
        <v>513</v>
      </c>
      <c r="G273" s="246"/>
      <c r="H273" s="249">
        <v>95.466999999999999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215</v>
      </c>
      <c r="AU273" s="255" t="s">
        <v>81</v>
      </c>
      <c r="AV273" s="14" t="s">
        <v>81</v>
      </c>
      <c r="AW273" s="14" t="s">
        <v>33</v>
      </c>
      <c r="AX273" s="14" t="s">
        <v>72</v>
      </c>
      <c r="AY273" s="255" t="s">
        <v>203</v>
      </c>
    </row>
    <row r="274" s="13" customFormat="1">
      <c r="A274" s="13"/>
      <c r="B274" s="234"/>
      <c r="C274" s="235"/>
      <c r="D274" s="236" t="s">
        <v>215</v>
      </c>
      <c r="E274" s="237" t="s">
        <v>19</v>
      </c>
      <c r="F274" s="238" t="s">
        <v>216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215</v>
      </c>
      <c r="AU274" s="244" t="s">
        <v>81</v>
      </c>
      <c r="AV274" s="13" t="s">
        <v>79</v>
      </c>
      <c r="AW274" s="13" t="s">
        <v>33</v>
      </c>
      <c r="AX274" s="13" t="s">
        <v>72</v>
      </c>
      <c r="AY274" s="244" t="s">
        <v>203</v>
      </c>
    </row>
    <row r="275" s="13" customFormat="1">
      <c r="A275" s="13"/>
      <c r="B275" s="234"/>
      <c r="C275" s="235"/>
      <c r="D275" s="236" t="s">
        <v>215</v>
      </c>
      <c r="E275" s="237" t="s">
        <v>19</v>
      </c>
      <c r="F275" s="238" t="s">
        <v>514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215</v>
      </c>
      <c r="AU275" s="244" t="s">
        <v>81</v>
      </c>
      <c r="AV275" s="13" t="s">
        <v>79</v>
      </c>
      <c r="AW275" s="13" t="s">
        <v>33</v>
      </c>
      <c r="AX275" s="13" t="s">
        <v>72</v>
      </c>
      <c r="AY275" s="244" t="s">
        <v>203</v>
      </c>
    </row>
    <row r="276" s="13" customFormat="1">
      <c r="A276" s="13"/>
      <c r="B276" s="234"/>
      <c r="C276" s="235"/>
      <c r="D276" s="236" t="s">
        <v>215</v>
      </c>
      <c r="E276" s="237" t="s">
        <v>19</v>
      </c>
      <c r="F276" s="238" t="s">
        <v>441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215</v>
      </c>
      <c r="AU276" s="244" t="s">
        <v>81</v>
      </c>
      <c r="AV276" s="13" t="s">
        <v>79</v>
      </c>
      <c r="AW276" s="13" t="s">
        <v>33</v>
      </c>
      <c r="AX276" s="13" t="s">
        <v>72</v>
      </c>
      <c r="AY276" s="244" t="s">
        <v>203</v>
      </c>
    </row>
    <row r="277" s="13" customFormat="1">
      <c r="A277" s="13"/>
      <c r="B277" s="234"/>
      <c r="C277" s="235"/>
      <c r="D277" s="236" t="s">
        <v>215</v>
      </c>
      <c r="E277" s="237" t="s">
        <v>19</v>
      </c>
      <c r="F277" s="238" t="s">
        <v>400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215</v>
      </c>
      <c r="AU277" s="244" t="s">
        <v>81</v>
      </c>
      <c r="AV277" s="13" t="s">
        <v>79</v>
      </c>
      <c r="AW277" s="13" t="s">
        <v>33</v>
      </c>
      <c r="AX277" s="13" t="s">
        <v>72</v>
      </c>
      <c r="AY277" s="244" t="s">
        <v>203</v>
      </c>
    </row>
    <row r="278" s="13" customFormat="1">
      <c r="A278" s="13"/>
      <c r="B278" s="234"/>
      <c r="C278" s="235"/>
      <c r="D278" s="236" t="s">
        <v>215</v>
      </c>
      <c r="E278" s="237" t="s">
        <v>19</v>
      </c>
      <c r="F278" s="238" t="s">
        <v>401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215</v>
      </c>
      <c r="AU278" s="244" t="s">
        <v>81</v>
      </c>
      <c r="AV278" s="13" t="s">
        <v>79</v>
      </c>
      <c r="AW278" s="13" t="s">
        <v>33</v>
      </c>
      <c r="AX278" s="13" t="s">
        <v>72</v>
      </c>
      <c r="AY278" s="244" t="s">
        <v>203</v>
      </c>
    </row>
    <row r="279" s="14" customFormat="1">
      <c r="A279" s="14"/>
      <c r="B279" s="245"/>
      <c r="C279" s="246"/>
      <c r="D279" s="236" t="s">
        <v>215</v>
      </c>
      <c r="E279" s="247" t="s">
        <v>19</v>
      </c>
      <c r="F279" s="248" t="s">
        <v>442</v>
      </c>
      <c r="G279" s="246"/>
      <c r="H279" s="249">
        <v>41.840000000000003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215</v>
      </c>
      <c r="AU279" s="255" t="s">
        <v>81</v>
      </c>
      <c r="AV279" s="14" t="s">
        <v>81</v>
      </c>
      <c r="AW279" s="14" t="s">
        <v>33</v>
      </c>
      <c r="AX279" s="14" t="s">
        <v>72</v>
      </c>
      <c r="AY279" s="255" t="s">
        <v>203</v>
      </c>
    </row>
    <row r="280" s="13" customFormat="1">
      <c r="A280" s="13"/>
      <c r="B280" s="234"/>
      <c r="C280" s="235"/>
      <c r="D280" s="236" t="s">
        <v>215</v>
      </c>
      <c r="E280" s="237" t="s">
        <v>19</v>
      </c>
      <c r="F280" s="238" t="s">
        <v>216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215</v>
      </c>
      <c r="AU280" s="244" t="s">
        <v>81</v>
      </c>
      <c r="AV280" s="13" t="s">
        <v>79</v>
      </c>
      <c r="AW280" s="13" t="s">
        <v>33</v>
      </c>
      <c r="AX280" s="13" t="s">
        <v>72</v>
      </c>
      <c r="AY280" s="244" t="s">
        <v>203</v>
      </c>
    </row>
    <row r="281" s="13" customFormat="1">
      <c r="A281" s="13"/>
      <c r="B281" s="234"/>
      <c r="C281" s="235"/>
      <c r="D281" s="236" t="s">
        <v>215</v>
      </c>
      <c r="E281" s="237" t="s">
        <v>19</v>
      </c>
      <c r="F281" s="238" t="s">
        <v>515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215</v>
      </c>
      <c r="AU281" s="244" t="s">
        <v>81</v>
      </c>
      <c r="AV281" s="13" t="s">
        <v>79</v>
      </c>
      <c r="AW281" s="13" t="s">
        <v>33</v>
      </c>
      <c r="AX281" s="13" t="s">
        <v>72</v>
      </c>
      <c r="AY281" s="244" t="s">
        <v>203</v>
      </c>
    </row>
    <row r="282" s="13" customFormat="1">
      <c r="A282" s="13"/>
      <c r="B282" s="234"/>
      <c r="C282" s="235"/>
      <c r="D282" s="236" t="s">
        <v>215</v>
      </c>
      <c r="E282" s="237" t="s">
        <v>19</v>
      </c>
      <c r="F282" s="238" t="s">
        <v>441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215</v>
      </c>
      <c r="AU282" s="244" t="s">
        <v>81</v>
      </c>
      <c r="AV282" s="13" t="s">
        <v>79</v>
      </c>
      <c r="AW282" s="13" t="s">
        <v>33</v>
      </c>
      <c r="AX282" s="13" t="s">
        <v>72</v>
      </c>
      <c r="AY282" s="244" t="s">
        <v>203</v>
      </c>
    </row>
    <row r="283" s="13" customFormat="1">
      <c r="A283" s="13"/>
      <c r="B283" s="234"/>
      <c r="C283" s="235"/>
      <c r="D283" s="236" t="s">
        <v>215</v>
      </c>
      <c r="E283" s="237" t="s">
        <v>19</v>
      </c>
      <c r="F283" s="238" t="s">
        <v>400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215</v>
      </c>
      <c r="AU283" s="244" t="s">
        <v>81</v>
      </c>
      <c r="AV283" s="13" t="s">
        <v>79</v>
      </c>
      <c r="AW283" s="13" t="s">
        <v>33</v>
      </c>
      <c r="AX283" s="13" t="s">
        <v>72</v>
      </c>
      <c r="AY283" s="244" t="s">
        <v>203</v>
      </c>
    </row>
    <row r="284" s="13" customFormat="1">
      <c r="A284" s="13"/>
      <c r="B284" s="234"/>
      <c r="C284" s="235"/>
      <c r="D284" s="236" t="s">
        <v>215</v>
      </c>
      <c r="E284" s="237" t="s">
        <v>19</v>
      </c>
      <c r="F284" s="238" t="s">
        <v>403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215</v>
      </c>
      <c r="AU284" s="244" t="s">
        <v>81</v>
      </c>
      <c r="AV284" s="13" t="s">
        <v>79</v>
      </c>
      <c r="AW284" s="13" t="s">
        <v>33</v>
      </c>
      <c r="AX284" s="13" t="s">
        <v>72</v>
      </c>
      <c r="AY284" s="244" t="s">
        <v>203</v>
      </c>
    </row>
    <row r="285" s="14" customFormat="1">
      <c r="A285" s="14"/>
      <c r="B285" s="245"/>
      <c r="C285" s="246"/>
      <c r="D285" s="236" t="s">
        <v>215</v>
      </c>
      <c r="E285" s="247" t="s">
        <v>19</v>
      </c>
      <c r="F285" s="248" t="s">
        <v>516</v>
      </c>
      <c r="G285" s="246"/>
      <c r="H285" s="249">
        <v>515.226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215</v>
      </c>
      <c r="AU285" s="255" t="s">
        <v>81</v>
      </c>
      <c r="AV285" s="14" t="s">
        <v>81</v>
      </c>
      <c r="AW285" s="14" t="s">
        <v>33</v>
      </c>
      <c r="AX285" s="14" t="s">
        <v>72</v>
      </c>
      <c r="AY285" s="255" t="s">
        <v>203</v>
      </c>
    </row>
    <row r="286" s="13" customFormat="1">
      <c r="A286" s="13"/>
      <c r="B286" s="234"/>
      <c r="C286" s="235"/>
      <c r="D286" s="236" t="s">
        <v>215</v>
      </c>
      <c r="E286" s="237" t="s">
        <v>19</v>
      </c>
      <c r="F286" s="238" t="s">
        <v>216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215</v>
      </c>
      <c r="AU286" s="244" t="s">
        <v>81</v>
      </c>
      <c r="AV286" s="13" t="s">
        <v>79</v>
      </c>
      <c r="AW286" s="13" t="s">
        <v>33</v>
      </c>
      <c r="AX286" s="13" t="s">
        <v>72</v>
      </c>
      <c r="AY286" s="244" t="s">
        <v>203</v>
      </c>
    </row>
    <row r="287" s="13" customFormat="1">
      <c r="A287" s="13"/>
      <c r="B287" s="234"/>
      <c r="C287" s="235"/>
      <c r="D287" s="236" t="s">
        <v>215</v>
      </c>
      <c r="E287" s="237" t="s">
        <v>19</v>
      </c>
      <c r="F287" s="238" t="s">
        <v>517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215</v>
      </c>
      <c r="AU287" s="244" t="s">
        <v>81</v>
      </c>
      <c r="AV287" s="13" t="s">
        <v>79</v>
      </c>
      <c r="AW287" s="13" t="s">
        <v>33</v>
      </c>
      <c r="AX287" s="13" t="s">
        <v>72</v>
      </c>
      <c r="AY287" s="244" t="s">
        <v>203</v>
      </c>
    </row>
    <row r="288" s="13" customFormat="1">
      <c r="A288" s="13"/>
      <c r="B288" s="234"/>
      <c r="C288" s="235"/>
      <c r="D288" s="236" t="s">
        <v>215</v>
      </c>
      <c r="E288" s="237" t="s">
        <v>19</v>
      </c>
      <c r="F288" s="238" t="s">
        <v>444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215</v>
      </c>
      <c r="AU288" s="244" t="s">
        <v>81</v>
      </c>
      <c r="AV288" s="13" t="s">
        <v>79</v>
      </c>
      <c r="AW288" s="13" t="s">
        <v>33</v>
      </c>
      <c r="AX288" s="13" t="s">
        <v>72</v>
      </c>
      <c r="AY288" s="244" t="s">
        <v>203</v>
      </c>
    </row>
    <row r="289" s="13" customFormat="1">
      <c r="A289" s="13"/>
      <c r="B289" s="234"/>
      <c r="C289" s="235"/>
      <c r="D289" s="236" t="s">
        <v>215</v>
      </c>
      <c r="E289" s="237" t="s">
        <v>19</v>
      </c>
      <c r="F289" s="238" t="s">
        <v>400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215</v>
      </c>
      <c r="AU289" s="244" t="s">
        <v>81</v>
      </c>
      <c r="AV289" s="13" t="s">
        <v>79</v>
      </c>
      <c r="AW289" s="13" t="s">
        <v>33</v>
      </c>
      <c r="AX289" s="13" t="s">
        <v>72</v>
      </c>
      <c r="AY289" s="244" t="s">
        <v>203</v>
      </c>
    </row>
    <row r="290" s="13" customFormat="1">
      <c r="A290" s="13"/>
      <c r="B290" s="234"/>
      <c r="C290" s="235"/>
      <c r="D290" s="236" t="s">
        <v>215</v>
      </c>
      <c r="E290" s="237" t="s">
        <v>19</v>
      </c>
      <c r="F290" s="238" t="s">
        <v>401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215</v>
      </c>
      <c r="AU290" s="244" t="s">
        <v>81</v>
      </c>
      <c r="AV290" s="13" t="s">
        <v>79</v>
      </c>
      <c r="AW290" s="13" t="s">
        <v>33</v>
      </c>
      <c r="AX290" s="13" t="s">
        <v>72</v>
      </c>
      <c r="AY290" s="244" t="s">
        <v>203</v>
      </c>
    </row>
    <row r="291" s="14" customFormat="1">
      <c r="A291" s="14"/>
      <c r="B291" s="245"/>
      <c r="C291" s="246"/>
      <c r="D291" s="236" t="s">
        <v>215</v>
      </c>
      <c r="E291" s="247" t="s">
        <v>19</v>
      </c>
      <c r="F291" s="248" t="s">
        <v>445</v>
      </c>
      <c r="G291" s="246"/>
      <c r="H291" s="249">
        <v>35.460000000000001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215</v>
      </c>
      <c r="AU291" s="255" t="s">
        <v>81</v>
      </c>
      <c r="AV291" s="14" t="s">
        <v>81</v>
      </c>
      <c r="AW291" s="14" t="s">
        <v>33</v>
      </c>
      <c r="AX291" s="14" t="s">
        <v>72</v>
      </c>
      <c r="AY291" s="255" t="s">
        <v>203</v>
      </c>
    </row>
    <row r="292" s="13" customFormat="1">
      <c r="A292" s="13"/>
      <c r="B292" s="234"/>
      <c r="C292" s="235"/>
      <c r="D292" s="236" t="s">
        <v>215</v>
      </c>
      <c r="E292" s="237" t="s">
        <v>19</v>
      </c>
      <c r="F292" s="238" t="s">
        <v>216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215</v>
      </c>
      <c r="AU292" s="244" t="s">
        <v>81</v>
      </c>
      <c r="AV292" s="13" t="s">
        <v>79</v>
      </c>
      <c r="AW292" s="13" t="s">
        <v>33</v>
      </c>
      <c r="AX292" s="13" t="s">
        <v>72</v>
      </c>
      <c r="AY292" s="244" t="s">
        <v>203</v>
      </c>
    </row>
    <row r="293" s="13" customFormat="1">
      <c r="A293" s="13"/>
      <c r="B293" s="234"/>
      <c r="C293" s="235"/>
      <c r="D293" s="236" t="s">
        <v>215</v>
      </c>
      <c r="E293" s="237" t="s">
        <v>19</v>
      </c>
      <c r="F293" s="238" t="s">
        <v>518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215</v>
      </c>
      <c r="AU293" s="244" t="s">
        <v>81</v>
      </c>
      <c r="AV293" s="13" t="s">
        <v>79</v>
      </c>
      <c r="AW293" s="13" t="s">
        <v>33</v>
      </c>
      <c r="AX293" s="13" t="s">
        <v>72</v>
      </c>
      <c r="AY293" s="244" t="s">
        <v>203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444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3" customFormat="1">
      <c r="A295" s="13"/>
      <c r="B295" s="234"/>
      <c r="C295" s="235"/>
      <c r="D295" s="236" t="s">
        <v>215</v>
      </c>
      <c r="E295" s="237" t="s">
        <v>19</v>
      </c>
      <c r="F295" s="238" t="s">
        <v>400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215</v>
      </c>
      <c r="AU295" s="244" t="s">
        <v>81</v>
      </c>
      <c r="AV295" s="13" t="s">
        <v>79</v>
      </c>
      <c r="AW295" s="13" t="s">
        <v>33</v>
      </c>
      <c r="AX295" s="13" t="s">
        <v>72</v>
      </c>
      <c r="AY295" s="244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403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4" customFormat="1">
      <c r="A297" s="14"/>
      <c r="B297" s="245"/>
      <c r="C297" s="246"/>
      <c r="D297" s="236" t="s">
        <v>215</v>
      </c>
      <c r="E297" s="247" t="s">
        <v>19</v>
      </c>
      <c r="F297" s="248" t="s">
        <v>519</v>
      </c>
      <c r="G297" s="246"/>
      <c r="H297" s="249">
        <v>106.984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215</v>
      </c>
      <c r="AU297" s="255" t="s">
        <v>81</v>
      </c>
      <c r="AV297" s="14" t="s">
        <v>81</v>
      </c>
      <c r="AW297" s="14" t="s">
        <v>33</v>
      </c>
      <c r="AX297" s="14" t="s">
        <v>72</v>
      </c>
      <c r="AY297" s="255" t="s">
        <v>203</v>
      </c>
    </row>
    <row r="298" s="13" customFormat="1">
      <c r="A298" s="13"/>
      <c r="B298" s="234"/>
      <c r="C298" s="235"/>
      <c r="D298" s="236" t="s">
        <v>215</v>
      </c>
      <c r="E298" s="237" t="s">
        <v>19</v>
      </c>
      <c r="F298" s="238" t="s">
        <v>216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215</v>
      </c>
      <c r="AU298" s="244" t="s">
        <v>81</v>
      </c>
      <c r="AV298" s="13" t="s">
        <v>79</v>
      </c>
      <c r="AW298" s="13" t="s">
        <v>33</v>
      </c>
      <c r="AX298" s="13" t="s">
        <v>72</v>
      </c>
      <c r="AY298" s="244" t="s">
        <v>203</v>
      </c>
    </row>
    <row r="299" s="13" customFormat="1">
      <c r="A299" s="13"/>
      <c r="B299" s="234"/>
      <c r="C299" s="235"/>
      <c r="D299" s="236" t="s">
        <v>215</v>
      </c>
      <c r="E299" s="237" t="s">
        <v>19</v>
      </c>
      <c r="F299" s="238" t="s">
        <v>520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215</v>
      </c>
      <c r="AU299" s="244" t="s">
        <v>81</v>
      </c>
      <c r="AV299" s="13" t="s">
        <v>79</v>
      </c>
      <c r="AW299" s="13" t="s">
        <v>33</v>
      </c>
      <c r="AX299" s="13" t="s">
        <v>72</v>
      </c>
      <c r="AY299" s="244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447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3" customFormat="1">
      <c r="A301" s="13"/>
      <c r="B301" s="234"/>
      <c r="C301" s="235"/>
      <c r="D301" s="236" t="s">
        <v>215</v>
      </c>
      <c r="E301" s="237" t="s">
        <v>19</v>
      </c>
      <c r="F301" s="238" t="s">
        <v>400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215</v>
      </c>
      <c r="AU301" s="244" t="s">
        <v>81</v>
      </c>
      <c r="AV301" s="13" t="s">
        <v>79</v>
      </c>
      <c r="AW301" s="13" t="s">
        <v>33</v>
      </c>
      <c r="AX301" s="13" t="s">
        <v>72</v>
      </c>
      <c r="AY301" s="244" t="s">
        <v>203</v>
      </c>
    </row>
    <row r="302" s="13" customFormat="1">
      <c r="A302" s="13"/>
      <c r="B302" s="234"/>
      <c r="C302" s="235"/>
      <c r="D302" s="236" t="s">
        <v>215</v>
      </c>
      <c r="E302" s="237" t="s">
        <v>19</v>
      </c>
      <c r="F302" s="238" t="s">
        <v>401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215</v>
      </c>
      <c r="AU302" s="244" t="s">
        <v>81</v>
      </c>
      <c r="AV302" s="13" t="s">
        <v>79</v>
      </c>
      <c r="AW302" s="13" t="s">
        <v>33</v>
      </c>
      <c r="AX302" s="13" t="s">
        <v>72</v>
      </c>
      <c r="AY302" s="244" t="s">
        <v>203</v>
      </c>
    </row>
    <row r="303" s="14" customFormat="1">
      <c r="A303" s="14"/>
      <c r="B303" s="245"/>
      <c r="C303" s="246"/>
      <c r="D303" s="236" t="s">
        <v>215</v>
      </c>
      <c r="E303" s="247" t="s">
        <v>19</v>
      </c>
      <c r="F303" s="248" t="s">
        <v>448</v>
      </c>
      <c r="G303" s="246"/>
      <c r="H303" s="249">
        <v>11.699999999999999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215</v>
      </c>
      <c r="AU303" s="255" t="s">
        <v>81</v>
      </c>
      <c r="AV303" s="14" t="s">
        <v>81</v>
      </c>
      <c r="AW303" s="14" t="s">
        <v>33</v>
      </c>
      <c r="AX303" s="14" t="s">
        <v>72</v>
      </c>
      <c r="AY303" s="255" t="s">
        <v>203</v>
      </c>
    </row>
    <row r="304" s="13" customFormat="1">
      <c r="A304" s="13"/>
      <c r="B304" s="234"/>
      <c r="C304" s="235"/>
      <c r="D304" s="236" t="s">
        <v>215</v>
      </c>
      <c r="E304" s="237" t="s">
        <v>19</v>
      </c>
      <c r="F304" s="238" t="s">
        <v>216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215</v>
      </c>
      <c r="AU304" s="244" t="s">
        <v>81</v>
      </c>
      <c r="AV304" s="13" t="s">
        <v>79</v>
      </c>
      <c r="AW304" s="13" t="s">
        <v>33</v>
      </c>
      <c r="AX304" s="13" t="s">
        <v>72</v>
      </c>
      <c r="AY304" s="244" t="s">
        <v>203</v>
      </c>
    </row>
    <row r="305" s="13" customFormat="1">
      <c r="A305" s="13"/>
      <c r="B305" s="234"/>
      <c r="C305" s="235"/>
      <c r="D305" s="236" t="s">
        <v>215</v>
      </c>
      <c r="E305" s="237" t="s">
        <v>19</v>
      </c>
      <c r="F305" s="238" t="s">
        <v>521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215</v>
      </c>
      <c r="AU305" s="244" t="s">
        <v>81</v>
      </c>
      <c r="AV305" s="13" t="s">
        <v>79</v>
      </c>
      <c r="AW305" s="13" t="s">
        <v>33</v>
      </c>
      <c r="AX305" s="13" t="s">
        <v>72</v>
      </c>
      <c r="AY305" s="244" t="s">
        <v>203</v>
      </c>
    </row>
    <row r="306" s="13" customFormat="1">
      <c r="A306" s="13"/>
      <c r="B306" s="234"/>
      <c r="C306" s="235"/>
      <c r="D306" s="236" t="s">
        <v>215</v>
      </c>
      <c r="E306" s="237" t="s">
        <v>19</v>
      </c>
      <c r="F306" s="238" t="s">
        <v>447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215</v>
      </c>
      <c r="AU306" s="244" t="s">
        <v>81</v>
      </c>
      <c r="AV306" s="13" t="s">
        <v>79</v>
      </c>
      <c r="AW306" s="13" t="s">
        <v>33</v>
      </c>
      <c r="AX306" s="13" t="s">
        <v>72</v>
      </c>
      <c r="AY306" s="244" t="s">
        <v>203</v>
      </c>
    </row>
    <row r="307" s="13" customFormat="1">
      <c r="A307" s="13"/>
      <c r="B307" s="234"/>
      <c r="C307" s="235"/>
      <c r="D307" s="236" t="s">
        <v>215</v>
      </c>
      <c r="E307" s="237" t="s">
        <v>19</v>
      </c>
      <c r="F307" s="238" t="s">
        <v>400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215</v>
      </c>
      <c r="AU307" s="244" t="s">
        <v>81</v>
      </c>
      <c r="AV307" s="13" t="s">
        <v>79</v>
      </c>
      <c r="AW307" s="13" t="s">
        <v>33</v>
      </c>
      <c r="AX307" s="13" t="s">
        <v>72</v>
      </c>
      <c r="AY307" s="244" t="s">
        <v>203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403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4" customFormat="1">
      <c r="A309" s="14"/>
      <c r="B309" s="245"/>
      <c r="C309" s="246"/>
      <c r="D309" s="236" t="s">
        <v>215</v>
      </c>
      <c r="E309" s="247" t="s">
        <v>19</v>
      </c>
      <c r="F309" s="248" t="s">
        <v>522</v>
      </c>
      <c r="G309" s="246"/>
      <c r="H309" s="249">
        <v>65.144999999999996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215</v>
      </c>
      <c r="AU309" s="255" t="s">
        <v>81</v>
      </c>
      <c r="AV309" s="14" t="s">
        <v>81</v>
      </c>
      <c r="AW309" s="14" t="s">
        <v>33</v>
      </c>
      <c r="AX309" s="14" t="s">
        <v>72</v>
      </c>
      <c r="AY309" s="255" t="s">
        <v>203</v>
      </c>
    </row>
    <row r="310" s="13" customFormat="1">
      <c r="A310" s="13"/>
      <c r="B310" s="234"/>
      <c r="C310" s="235"/>
      <c r="D310" s="236" t="s">
        <v>215</v>
      </c>
      <c r="E310" s="237" t="s">
        <v>19</v>
      </c>
      <c r="F310" s="238" t="s">
        <v>216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215</v>
      </c>
      <c r="AU310" s="244" t="s">
        <v>81</v>
      </c>
      <c r="AV310" s="13" t="s">
        <v>79</v>
      </c>
      <c r="AW310" s="13" t="s">
        <v>33</v>
      </c>
      <c r="AX310" s="13" t="s">
        <v>72</v>
      </c>
      <c r="AY310" s="244" t="s">
        <v>203</v>
      </c>
    </row>
    <row r="311" s="13" customFormat="1">
      <c r="A311" s="13"/>
      <c r="B311" s="234"/>
      <c r="C311" s="235"/>
      <c r="D311" s="236" t="s">
        <v>215</v>
      </c>
      <c r="E311" s="237" t="s">
        <v>19</v>
      </c>
      <c r="F311" s="238" t="s">
        <v>523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215</v>
      </c>
      <c r="AU311" s="244" t="s">
        <v>81</v>
      </c>
      <c r="AV311" s="13" t="s">
        <v>79</v>
      </c>
      <c r="AW311" s="13" t="s">
        <v>33</v>
      </c>
      <c r="AX311" s="13" t="s">
        <v>72</v>
      </c>
      <c r="AY311" s="244" t="s">
        <v>203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450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3" customFormat="1">
      <c r="A313" s="13"/>
      <c r="B313" s="234"/>
      <c r="C313" s="235"/>
      <c r="D313" s="236" t="s">
        <v>215</v>
      </c>
      <c r="E313" s="237" t="s">
        <v>19</v>
      </c>
      <c r="F313" s="238" t="s">
        <v>400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215</v>
      </c>
      <c r="AU313" s="244" t="s">
        <v>81</v>
      </c>
      <c r="AV313" s="13" t="s">
        <v>79</v>
      </c>
      <c r="AW313" s="13" t="s">
        <v>33</v>
      </c>
      <c r="AX313" s="13" t="s">
        <v>72</v>
      </c>
      <c r="AY313" s="244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401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4" customFormat="1">
      <c r="A315" s="14"/>
      <c r="B315" s="245"/>
      <c r="C315" s="246"/>
      <c r="D315" s="236" t="s">
        <v>215</v>
      </c>
      <c r="E315" s="247" t="s">
        <v>19</v>
      </c>
      <c r="F315" s="248" t="s">
        <v>451</v>
      </c>
      <c r="G315" s="246"/>
      <c r="H315" s="249">
        <v>29.239999999999998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215</v>
      </c>
      <c r="AU315" s="255" t="s">
        <v>81</v>
      </c>
      <c r="AV315" s="14" t="s">
        <v>81</v>
      </c>
      <c r="AW315" s="14" t="s">
        <v>33</v>
      </c>
      <c r="AX315" s="14" t="s">
        <v>72</v>
      </c>
      <c r="AY315" s="255" t="s">
        <v>203</v>
      </c>
    </row>
    <row r="316" s="13" customFormat="1">
      <c r="A316" s="13"/>
      <c r="B316" s="234"/>
      <c r="C316" s="235"/>
      <c r="D316" s="236" t="s">
        <v>215</v>
      </c>
      <c r="E316" s="237" t="s">
        <v>19</v>
      </c>
      <c r="F316" s="238" t="s">
        <v>216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215</v>
      </c>
      <c r="AU316" s="244" t="s">
        <v>81</v>
      </c>
      <c r="AV316" s="13" t="s">
        <v>79</v>
      </c>
      <c r="AW316" s="13" t="s">
        <v>33</v>
      </c>
      <c r="AX316" s="13" t="s">
        <v>72</v>
      </c>
      <c r="AY316" s="244" t="s">
        <v>203</v>
      </c>
    </row>
    <row r="317" s="13" customFormat="1">
      <c r="A317" s="13"/>
      <c r="B317" s="234"/>
      <c r="C317" s="235"/>
      <c r="D317" s="236" t="s">
        <v>215</v>
      </c>
      <c r="E317" s="237" t="s">
        <v>19</v>
      </c>
      <c r="F317" s="238" t="s">
        <v>524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215</v>
      </c>
      <c r="AU317" s="244" t="s">
        <v>81</v>
      </c>
      <c r="AV317" s="13" t="s">
        <v>79</v>
      </c>
      <c r="AW317" s="13" t="s">
        <v>33</v>
      </c>
      <c r="AX317" s="13" t="s">
        <v>72</v>
      </c>
      <c r="AY317" s="244" t="s">
        <v>203</v>
      </c>
    </row>
    <row r="318" s="13" customFormat="1">
      <c r="A318" s="13"/>
      <c r="B318" s="234"/>
      <c r="C318" s="235"/>
      <c r="D318" s="236" t="s">
        <v>215</v>
      </c>
      <c r="E318" s="237" t="s">
        <v>19</v>
      </c>
      <c r="F318" s="238" t="s">
        <v>450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215</v>
      </c>
      <c r="AU318" s="244" t="s">
        <v>81</v>
      </c>
      <c r="AV318" s="13" t="s">
        <v>79</v>
      </c>
      <c r="AW318" s="13" t="s">
        <v>33</v>
      </c>
      <c r="AX318" s="13" t="s">
        <v>72</v>
      </c>
      <c r="AY318" s="244" t="s">
        <v>203</v>
      </c>
    </row>
    <row r="319" s="13" customFormat="1">
      <c r="A319" s="13"/>
      <c r="B319" s="234"/>
      <c r="C319" s="235"/>
      <c r="D319" s="236" t="s">
        <v>215</v>
      </c>
      <c r="E319" s="237" t="s">
        <v>19</v>
      </c>
      <c r="F319" s="238" t="s">
        <v>400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215</v>
      </c>
      <c r="AU319" s="244" t="s">
        <v>81</v>
      </c>
      <c r="AV319" s="13" t="s">
        <v>79</v>
      </c>
      <c r="AW319" s="13" t="s">
        <v>33</v>
      </c>
      <c r="AX319" s="13" t="s">
        <v>72</v>
      </c>
      <c r="AY319" s="244" t="s">
        <v>203</v>
      </c>
    </row>
    <row r="320" s="13" customFormat="1">
      <c r="A320" s="13"/>
      <c r="B320" s="234"/>
      <c r="C320" s="235"/>
      <c r="D320" s="236" t="s">
        <v>215</v>
      </c>
      <c r="E320" s="237" t="s">
        <v>19</v>
      </c>
      <c r="F320" s="238" t="s">
        <v>403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215</v>
      </c>
      <c r="AU320" s="244" t="s">
        <v>81</v>
      </c>
      <c r="AV320" s="13" t="s">
        <v>79</v>
      </c>
      <c r="AW320" s="13" t="s">
        <v>33</v>
      </c>
      <c r="AX320" s="13" t="s">
        <v>72</v>
      </c>
      <c r="AY320" s="244" t="s">
        <v>203</v>
      </c>
    </row>
    <row r="321" s="14" customFormat="1">
      <c r="A321" s="14"/>
      <c r="B321" s="245"/>
      <c r="C321" s="246"/>
      <c r="D321" s="236" t="s">
        <v>215</v>
      </c>
      <c r="E321" s="247" t="s">
        <v>19</v>
      </c>
      <c r="F321" s="248" t="s">
        <v>525</v>
      </c>
      <c r="G321" s="246"/>
      <c r="H321" s="249">
        <v>107.06100000000001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215</v>
      </c>
      <c r="AU321" s="255" t="s">
        <v>81</v>
      </c>
      <c r="AV321" s="14" t="s">
        <v>81</v>
      </c>
      <c r="AW321" s="14" t="s">
        <v>33</v>
      </c>
      <c r="AX321" s="14" t="s">
        <v>72</v>
      </c>
      <c r="AY321" s="255" t="s">
        <v>203</v>
      </c>
    </row>
    <row r="322" s="13" customFormat="1">
      <c r="A322" s="13"/>
      <c r="B322" s="234"/>
      <c r="C322" s="235"/>
      <c r="D322" s="236" t="s">
        <v>215</v>
      </c>
      <c r="E322" s="237" t="s">
        <v>19</v>
      </c>
      <c r="F322" s="238" t="s">
        <v>216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215</v>
      </c>
      <c r="AU322" s="244" t="s">
        <v>81</v>
      </c>
      <c r="AV322" s="13" t="s">
        <v>79</v>
      </c>
      <c r="AW322" s="13" t="s">
        <v>33</v>
      </c>
      <c r="AX322" s="13" t="s">
        <v>72</v>
      </c>
      <c r="AY322" s="244" t="s">
        <v>203</v>
      </c>
    </row>
    <row r="323" s="13" customFormat="1">
      <c r="A323" s="13"/>
      <c r="B323" s="234"/>
      <c r="C323" s="235"/>
      <c r="D323" s="236" t="s">
        <v>215</v>
      </c>
      <c r="E323" s="237" t="s">
        <v>19</v>
      </c>
      <c r="F323" s="238" t="s">
        <v>526</v>
      </c>
      <c r="G323" s="235"/>
      <c r="H323" s="237" t="s">
        <v>19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215</v>
      </c>
      <c r="AU323" s="244" t="s">
        <v>81</v>
      </c>
      <c r="AV323" s="13" t="s">
        <v>79</v>
      </c>
      <c r="AW323" s="13" t="s">
        <v>33</v>
      </c>
      <c r="AX323" s="13" t="s">
        <v>72</v>
      </c>
      <c r="AY323" s="244" t="s">
        <v>203</v>
      </c>
    </row>
    <row r="324" s="13" customFormat="1">
      <c r="A324" s="13"/>
      <c r="B324" s="234"/>
      <c r="C324" s="235"/>
      <c r="D324" s="236" t="s">
        <v>215</v>
      </c>
      <c r="E324" s="237" t="s">
        <v>19</v>
      </c>
      <c r="F324" s="238" t="s">
        <v>453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215</v>
      </c>
      <c r="AU324" s="244" t="s">
        <v>81</v>
      </c>
      <c r="AV324" s="13" t="s">
        <v>79</v>
      </c>
      <c r="AW324" s="13" t="s">
        <v>33</v>
      </c>
      <c r="AX324" s="13" t="s">
        <v>72</v>
      </c>
      <c r="AY324" s="244" t="s">
        <v>203</v>
      </c>
    </row>
    <row r="325" s="13" customFormat="1">
      <c r="A325" s="13"/>
      <c r="B325" s="234"/>
      <c r="C325" s="235"/>
      <c r="D325" s="236" t="s">
        <v>215</v>
      </c>
      <c r="E325" s="237" t="s">
        <v>19</v>
      </c>
      <c r="F325" s="238" t="s">
        <v>400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215</v>
      </c>
      <c r="AU325" s="244" t="s">
        <v>81</v>
      </c>
      <c r="AV325" s="13" t="s">
        <v>79</v>
      </c>
      <c r="AW325" s="13" t="s">
        <v>33</v>
      </c>
      <c r="AX325" s="13" t="s">
        <v>72</v>
      </c>
      <c r="AY325" s="244" t="s">
        <v>203</v>
      </c>
    </row>
    <row r="326" s="13" customFormat="1">
      <c r="A326" s="13"/>
      <c r="B326" s="234"/>
      <c r="C326" s="235"/>
      <c r="D326" s="236" t="s">
        <v>215</v>
      </c>
      <c r="E326" s="237" t="s">
        <v>19</v>
      </c>
      <c r="F326" s="238" t="s">
        <v>401</v>
      </c>
      <c r="G326" s="235"/>
      <c r="H326" s="237" t="s">
        <v>19</v>
      </c>
      <c r="I326" s="239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215</v>
      </c>
      <c r="AU326" s="244" t="s">
        <v>81</v>
      </c>
      <c r="AV326" s="13" t="s">
        <v>79</v>
      </c>
      <c r="AW326" s="13" t="s">
        <v>33</v>
      </c>
      <c r="AX326" s="13" t="s">
        <v>72</v>
      </c>
      <c r="AY326" s="244" t="s">
        <v>203</v>
      </c>
    </row>
    <row r="327" s="14" customFormat="1">
      <c r="A327" s="14"/>
      <c r="B327" s="245"/>
      <c r="C327" s="246"/>
      <c r="D327" s="236" t="s">
        <v>215</v>
      </c>
      <c r="E327" s="247" t="s">
        <v>19</v>
      </c>
      <c r="F327" s="248" t="s">
        <v>454</v>
      </c>
      <c r="G327" s="246"/>
      <c r="H327" s="249">
        <v>26.629999999999999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215</v>
      </c>
      <c r="AU327" s="255" t="s">
        <v>81</v>
      </c>
      <c r="AV327" s="14" t="s">
        <v>81</v>
      </c>
      <c r="AW327" s="14" t="s">
        <v>33</v>
      </c>
      <c r="AX327" s="14" t="s">
        <v>72</v>
      </c>
      <c r="AY327" s="255" t="s">
        <v>203</v>
      </c>
    </row>
    <row r="328" s="13" customFormat="1">
      <c r="A328" s="13"/>
      <c r="B328" s="234"/>
      <c r="C328" s="235"/>
      <c r="D328" s="236" t="s">
        <v>215</v>
      </c>
      <c r="E328" s="237" t="s">
        <v>19</v>
      </c>
      <c r="F328" s="238" t="s">
        <v>216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215</v>
      </c>
      <c r="AU328" s="244" t="s">
        <v>81</v>
      </c>
      <c r="AV328" s="13" t="s">
        <v>79</v>
      </c>
      <c r="AW328" s="13" t="s">
        <v>33</v>
      </c>
      <c r="AX328" s="13" t="s">
        <v>72</v>
      </c>
      <c r="AY328" s="244" t="s">
        <v>203</v>
      </c>
    </row>
    <row r="329" s="13" customFormat="1">
      <c r="A329" s="13"/>
      <c r="B329" s="234"/>
      <c r="C329" s="235"/>
      <c r="D329" s="236" t="s">
        <v>215</v>
      </c>
      <c r="E329" s="237" t="s">
        <v>19</v>
      </c>
      <c r="F329" s="238" t="s">
        <v>527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215</v>
      </c>
      <c r="AU329" s="244" t="s">
        <v>81</v>
      </c>
      <c r="AV329" s="13" t="s">
        <v>79</v>
      </c>
      <c r="AW329" s="13" t="s">
        <v>33</v>
      </c>
      <c r="AX329" s="13" t="s">
        <v>72</v>
      </c>
      <c r="AY329" s="244" t="s">
        <v>203</v>
      </c>
    </row>
    <row r="330" s="13" customFormat="1">
      <c r="A330" s="13"/>
      <c r="B330" s="234"/>
      <c r="C330" s="235"/>
      <c r="D330" s="236" t="s">
        <v>215</v>
      </c>
      <c r="E330" s="237" t="s">
        <v>19</v>
      </c>
      <c r="F330" s="238" t="s">
        <v>453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215</v>
      </c>
      <c r="AU330" s="244" t="s">
        <v>81</v>
      </c>
      <c r="AV330" s="13" t="s">
        <v>79</v>
      </c>
      <c r="AW330" s="13" t="s">
        <v>33</v>
      </c>
      <c r="AX330" s="13" t="s">
        <v>72</v>
      </c>
      <c r="AY330" s="244" t="s">
        <v>203</v>
      </c>
    </row>
    <row r="331" s="13" customFormat="1">
      <c r="A331" s="13"/>
      <c r="B331" s="234"/>
      <c r="C331" s="235"/>
      <c r="D331" s="236" t="s">
        <v>215</v>
      </c>
      <c r="E331" s="237" t="s">
        <v>19</v>
      </c>
      <c r="F331" s="238" t="s">
        <v>400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215</v>
      </c>
      <c r="AU331" s="244" t="s">
        <v>81</v>
      </c>
      <c r="AV331" s="13" t="s">
        <v>79</v>
      </c>
      <c r="AW331" s="13" t="s">
        <v>33</v>
      </c>
      <c r="AX331" s="13" t="s">
        <v>72</v>
      </c>
      <c r="AY331" s="244" t="s">
        <v>203</v>
      </c>
    </row>
    <row r="332" s="13" customFormat="1">
      <c r="A332" s="13"/>
      <c r="B332" s="234"/>
      <c r="C332" s="235"/>
      <c r="D332" s="236" t="s">
        <v>215</v>
      </c>
      <c r="E332" s="237" t="s">
        <v>19</v>
      </c>
      <c r="F332" s="238" t="s">
        <v>403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215</v>
      </c>
      <c r="AU332" s="244" t="s">
        <v>81</v>
      </c>
      <c r="AV332" s="13" t="s">
        <v>79</v>
      </c>
      <c r="AW332" s="13" t="s">
        <v>33</v>
      </c>
      <c r="AX332" s="13" t="s">
        <v>72</v>
      </c>
      <c r="AY332" s="244" t="s">
        <v>203</v>
      </c>
    </row>
    <row r="333" s="14" customFormat="1">
      <c r="A333" s="14"/>
      <c r="B333" s="245"/>
      <c r="C333" s="246"/>
      <c r="D333" s="236" t="s">
        <v>215</v>
      </c>
      <c r="E333" s="247" t="s">
        <v>19</v>
      </c>
      <c r="F333" s="248" t="s">
        <v>528</v>
      </c>
      <c r="G333" s="246"/>
      <c r="H333" s="249">
        <v>92.707999999999998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215</v>
      </c>
      <c r="AU333" s="255" t="s">
        <v>81</v>
      </c>
      <c r="AV333" s="14" t="s">
        <v>81</v>
      </c>
      <c r="AW333" s="14" t="s">
        <v>33</v>
      </c>
      <c r="AX333" s="14" t="s">
        <v>72</v>
      </c>
      <c r="AY333" s="255" t="s">
        <v>203</v>
      </c>
    </row>
    <row r="334" s="13" customFormat="1">
      <c r="A334" s="13"/>
      <c r="B334" s="234"/>
      <c r="C334" s="235"/>
      <c r="D334" s="236" t="s">
        <v>215</v>
      </c>
      <c r="E334" s="237" t="s">
        <v>19</v>
      </c>
      <c r="F334" s="238" t="s">
        <v>216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215</v>
      </c>
      <c r="AU334" s="244" t="s">
        <v>81</v>
      </c>
      <c r="AV334" s="13" t="s">
        <v>79</v>
      </c>
      <c r="AW334" s="13" t="s">
        <v>33</v>
      </c>
      <c r="AX334" s="13" t="s">
        <v>72</v>
      </c>
      <c r="AY334" s="244" t="s">
        <v>203</v>
      </c>
    </row>
    <row r="335" s="13" customFormat="1">
      <c r="A335" s="13"/>
      <c r="B335" s="234"/>
      <c r="C335" s="235"/>
      <c r="D335" s="236" t="s">
        <v>215</v>
      </c>
      <c r="E335" s="237" t="s">
        <v>19</v>
      </c>
      <c r="F335" s="238" t="s">
        <v>529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215</v>
      </c>
      <c r="AU335" s="244" t="s">
        <v>81</v>
      </c>
      <c r="AV335" s="13" t="s">
        <v>79</v>
      </c>
      <c r="AW335" s="13" t="s">
        <v>33</v>
      </c>
      <c r="AX335" s="13" t="s">
        <v>72</v>
      </c>
      <c r="AY335" s="244" t="s">
        <v>203</v>
      </c>
    </row>
    <row r="336" s="13" customFormat="1">
      <c r="A336" s="13"/>
      <c r="B336" s="234"/>
      <c r="C336" s="235"/>
      <c r="D336" s="236" t="s">
        <v>215</v>
      </c>
      <c r="E336" s="237" t="s">
        <v>19</v>
      </c>
      <c r="F336" s="238" t="s">
        <v>456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215</v>
      </c>
      <c r="AU336" s="244" t="s">
        <v>81</v>
      </c>
      <c r="AV336" s="13" t="s">
        <v>79</v>
      </c>
      <c r="AW336" s="13" t="s">
        <v>33</v>
      </c>
      <c r="AX336" s="13" t="s">
        <v>72</v>
      </c>
      <c r="AY336" s="244" t="s">
        <v>203</v>
      </c>
    </row>
    <row r="337" s="13" customFormat="1">
      <c r="A337" s="13"/>
      <c r="B337" s="234"/>
      <c r="C337" s="235"/>
      <c r="D337" s="236" t="s">
        <v>215</v>
      </c>
      <c r="E337" s="237" t="s">
        <v>19</v>
      </c>
      <c r="F337" s="238" t="s">
        <v>400</v>
      </c>
      <c r="G337" s="235"/>
      <c r="H337" s="237" t="s">
        <v>19</v>
      </c>
      <c r="I337" s="239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215</v>
      </c>
      <c r="AU337" s="244" t="s">
        <v>81</v>
      </c>
      <c r="AV337" s="13" t="s">
        <v>79</v>
      </c>
      <c r="AW337" s="13" t="s">
        <v>33</v>
      </c>
      <c r="AX337" s="13" t="s">
        <v>72</v>
      </c>
      <c r="AY337" s="244" t="s">
        <v>203</v>
      </c>
    </row>
    <row r="338" s="13" customFormat="1">
      <c r="A338" s="13"/>
      <c r="B338" s="234"/>
      <c r="C338" s="235"/>
      <c r="D338" s="236" t="s">
        <v>215</v>
      </c>
      <c r="E338" s="237" t="s">
        <v>19</v>
      </c>
      <c r="F338" s="238" t="s">
        <v>401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215</v>
      </c>
      <c r="AU338" s="244" t="s">
        <v>81</v>
      </c>
      <c r="AV338" s="13" t="s">
        <v>79</v>
      </c>
      <c r="AW338" s="13" t="s">
        <v>33</v>
      </c>
      <c r="AX338" s="13" t="s">
        <v>72</v>
      </c>
      <c r="AY338" s="244" t="s">
        <v>203</v>
      </c>
    </row>
    <row r="339" s="14" customFormat="1">
      <c r="A339" s="14"/>
      <c r="B339" s="245"/>
      <c r="C339" s="246"/>
      <c r="D339" s="236" t="s">
        <v>215</v>
      </c>
      <c r="E339" s="247" t="s">
        <v>19</v>
      </c>
      <c r="F339" s="248" t="s">
        <v>457</v>
      </c>
      <c r="G339" s="246"/>
      <c r="H339" s="249">
        <v>17.649999999999999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215</v>
      </c>
      <c r="AU339" s="255" t="s">
        <v>81</v>
      </c>
      <c r="AV339" s="14" t="s">
        <v>81</v>
      </c>
      <c r="AW339" s="14" t="s">
        <v>33</v>
      </c>
      <c r="AX339" s="14" t="s">
        <v>72</v>
      </c>
      <c r="AY339" s="255" t="s">
        <v>203</v>
      </c>
    </row>
    <row r="340" s="13" customFormat="1">
      <c r="A340" s="13"/>
      <c r="B340" s="234"/>
      <c r="C340" s="235"/>
      <c r="D340" s="236" t="s">
        <v>215</v>
      </c>
      <c r="E340" s="237" t="s">
        <v>19</v>
      </c>
      <c r="F340" s="238" t="s">
        <v>216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215</v>
      </c>
      <c r="AU340" s="244" t="s">
        <v>81</v>
      </c>
      <c r="AV340" s="13" t="s">
        <v>79</v>
      </c>
      <c r="AW340" s="13" t="s">
        <v>33</v>
      </c>
      <c r="AX340" s="13" t="s">
        <v>72</v>
      </c>
      <c r="AY340" s="244" t="s">
        <v>203</v>
      </c>
    </row>
    <row r="341" s="13" customFormat="1">
      <c r="A341" s="13"/>
      <c r="B341" s="234"/>
      <c r="C341" s="235"/>
      <c r="D341" s="236" t="s">
        <v>215</v>
      </c>
      <c r="E341" s="237" t="s">
        <v>19</v>
      </c>
      <c r="F341" s="238" t="s">
        <v>530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215</v>
      </c>
      <c r="AU341" s="244" t="s">
        <v>81</v>
      </c>
      <c r="AV341" s="13" t="s">
        <v>79</v>
      </c>
      <c r="AW341" s="13" t="s">
        <v>33</v>
      </c>
      <c r="AX341" s="13" t="s">
        <v>72</v>
      </c>
      <c r="AY341" s="244" t="s">
        <v>203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456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3" customFormat="1">
      <c r="A343" s="13"/>
      <c r="B343" s="234"/>
      <c r="C343" s="235"/>
      <c r="D343" s="236" t="s">
        <v>215</v>
      </c>
      <c r="E343" s="237" t="s">
        <v>19</v>
      </c>
      <c r="F343" s="238" t="s">
        <v>400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215</v>
      </c>
      <c r="AU343" s="244" t="s">
        <v>81</v>
      </c>
      <c r="AV343" s="13" t="s">
        <v>79</v>
      </c>
      <c r="AW343" s="13" t="s">
        <v>33</v>
      </c>
      <c r="AX343" s="13" t="s">
        <v>72</v>
      </c>
      <c r="AY343" s="244" t="s">
        <v>203</v>
      </c>
    </row>
    <row r="344" s="13" customFormat="1">
      <c r="A344" s="13"/>
      <c r="B344" s="234"/>
      <c r="C344" s="235"/>
      <c r="D344" s="236" t="s">
        <v>215</v>
      </c>
      <c r="E344" s="237" t="s">
        <v>19</v>
      </c>
      <c r="F344" s="238" t="s">
        <v>403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215</v>
      </c>
      <c r="AU344" s="244" t="s">
        <v>81</v>
      </c>
      <c r="AV344" s="13" t="s">
        <v>79</v>
      </c>
      <c r="AW344" s="13" t="s">
        <v>33</v>
      </c>
      <c r="AX344" s="13" t="s">
        <v>72</v>
      </c>
      <c r="AY344" s="244" t="s">
        <v>203</v>
      </c>
    </row>
    <row r="345" s="14" customFormat="1">
      <c r="A345" s="14"/>
      <c r="B345" s="245"/>
      <c r="C345" s="246"/>
      <c r="D345" s="236" t="s">
        <v>215</v>
      </c>
      <c r="E345" s="247" t="s">
        <v>19</v>
      </c>
      <c r="F345" s="248" t="s">
        <v>531</v>
      </c>
      <c r="G345" s="246"/>
      <c r="H345" s="249">
        <v>72.498000000000005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215</v>
      </c>
      <c r="AU345" s="255" t="s">
        <v>81</v>
      </c>
      <c r="AV345" s="14" t="s">
        <v>81</v>
      </c>
      <c r="AW345" s="14" t="s">
        <v>33</v>
      </c>
      <c r="AX345" s="14" t="s">
        <v>72</v>
      </c>
      <c r="AY345" s="255" t="s">
        <v>203</v>
      </c>
    </row>
    <row r="346" s="13" customFormat="1">
      <c r="A346" s="13"/>
      <c r="B346" s="234"/>
      <c r="C346" s="235"/>
      <c r="D346" s="236" t="s">
        <v>215</v>
      </c>
      <c r="E346" s="237" t="s">
        <v>19</v>
      </c>
      <c r="F346" s="238" t="s">
        <v>216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215</v>
      </c>
      <c r="AU346" s="244" t="s">
        <v>81</v>
      </c>
      <c r="AV346" s="13" t="s">
        <v>79</v>
      </c>
      <c r="AW346" s="13" t="s">
        <v>33</v>
      </c>
      <c r="AX346" s="13" t="s">
        <v>72</v>
      </c>
      <c r="AY346" s="244" t="s">
        <v>203</v>
      </c>
    </row>
    <row r="347" s="13" customFormat="1">
      <c r="A347" s="13"/>
      <c r="B347" s="234"/>
      <c r="C347" s="235"/>
      <c r="D347" s="236" t="s">
        <v>215</v>
      </c>
      <c r="E347" s="237" t="s">
        <v>19</v>
      </c>
      <c r="F347" s="238" t="s">
        <v>532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215</v>
      </c>
      <c r="AU347" s="244" t="s">
        <v>81</v>
      </c>
      <c r="AV347" s="13" t="s">
        <v>79</v>
      </c>
      <c r="AW347" s="13" t="s">
        <v>33</v>
      </c>
      <c r="AX347" s="13" t="s">
        <v>72</v>
      </c>
      <c r="AY347" s="244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459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3" customFormat="1">
      <c r="A349" s="13"/>
      <c r="B349" s="234"/>
      <c r="C349" s="235"/>
      <c r="D349" s="236" t="s">
        <v>215</v>
      </c>
      <c r="E349" s="237" t="s">
        <v>19</v>
      </c>
      <c r="F349" s="238" t="s">
        <v>400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215</v>
      </c>
      <c r="AU349" s="244" t="s">
        <v>81</v>
      </c>
      <c r="AV349" s="13" t="s">
        <v>79</v>
      </c>
      <c r="AW349" s="13" t="s">
        <v>33</v>
      </c>
      <c r="AX349" s="13" t="s">
        <v>72</v>
      </c>
      <c r="AY349" s="244" t="s">
        <v>203</v>
      </c>
    </row>
    <row r="350" s="13" customFormat="1">
      <c r="A350" s="13"/>
      <c r="B350" s="234"/>
      <c r="C350" s="235"/>
      <c r="D350" s="236" t="s">
        <v>215</v>
      </c>
      <c r="E350" s="237" t="s">
        <v>19</v>
      </c>
      <c r="F350" s="238" t="s">
        <v>401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215</v>
      </c>
      <c r="AU350" s="244" t="s">
        <v>81</v>
      </c>
      <c r="AV350" s="13" t="s">
        <v>79</v>
      </c>
      <c r="AW350" s="13" t="s">
        <v>33</v>
      </c>
      <c r="AX350" s="13" t="s">
        <v>72</v>
      </c>
      <c r="AY350" s="244" t="s">
        <v>203</v>
      </c>
    </row>
    <row r="351" s="14" customFormat="1">
      <c r="A351" s="14"/>
      <c r="B351" s="245"/>
      <c r="C351" s="246"/>
      <c r="D351" s="236" t="s">
        <v>215</v>
      </c>
      <c r="E351" s="247" t="s">
        <v>19</v>
      </c>
      <c r="F351" s="248" t="s">
        <v>460</v>
      </c>
      <c r="G351" s="246"/>
      <c r="H351" s="249">
        <v>59.560000000000002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215</v>
      </c>
      <c r="AU351" s="255" t="s">
        <v>81</v>
      </c>
      <c r="AV351" s="14" t="s">
        <v>81</v>
      </c>
      <c r="AW351" s="14" t="s">
        <v>33</v>
      </c>
      <c r="AX351" s="14" t="s">
        <v>72</v>
      </c>
      <c r="AY351" s="255" t="s">
        <v>203</v>
      </c>
    </row>
    <row r="352" s="13" customFormat="1">
      <c r="A352" s="13"/>
      <c r="B352" s="234"/>
      <c r="C352" s="235"/>
      <c r="D352" s="236" t="s">
        <v>215</v>
      </c>
      <c r="E352" s="237" t="s">
        <v>19</v>
      </c>
      <c r="F352" s="238" t="s">
        <v>216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215</v>
      </c>
      <c r="AU352" s="244" t="s">
        <v>81</v>
      </c>
      <c r="AV352" s="13" t="s">
        <v>79</v>
      </c>
      <c r="AW352" s="13" t="s">
        <v>33</v>
      </c>
      <c r="AX352" s="13" t="s">
        <v>72</v>
      </c>
      <c r="AY352" s="244" t="s">
        <v>203</v>
      </c>
    </row>
    <row r="353" s="13" customFormat="1">
      <c r="A353" s="13"/>
      <c r="B353" s="234"/>
      <c r="C353" s="235"/>
      <c r="D353" s="236" t="s">
        <v>215</v>
      </c>
      <c r="E353" s="237" t="s">
        <v>19</v>
      </c>
      <c r="F353" s="238" t="s">
        <v>533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215</v>
      </c>
      <c r="AU353" s="244" t="s">
        <v>81</v>
      </c>
      <c r="AV353" s="13" t="s">
        <v>79</v>
      </c>
      <c r="AW353" s="13" t="s">
        <v>33</v>
      </c>
      <c r="AX353" s="13" t="s">
        <v>72</v>
      </c>
      <c r="AY353" s="244" t="s">
        <v>203</v>
      </c>
    </row>
    <row r="354" s="13" customFormat="1">
      <c r="A354" s="13"/>
      <c r="B354" s="234"/>
      <c r="C354" s="235"/>
      <c r="D354" s="236" t="s">
        <v>215</v>
      </c>
      <c r="E354" s="237" t="s">
        <v>19</v>
      </c>
      <c r="F354" s="238" t="s">
        <v>459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215</v>
      </c>
      <c r="AU354" s="244" t="s">
        <v>81</v>
      </c>
      <c r="AV354" s="13" t="s">
        <v>79</v>
      </c>
      <c r="AW354" s="13" t="s">
        <v>33</v>
      </c>
      <c r="AX354" s="13" t="s">
        <v>72</v>
      </c>
      <c r="AY354" s="244" t="s">
        <v>203</v>
      </c>
    </row>
    <row r="355" s="13" customFormat="1">
      <c r="A355" s="13"/>
      <c r="B355" s="234"/>
      <c r="C355" s="235"/>
      <c r="D355" s="236" t="s">
        <v>215</v>
      </c>
      <c r="E355" s="237" t="s">
        <v>19</v>
      </c>
      <c r="F355" s="238" t="s">
        <v>400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215</v>
      </c>
      <c r="AU355" s="244" t="s">
        <v>81</v>
      </c>
      <c r="AV355" s="13" t="s">
        <v>79</v>
      </c>
      <c r="AW355" s="13" t="s">
        <v>33</v>
      </c>
      <c r="AX355" s="13" t="s">
        <v>72</v>
      </c>
      <c r="AY355" s="244" t="s">
        <v>203</v>
      </c>
    </row>
    <row r="356" s="13" customFormat="1">
      <c r="A356" s="13"/>
      <c r="B356" s="234"/>
      <c r="C356" s="235"/>
      <c r="D356" s="236" t="s">
        <v>215</v>
      </c>
      <c r="E356" s="237" t="s">
        <v>19</v>
      </c>
      <c r="F356" s="238" t="s">
        <v>403</v>
      </c>
      <c r="G356" s="235"/>
      <c r="H356" s="237" t="s">
        <v>19</v>
      </c>
      <c r="I356" s="239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215</v>
      </c>
      <c r="AU356" s="244" t="s">
        <v>81</v>
      </c>
      <c r="AV356" s="13" t="s">
        <v>79</v>
      </c>
      <c r="AW356" s="13" t="s">
        <v>33</v>
      </c>
      <c r="AX356" s="13" t="s">
        <v>72</v>
      </c>
      <c r="AY356" s="244" t="s">
        <v>203</v>
      </c>
    </row>
    <row r="357" s="14" customFormat="1">
      <c r="A357" s="14"/>
      <c r="B357" s="245"/>
      <c r="C357" s="246"/>
      <c r="D357" s="236" t="s">
        <v>215</v>
      </c>
      <c r="E357" s="247" t="s">
        <v>19</v>
      </c>
      <c r="F357" s="248" t="s">
        <v>534</v>
      </c>
      <c r="G357" s="246"/>
      <c r="H357" s="249">
        <v>225.267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215</v>
      </c>
      <c r="AU357" s="255" t="s">
        <v>81</v>
      </c>
      <c r="AV357" s="14" t="s">
        <v>81</v>
      </c>
      <c r="AW357" s="14" t="s">
        <v>33</v>
      </c>
      <c r="AX357" s="14" t="s">
        <v>72</v>
      </c>
      <c r="AY357" s="255" t="s">
        <v>203</v>
      </c>
    </row>
    <row r="358" s="15" customFormat="1">
      <c r="A358" s="15"/>
      <c r="B358" s="256"/>
      <c r="C358" s="257"/>
      <c r="D358" s="236" t="s">
        <v>215</v>
      </c>
      <c r="E358" s="258" t="s">
        <v>19</v>
      </c>
      <c r="F358" s="259" t="s">
        <v>246</v>
      </c>
      <c r="G358" s="257"/>
      <c r="H358" s="260">
        <v>1524.6360000000004</v>
      </c>
      <c r="I358" s="261"/>
      <c r="J358" s="257"/>
      <c r="K358" s="257"/>
      <c r="L358" s="262"/>
      <c r="M358" s="263"/>
      <c r="N358" s="264"/>
      <c r="O358" s="264"/>
      <c r="P358" s="264"/>
      <c r="Q358" s="264"/>
      <c r="R358" s="264"/>
      <c r="S358" s="264"/>
      <c r="T358" s="26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66" t="s">
        <v>215</v>
      </c>
      <c r="AU358" s="266" t="s">
        <v>81</v>
      </c>
      <c r="AV358" s="15" t="s">
        <v>211</v>
      </c>
      <c r="AW358" s="15" t="s">
        <v>33</v>
      </c>
      <c r="AX358" s="15" t="s">
        <v>79</v>
      </c>
      <c r="AY358" s="266" t="s">
        <v>203</v>
      </c>
    </row>
    <row r="359" s="2" customFormat="1" ht="16.5" customHeight="1">
      <c r="A359" s="40"/>
      <c r="B359" s="41"/>
      <c r="C359" s="216" t="s">
        <v>394</v>
      </c>
      <c r="D359" s="216" t="s">
        <v>206</v>
      </c>
      <c r="E359" s="217" t="s">
        <v>431</v>
      </c>
      <c r="F359" s="218" t="s">
        <v>432</v>
      </c>
      <c r="G359" s="219" t="s">
        <v>209</v>
      </c>
      <c r="H359" s="220">
        <v>1524.636</v>
      </c>
      <c r="I359" s="221"/>
      <c r="J359" s="222">
        <f>ROUND(I359*H359,2)</f>
        <v>0</v>
      </c>
      <c r="K359" s="218" t="s">
        <v>210</v>
      </c>
      <c r="L359" s="46"/>
      <c r="M359" s="223" t="s">
        <v>19</v>
      </c>
      <c r="N359" s="224" t="s">
        <v>43</v>
      </c>
      <c r="O359" s="86"/>
      <c r="P359" s="225">
        <f>O359*H359</f>
        <v>0</v>
      </c>
      <c r="Q359" s="225">
        <v>0</v>
      </c>
      <c r="R359" s="225">
        <f>Q359*H359</f>
        <v>0</v>
      </c>
      <c r="S359" s="225">
        <v>0</v>
      </c>
      <c r="T359" s="226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27" t="s">
        <v>321</v>
      </c>
      <c r="AT359" s="227" t="s">
        <v>206</v>
      </c>
      <c r="AU359" s="227" t="s">
        <v>81</v>
      </c>
      <c r="AY359" s="19" t="s">
        <v>203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19" t="s">
        <v>79</v>
      </c>
      <c r="BK359" s="228">
        <f>ROUND(I359*H359,2)</f>
        <v>0</v>
      </c>
      <c r="BL359" s="19" t="s">
        <v>321</v>
      </c>
      <c r="BM359" s="227" t="s">
        <v>535</v>
      </c>
    </row>
    <row r="360" s="2" customFormat="1">
      <c r="A360" s="40"/>
      <c r="B360" s="41"/>
      <c r="C360" s="42"/>
      <c r="D360" s="229" t="s">
        <v>213</v>
      </c>
      <c r="E360" s="42"/>
      <c r="F360" s="230" t="s">
        <v>434</v>
      </c>
      <c r="G360" s="42"/>
      <c r="H360" s="42"/>
      <c r="I360" s="231"/>
      <c r="J360" s="42"/>
      <c r="K360" s="42"/>
      <c r="L360" s="46"/>
      <c r="M360" s="232"/>
      <c r="N360" s="233"/>
      <c r="O360" s="86"/>
      <c r="P360" s="86"/>
      <c r="Q360" s="86"/>
      <c r="R360" s="86"/>
      <c r="S360" s="86"/>
      <c r="T360" s="87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T360" s="19" t="s">
        <v>213</v>
      </c>
      <c r="AU360" s="19" t="s">
        <v>81</v>
      </c>
    </row>
    <row r="361" s="13" customFormat="1">
      <c r="A361" s="13"/>
      <c r="B361" s="234"/>
      <c r="C361" s="235"/>
      <c r="D361" s="236" t="s">
        <v>215</v>
      </c>
      <c r="E361" s="237" t="s">
        <v>19</v>
      </c>
      <c r="F361" s="238" t="s">
        <v>216</v>
      </c>
      <c r="G361" s="235"/>
      <c r="H361" s="237" t="s">
        <v>19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215</v>
      </c>
      <c r="AU361" s="244" t="s">
        <v>81</v>
      </c>
      <c r="AV361" s="13" t="s">
        <v>79</v>
      </c>
      <c r="AW361" s="13" t="s">
        <v>33</v>
      </c>
      <c r="AX361" s="13" t="s">
        <v>72</v>
      </c>
      <c r="AY361" s="244" t="s">
        <v>203</v>
      </c>
    </row>
    <row r="362" s="13" customFormat="1">
      <c r="A362" s="13"/>
      <c r="B362" s="234"/>
      <c r="C362" s="235"/>
      <c r="D362" s="236" t="s">
        <v>215</v>
      </c>
      <c r="E362" s="237" t="s">
        <v>19</v>
      </c>
      <c r="F362" s="238" t="s">
        <v>511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215</v>
      </c>
      <c r="AU362" s="244" t="s">
        <v>81</v>
      </c>
      <c r="AV362" s="13" t="s">
        <v>79</v>
      </c>
      <c r="AW362" s="13" t="s">
        <v>33</v>
      </c>
      <c r="AX362" s="13" t="s">
        <v>72</v>
      </c>
      <c r="AY362" s="244" t="s">
        <v>203</v>
      </c>
    </row>
    <row r="363" s="13" customFormat="1">
      <c r="A363" s="13"/>
      <c r="B363" s="234"/>
      <c r="C363" s="235"/>
      <c r="D363" s="236" t="s">
        <v>215</v>
      </c>
      <c r="E363" s="237" t="s">
        <v>19</v>
      </c>
      <c r="F363" s="238" t="s">
        <v>438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215</v>
      </c>
      <c r="AU363" s="244" t="s">
        <v>81</v>
      </c>
      <c r="AV363" s="13" t="s">
        <v>79</v>
      </c>
      <c r="AW363" s="13" t="s">
        <v>33</v>
      </c>
      <c r="AX363" s="13" t="s">
        <v>72</v>
      </c>
      <c r="AY363" s="244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400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3" customFormat="1">
      <c r="A365" s="13"/>
      <c r="B365" s="234"/>
      <c r="C365" s="235"/>
      <c r="D365" s="236" t="s">
        <v>215</v>
      </c>
      <c r="E365" s="237" t="s">
        <v>19</v>
      </c>
      <c r="F365" s="238" t="s">
        <v>401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215</v>
      </c>
      <c r="AU365" s="244" t="s">
        <v>81</v>
      </c>
      <c r="AV365" s="13" t="s">
        <v>79</v>
      </c>
      <c r="AW365" s="13" t="s">
        <v>33</v>
      </c>
      <c r="AX365" s="13" t="s">
        <v>72</v>
      </c>
      <c r="AY365" s="244" t="s">
        <v>203</v>
      </c>
    </row>
    <row r="366" s="14" customFormat="1">
      <c r="A366" s="14"/>
      <c r="B366" s="245"/>
      <c r="C366" s="246"/>
      <c r="D366" s="236" t="s">
        <v>215</v>
      </c>
      <c r="E366" s="247" t="s">
        <v>19</v>
      </c>
      <c r="F366" s="248" t="s">
        <v>439</v>
      </c>
      <c r="G366" s="246"/>
      <c r="H366" s="249">
        <v>22.199999999999999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215</v>
      </c>
      <c r="AU366" s="255" t="s">
        <v>81</v>
      </c>
      <c r="AV366" s="14" t="s">
        <v>81</v>
      </c>
      <c r="AW366" s="14" t="s">
        <v>33</v>
      </c>
      <c r="AX366" s="14" t="s">
        <v>72</v>
      </c>
      <c r="AY366" s="255" t="s">
        <v>203</v>
      </c>
    </row>
    <row r="367" s="13" customFormat="1">
      <c r="A367" s="13"/>
      <c r="B367" s="234"/>
      <c r="C367" s="235"/>
      <c r="D367" s="236" t="s">
        <v>215</v>
      </c>
      <c r="E367" s="237" t="s">
        <v>19</v>
      </c>
      <c r="F367" s="238" t="s">
        <v>216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215</v>
      </c>
      <c r="AU367" s="244" t="s">
        <v>81</v>
      </c>
      <c r="AV367" s="13" t="s">
        <v>79</v>
      </c>
      <c r="AW367" s="13" t="s">
        <v>33</v>
      </c>
      <c r="AX367" s="13" t="s">
        <v>72</v>
      </c>
      <c r="AY367" s="244" t="s">
        <v>203</v>
      </c>
    </row>
    <row r="368" s="13" customFormat="1">
      <c r="A368" s="13"/>
      <c r="B368" s="234"/>
      <c r="C368" s="235"/>
      <c r="D368" s="236" t="s">
        <v>215</v>
      </c>
      <c r="E368" s="237" t="s">
        <v>19</v>
      </c>
      <c r="F368" s="238" t="s">
        <v>512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215</v>
      </c>
      <c r="AU368" s="244" t="s">
        <v>81</v>
      </c>
      <c r="AV368" s="13" t="s">
        <v>79</v>
      </c>
      <c r="AW368" s="13" t="s">
        <v>33</v>
      </c>
      <c r="AX368" s="13" t="s">
        <v>72</v>
      </c>
      <c r="AY368" s="244" t="s">
        <v>203</v>
      </c>
    </row>
    <row r="369" s="13" customFormat="1">
      <c r="A369" s="13"/>
      <c r="B369" s="234"/>
      <c r="C369" s="235"/>
      <c r="D369" s="236" t="s">
        <v>215</v>
      </c>
      <c r="E369" s="237" t="s">
        <v>19</v>
      </c>
      <c r="F369" s="238" t="s">
        <v>438</v>
      </c>
      <c r="G369" s="235"/>
      <c r="H369" s="237" t="s">
        <v>19</v>
      </c>
      <c r="I369" s="239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215</v>
      </c>
      <c r="AU369" s="244" t="s">
        <v>81</v>
      </c>
      <c r="AV369" s="13" t="s">
        <v>79</v>
      </c>
      <c r="AW369" s="13" t="s">
        <v>33</v>
      </c>
      <c r="AX369" s="13" t="s">
        <v>72</v>
      </c>
      <c r="AY369" s="244" t="s">
        <v>203</v>
      </c>
    </row>
    <row r="370" s="13" customFormat="1">
      <c r="A370" s="13"/>
      <c r="B370" s="234"/>
      <c r="C370" s="235"/>
      <c r="D370" s="236" t="s">
        <v>215</v>
      </c>
      <c r="E370" s="237" t="s">
        <v>19</v>
      </c>
      <c r="F370" s="238" t="s">
        <v>400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215</v>
      </c>
      <c r="AU370" s="244" t="s">
        <v>81</v>
      </c>
      <c r="AV370" s="13" t="s">
        <v>79</v>
      </c>
      <c r="AW370" s="13" t="s">
        <v>33</v>
      </c>
      <c r="AX370" s="13" t="s">
        <v>72</v>
      </c>
      <c r="AY370" s="244" t="s">
        <v>203</v>
      </c>
    </row>
    <row r="371" s="13" customFormat="1">
      <c r="A371" s="13"/>
      <c r="B371" s="234"/>
      <c r="C371" s="235"/>
      <c r="D371" s="236" t="s">
        <v>215</v>
      </c>
      <c r="E371" s="237" t="s">
        <v>19</v>
      </c>
      <c r="F371" s="238" t="s">
        <v>403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215</v>
      </c>
      <c r="AU371" s="244" t="s">
        <v>81</v>
      </c>
      <c r="AV371" s="13" t="s">
        <v>79</v>
      </c>
      <c r="AW371" s="13" t="s">
        <v>33</v>
      </c>
      <c r="AX371" s="13" t="s">
        <v>72</v>
      </c>
      <c r="AY371" s="244" t="s">
        <v>203</v>
      </c>
    </row>
    <row r="372" s="14" customFormat="1">
      <c r="A372" s="14"/>
      <c r="B372" s="245"/>
      <c r="C372" s="246"/>
      <c r="D372" s="236" t="s">
        <v>215</v>
      </c>
      <c r="E372" s="247" t="s">
        <v>19</v>
      </c>
      <c r="F372" s="248" t="s">
        <v>513</v>
      </c>
      <c r="G372" s="246"/>
      <c r="H372" s="249">
        <v>95.466999999999999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215</v>
      </c>
      <c r="AU372" s="255" t="s">
        <v>81</v>
      </c>
      <c r="AV372" s="14" t="s">
        <v>81</v>
      </c>
      <c r="AW372" s="14" t="s">
        <v>33</v>
      </c>
      <c r="AX372" s="14" t="s">
        <v>72</v>
      </c>
      <c r="AY372" s="255" t="s">
        <v>203</v>
      </c>
    </row>
    <row r="373" s="13" customFormat="1">
      <c r="A373" s="13"/>
      <c r="B373" s="234"/>
      <c r="C373" s="235"/>
      <c r="D373" s="236" t="s">
        <v>215</v>
      </c>
      <c r="E373" s="237" t="s">
        <v>19</v>
      </c>
      <c r="F373" s="238" t="s">
        <v>216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215</v>
      </c>
      <c r="AU373" s="244" t="s">
        <v>81</v>
      </c>
      <c r="AV373" s="13" t="s">
        <v>79</v>
      </c>
      <c r="AW373" s="13" t="s">
        <v>33</v>
      </c>
      <c r="AX373" s="13" t="s">
        <v>72</v>
      </c>
      <c r="AY373" s="244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514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3" customFormat="1">
      <c r="A375" s="13"/>
      <c r="B375" s="234"/>
      <c r="C375" s="235"/>
      <c r="D375" s="236" t="s">
        <v>215</v>
      </c>
      <c r="E375" s="237" t="s">
        <v>19</v>
      </c>
      <c r="F375" s="238" t="s">
        <v>441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215</v>
      </c>
      <c r="AU375" s="244" t="s">
        <v>81</v>
      </c>
      <c r="AV375" s="13" t="s">
        <v>79</v>
      </c>
      <c r="AW375" s="13" t="s">
        <v>33</v>
      </c>
      <c r="AX375" s="13" t="s">
        <v>72</v>
      </c>
      <c r="AY375" s="244" t="s">
        <v>203</v>
      </c>
    </row>
    <row r="376" s="13" customFormat="1">
      <c r="A376" s="13"/>
      <c r="B376" s="234"/>
      <c r="C376" s="235"/>
      <c r="D376" s="236" t="s">
        <v>215</v>
      </c>
      <c r="E376" s="237" t="s">
        <v>19</v>
      </c>
      <c r="F376" s="238" t="s">
        <v>400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215</v>
      </c>
      <c r="AU376" s="244" t="s">
        <v>81</v>
      </c>
      <c r="AV376" s="13" t="s">
        <v>79</v>
      </c>
      <c r="AW376" s="13" t="s">
        <v>33</v>
      </c>
      <c r="AX376" s="13" t="s">
        <v>72</v>
      </c>
      <c r="AY376" s="244" t="s">
        <v>203</v>
      </c>
    </row>
    <row r="377" s="13" customFormat="1">
      <c r="A377" s="13"/>
      <c r="B377" s="234"/>
      <c r="C377" s="235"/>
      <c r="D377" s="236" t="s">
        <v>215</v>
      </c>
      <c r="E377" s="237" t="s">
        <v>19</v>
      </c>
      <c r="F377" s="238" t="s">
        <v>401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215</v>
      </c>
      <c r="AU377" s="244" t="s">
        <v>81</v>
      </c>
      <c r="AV377" s="13" t="s">
        <v>79</v>
      </c>
      <c r="AW377" s="13" t="s">
        <v>33</v>
      </c>
      <c r="AX377" s="13" t="s">
        <v>72</v>
      </c>
      <c r="AY377" s="244" t="s">
        <v>203</v>
      </c>
    </row>
    <row r="378" s="14" customFormat="1">
      <c r="A378" s="14"/>
      <c r="B378" s="245"/>
      <c r="C378" s="246"/>
      <c r="D378" s="236" t="s">
        <v>215</v>
      </c>
      <c r="E378" s="247" t="s">
        <v>19</v>
      </c>
      <c r="F378" s="248" t="s">
        <v>442</v>
      </c>
      <c r="G378" s="246"/>
      <c r="H378" s="249">
        <v>41.840000000000003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215</v>
      </c>
      <c r="AU378" s="255" t="s">
        <v>81</v>
      </c>
      <c r="AV378" s="14" t="s">
        <v>81</v>
      </c>
      <c r="AW378" s="14" t="s">
        <v>33</v>
      </c>
      <c r="AX378" s="14" t="s">
        <v>72</v>
      </c>
      <c r="AY378" s="255" t="s">
        <v>203</v>
      </c>
    </row>
    <row r="379" s="13" customFormat="1">
      <c r="A379" s="13"/>
      <c r="B379" s="234"/>
      <c r="C379" s="235"/>
      <c r="D379" s="236" t="s">
        <v>215</v>
      </c>
      <c r="E379" s="237" t="s">
        <v>19</v>
      </c>
      <c r="F379" s="238" t="s">
        <v>216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215</v>
      </c>
      <c r="AU379" s="244" t="s">
        <v>81</v>
      </c>
      <c r="AV379" s="13" t="s">
        <v>79</v>
      </c>
      <c r="AW379" s="13" t="s">
        <v>33</v>
      </c>
      <c r="AX379" s="13" t="s">
        <v>72</v>
      </c>
      <c r="AY379" s="244" t="s">
        <v>203</v>
      </c>
    </row>
    <row r="380" s="13" customFormat="1">
      <c r="A380" s="13"/>
      <c r="B380" s="234"/>
      <c r="C380" s="235"/>
      <c r="D380" s="236" t="s">
        <v>215</v>
      </c>
      <c r="E380" s="237" t="s">
        <v>19</v>
      </c>
      <c r="F380" s="238" t="s">
        <v>515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215</v>
      </c>
      <c r="AU380" s="244" t="s">
        <v>81</v>
      </c>
      <c r="AV380" s="13" t="s">
        <v>79</v>
      </c>
      <c r="AW380" s="13" t="s">
        <v>33</v>
      </c>
      <c r="AX380" s="13" t="s">
        <v>72</v>
      </c>
      <c r="AY380" s="244" t="s">
        <v>203</v>
      </c>
    </row>
    <row r="381" s="13" customFormat="1">
      <c r="A381" s="13"/>
      <c r="B381" s="234"/>
      <c r="C381" s="235"/>
      <c r="D381" s="236" t="s">
        <v>215</v>
      </c>
      <c r="E381" s="237" t="s">
        <v>19</v>
      </c>
      <c r="F381" s="238" t="s">
        <v>441</v>
      </c>
      <c r="G381" s="235"/>
      <c r="H381" s="237" t="s">
        <v>19</v>
      </c>
      <c r="I381" s="239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215</v>
      </c>
      <c r="AU381" s="244" t="s">
        <v>81</v>
      </c>
      <c r="AV381" s="13" t="s">
        <v>79</v>
      </c>
      <c r="AW381" s="13" t="s">
        <v>33</v>
      </c>
      <c r="AX381" s="13" t="s">
        <v>72</v>
      </c>
      <c r="AY381" s="244" t="s">
        <v>203</v>
      </c>
    </row>
    <row r="382" s="13" customFormat="1">
      <c r="A382" s="13"/>
      <c r="B382" s="234"/>
      <c r="C382" s="235"/>
      <c r="D382" s="236" t="s">
        <v>215</v>
      </c>
      <c r="E382" s="237" t="s">
        <v>19</v>
      </c>
      <c r="F382" s="238" t="s">
        <v>400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215</v>
      </c>
      <c r="AU382" s="244" t="s">
        <v>81</v>
      </c>
      <c r="AV382" s="13" t="s">
        <v>79</v>
      </c>
      <c r="AW382" s="13" t="s">
        <v>33</v>
      </c>
      <c r="AX382" s="13" t="s">
        <v>72</v>
      </c>
      <c r="AY382" s="244" t="s">
        <v>203</v>
      </c>
    </row>
    <row r="383" s="13" customFormat="1">
      <c r="A383" s="13"/>
      <c r="B383" s="234"/>
      <c r="C383" s="235"/>
      <c r="D383" s="236" t="s">
        <v>215</v>
      </c>
      <c r="E383" s="237" t="s">
        <v>19</v>
      </c>
      <c r="F383" s="238" t="s">
        <v>403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215</v>
      </c>
      <c r="AU383" s="244" t="s">
        <v>81</v>
      </c>
      <c r="AV383" s="13" t="s">
        <v>79</v>
      </c>
      <c r="AW383" s="13" t="s">
        <v>33</v>
      </c>
      <c r="AX383" s="13" t="s">
        <v>72</v>
      </c>
      <c r="AY383" s="244" t="s">
        <v>203</v>
      </c>
    </row>
    <row r="384" s="14" customFormat="1">
      <c r="A384" s="14"/>
      <c r="B384" s="245"/>
      <c r="C384" s="246"/>
      <c r="D384" s="236" t="s">
        <v>215</v>
      </c>
      <c r="E384" s="247" t="s">
        <v>19</v>
      </c>
      <c r="F384" s="248" t="s">
        <v>516</v>
      </c>
      <c r="G384" s="246"/>
      <c r="H384" s="249">
        <v>515.226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215</v>
      </c>
      <c r="AU384" s="255" t="s">
        <v>81</v>
      </c>
      <c r="AV384" s="14" t="s">
        <v>81</v>
      </c>
      <c r="AW384" s="14" t="s">
        <v>33</v>
      </c>
      <c r="AX384" s="14" t="s">
        <v>72</v>
      </c>
      <c r="AY384" s="255" t="s">
        <v>203</v>
      </c>
    </row>
    <row r="385" s="13" customFormat="1">
      <c r="A385" s="13"/>
      <c r="B385" s="234"/>
      <c r="C385" s="235"/>
      <c r="D385" s="236" t="s">
        <v>215</v>
      </c>
      <c r="E385" s="237" t="s">
        <v>19</v>
      </c>
      <c r="F385" s="238" t="s">
        <v>216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215</v>
      </c>
      <c r="AU385" s="244" t="s">
        <v>81</v>
      </c>
      <c r="AV385" s="13" t="s">
        <v>79</v>
      </c>
      <c r="AW385" s="13" t="s">
        <v>33</v>
      </c>
      <c r="AX385" s="13" t="s">
        <v>72</v>
      </c>
      <c r="AY385" s="244" t="s">
        <v>203</v>
      </c>
    </row>
    <row r="386" s="13" customFormat="1">
      <c r="A386" s="13"/>
      <c r="B386" s="234"/>
      <c r="C386" s="235"/>
      <c r="D386" s="236" t="s">
        <v>215</v>
      </c>
      <c r="E386" s="237" t="s">
        <v>19</v>
      </c>
      <c r="F386" s="238" t="s">
        <v>517</v>
      </c>
      <c r="G386" s="235"/>
      <c r="H386" s="237" t="s">
        <v>19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215</v>
      </c>
      <c r="AU386" s="244" t="s">
        <v>81</v>
      </c>
      <c r="AV386" s="13" t="s">
        <v>79</v>
      </c>
      <c r="AW386" s="13" t="s">
        <v>33</v>
      </c>
      <c r="AX386" s="13" t="s">
        <v>72</v>
      </c>
      <c r="AY386" s="244" t="s">
        <v>203</v>
      </c>
    </row>
    <row r="387" s="13" customFormat="1">
      <c r="A387" s="13"/>
      <c r="B387" s="234"/>
      <c r="C387" s="235"/>
      <c r="D387" s="236" t="s">
        <v>215</v>
      </c>
      <c r="E387" s="237" t="s">
        <v>19</v>
      </c>
      <c r="F387" s="238" t="s">
        <v>444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215</v>
      </c>
      <c r="AU387" s="244" t="s">
        <v>81</v>
      </c>
      <c r="AV387" s="13" t="s">
        <v>79</v>
      </c>
      <c r="AW387" s="13" t="s">
        <v>33</v>
      </c>
      <c r="AX387" s="13" t="s">
        <v>72</v>
      </c>
      <c r="AY387" s="244" t="s">
        <v>203</v>
      </c>
    </row>
    <row r="388" s="13" customFormat="1">
      <c r="A388" s="13"/>
      <c r="B388" s="234"/>
      <c r="C388" s="235"/>
      <c r="D388" s="236" t="s">
        <v>215</v>
      </c>
      <c r="E388" s="237" t="s">
        <v>19</v>
      </c>
      <c r="F388" s="238" t="s">
        <v>400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215</v>
      </c>
      <c r="AU388" s="244" t="s">
        <v>81</v>
      </c>
      <c r="AV388" s="13" t="s">
        <v>79</v>
      </c>
      <c r="AW388" s="13" t="s">
        <v>33</v>
      </c>
      <c r="AX388" s="13" t="s">
        <v>72</v>
      </c>
      <c r="AY388" s="244" t="s">
        <v>203</v>
      </c>
    </row>
    <row r="389" s="13" customFormat="1">
      <c r="A389" s="13"/>
      <c r="B389" s="234"/>
      <c r="C389" s="235"/>
      <c r="D389" s="236" t="s">
        <v>215</v>
      </c>
      <c r="E389" s="237" t="s">
        <v>19</v>
      </c>
      <c r="F389" s="238" t="s">
        <v>401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215</v>
      </c>
      <c r="AU389" s="244" t="s">
        <v>81</v>
      </c>
      <c r="AV389" s="13" t="s">
        <v>79</v>
      </c>
      <c r="AW389" s="13" t="s">
        <v>33</v>
      </c>
      <c r="AX389" s="13" t="s">
        <v>72</v>
      </c>
      <c r="AY389" s="244" t="s">
        <v>203</v>
      </c>
    </row>
    <row r="390" s="14" customFormat="1">
      <c r="A390" s="14"/>
      <c r="B390" s="245"/>
      <c r="C390" s="246"/>
      <c r="D390" s="236" t="s">
        <v>215</v>
      </c>
      <c r="E390" s="247" t="s">
        <v>19</v>
      </c>
      <c r="F390" s="248" t="s">
        <v>445</v>
      </c>
      <c r="G390" s="246"/>
      <c r="H390" s="249">
        <v>35.460000000000001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215</v>
      </c>
      <c r="AU390" s="255" t="s">
        <v>81</v>
      </c>
      <c r="AV390" s="14" t="s">
        <v>81</v>
      </c>
      <c r="AW390" s="14" t="s">
        <v>33</v>
      </c>
      <c r="AX390" s="14" t="s">
        <v>72</v>
      </c>
      <c r="AY390" s="255" t="s">
        <v>203</v>
      </c>
    </row>
    <row r="391" s="13" customFormat="1">
      <c r="A391" s="13"/>
      <c r="B391" s="234"/>
      <c r="C391" s="235"/>
      <c r="D391" s="236" t="s">
        <v>215</v>
      </c>
      <c r="E391" s="237" t="s">
        <v>19</v>
      </c>
      <c r="F391" s="238" t="s">
        <v>216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215</v>
      </c>
      <c r="AU391" s="244" t="s">
        <v>81</v>
      </c>
      <c r="AV391" s="13" t="s">
        <v>79</v>
      </c>
      <c r="AW391" s="13" t="s">
        <v>33</v>
      </c>
      <c r="AX391" s="13" t="s">
        <v>72</v>
      </c>
      <c r="AY391" s="244" t="s">
        <v>203</v>
      </c>
    </row>
    <row r="392" s="13" customFormat="1">
      <c r="A392" s="13"/>
      <c r="B392" s="234"/>
      <c r="C392" s="235"/>
      <c r="D392" s="236" t="s">
        <v>215</v>
      </c>
      <c r="E392" s="237" t="s">
        <v>19</v>
      </c>
      <c r="F392" s="238" t="s">
        <v>518</v>
      </c>
      <c r="G392" s="235"/>
      <c r="H392" s="237" t="s">
        <v>19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215</v>
      </c>
      <c r="AU392" s="244" t="s">
        <v>81</v>
      </c>
      <c r="AV392" s="13" t="s">
        <v>79</v>
      </c>
      <c r="AW392" s="13" t="s">
        <v>33</v>
      </c>
      <c r="AX392" s="13" t="s">
        <v>72</v>
      </c>
      <c r="AY392" s="244" t="s">
        <v>203</v>
      </c>
    </row>
    <row r="393" s="13" customFormat="1">
      <c r="A393" s="13"/>
      <c r="B393" s="234"/>
      <c r="C393" s="235"/>
      <c r="D393" s="236" t="s">
        <v>215</v>
      </c>
      <c r="E393" s="237" t="s">
        <v>19</v>
      </c>
      <c r="F393" s="238" t="s">
        <v>444</v>
      </c>
      <c r="G393" s="235"/>
      <c r="H393" s="237" t="s">
        <v>19</v>
      </c>
      <c r="I393" s="239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215</v>
      </c>
      <c r="AU393" s="244" t="s">
        <v>81</v>
      </c>
      <c r="AV393" s="13" t="s">
        <v>79</v>
      </c>
      <c r="AW393" s="13" t="s">
        <v>33</v>
      </c>
      <c r="AX393" s="13" t="s">
        <v>72</v>
      </c>
      <c r="AY393" s="244" t="s">
        <v>203</v>
      </c>
    </row>
    <row r="394" s="13" customFormat="1">
      <c r="A394" s="13"/>
      <c r="B394" s="234"/>
      <c r="C394" s="235"/>
      <c r="D394" s="236" t="s">
        <v>215</v>
      </c>
      <c r="E394" s="237" t="s">
        <v>19</v>
      </c>
      <c r="F394" s="238" t="s">
        <v>400</v>
      </c>
      <c r="G394" s="235"/>
      <c r="H394" s="237" t="s">
        <v>19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215</v>
      </c>
      <c r="AU394" s="244" t="s">
        <v>81</v>
      </c>
      <c r="AV394" s="13" t="s">
        <v>79</v>
      </c>
      <c r="AW394" s="13" t="s">
        <v>33</v>
      </c>
      <c r="AX394" s="13" t="s">
        <v>72</v>
      </c>
      <c r="AY394" s="244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403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4" customFormat="1">
      <c r="A396" s="14"/>
      <c r="B396" s="245"/>
      <c r="C396" s="246"/>
      <c r="D396" s="236" t="s">
        <v>215</v>
      </c>
      <c r="E396" s="247" t="s">
        <v>19</v>
      </c>
      <c r="F396" s="248" t="s">
        <v>519</v>
      </c>
      <c r="G396" s="246"/>
      <c r="H396" s="249">
        <v>106.984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5" t="s">
        <v>215</v>
      </c>
      <c r="AU396" s="255" t="s">
        <v>81</v>
      </c>
      <c r="AV396" s="14" t="s">
        <v>81</v>
      </c>
      <c r="AW396" s="14" t="s">
        <v>33</v>
      </c>
      <c r="AX396" s="14" t="s">
        <v>72</v>
      </c>
      <c r="AY396" s="255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216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3" customFormat="1">
      <c r="A398" s="13"/>
      <c r="B398" s="234"/>
      <c r="C398" s="235"/>
      <c r="D398" s="236" t="s">
        <v>215</v>
      </c>
      <c r="E398" s="237" t="s">
        <v>19</v>
      </c>
      <c r="F398" s="238" t="s">
        <v>520</v>
      </c>
      <c r="G398" s="235"/>
      <c r="H398" s="237" t="s">
        <v>19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215</v>
      </c>
      <c r="AU398" s="244" t="s">
        <v>81</v>
      </c>
      <c r="AV398" s="13" t="s">
        <v>79</v>
      </c>
      <c r="AW398" s="13" t="s">
        <v>33</v>
      </c>
      <c r="AX398" s="13" t="s">
        <v>72</v>
      </c>
      <c r="AY398" s="244" t="s">
        <v>203</v>
      </c>
    </row>
    <row r="399" s="13" customFormat="1">
      <c r="A399" s="13"/>
      <c r="B399" s="234"/>
      <c r="C399" s="235"/>
      <c r="D399" s="236" t="s">
        <v>215</v>
      </c>
      <c r="E399" s="237" t="s">
        <v>19</v>
      </c>
      <c r="F399" s="238" t="s">
        <v>447</v>
      </c>
      <c r="G399" s="235"/>
      <c r="H399" s="237" t="s">
        <v>19</v>
      </c>
      <c r="I399" s="239"/>
      <c r="J399" s="235"/>
      <c r="K399" s="235"/>
      <c r="L399" s="240"/>
      <c r="M399" s="241"/>
      <c r="N399" s="242"/>
      <c r="O399" s="242"/>
      <c r="P399" s="242"/>
      <c r="Q399" s="242"/>
      <c r="R399" s="242"/>
      <c r="S399" s="242"/>
      <c r="T399" s="24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4" t="s">
        <v>215</v>
      </c>
      <c r="AU399" s="244" t="s">
        <v>81</v>
      </c>
      <c r="AV399" s="13" t="s">
        <v>79</v>
      </c>
      <c r="AW399" s="13" t="s">
        <v>33</v>
      </c>
      <c r="AX399" s="13" t="s">
        <v>72</v>
      </c>
      <c r="AY399" s="244" t="s">
        <v>203</v>
      </c>
    </row>
    <row r="400" s="13" customFormat="1">
      <c r="A400" s="13"/>
      <c r="B400" s="234"/>
      <c r="C400" s="235"/>
      <c r="D400" s="236" t="s">
        <v>215</v>
      </c>
      <c r="E400" s="237" t="s">
        <v>19</v>
      </c>
      <c r="F400" s="238" t="s">
        <v>400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215</v>
      </c>
      <c r="AU400" s="244" t="s">
        <v>81</v>
      </c>
      <c r="AV400" s="13" t="s">
        <v>79</v>
      </c>
      <c r="AW400" s="13" t="s">
        <v>33</v>
      </c>
      <c r="AX400" s="13" t="s">
        <v>72</v>
      </c>
      <c r="AY400" s="244" t="s">
        <v>203</v>
      </c>
    </row>
    <row r="401" s="13" customFormat="1">
      <c r="A401" s="13"/>
      <c r="B401" s="234"/>
      <c r="C401" s="235"/>
      <c r="D401" s="236" t="s">
        <v>215</v>
      </c>
      <c r="E401" s="237" t="s">
        <v>19</v>
      </c>
      <c r="F401" s="238" t="s">
        <v>401</v>
      </c>
      <c r="G401" s="235"/>
      <c r="H401" s="237" t="s">
        <v>19</v>
      </c>
      <c r="I401" s="239"/>
      <c r="J401" s="235"/>
      <c r="K401" s="235"/>
      <c r="L401" s="240"/>
      <c r="M401" s="241"/>
      <c r="N401" s="242"/>
      <c r="O401" s="242"/>
      <c r="P401" s="242"/>
      <c r="Q401" s="242"/>
      <c r="R401" s="242"/>
      <c r="S401" s="242"/>
      <c r="T401" s="24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4" t="s">
        <v>215</v>
      </c>
      <c r="AU401" s="244" t="s">
        <v>81</v>
      </c>
      <c r="AV401" s="13" t="s">
        <v>79</v>
      </c>
      <c r="AW401" s="13" t="s">
        <v>33</v>
      </c>
      <c r="AX401" s="13" t="s">
        <v>72</v>
      </c>
      <c r="AY401" s="244" t="s">
        <v>203</v>
      </c>
    </row>
    <row r="402" s="14" customFormat="1">
      <c r="A402" s="14"/>
      <c r="B402" s="245"/>
      <c r="C402" s="246"/>
      <c r="D402" s="236" t="s">
        <v>215</v>
      </c>
      <c r="E402" s="247" t="s">
        <v>19</v>
      </c>
      <c r="F402" s="248" t="s">
        <v>448</v>
      </c>
      <c r="G402" s="246"/>
      <c r="H402" s="249">
        <v>11.699999999999999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215</v>
      </c>
      <c r="AU402" s="255" t="s">
        <v>81</v>
      </c>
      <c r="AV402" s="14" t="s">
        <v>81</v>
      </c>
      <c r="AW402" s="14" t="s">
        <v>33</v>
      </c>
      <c r="AX402" s="14" t="s">
        <v>72</v>
      </c>
      <c r="AY402" s="255" t="s">
        <v>203</v>
      </c>
    </row>
    <row r="403" s="13" customFormat="1">
      <c r="A403" s="13"/>
      <c r="B403" s="234"/>
      <c r="C403" s="235"/>
      <c r="D403" s="236" t="s">
        <v>215</v>
      </c>
      <c r="E403" s="237" t="s">
        <v>19</v>
      </c>
      <c r="F403" s="238" t="s">
        <v>216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215</v>
      </c>
      <c r="AU403" s="244" t="s">
        <v>81</v>
      </c>
      <c r="AV403" s="13" t="s">
        <v>79</v>
      </c>
      <c r="AW403" s="13" t="s">
        <v>33</v>
      </c>
      <c r="AX403" s="13" t="s">
        <v>72</v>
      </c>
      <c r="AY403" s="244" t="s">
        <v>203</v>
      </c>
    </row>
    <row r="404" s="13" customFormat="1">
      <c r="A404" s="13"/>
      <c r="B404" s="234"/>
      <c r="C404" s="235"/>
      <c r="D404" s="236" t="s">
        <v>215</v>
      </c>
      <c r="E404" s="237" t="s">
        <v>19</v>
      </c>
      <c r="F404" s="238" t="s">
        <v>521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215</v>
      </c>
      <c r="AU404" s="244" t="s">
        <v>81</v>
      </c>
      <c r="AV404" s="13" t="s">
        <v>79</v>
      </c>
      <c r="AW404" s="13" t="s">
        <v>33</v>
      </c>
      <c r="AX404" s="13" t="s">
        <v>72</v>
      </c>
      <c r="AY404" s="244" t="s">
        <v>203</v>
      </c>
    </row>
    <row r="405" s="13" customFormat="1">
      <c r="A405" s="13"/>
      <c r="B405" s="234"/>
      <c r="C405" s="235"/>
      <c r="D405" s="236" t="s">
        <v>215</v>
      </c>
      <c r="E405" s="237" t="s">
        <v>19</v>
      </c>
      <c r="F405" s="238" t="s">
        <v>447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215</v>
      </c>
      <c r="AU405" s="244" t="s">
        <v>81</v>
      </c>
      <c r="AV405" s="13" t="s">
        <v>79</v>
      </c>
      <c r="AW405" s="13" t="s">
        <v>33</v>
      </c>
      <c r="AX405" s="13" t="s">
        <v>72</v>
      </c>
      <c r="AY405" s="244" t="s">
        <v>203</v>
      </c>
    </row>
    <row r="406" s="13" customFormat="1">
      <c r="A406" s="13"/>
      <c r="B406" s="234"/>
      <c r="C406" s="235"/>
      <c r="D406" s="236" t="s">
        <v>215</v>
      </c>
      <c r="E406" s="237" t="s">
        <v>19</v>
      </c>
      <c r="F406" s="238" t="s">
        <v>400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215</v>
      </c>
      <c r="AU406" s="244" t="s">
        <v>81</v>
      </c>
      <c r="AV406" s="13" t="s">
        <v>79</v>
      </c>
      <c r="AW406" s="13" t="s">
        <v>33</v>
      </c>
      <c r="AX406" s="13" t="s">
        <v>72</v>
      </c>
      <c r="AY406" s="244" t="s">
        <v>203</v>
      </c>
    </row>
    <row r="407" s="13" customFormat="1">
      <c r="A407" s="13"/>
      <c r="B407" s="234"/>
      <c r="C407" s="235"/>
      <c r="D407" s="236" t="s">
        <v>215</v>
      </c>
      <c r="E407" s="237" t="s">
        <v>19</v>
      </c>
      <c r="F407" s="238" t="s">
        <v>403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215</v>
      </c>
      <c r="AU407" s="244" t="s">
        <v>81</v>
      </c>
      <c r="AV407" s="13" t="s">
        <v>79</v>
      </c>
      <c r="AW407" s="13" t="s">
        <v>33</v>
      </c>
      <c r="AX407" s="13" t="s">
        <v>72</v>
      </c>
      <c r="AY407" s="244" t="s">
        <v>203</v>
      </c>
    </row>
    <row r="408" s="14" customFormat="1">
      <c r="A408" s="14"/>
      <c r="B408" s="245"/>
      <c r="C408" s="246"/>
      <c r="D408" s="236" t="s">
        <v>215</v>
      </c>
      <c r="E408" s="247" t="s">
        <v>19</v>
      </c>
      <c r="F408" s="248" t="s">
        <v>522</v>
      </c>
      <c r="G408" s="246"/>
      <c r="H408" s="249">
        <v>65.144999999999996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215</v>
      </c>
      <c r="AU408" s="255" t="s">
        <v>81</v>
      </c>
      <c r="AV408" s="14" t="s">
        <v>81</v>
      </c>
      <c r="AW408" s="14" t="s">
        <v>33</v>
      </c>
      <c r="AX408" s="14" t="s">
        <v>72</v>
      </c>
      <c r="AY408" s="255" t="s">
        <v>203</v>
      </c>
    </row>
    <row r="409" s="13" customFormat="1">
      <c r="A409" s="13"/>
      <c r="B409" s="234"/>
      <c r="C409" s="235"/>
      <c r="D409" s="236" t="s">
        <v>215</v>
      </c>
      <c r="E409" s="237" t="s">
        <v>19</v>
      </c>
      <c r="F409" s="238" t="s">
        <v>216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215</v>
      </c>
      <c r="AU409" s="244" t="s">
        <v>81</v>
      </c>
      <c r="AV409" s="13" t="s">
        <v>79</v>
      </c>
      <c r="AW409" s="13" t="s">
        <v>33</v>
      </c>
      <c r="AX409" s="13" t="s">
        <v>72</v>
      </c>
      <c r="AY409" s="244" t="s">
        <v>203</v>
      </c>
    </row>
    <row r="410" s="13" customFormat="1">
      <c r="A410" s="13"/>
      <c r="B410" s="234"/>
      <c r="C410" s="235"/>
      <c r="D410" s="236" t="s">
        <v>215</v>
      </c>
      <c r="E410" s="237" t="s">
        <v>19</v>
      </c>
      <c r="F410" s="238" t="s">
        <v>523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215</v>
      </c>
      <c r="AU410" s="244" t="s">
        <v>81</v>
      </c>
      <c r="AV410" s="13" t="s">
        <v>79</v>
      </c>
      <c r="AW410" s="13" t="s">
        <v>33</v>
      </c>
      <c r="AX410" s="13" t="s">
        <v>72</v>
      </c>
      <c r="AY410" s="244" t="s">
        <v>203</v>
      </c>
    </row>
    <row r="411" s="13" customFormat="1">
      <c r="A411" s="13"/>
      <c r="B411" s="234"/>
      <c r="C411" s="235"/>
      <c r="D411" s="236" t="s">
        <v>215</v>
      </c>
      <c r="E411" s="237" t="s">
        <v>19</v>
      </c>
      <c r="F411" s="238" t="s">
        <v>450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215</v>
      </c>
      <c r="AU411" s="244" t="s">
        <v>81</v>
      </c>
      <c r="AV411" s="13" t="s">
        <v>79</v>
      </c>
      <c r="AW411" s="13" t="s">
        <v>33</v>
      </c>
      <c r="AX411" s="13" t="s">
        <v>72</v>
      </c>
      <c r="AY411" s="244" t="s">
        <v>203</v>
      </c>
    </row>
    <row r="412" s="13" customFormat="1">
      <c r="A412" s="13"/>
      <c r="B412" s="234"/>
      <c r="C412" s="235"/>
      <c r="D412" s="236" t="s">
        <v>215</v>
      </c>
      <c r="E412" s="237" t="s">
        <v>19</v>
      </c>
      <c r="F412" s="238" t="s">
        <v>400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215</v>
      </c>
      <c r="AU412" s="244" t="s">
        <v>81</v>
      </c>
      <c r="AV412" s="13" t="s">
        <v>79</v>
      </c>
      <c r="AW412" s="13" t="s">
        <v>33</v>
      </c>
      <c r="AX412" s="13" t="s">
        <v>72</v>
      </c>
      <c r="AY412" s="244" t="s">
        <v>203</v>
      </c>
    </row>
    <row r="413" s="13" customFormat="1">
      <c r="A413" s="13"/>
      <c r="B413" s="234"/>
      <c r="C413" s="235"/>
      <c r="D413" s="236" t="s">
        <v>215</v>
      </c>
      <c r="E413" s="237" t="s">
        <v>19</v>
      </c>
      <c r="F413" s="238" t="s">
        <v>401</v>
      </c>
      <c r="G413" s="235"/>
      <c r="H413" s="237" t="s">
        <v>19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215</v>
      </c>
      <c r="AU413" s="244" t="s">
        <v>81</v>
      </c>
      <c r="AV413" s="13" t="s">
        <v>79</v>
      </c>
      <c r="AW413" s="13" t="s">
        <v>33</v>
      </c>
      <c r="AX413" s="13" t="s">
        <v>72</v>
      </c>
      <c r="AY413" s="244" t="s">
        <v>203</v>
      </c>
    </row>
    <row r="414" s="14" customFormat="1">
      <c r="A414" s="14"/>
      <c r="B414" s="245"/>
      <c r="C414" s="246"/>
      <c r="D414" s="236" t="s">
        <v>215</v>
      </c>
      <c r="E414" s="247" t="s">
        <v>19</v>
      </c>
      <c r="F414" s="248" t="s">
        <v>451</v>
      </c>
      <c r="G414" s="246"/>
      <c r="H414" s="249">
        <v>29.239999999999998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215</v>
      </c>
      <c r="AU414" s="255" t="s">
        <v>81</v>
      </c>
      <c r="AV414" s="14" t="s">
        <v>81</v>
      </c>
      <c r="AW414" s="14" t="s">
        <v>33</v>
      </c>
      <c r="AX414" s="14" t="s">
        <v>72</v>
      </c>
      <c r="AY414" s="255" t="s">
        <v>203</v>
      </c>
    </row>
    <row r="415" s="13" customFormat="1">
      <c r="A415" s="13"/>
      <c r="B415" s="234"/>
      <c r="C415" s="235"/>
      <c r="D415" s="236" t="s">
        <v>215</v>
      </c>
      <c r="E415" s="237" t="s">
        <v>19</v>
      </c>
      <c r="F415" s="238" t="s">
        <v>216</v>
      </c>
      <c r="G415" s="235"/>
      <c r="H415" s="237" t="s">
        <v>19</v>
      </c>
      <c r="I415" s="239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215</v>
      </c>
      <c r="AU415" s="244" t="s">
        <v>81</v>
      </c>
      <c r="AV415" s="13" t="s">
        <v>79</v>
      </c>
      <c r="AW415" s="13" t="s">
        <v>33</v>
      </c>
      <c r="AX415" s="13" t="s">
        <v>72</v>
      </c>
      <c r="AY415" s="244" t="s">
        <v>203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524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450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400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3" customFormat="1">
      <c r="A419" s="13"/>
      <c r="B419" s="234"/>
      <c r="C419" s="235"/>
      <c r="D419" s="236" t="s">
        <v>215</v>
      </c>
      <c r="E419" s="237" t="s">
        <v>19</v>
      </c>
      <c r="F419" s="238" t="s">
        <v>403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215</v>
      </c>
      <c r="AU419" s="244" t="s">
        <v>81</v>
      </c>
      <c r="AV419" s="13" t="s">
        <v>79</v>
      </c>
      <c r="AW419" s="13" t="s">
        <v>33</v>
      </c>
      <c r="AX419" s="13" t="s">
        <v>72</v>
      </c>
      <c r="AY419" s="244" t="s">
        <v>203</v>
      </c>
    </row>
    <row r="420" s="14" customFormat="1">
      <c r="A420" s="14"/>
      <c r="B420" s="245"/>
      <c r="C420" s="246"/>
      <c r="D420" s="236" t="s">
        <v>215</v>
      </c>
      <c r="E420" s="247" t="s">
        <v>19</v>
      </c>
      <c r="F420" s="248" t="s">
        <v>525</v>
      </c>
      <c r="G420" s="246"/>
      <c r="H420" s="249">
        <v>107.06100000000001</v>
      </c>
      <c r="I420" s="250"/>
      <c r="J420" s="246"/>
      <c r="K420" s="246"/>
      <c r="L420" s="251"/>
      <c r="M420" s="252"/>
      <c r="N420" s="253"/>
      <c r="O420" s="253"/>
      <c r="P420" s="253"/>
      <c r="Q420" s="253"/>
      <c r="R420" s="253"/>
      <c r="S420" s="253"/>
      <c r="T420" s="25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5" t="s">
        <v>215</v>
      </c>
      <c r="AU420" s="255" t="s">
        <v>81</v>
      </c>
      <c r="AV420" s="14" t="s">
        <v>81</v>
      </c>
      <c r="AW420" s="14" t="s">
        <v>33</v>
      </c>
      <c r="AX420" s="14" t="s">
        <v>72</v>
      </c>
      <c r="AY420" s="255" t="s">
        <v>203</v>
      </c>
    </row>
    <row r="421" s="13" customFormat="1">
      <c r="A421" s="13"/>
      <c r="B421" s="234"/>
      <c r="C421" s="235"/>
      <c r="D421" s="236" t="s">
        <v>215</v>
      </c>
      <c r="E421" s="237" t="s">
        <v>19</v>
      </c>
      <c r="F421" s="238" t="s">
        <v>216</v>
      </c>
      <c r="G421" s="235"/>
      <c r="H421" s="237" t="s">
        <v>19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215</v>
      </c>
      <c r="AU421" s="244" t="s">
        <v>81</v>
      </c>
      <c r="AV421" s="13" t="s">
        <v>79</v>
      </c>
      <c r="AW421" s="13" t="s">
        <v>33</v>
      </c>
      <c r="AX421" s="13" t="s">
        <v>72</v>
      </c>
      <c r="AY421" s="244" t="s">
        <v>203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526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3" customFormat="1">
      <c r="A423" s="13"/>
      <c r="B423" s="234"/>
      <c r="C423" s="235"/>
      <c r="D423" s="236" t="s">
        <v>215</v>
      </c>
      <c r="E423" s="237" t="s">
        <v>19</v>
      </c>
      <c r="F423" s="238" t="s">
        <v>453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215</v>
      </c>
      <c r="AU423" s="244" t="s">
        <v>81</v>
      </c>
      <c r="AV423" s="13" t="s">
        <v>79</v>
      </c>
      <c r="AW423" s="13" t="s">
        <v>33</v>
      </c>
      <c r="AX423" s="13" t="s">
        <v>72</v>
      </c>
      <c r="AY423" s="244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400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3" customFormat="1">
      <c r="A425" s="13"/>
      <c r="B425" s="234"/>
      <c r="C425" s="235"/>
      <c r="D425" s="236" t="s">
        <v>215</v>
      </c>
      <c r="E425" s="237" t="s">
        <v>19</v>
      </c>
      <c r="F425" s="238" t="s">
        <v>401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215</v>
      </c>
      <c r="AU425" s="244" t="s">
        <v>81</v>
      </c>
      <c r="AV425" s="13" t="s">
        <v>79</v>
      </c>
      <c r="AW425" s="13" t="s">
        <v>33</v>
      </c>
      <c r="AX425" s="13" t="s">
        <v>72</v>
      </c>
      <c r="AY425" s="244" t="s">
        <v>203</v>
      </c>
    </row>
    <row r="426" s="14" customFormat="1">
      <c r="A426" s="14"/>
      <c r="B426" s="245"/>
      <c r="C426" s="246"/>
      <c r="D426" s="236" t="s">
        <v>215</v>
      </c>
      <c r="E426" s="247" t="s">
        <v>19</v>
      </c>
      <c r="F426" s="248" t="s">
        <v>454</v>
      </c>
      <c r="G426" s="246"/>
      <c r="H426" s="249">
        <v>26.629999999999999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215</v>
      </c>
      <c r="AU426" s="255" t="s">
        <v>81</v>
      </c>
      <c r="AV426" s="14" t="s">
        <v>81</v>
      </c>
      <c r="AW426" s="14" t="s">
        <v>33</v>
      </c>
      <c r="AX426" s="14" t="s">
        <v>72</v>
      </c>
      <c r="AY426" s="255" t="s">
        <v>203</v>
      </c>
    </row>
    <row r="427" s="13" customFormat="1">
      <c r="A427" s="13"/>
      <c r="B427" s="234"/>
      <c r="C427" s="235"/>
      <c r="D427" s="236" t="s">
        <v>215</v>
      </c>
      <c r="E427" s="237" t="s">
        <v>19</v>
      </c>
      <c r="F427" s="238" t="s">
        <v>216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215</v>
      </c>
      <c r="AU427" s="244" t="s">
        <v>81</v>
      </c>
      <c r="AV427" s="13" t="s">
        <v>79</v>
      </c>
      <c r="AW427" s="13" t="s">
        <v>33</v>
      </c>
      <c r="AX427" s="13" t="s">
        <v>72</v>
      </c>
      <c r="AY427" s="244" t="s">
        <v>203</v>
      </c>
    </row>
    <row r="428" s="13" customFormat="1">
      <c r="A428" s="13"/>
      <c r="B428" s="234"/>
      <c r="C428" s="235"/>
      <c r="D428" s="236" t="s">
        <v>215</v>
      </c>
      <c r="E428" s="237" t="s">
        <v>19</v>
      </c>
      <c r="F428" s="238" t="s">
        <v>527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215</v>
      </c>
      <c r="AU428" s="244" t="s">
        <v>81</v>
      </c>
      <c r="AV428" s="13" t="s">
        <v>79</v>
      </c>
      <c r="AW428" s="13" t="s">
        <v>33</v>
      </c>
      <c r="AX428" s="13" t="s">
        <v>72</v>
      </c>
      <c r="AY428" s="244" t="s">
        <v>203</v>
      </c>
    </row>
    <row r="429" s="13" customFormat="1">
      <c r="A429" s="13"/>
      <c r="B429" s="234"/>
      <c r="C429" s="235"/>
      <c r="D429" s="236" t="s">
        <v>215</v>
      </c>
      <c r="E429" s="237" t="s">
        <v>19</v>
      </c>
      <c r="F429" s="238" t="s">
        <v>453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215</v>
      </c>
      <c r="AU429" s="244" t="s">
        <v>81</v>
      </c>
      <c r="AV429" s="13" t="s">
        <v>79</v>
      </c>
      <c r="AW429" s="13" t="s">
        <v>33</v>
      </c>
      <c r="AX429" s="13" t="s">
        <v>72</v>
      </c>
      <c r="AY429" s="244" t="s">
        <v>203</v>
      </c>
    </row>
    <row r="430" s="13" customFormat="1">
      <c r="A430" s="13"/>
      <c r="B430" s="234"/>
      <c r="C430" s="235"/>
      <c r="D430" s="236" t="s">
        <v>215</v>
      </c>
      <c r="E430" s="237" t="s">
        <v>19</v>
      </c>
      <c r="F430" s="238" t="s">
        <v>400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215</v>
      </c>
      <c r="AU430" s="244" t="s">
        <v>81</v>
      </c>
      <c r="AV430" s="13" t="s">
        <v>79</v>
      </c>
      <c r="AW430" s="13" t="s">
        <v>33</v>
      </c>
      <c r="AX430" s="13" t="s">
        <v>72</v>
      </c>
      <c r="AY430" s="244" t="s">
        <v>203</v>
      </c>
    </row>
    <row r="431" s="13" customFormat="1">
      <c r="A431" s="13"/>
      <c r="B431" s="234"/>
      <c r="C431" s="235"/>
      <c r="D431" s="236" t="s">
        <v>215</v>
      </c>
      <c r="E431" s="237" t="s">
        <v>19</v>
      </c>
      <c r="F431" s="238" t="s">
        <v>403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215</v>
      </c>
      <c r="AU431" s="244" t="s">
        <v>81</v>
      </c>
      <c r="AV431" s="13" t="s">
        <v>79</v>
      </c>
      <c r="AW431" s="13" t="s">
        <v>33</v>
      </c>
      <c r="AX431" s="13" t="s">
        <v>72</v>
      </c>
      <c r="AY431" s="244" t="s">
        <v>203</v>
      </c>
    </row>
    <row r="432" s="14" customFormat="1">
      <c r="A432" s="14"/>
      <c r="B432" s="245"/>
      <c r="C432" s="246"/>
      <c r="D432" s="236" t="s">
        <v>215</v>
      </c>
      <c r="E432" s="247" t="s">
        <v>19</v>
      </c>
      <c r="F432" s="248" t="s">
        <v>528</v>
      </c>
      <c r="G432" s="246"/>
      <c r="H432" s="249">
        <v>92.707999999999998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215</v>
      </c>
      <c r="AU432" s="255" t="s">
        <v>81</v>
      </c>
      <c r="AV432" s="14" t="s">
        <v>81</v>
      </c>
      <c r="AW432" s="14" t="s">
        <v>33</v>
      </c>
      <c r="AX432" s="14" t="s">
        <v>72</v>
      </c>
      <c r="AY432" s="255" t="s">
        <v>203</v>
      </c>
    </row>
    <row r="433" s="13" customFormat="1">
      <c r="A433" s="13"/>
      <c r="B433" s="234"/>
      <c r="C433" s="235"/>
      <c r="D433" s="236" t="s">
        <v>215</v>
      </c>
      <c r="E433" s="237" t="s">
        <v>19</v>
      </c>
      <c r="F433" s="238" t="s">
        <v>216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215</v>
      </c>
      <c r="AU433" s="244" t="s">
        <v>81</v>
      </c>
      <c r="AV433" s="13" t="s">
        <v>79</v>
      </c>
      <c r="AW433" s="13" t="s">
        <v>33</v>
      </c>
      <c r="AX433" s="13" t="s">
        <v>72</v>
      </c>
      <c r="AY433" s="244" t="s">
        <v>203</v>
      </c>
    </row>
    <row r="434" s="13" customFormat="1">
      <c r="A434" s="13"/>
      <c r="B434" s="234"/>
      <c r="C434" s="235"/>
      <c r="D434" s="236" t="s">
        <v>215</v>
      </c>
      <c r="E434" s="237" t="s">
        <v>19</v>
      </c>
      <c r="F434" s="238" t="s">
        <v>529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215</v>
      </c>
      <c r="AU434" s="244" t="s">
        <v>81</v>
      </c>
      <c r="AV434" s="13" t="s">
        <v>79</v>
      </c>
      <c r="AW434" s="13" t="s">
        <v>33</v>
      </c>
      <c r="AX434" s="13" t="s">
        <v>72</v>
      </c>
      <c r="AY434" s="244" t="s">
        <v>203</v>
      </c>
    </row>
    <row r="435" s="13" customFormat="1">
      <c r="A435" s="13"/>
      <c r="B435" s="234"/>
      <c r="C435" s="235"/>
      <c r="D435" s="236" t="s">
        <v>215</v>
      </c>
      <c r="E435" s="237" t="s">
        <v>19</v>
      </c>
      <c r="F435" s="238" t="s">
        <v>456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215</v>
      </c>
      <c r="AU435" s="244" t="s">
        <v>81</v>
      </c>
      <c r="AV435" s="13" t="s">
        <v>79</v>
      </c>
      <c r="AW435" s="13" t="s">
        <v>33</v>
      </c>
      <c r="AX435" s="13" t="s">
        <v>72</v>
      </c>
      <c r="AY435" s="244" t="s">
        <v>203</v>
      </c>
    </row>
    <row r="436" s="13" customFormat="1">
      <c r="A436" s="13"/>
      <c r="B436" s="234"/>
      <c r="C436" s="235"/>
      <c r="D436" s="236" t="s">
        <v>215</v>
      </c>
      <c r="E436" s="237" t="s">
        <v>19</v>
      </c>
      <c r="F436" s="238" t="s">
        <v>400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215</v>
      </c>
      <c r="AU436" s="244" t="s">
        <v>81</v>
      </c>
      <c r="AV436" s="13" t="s">
        <v>79</v>
      </c>
      <c r="AW436" s="13" t="s">
        <v>33</v>
      </c>
      <c r="AX436" s="13" t="s">
        <v>72</v>
      </c>
      <c r="AY436" s="244" t="s">
        <v>203</v>
      </c>
    </row>
    <row r="437" s="13" customFormat="1">
      <c r="A437" s="13"/>
      <c r="B437" s="234"/>
      <c r="C437" s="235"/>
      <c r="D437" s="236" t="s">
        <v>215</v>
      </c>
      <c r="E437" s="237" t="s">
        <v>19</v>
      </c>
      <c r="F437" s="238" t="s">
        <v>401</v>
      </c>
      <c r="G437" s="235"/>
      <c r="H437" s="237" t="s">
        <v>19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215</v>
      </c>
      <c r="AU437" s="244" t="s">
        <v>81</v>
      </c>
      <c r="AV437" s="13" t="s">
        <v>79</v>
      </c>
      <c r="AW437" s="13" t="s">
        <v>33</v>
      </c>
      <c r="AX437" s="13" t="s">
        <v>72</v>
      </c>
      <c r="AY437" s="244" t="s">
        <v>203</v>
      </c>
    </row>
    <row r="438" s="14" customFormat="1">
      <c r="A438" s="14"/>
      <c r="B438" s="245"/>
      <c r="C438" s="246"/>
      <c r="D438" s="236" t="s">
        <v>215</v>
      </c>
      <c r="E438" s="247" t="s">
        <v>19</v>
      </c>
      <c r="F438" s="248" t="s">
        <v>457</v>
      </c>
      <c r="G438" s="246"/>
      <c r="H438" s="249">
        <v>17.649999999999999</v>
      </c>
      <c r="I438" s="250"/>
      <c r="J438" s="246"/>
      <c r="K438" s="246"/>
      <c r="L438" s="251"/>
      <c r="M438" s="252"/>
      <c r="N438" s="253"/>
      <c r="O438" s="253"/>
      <c r="P438" s="253"/>
      <c r="Q438" s="253"/>
      <c r="R438" s="253"/>
      <c r="S438" s="253"/>
      <c r="T438" s="25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5" t="s">
        <v>215</v>
      </c>
      <c r="AU438" s="255" t="s">
        <v>81</v>
      </c>
      <c r="AV438" s="14" t="s">
        <v>81</v>
      </c>
      <c r="AW438" s="14" t="s">
        <v>33</v>
      </c>
      <c r="AX438" s="14" t="s">
        <v>72</v>
      </c>
      <c r="AY438" s="255" t="s">
        <v>203</v>
      </c>
    </row>
    <row r="439" s="13" customFormat="1">
      <c r="A439" s="13"/>
      <c r="B439" s="234"/>
      <c r="C439" s="235"/>
      <c r="D439" s="236" t="s">
        <v>215</v>
      </c>
      <c r="E439" s="237" t="s">
        <v>19</v>
      </c>
      <c r="F439" s="238" t="s">
        <v>216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215</v>
      </c>
      <c r="AU439" s="244" t="s">
        <v>81</v>
      </c>
      <c r="AV439" s="13" t="s">
        <v>79</v>
      </c>
      <c r="AW439" s="13" t="s">
        <v>33</v>
      </c>
      <c r="AX439" s="13" t="s">
        <v>72</v>
      </c>
      <c r="AY439" s="244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530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3" customFormat="1">
      <c r="A441" s="13"/>
      <c r="B441" s="234"/>
      <c r="C441" s="235"/>
      <c r="D441" s="236" t="s">
        <v>215</v>
      </c>
      <c r="E441" s="237" t="s">
        <v>19</v>
      </c>
      <c r="F441" s="238" t="s">
        <v>456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215</v>
      </c>
      <c r="AU441" s="244" t="s">
        <v>81</v>
      </c>
      <c r="AV441" s="13" t="s">
        <v>79</v>
      </c>
      <c r="AW441" s="13" t="s">
        <v>33</v>
      </c>
      <c r="AX441" s="13" t="s">
        <v>72</v>
      </c>
      <c r="AY441" s="244" t="s">
        <v>203</v>
      </c>
    </row>
    <row r="442" s="13" customFormat="1">
      <c r="A442" s="13"/>
      <c r="B442" s="234"/>
      <c r="C442" s="235"/>
      <c r="D442" s="236" t="s">
        <v>215</v>
      </c>
      <c r="E442" s="237" t="s">
        <v>19</v>
      </c>
      <c r="F442" s="238" t="s">
        <v>400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215</v>
      </c>
      <c r="AU442" s="244" t="s">
        <v>81</v>
      </c>
      <c r="AV442" s="13" t="s">
        <v>79</v>
      </c>
      <c r="AW442" s="13" t="s">
        <v>33</v>
      </c>
      <c r="AX442" s="13" t="s">
        <v>72</v>
      </c>
      <c r="AY442" s="244" t="s">
        <v>203</v>
      </c>
    </row>
    <row r="443" s="13" customFormat="1">
      <c r="A443" s="13"/>
      <c r="B443" s="234"/>
      <c r="C443" s="235"/>
      <c r="D443" s="236" t="s">
        <v>215</v>
      </c>
      <c r="E443" s="237" t="s">
        <v>19</v>
      </c>
      <c r="F443" s="238" t="s">
        <v>403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215</v>
      </c>
      <c r="AU443" s="244" t="s">
        <v>81</v>
      </c>
      <c r="AV443" s="13" t="s">
        <v>79</v>
      </c>
      <c r="AW443" s="13" t="s">
        <v>33</v>
      </c>
      <c r="AX443" s="13" t="s">
        <v>72</v>
      </c>
      <c r="AY443" s="244" t="s">
        <v>203</v>
      </c>
    </row>
    <row r="444" s="14" customFormat="1">
      <c r="A444" s="14"/>
      <c r="B444" s="245"/>
      <c r="C444" s="246"/>
      <c r="D444" s="236" t="s">
        <v>215</v>
      </c>
      <c r="E444" s="247" t="s">
        <v>19</v>
      </c>
      <c r="F444" s="248" t="s">
        <v>531</v>
      </c>
      <c r="G444" s="246"/>
      <c r="H444" s="249">
        <v>72.498000000000005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215</v>
      </c>
      <c r="AU444" s="255" t="s">
        <v>81</v>
      </c>
      <c r="AV444" s="14" t="s">
        <v>81</v>
      </c>
      <c r="AW444" s="14" t="s">
        <v>33</v>
      </c>
      <c r="AX444" s="14" t="s">
        <v>72</v>
      </c>
      <c r="AY444" s="255" t="s">
        <v>203</v>
      </c>
    </row>
    <row r="445" s="13" customFormat="1">
      <c r="A445" s="13"/>
      <c r="B445" s="234"/>
      <c r="C445" s="235"/>
      <c r="D445" s="236" t="s">
        <v>215</v>
      </c>
      <c r="E445" s="237" t="s">
        <v>19</v>
      </c>
      <c r="F445" s="238" t="s">
        <v>216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215</v>
      </c>
      <c r="AU445" s="244" t="s">
        <v>81</v>
      </c>
      <c r="AV445" s="13" t="s">
        <v>79</v>
      </c>
      <c r="AW445" s="13" t="s">
        <v>33</v>
      </c>
      <c r="AX445" s="13" t="s">
        <v>72</v>
      </c>
      <c r="AY445" s="244" t="s">
        <v>203</v>
      </c>
    </row>
    <row r="446" s="13" customFormat="1">
      <c r="A446" s="13"/>
      <c r="B446" s="234"/>
      <c r="C446" s="235"/>
      <c r="D446" s="236" t="s">
        <v>215</v>
      </c>
      <c r="E446" s="237" t="s">
        <v>19</v>
      </c>
      <c r="F446" s="238" t="s">
        <v>532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215</v>
      </c>
      <c r="AU446" s="244" t="s">
        <v>81</v>
      </c>
      <c r="AV446" s="13" t="s">
        <v>79</v>
      </c>
      <c r="AW446" s="13" t="s">
        <v>33</v>
      </c>
      <c r="AX446" s="13" t="s">
        <v>72</v>
      </c>
      <c r="AY446" s="244" t="s">
        <v>203</v>
      </c>
    </row>
    <row r="447" s="13" customFormat="1">
      <c r="A447" s="13"/>
      <c r="B447" s="234"/>
      <c r="C447" s="235"/>
      <c r="D447" s="236" t="s">
        <v>215</v>
      </c>
      <c r="E447" s="237" t="s">
        <v>19</v>
      </c>
      <c r="F447" s="238" t="s">
        <v>459</v>
      </c>
      <c r="G447" s="235"/>
      <c r="H447" s="237" t="s">
        <v>19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215</v>
      </c>
      <c r="AU447" s="244" t="s">
        <v>81</v>
      </c>
      <c r="AV447" s="13" t="s">
        <v>79</v>
      </c>
      <c r="AW447" s="13" t="s">
        <v>33</v>
      </c>
      <c r="AX447" s="13" t="s">
        <v>72</v>
      </c>
      <c r="AY447" s="244" t="s">
        <v>203</v>
      </c>
    </row>
    <row r="448" s="13" customFormat="1">
      <c r="A448" s="13"/>
      <c r="B448" s="234"/>
      <c r="C448" s="235"/>
      <c r="D448" s="236" t="s">
        <v>215</v>
      </c>
      <c r="E448" s="237" t="s">
        <v>19</v>
      </c>
      <c r="F448" s="238" t="s">
        <v>400</v>
      </c>
      <c r="G448" s="235"/>
      <c r="H448" s="237" t="s">
        <v>19</v>
      </c>
      <c r="I448" s="239"/>
      <c r="J448" s="235"/>
      <c r="K448" s="235"/>
      <c r="L448" s="240"/>
      <c r="M448" s="241"/>
      <c r="N448" s="242"/>
      <c r="O448" s="242"/>
      <c r="P448" s="242"/>
      <c r="Q448" s="242"/>
      <c r="R448" s="242"/>
      <c r="S448" s="242"/>
      <c r="T448" s="24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4" t="s">
        <v>215</v>
      </c>
      <c r="AU448" s="244" t="s">
        <v>81</v>
      </c>
      <c r="AV448" s="13" t="s">
        <v>79</v>
      </c>
      <c r="AW448" s="13" t="s">
        <v>33</v>
      </c>
      <c r="AX448" s="13" t="s">
        <v>72</v>
      </c>
      <c r="AY448" s="244" t="s">
        <v>203</v>
      </c>
    </row>
    <row r="449" s="13" customFormat="1">
      <c r="A449" s="13"/>
      <c r="B449" s="234"/>
      <c r="C449" s="235"/>
      <c r="D449" s="236" t="s">
        <v>215</v>
      </c>
      <c r="E449" s="237" t="s">
        <v>19</v>
      </c>
      <c r="F449" s="238" t="s">
        <v>401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215</v>
      </c>
      <c r="AU449" s="244" t="s">
        <v>81</v>
      </c>
      <c r="AV449" s="13" t="s">
        <v>79</v>
      </c>
      <c r="AW449" s="13" t="s">
        <v>33</v>
      </c>
      <c r="AX449" s="13" t="s">
        <v>72</v>
      </c>
      <c r="AY449" s="244" t="s">
        <v>203</v>
      </c>
    </row>
    <row r="450" s="14" customFormat="1">
      <c r="A450" s="14"/>
      <c r="B450" s="245"/>
      <c r="C450" s="246"/>
      <c r="D450" s="236" t="s">
        <v>215</v>
      </c>
      <c r="E450" s="247" t="s">
        <v>19</v>
      </c>
      <c r="F450" s="248" t="s">
        <v>460</v>
      </c>
      <c r="G450" s="246"/>
      <c r="H450" s="249">
        <v>59.560000000000002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215</v>
      </c>
      <c r="AU450" s="255" t="s">
        <v>81</v>
      </c>
      <c r="AV450" s="14" t="s">
        <v>81</v>
      </c>
      <c r="AW450" s="14" t="s">
        <v>33</v>
      </c>
      <c r="AX450" s="14" t="s">
        <v>72</v>
      </c>
      <c r="AY450" s="255" t="s">
        <v>203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216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533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3" customFormat="1">
      <c r="A453" s="13"/>
      <c r="B453" s="234"/>
      <c r="C453" s="235"/>
      <c r="D453" s="236" t="s">
        <v>215</v>
      </c>
      <c r="E453" s="237" t="s">
        <v>19</v>
      </c>
      <c r="F453" s="238" t="s">
        <v>459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215</v>
      </c>
      <c r="AU453" s="244" t="s">
        <v>81</v>
      </c>
      <c r="AV453" s="13" t="s">
        <v>79</v>
      </c>
      <c r="AW453" s="13" t="s">
        <v>33</v>
      </c>
      <c r="AX453" s="13" t="s">
        <v>72</v>
      </c>
      <c r="AY453" s="244" t="s">
        <v>203</v>
      </c>
    </row>
    <row r="454" s="13" customFormat="1">
      <c r="A454" s="13"/>
      <c r="B454" s="234"/>
      <c r="C454" s="235"/>
      <c r="D454" s="236" t="s">
        <v>215</v>
      </c>
      <c r="E454" s="237" t="s">
        <v>19</v>
      </c>
      <c r="F454" s="238" t="s">
        <v>400</v>
      </c>
      <c r="G454" s="235"/>
      <c r="H454" s="237" t="s">
        <v>19</v>
      </c>
      <c r="I454" s="239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215</v>
      </c>
      <c r="AU454" s="244" t="s">
        <v>81</v>
      </c>
      <c r="AV454" s="13" t="s">
        <v>79</v>
      </c>
      <c r="AW454" s="13" t="s">
        <v>33</v>
      </c>
      <c r="AX454" s="13" t="s">
        <v>72</v>
      </c>
      <c r="AY454" s="244" t="s">
        <v>203</v>
      </c>
    </row>
    <row r="455" s="13" customFormat="1">
      <c r="A455" s="13"/>
      <c r="B455" s="234"/>
      <c r="C455" s="235"/>
      <c r="D455" s="236" t="s">
        <v>215</v>
      </c>
      <c r="E455" s="237" t="s">
        <v>19</v>
      </c>
      <c r="F455" s="238" t="s">
        <v>403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215</v>
      </c>
      <c r="AU455" s="244" t="s">
        <v>81</v>
      </c>
      <c r="AV455" s="13" t="s">
        <v>79</v>
      </c>
      <c r="AW455" s="13" t="s">
        <v>33</v>
      </c>
      <c r="AX455" s="13" t="s">
        <v>72</v>
      </c>
      <c r="AY455" s="244" t="s">
        <v>203</v>
      </c>
    </row>
    <row r="456" s="14" customFormat="1">
      <c r="A456" s="14"/>
      <c r="B456" s="245"/>
      <c r="C456" s="246"/>
      <c r="D456" s="236" t="s">
        <v>215</v>
      </c>
      <c r="E456" s="247" t="s">
        <v>19</v>
      </c>
      <c r="F456" s="248" t="s">
        <v>534</v>
      </c>
      <c r="G456" s="246"/>
      <c r="H456" s="249">
        <v>225.267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215</v>
      </c>
      <c r="AU456" s="255" t="s">
        <v>81</v>
      </c>
      <c r="AV456" s="14" t="s">
        <v>81</v>
      </c>
      <c r="AW456" s="14" t="s">
        <v>33</v>
      </c>
      <c r="AX456" s="14" t="s">
        <v>72</v>
      </c>
      <c r="AY456" s="255" t="s">
        <v>203</v>
      </c>
    </row>
    <row r="457" s="15" customFormat="1">
      <c r="A457" s="15"/>
      <c r="B457" s="256"/>
      <c r="C457" s="257"/>
      <c r="D457" s="236" t="s">
        <v>215</v>
      </c>
      <c r="E457" s="258" t="s">
        <v>19</v>
      </c>
      <c r="F457" s="259" t="s">
        <v>246</v>
      </c>
      <c r="G457" s="257"/>
      <c r="H457" s="260">
        <v>1524.6360000000004</v>
      </c>
      <c r="I457" s="261"/>
      <c r="J457" s="257"/>
      <c r="K457" s="257"/>
      <c r="L457" s="262"/>
      <c r="M457" s="267"/>
      <c r="N457" s="268"/>
      <c r="O457" s="268"/>
      <c r="P457" s="268"/>
      <c r="Q457" s="268"/>
      <c r="R457" s="268"/>
      <c r="S457" s="268"/>
      <c r="T457" s="269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6" t="s">
        <v>215</v>
      </c>
      <c r="AU457" s="266" t="s">
        <v>81</v>
      </c>
      <c r="AV457" s="15" t="s">
        <v>211</v>
      </c>
      <c r="AW457" s="15" t="s">
        <v>33</v>
      </c>
      <c r="AX457" s="15" t="s">
        <v>79</v>
      </c>
      <c r="AY457" s="266" t="s">
        <v>203</v>
      </c>
    </row>
    <row r="458" s="2" customFormat="1" ht="6.96" customHeight="1">
      <c r="A458" s="40"/>
      <c r="B458" s="61"/>
      <c r="C458" s="62"/>
      <c r="D458" s="62"/>
      <c r="E458" s="62"/>
      <c r="F458" s="62"/>
      <c r="G458" s="62"/>
      <c r="H458" s="62"/>
      <c r="I458" s="62"/>
      <c r="J458" s="62"/>
      <c r="K458" s="62"/>
      <c r="L458" s="46"/>
      <c r="M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</sheetData>
  <sheetProtection sheet="1" autoFilter="0" formatColumns="0" formatRows="0" objects="1" scenarios="1" spinCount="100000" saltValue="ZAJEkkegS1KlNjEFec0IdktRmn8OqbPny/2bSFpxQXe0tHYeAg0p7nDFy0hkKFi5GNJSW+nwKAEqYaf/cgEWeQ==" hashValue="U36dqnHZfgOfl9i1Ur+ciUwbNIia9Yh+ARHBn5gGMxiZarCSXqPvvfEgU3cdeZpgFuWoBADDpCJ+FckOrFZREA==" algorithmName="SHA-512" password="CC35"/>
  <autoFilter ref="C97:K45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hyperlinks>
    <hyperlink ref="F102" r:id="rId1" display="https://podminky.urs.cz/item/CS_URS_2025_01/949101111"/>
    <hyperlink ref="F154" r:id="rId2" display="https://podminky.urs.cz/item/CS_URS_2025_01/968072455"/>
    <hyperlink ref="F169" r:id="rId3" display="https://podminky.urs.cz/item/CS_URS_2025_01/968072641"/>
    <hyperlink ref="F179" r:id="rId4" display="https://podminky.urs.cz/item/CS_URS_2025_01/997013211"/>
    <hyperlink ref="F181" r:id="rId5" display="https://podminky.urs.cz/item/CS_URS_2025_01/997013501"/>
    <hyperlink ref="F183" r:id="rId6" display="https://podminky.urs.cz/item/CS_URS_2025_01/997013509"/>
    <hyperlink ref="F186" r:id="rId7" display="https://podminky.urs.cz/item/CS_URS_2025_01/997013603"/>
    <hyperlink ref="F190" r:id="rId8" display="https://podminky.urs.cz/item/CS_URS_2025_01/997013631"/>
    <hyperlink ref="F194" r:id="rId9" display="https://podminky.urs.cz/item/CS_URS_2025_01/997013804"/>
    <hyperlink ref="F197" r:id="rId10" display="https://podminky.urs.cz/item/CS_URS_2025_01/997013811"/>
    <hyperlink ref="F202" r:id="rId11" display="https://podminky.urs.cz/item/CS_URS_2025_01/766411821"/>
    <hyperlink ref="F212" r:id="rId12" display="https://podminky.urs.cz/item/CS_URS_2025_01/766411822"/>
    <hyperlink ref="F222" r:id="rId13" display="https://podminky.urs.cz/item/CS_URS_2025_01/766691914"/>
    <hyperlink ref="F243" r:id="rId14" display="https://podminky.urs.cz/item/CS_URS_2025_01/766691915"/>
    <hyperlink ref="F261" r:id="rId15" display="https://podminky.urs.cz/item/CS_URS_2025_01/784121001"/>
    <hyperlink ref="F360" r:id="rId16" display="https://podminky.urs.cz/item/CS_URS_2025_01/784121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171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173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536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ROUND(J100,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ROUND((SUM(BE100:BE517)),  2)</f>
        <v>0</v>
      </c>
      <c r="G37" s="40"/>
      <c r="H37" s="40"/>
      <c r="I37" s="160">
        <v>0.20999999999999999</v>
      </c>
      <c r="J37" s="159">
        <f>ROUND(((SUM(BE100:BE517))*I37),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ROUND((SUM(BF100:BF517)),  2)</f>
        <v>0</v>
      </c>
      <c r="G38" s="40"/>
      <c r="H38" s="40"/>
      <c r="I38" s="160">
        <v>0.12</v>
      </c>
      <c r="J38" s="159">
        <f>ROUND(((SUM(BF100:BF517))*I38),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ROUND((SUM(BG100:BG517)),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ROUND((SUM(BH100:BH517)),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ROUND((SUM(BI100:BI517)),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171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173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2025-074-1-01-03 - Budova 1- bourací práce- 2.NP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J100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J101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182</v>
      </c>
      <c r="E69" s="186"/>
      <c r="F69" s="186"/>
      <c r="G69" s="186"/>
      <c r="H69" s="186"/>
      <c r="I69" s="186"/>
      <c r="J69" s="187">
        <f>J102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183</v>
      </c>
      <c r="E70" s="186"/>
      <c r="F70" s="186"/>
      <c r="G70" s="186"/>
      <c r="H70" s="186"/>
      <c r="I70" s="186"/>
      <c r="J70" s="187">
        <f>J148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537</v>
      </c>
      <c r="E71" s="186"/>
      <c r="F71" s="186"/>
      <c r="G71" s="186"/>
      <c r="H71" s="186"/>
      <c r="I71" s="186"/>
      <c r="J71" s="187">
        <f>J188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184</v>
      </c>
      <c r="E72" s="186"/>
      <c r="F72" s="186"/>
      <c r="G72" s="186"/>
      <c r="H72" s="186"/>
      <c r="I72" s="186"/>
      <c r="J72" s="187">
        <f>J209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185</v>
      </c>
      <c r="E73" s="181"/>
      <c r="F73" s="181"/>
      <c r="G73" s="181"/>
      <c r="H73" s="181"/>
      <c r="I73" s="181"/>
      <c r="J73" s="182">
        <f>J232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6"/>
      <c r="D74" s="185" t="s">
        <v>186</v>
      </c>
      <c r="E74" s="186"/>
      <c r="F74" s="186"/>
      <c r="G74" s="186"/>
      <c r="H74" s="186"/>
      <c r="I74" s="186"/>
      <c r="J74" s="187">
        <f>J233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538</v>
      </c>
      <c r="E75" s="186"/>
      <c r="F75" s="186"/>
      <c r="G75" s="186"/>
      <c r="H75" s="186"/>
      <c r="I75" s="186"/>
      <c r="J75" s="187">
        <f>J273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187</v>
      </c>
      <c r="E76" s="186"/>
      <c r="F76" s="186"/>
      <c r="G76" s="186"/>
      <c r="H76" s="186"/>
      <c r="I76" s="186"/>
      <c r="J76" s="187">
        <f>J283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61"/>
      <c r="C78" s="62"/>
      <c r="D78" s="62"/>
      <c r="E78" s="62"/>
      <c r="F78" s="62"/>
      <c r="G78" s="62"/>
      <c r="H78" s="62"/>
      <c r="I78" s="62"/>
      <c r="J78" s="62"/>
      <c r="K78" s="6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82" s="2" customFormat="1" ht="6.96" customHeight="1">
      <c r="A82" s="40"/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4.96" customHeight="1">
      <c r="A83" s="40"/>
      <c r="B83" s="41"/>
      <c r="C83" s="25" t="s">
        <v>188</v>
      </c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16</v>
      </c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172" t="str">
        <f>E7</f>
        <v>Domov seniorů Vojkov</v>
      </c>
      <c r="F86" s="34"/>
      <c r="G86" s="34"/>
      <c r="H86" s="34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" customFormat="1" ht="12" customHeight="1">
      <c r="B87" s="23"/>
      <c r="C87" s="34" t="s">
        <v>170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1" customFormat="1" ht="16.5" customHeight="1">
      <c r="B88" s="23"/>
      <c r="C88" s="24"/>
      <c r="D88" s="24"/>
      <c r="E88" s="172" t="s">
        <v>171</v>
      </c>
      <c r="F88" s="24"/>
      <c r="G88" s="24"/>
      <c r="H88" s="24"/>
      <c r="I88" s="24"/>
      <c r="J88" s="24"/>
      <c r="K88" s="24"/>
      <c r="L88" s="22"/>
    </row>
    <row r="89" s="1" customFormat="1" ht="12" customHeight="1">
      <c r="B89" s="23"/>
      <c r="C89" s="34" t="s">
        <v>172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2" customFormat="1" ht="16.5" customHeight="1">
      <c r="A90" s="40"/>
      <c r="B90" s="41"/>
      <c r="C90" s="42"/>
      <c r="D90" s="42"/>
      <c r="E90" s="173" t="s">
        <v>173</v>
      </c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174</v>
      </c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71" t="str">
        <f>E13</f>
        <v>2025-074-1-01-03 - Budova 1- bourací práce- 2.NP</v>
      </c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21</v>
      </c>
      <c r="D94" s="42"/>
      <c r="E94" s="42"/>
      <c r="F94" s="29" t="str">
        <f>F16</f>
        <v>Vojkov 1, Vrchotovy Janovice</v>
      </c>
      <c r="G94" s="42"/>
      <c r="H94" s="42"/>
      <c r="I94" s="34" t="s">
        <v>23</v>
      </c>
      <c r="J94" s="74" t="str">
        <f>IF(J16="","",J16)</f>
        <v>12. 5. 2025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40.05" customHeight="1">
      <c r="A96" s="40"/>
      <c r="B96" s="41"/>
      <c r="C96" s="34" t="s">
        <v>25</v>
      </c>
      <c r="D96" s="42"/>
      <c r="E96" s="42"/>
      <c r="F96" s="29" t="str">
        <f>E19</f>
        <v>Domov seniorů Vojkov 1, Vrchotovy Janovice</v>
      </c>
      <c r="G96" s="42"/>
      <c r="H96" s="42"/>
      <c r="I96" s="34" t="s">
        <v>31</v>
      </c>
      <c r="J96" s="38" t="str">
        <f>E25</f>
        <v>ČOS exim,s.r.o. Alešova 26, České Budějovice</v>
      </c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5.15" customHeight="1">
      <c r="A97" s="40"/>
      <c r="B97" s="41"/>
      <c r="C97" s="34" t="s">
        <v>29</v>
      </c>
      <c r="D97" s="42"/>
      <c r="E97" s="42"/>
      <c r="F97" s="29" t="str">
        <f>IF(E22="","",E22)</f>
        <v>Vyplň údaj</v>
      </c>
      <c r="G97" s="42"/>
      <c r="H97" s="42"/>
      <c r="I97" s="34" t="s">
        <v>34</v>
      </c>
      <c r="J97" s="38" t="str">
        <f>E28</f>
        <v>Ing. Dana Mlejnková</v>
      </c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0.32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11" customFormat="1" ht="29.28" customHeight="1">
      <c r="A99" s="189"/>
      <c r="B99" s="190"/>
      <c r="C99" s="191" t="s">
        <v>189</v>
      </c>
      <c r="D99" s="192" t="s">
        <v>57</v>
      </c>
      <c r="E99" s="192" t="s">
        <v>53</v>
      </c>
      <c r="F99" s="192" t="s">
        <v>54</v>
      </c>
      <c r="G99" s="192" t="s">
        <v>190</v>
      </c>
      <c r="H99" s="192" t="s">
        <v>191</v>
      </c>
      <c r="I99" s="192" t="s">
        <v>192</v>
      </c>
      <c r="J99" s="192" t="s">
        <v>179</v>
      </c>
      <c r="K99" s="193" t="s">
        <v>193</v>
      </c>
      <c r="L99" s="194"/>
      <c r="M99" s="94" t="s">
        <v>19</v>
      </c>
      <c r="N99" s="95" t="s">
        <v>42</v>
      </c>
      <c r="O99" s="95" t="s">
        <v>194</v>
      </c>
      <c r="P99" s="95" t="s">
        <v>195</v>
      </c>
      <c r="Q99" s="95" t="s">
        <v>196</v>
      </c>
      <c r="R99" s="95" t="s">
        <v>197</v>
      </c>
      <c r="S99" s="95" t="s">
        <v>198</v>
      </c>
      <c r="T99" s="96" t="s">
        <v>199</v>
      </c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</row>
    <row r="100" s="2" customFormat="1" ht="22.8" customHeight="1">
      <c r="A100" s="40"/>
      <c r="B100" s="41"/>
      <c r="C100" s="101" t="s">
        <v>200</v>
      </c>
      <c r="D100" s="42"/>
      <c r="E100" s="42"/>
      <c r="F100" s="42"/>
      <c r="G100" s="42"/>
      <c r="H100" s="42"/>
      <c r="I100" s="42"/>
      <c r="J100" s="195">
        <f>BK100</f>
        <v>0</v>
      </c>
      <c r="K100" s="42"/>
      <c r="L100" s="46"/>
      <c r="M100" s="97"/>
      <c r="N100" s="196"/>
      <c r="O100" s="98"/>
      <c r="P100" s="197">
        <f>P101+P232</f>
        <v>0</v>
      </c>
      <c r="Q100" s="98"/>
      <c r="R100" s="197">
        <f>R101+R232</f>
        <v>0.64438600000000001</v>
      </c>
      <c r="S100" s="98"/>
      <c r="T100" s="198">
        <f>T101+T232</f>
        <v>2.6964876599999998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71</v>
      </c>
      <c r="AU100" s="19" t="s">
        <v>180</v>
      </c>
      <c r="BK100" s="199">
        <f>BK101+BK232</f>
        <v>0</v>
      </c>
    </row>
    <row r="101" s="12" customFormat="1" ht="25.92" customHeight="1">
      <c r="A101" s="12"/>
      <c r="B101" s="200"/>
      <c r="C101" s="201"/>
      <c r="D101" s="202" t="s">
        <v>71</v>
      </c>
      <c r="E101" s="203" t="s">
        <v>201</v>
      </c>
      <c r="F101" s="203" t="s">
        <v>202</v>
      </c>
      <c r="G101" s="201"/>
      <c r="H101" s="201"/>
      <c r="I101" s="204"/>
      <c r="J101" s="205">
        <f>BK101</f>
        <v>0</v>
      </c>
      <c r="K101" s="201"/>
      <c r="L101" s="206"/>
      <c r="M101" s="207"/>
      <c r="N101" s="208"/>
      <c r="O101" s="208"/>
      <c r="P101" s="209">
        <f>P102+P148+P188+P209</f>
        <v>0</v>
      </c>
      <c r="Q101" s="208"/>
      <c r="R101" s="209">
        <f>R102+R148+R188+R209</f>
        <v>0</v>
      </c>
      <c r="S101" s="208"/>
      <c r="T101" s="210">
        <f>T102+T148+T188+T209</f>
        <v>2.3527279999999999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79</v>
      </c>
      <c r="AT101" s="212" t="s">
        <v>71</v>
      </c>
      <c r="AU101" s="212" t="s">
        <v>72</v>
      </c>
      <c r="AY101" s="211" t="s">
        <v>203</v>
      </c>
      <c r="BK101" s="213">
        <f>BK102+BK148+BK188+BK209</f>
        <v>0</v>
      </c>
    </row>
    <row r="102" s="12" customFormat="1" ht="22.8" customHeight="1">
      <c r="A102" s="12"/>
      <c r="B102" s="200"/>
      <c r="C102" s="201"/>
      <c r="D102" s="202" t="s">
        <v>71</v>
      </c>
      <c r="E102" s="214" t="s">
        <v>204</v>
      </c>
      <c r="F102" s="214" t="s">
        <v>205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SUM(P103:P147)</f>
        <v>0</v>
      </c>
      <c r="Q102" s="208"/>
      <c r="R102" s="209">
        <f>SUM(R103:R147)</f>
        <v>0</v>
      </c>
      <c r="S102" s="208"/>
      <c r="T102" s="210">
        <f>SUM(T103:T147)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79</v>
      </c>
      <c r="AT102" s="212" t="s">
        <v>71</v>
      </c>
      <c r="AU102" s="212" t="s">
        <v>79</v>
      </c>
      <c r="AY102" s="211" t="s">
        <v>203</v>
      </c>
      <c r="BK102" s="213">
        <f>SUM(BK103:BK147)</f>
        <v>0</v>
      </c>
    </row>
    <row r="103" s="2" customFormat="1" ht="24.15" customHeight="1">
      <c r="A103" s="40"/>
      <c r="B103" s="41"/>
      <c r="C103" s="216" t="s">
        <v>79</v>
      </c>
      <c r="D103" s="216" t="s">
        <v>206</v>
      </c>
      <c r="E103" s="217" t="s">
        <v>207</v>
      </c>
      <c r="F103" s="218" t="s">
        <v>208</v>
      </c>
      <c r="G103" s="219" t="s">
        <v>209</v>
      </c>
      <c r="H103" s="220">
        <v>190.94</v>
      </c>
      <c r="I103" s="221"/>
      <c r="J103" s="222">
        <f>ROUND(I103*H103,2)</f>
        <v>0</v>
      </c>
      <c r="K103" s="218" t="s">
        <v>210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211</v>
      </c>
      <c r="AT103" s="227" t="s">
        <v>206</v>
      </c>
      <c r="AU103" s="227" t="s">
        <v>81</v>
      </c>
      <c r="AY103" s="19" t="s">
        <v>203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211</v>
      </c>
      <c r="BM103" s="227" t="s">
        <v>539</v>
      </c>
    </row>
    <row r="104" s="2" customFormat="1">
      <c r="A104" s="40"/>
      <c r="B104" s="41"/>
      <c r="C104" s="42"/>
      <c r="D104" s="229" t="s">
        <v>213</v>
      </c>
      <c r="E104" s="42"/>
      <c r="F104" s="230" t="s">
        <v>214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213</v>
      </c>
      <c r="AU104" s="19" t="s">
        <v>81</v>
      </c>
    </row>
    <row r="105" s="13" customFormat="1">
      <c r="A105" s="13"/>
      <c r="B105" s="234"/>
      <c r="C105" s="235"/>
      <c r="D105" s="236" t="s">
        <v>215</v>
      </c>
      <c r="E105" s="237" t="s">
        <v>19</v>
      </c>
      <c r="F105" s="238" t="s">
        <v>216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215</v>
      </c>
      <c r="AU105" s="244" t="s">
        <v>81</v>
      </c>
      <c r="AV105" s="13" t="s">
        <v>79</v>
      </c>
      <c r="AW105" s="13" t="s">
        <v>33</v>
      </c>
      <c r="AX105" s="13" t="s">
        <v>72</v>
      </c>
      <c r="AY105" s="244" t="s">
        <v>203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540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541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3" customFormat="1">
      <c r="A108" s="13"/>
      <c r="B108" s="234"/>
      <c r="C108" s="235"/>
      <c r="D108" s="236" t="s">
        <v>215</v>
      </c>
      <c r="E108" s="237" t="s">
        <v>19</v>
      </c>
      <c r="F108" s="238" t="s">
        <v>219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215</v>
      </c>
      <c r="AU108" s="244" t="s">
        <v>81</v>
      </c>
      <c r="AV108" s="13" t="s">
        <v>79</v>
      </c>
      <c r="AW108" s="13" t="s">
        <v>33</v>
      </c>
      <c r="AX108" s="13" t="s">
        <v>72</v>
      </c>
      <c r="AY108" s="244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220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4" customFormat="1">
      <c r="A110" s="14"/>
      <c r="B110" s="245"/>
      <c r="C110" s="246"/>
      <c r="D110" s="236" t="s">
        <v>215</v>
      </c>
      <c r="E110" s="247" t="s">
        <v>19</v>
      </c>
      <c r="F110" s="248" t="s">
        <v>542</v>
      </c>
      <c r="G110" s="246"/>
      <c r="H110" s="249">
        <v>15.44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215</v>
      </c>
      <c r="AU110" s="255" t="s">
        <v>81</v>
      </c>
      <c r="AV110" s="14" t="s">
        <v>81</v>
      </c>
      <c r="AW110" s="14" t="s">
        <v>33</v>
      </c>
      <c r="AX110" s="14" t="s">
        <v>72</v>
      </c>
      <c r="AY110" s="255" t="s">
        <v>203</v>
      </c>
    </row>
    <row r="111" s="13" customFormat="1">
      <c r="A111" s="13"/>
      <c r="B111" s="234"/>
      <c r="C111" s="235"/>
      <c r="D111" s="236" t="s">
        <v>215</v>
      </c>
      <c r="E111" s="237" t="s">
        <v>19</v>
      </c>
      <c r="F111" s="238" t="s">
        <v>216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215</v>
      </c>
      <c r="AU111" s="244" t="s">
        <v>81</v>
      </c>
      <c r="AV111" s="13" t="s">
        <v>79</v>
      </c>
      <c r="AW111" s="13" t="s">
        <v>33</v>
      </c>
      <c r="AX111" s="13" t="s">
        <v>72</v>
      </c>
      <c r="AY111" s="244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543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544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3" customFormat="1">
      <c r="A114" s="13"/>
      <c r="B114" s="234"/>
      <c r="C114" s="235"/>
      <c r="D114" s="236" t="s">
        <v>215</v>
      </c>
      <c r="E114" s="237" t="s">
        <v>19</v>
      </c>
      <c r="F114" s="238" t="s">
        <v>219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215</v>
      </c>
      <c r="AU114" s="244" t="s">
        <v>81</v>
      </c>
      <c r="AV114" s="13" t="s">
        <v>79</v>
      </c>
      <c r="AW114" s="13" t="s">
        <v>33</v>
      </c>
      <c r="AX114" s="13" t="s">
        <v>72</v>
      </c>
      <c r="AY114" s="244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220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4" customFormat="1">
      <c r="A116" s="14"/>
      <c r="B116" s="245"/>
      <c r="C116" s="246"/>
      <c r="D116" s="236" t="s">
        <v>215</v>
      </c>
      <c r="E116" s="247" t="s">
        <v>19</v>
      </c>
      <c r="F116" s="248" t="s">
        <v>545</v>
      </c>
      <c r="G116" s="246"/>
      <c r="H116" s="249">
        <v>14.92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215</v>
      </c>
      <c r="AU116" s="255" t="s">
        <v>81</v>
      </c>
      <c r="AV116" s="14" t="s">
        <v>81</v>
      </c>
      <c r="AW116" s="14" t="s">
        <v>33</v>
      </c>
      <c r="AX116" s="14" t="s">
        <v>72</v>
      </c>
      <c r="AY116" s="255" t="s">
        <v>203</v>
      </c>
    </row>
    <row r="117" s="13" customFormat="1">
      <c r="A117" s="13"/>
      <c r="B117" s="234"/>
      <c r="C117" s="235"/>
      <c r="D117" s="236" t="s">
        <v>215</v>
      </c>
      <c r="E117" s="237" t="s">
        <v>19</v>
      </c>
      <c r="F117" s="238" t="s">
        <v>216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215</v>
      </c>
      <c r="AU117" s="244" t="s">
        <v>81</v>
      </c>
      <c r="AV117" s="13" t="s">
        <v>79</v>
      </c>
      <c r="AW117" s="13" t="s">
        <v>33</v>
      </c>
      <c r="AX117" s="13" t="s">
        <v>72</v>
      </c>
      <c r="AY117" s="244" t="s">
        <v>203</v>
      </c>
    </row>
    <row r="118" s="13" customFormat="1">
      <c r="A118" s="13"/>
      <c r="B118" s="234"/>
      <c r="C118" s="235"/>
      <c r="D118" s="236" t="s">
        <v>215</v>
      </c>
      <c r="E118" s="237" t="s">
        <v>19</v>
      </c>
      <c r="F118" s="238" t="s">
        <v>546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215</v>
      </c>
      <c r="AU118" s="244" t="s">
        <v>81</v>
      </c>
      <c r="AV118" s="13" t="s">
        <v>79</v>
      </c>
      <c r="AW118" s="13" t="s">
        <v>33</v>
      </c>
      <c r="AX118" s="13" t="s">
        <v>72</v>
      </c>
      <c r="AY118" s="244" t="s">
        <v>203</v>
      </c>
    </row>
    <row r="119" s="13" customFormat="1">
      <c r="A119" s="13"/>
      <c r="B119" s="234"/>
      <c r="C119" s="235"/>
      <c r="D119" s="236" t="s">
        <v>215</v>
      </c>
      <c r="E119" s="237" t="s">
        <v>19</v>
      </c>
      <c r="F119" s="238" t="s">
        <v>547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215</v>
      </c>
      <c r="AU119" s="244" t="s">
        <v>81</v>
      </c>
      <c r="AV119" s="13" t="s">
        <v>79</v>
      </c>
      <c r="AW119" s="13" t="s">
        <v>33</v>
      </c>
      <c r="AX119" s="13" t="s">
        <v>72</v>
      </c>
      <c r="AY119" s="244" t="s">
        <v>203</v>
      </c>
    </row>
    <row r="120" s="13" customFormat="1">
      <c r="A120" s="13"/>
      <c r="B120" s="234"/>
      <c r="C120" s="235"/>
      <c r="D120" s="236" t="s">
        <v>215</v>
      </c>
      <c r="E120" s="237" t="s">
        <v>19</v>
      </c>
      <c r="F120" s="238" t="s">
        <v>219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215</v>
      </c>
      <c r="AU120" s="244" t="s">
        <v>81</v>
      </c>
      <c r="AV120" s="13" t="s">
        <v>79</v>
      </c>
      <c r="AW120" s="13" t="s">
        <v>33</v>
      </c>
      <c r="AX120" s="13" t="s">
        <v>72</v>
      </c>
      <c r="AY120" s="244" t="s">
        <v>203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220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4" customFormat="1">
      <c r="A122" s="14"/>
      <c r="B122" s="245"/>
      <c r="C122" s="246"/>
      <c r="D122" s="236" t="s">
        <v>215</v>
      </c>
      <c r="E122" s="247" t="s">
        <v>19</v>
      </c>
      <c r="F122" s="248" t="s">
        <v>548</v>
      </c>
      <c r="G122" s="246"/>
      <c r="H122" s="249">
        <v>18.780000000000001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215</v>
      </c>
      <c r="AU122" s="255" t="s">
        <v>81</v>
      </c>
      <c r="AV122" s="14" t="s">
        <v>81</v>
      </c>
      <c r="AW122" s="14" t="s">
        <v>33</v>
      </c>
      <c r="AX122" s="14" t="s">
        <v>72</v>
      </c>
      <c r="AY122" s="255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216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549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550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3" customFormat="1">
      <c r="A126" s="13"/>
      <c r="B126" s="234"/>
      <c r="C126" s="235"/>
      <c r="D126" s="236" t="s">
        <v>215</v>
      </c>
      <c r="E126" s="237" t="s">
        <v>19</v>
      </c>
      <c r="F126" s="238" t="s">
        <v>219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215</v>
      </c>
      <c r="AU126" s="244" t="s">
        <v>81</v>
      </c>
      <c r="AV126" s="13" t="s">
        <v>79</v>
      </c>
      <c r="AW126" s="13" t="s">
        <v>33</v>
      </c>
      <c r="AX126" s="13" t="s">
        <v>72</v>
      </c>
      <c r="AY126" s="244" t="s">
        <v>203</v>
      </c>
    </row>
    <row r="127" s="13" customFormat="1">
      <c r="A127" s="13"/>
      <c r="B127" s="234"/>
      <c r="C127" s="235"/>
      <c r="D127" s="236" t="s">
        <v>215</v>
      </c>
      <c r="E127" s="237" t="s">
        <v>19</v>
      </c>
      <c r="F127" s="238" t="s">
        <v>220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215</v>
      </c>
      <c r="AU127" s="244" t="s">
        <v>81</v>
      </c>
      <c r="AV127" s="13" t="s">
        <v>79</v>
      </c>
      <c r="AW127" s="13" t="s">
        <v>33</v>
      </c>
      <c r="AX127" s="13" t="s">
        <v>72</v>
      </c>
      <c r="AY127" s="244" t="s">
        <v>203</v>
      </c>
    </row>
    <row r="128" s="14" customFormat="1">
      <c r="A128" s="14"/>
      <c r="B128" s="245"/>
      <c r="C128" s="246"/>
      <c r="D128" s="236" t="s">
        <v>215</v>
      </c>
      <c r="E128" s="247" t="s">
        <v>19</v>
      </c>
      <c r="F128" s="248" t="s">
        <v>551</v>
      </c>
      <c r="G128" s="246"/>
      <c r="H128" s="249">
        <v>12.67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215</v>
      </c>
      <c r="AU128" s="255" t="s">
        <v>81</v>
      </c>
      <c r="AV128" s="14" t="s">
        <v>81</v>
      </c>
      <c r="AW128" s="14" t="s">
        <v>33</v>
      </c>
      <c r="AX128" s="14" t="s">
        <v>72</v>
      </c>
      <c r="AY128" s="255" t="s">
        <v>203</v>
      </c>
    </row>
    <row r="129" s="13" customFormat="1">
      <c r="A129" s="13"/>
      <c r="B129" s="234"/>
      <c r="C129" s="235"/>
      <c r="D129" s="236" t="s">
        <v>215</v>
      </c>
      <c r="E129" s="237" t="s">
        <v>19</v>
      </c>
      <c r="F129" s="238" t="s">
        <v>216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215</v>
      </c>
      <c r="AU129" s="244" t="s">
        <v>81</v>
      </c>
      <c r="AV129" s="13" t="s">
        <v>79</v>
      </c>
      <c r="AW129" s="13" t="s">
        <v>33</v>
      </c>
      <c r="AX129" s="13" t="s">
        <v>72</v>
      </c>
      <c r="AY129" s="244" t="s">
        <v>203</v>
      </c>
    </row>
    <row r="130" s="13" customFormat="1">
      <c r="A130" s="13"/>
      <c r="B130" s="234"/>
      <c r="C130" s="235"/>
      <c r="D130" s="236" t="s">
        <v>215</v>
      </c>
      <c r="E130" s="237" t="s">
        <v>19</v>
      </c>
      <c r="F130" s="238" t="s">
        <v>552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215</v>
      </c>
      <c r="AU130" s="244" t="s">
        <v>81</v>
      </c>
      <c r="AV130" s="13" t="s">
        <v>79</v>
      </c>
      <c r="AW130" s="13" t="s">
        <v>33</v>
      </c>
      <c r="AX130" s="13" t="s">
        <v>72</v>
      </c>
      <c r="AY130" s="244" t="s">
        <v>203</v>
      </c>
    </row>
    <row r="131" s="13" customFormat="1">
      <c r="A131" s="13"/>
      <c r="B131" s="234"/>
      <c r="C131" s="235"/>
      <c r="D131" s="236" t="s">
        <v>215</v>
      </c>
      <c r="E131" s="237" t="s">
        <v>19</v>
      </c>
      <c r="F131" s="238" t="s">
        <v>553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215</v>
      </c>
      <c r="AU131" s="244" t="s">
        <v>81</v>
      </c>
      <c r="AV131" s="13" t="s">
        <v>79</v>
      </c>
      <c r="AW131" s="13" t="s">
        <v>33</v>
      </c>
      <c r="AX131" s="13" t="s">
        <v>72</v>
      </c>
      <c r="AY131" s="244" t="s">
        <v>203</v>
      </c>
    </row>
    <row r="132" s="13" customFormat="1">
      <c r="A132" s="13"/>
      <c r="B132" s="234"/>
      <c r="C132" s="235"/>
      <c r="D132" s="236" t="s">
        <v>215</v>
      </c>
      <c r="E132" s="237" t="s">
        <v>19</v>
      </c>
      <c r="F132" s="238" t="s">
        <v>219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215</v>
      </c>
      <c r="AU132" s="244" t="s">
        <v>81</v>
      </c>
      <c r="AV132" s="13" t="s">
        <v>79</v>
      </c>
      <c r="AW132" s="13" t="s">
        <v>33</v>
      </c>
      <c r="AX132" s="13" t="s">
        <v>72</v>
      </c>
      <c r="AY132" s="244" t="s">
        <v>203</v>
      </c>
    </row>
    <row r="133" s="13" customFormat="1">
      <c r="A133" s="13"/>
      <c r="B133" s="234"/>
      <c r="C133" s="235"/>
      <c r="D133" s="236" t="s">
        <v>215</v>
      </c>
      <c r="E133" s="237" t="s">
        <v>19</v>
      </c>
      <c r="F133" s="238" t="s">
        <v>220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215</v>
      </c>
      <c r="AU133" s="244" t="s">
        <v>81</v>
      </c>
      <c r="AV133" s="13" t="s">
        <v>79</v>
      </c>
      <c r="AW133" s="13" t="s">
        <v>33</v>
      </c>
      <c r="AX133" s="13" t="s">
        <v>72</v>
      </c>
      <c r="AY133" s="244" t="s">
        <v>203</v>
      </c>
    </row>
    <row r="134" s="14" customFormat="1">
      <c r="A134" s="14"/>
      <c r="B134" s="245"/>
      <c r="C134" s="246"/>
      <c r="D134" s="236" t="s">
        <v>215</v>
      </c>
      <c r="E134" s="247" t="s">
        <v>19</v>
      </c>
      <c r="F134" s="248" t="s">
        <v>554</v>
      </c>
      <c r="G134" s="246"/>
      <c r="H134" s="249">
        <v>75.170000000000002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215</v>
      </c>
      <c r="AU134" s="255" t="s">
        <v>81</v>
      </c>
      <c r="AV134" s="14" t="s">
        <v>81</v>
      </c>
      <c r="AW134" s="14" t="s">
        <v>33</v>
      </c>
      <c r="AX134" s="14" t="s">
        <v>72</v>
      </c>
      <c r="AY134" s="255" t="s">
        <v>203</v>
      </c>
    </row>
    <row r="135" s="13" customFormat="1">
      <c r="A135" s="13"/>
      <c r="B135" s="234"/>
      <c r="C135" s="235"/>
      <c r="D135" s="236" t="s">
        <v>215</v>
      </c>
      <c r="E135" s="237" t="s">
        <v>19</v>
      </c>
      <c r="F135" s="238" t="s">
        <v>216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215</v>
      </c>
      <c r="AU135" s="244" t="s">
        <v>81</v>
      </c>
      <c r="AV135" s="13" t="s">
        <v>79</v>
      </c>
      <c r="AW135" s="13" t="s">
        <v>33</v>
      </c>
      <c r="AX135" s="13" t="s">
        <v>72</v>
      </c>
      <c r="AY135" s="244" t="s">
        <v>203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555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556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3" customFormat="1">
      <c r="A138" s="13"/>
      <c r="B138" s="234"/>
      <c r="C138" s="235"/>
      <c r="D138" s="236" t="s">
        <v>215</v>
      </c>
      <c r="E138" s="237" t="s">
        <v>19</v>
      </c>
      <c r="F138" s="238" t="s">
        <v>219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215</v>
      </c>
      <c r="AU138" s="244" t="s">
        <v>81</v>
      </c>
      <c r="AV138" s="13" t="s">
        <v>79</v>
      </c>
      <c r="AW138" s="13" t="s">
        <v>33</v>
      </c>
      <c r="AX138" s="13" t="s">
        <v>72</v>
      </c>
      <c r="AY138" s="244" t="s">
        <v>203</v>
      </c>
    </row>
    <row r="139" s="13" customFormat="1">
      <c r="A139" s="13"/>
      <c r="B139" s="234"/>
      <c r="C139" s="235"/>
      <c r="D139" s="236" t="s">
        <v>215</v>
      </c>
      <c r="E139" s="237" t="s">
        <v>19</v>
      </c>
      <c r="F139" s="238" t="s">
        <v>220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215</v>
      </c>
      <c r="AU139" s="244" t="s">
        <v>81</v>
      </c>
      <c r="AV139" s="13" t="s">
        <v>79</v>
      </c>
      <c r="AW139" s="13" t="s">
        <v>33</v>
      </c>
      <c r="AX139" s="13" t="s">
        <v>72</v>
      </c>
      <c r="AY139" s="244" t="s">
        <v>203</v>
      </c>
    </row>
    <row r="140" s="14" customFormat="1">
      <c r="A140" s="14"/>
      <c r="B140" s="245"/>
      <c r="C140" s="246"/>
      <c r="D140" s="236" t="s">
        <v>215</v>
      </c>
      <c r="E140" s="247" t="s">
        <v>19</v>
      </c>
      <c r="F140" s="248" t="s">
        <v>557</v>
      </c>
      <c r="G140" s="246"/>
      <c r="H140" s="249">
        <v>15.09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215</v>
      </c>
      <c r="AU140" s="255" t="s">
        <v>81</v>
      </c>
      <c r="AV140" s="14" t="s">
        <v>81</v>
      </c>
      <c r="AW140" s="14" t="s">
        <v>33</v>
      </c>
      <c r="AX140" s="14" t="s">
        <v>72</v>
      </c>
      <c r="AY140" s="255" t="s">
        <v>203</v>
      </c>
    </row>
    <row r="141" s="13" customFormat="1">
      <c r="A141" s="13"/>
      <c r="B141" s="234"/>
      <c r="C141" s="235"/>
      <c r="D141" s="236" t="s">
        <v>215</v>
      </c>
      <c r="E141" s="237" t="s">
        <v>19</v>
      </c>
      <c r="F141" s="238" t="s">
        <v>216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215</v>
      </c>
      <c r="AU141" s="244" t="s">
        <v>81</v>
      </c>
      <c r="AV141" s="13" t="s">
        <v>79</v>
      </c>
      <c r="AW141" s="13" t="s">
        <v>33</v>
      </c>
      <c r="AX141" s="13" t="s">
        <v>72</v>
      </c>
      <c r="AY141" s="244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558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559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3" customFormat="1">
      <c r="A144" s="13"/>
      <c r="B144" s="234"/>
      <c r="C144" s="235"/>
      <c r="D144" s="236" t="s">
        <v>215</v>
      </c>
      <c r="E144" s="237" t="s">
        <v>19</v>
      </c>
      <c r="F144" s="238" t="s">
        <v>219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215</v>
      </c>
      <c r="AU144" s="244" t="s">
        <v>81</v>
      </c>
      <c r="AV144" s="13" t="s">
        <v>79</v>
      </c>
      <c r="AW144" s="13" t="s">
        <v>33</v>
      </c>
      <c r="AX144" s="13" t="s">
        <v>72</v>
      </c>
      <c r="AY144" s="244" t="s">
        <v>203</v>
      </c>
    </row>
    <row r="145" s="13" customFormat="1">
      <c r="A145" s="13"/>
      <c r="B145" s="234"/>
      <c r="C145" s="235"/>
      <c r="D145" s="236" t="s">
        <v>215</v>
      </c>
      <c r="E145" s="237" t="s">
        <v>19</v>
      </c>
      <c r="F145" s="238" t="s">
        <v>220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215</v>
      </c>
      <c r="AU145" s="244" t="s">
        <v>81</v>
      </c>
      <c r="AV145" s="13" t="s">
        <v>79</v>
      </c>
      <c r="AW145" s="13" t="s">
        <v>33</v>
      </c>
      <c r="AX145" s="13" t="s">
        <v>72</v>
      </c>
      <c r="AY145" s="244" t="s">
        <v>203</v>
      </c>
    </row>
    <row r="146" s="14" customFormat="1">
      <c r="A146" s="14"/>
      <c r="B146" s="245"/>
      <c r="C146" s="246"/>
      <c r="D146" s="236" t="s">
        <v>215</v>
      </c>
      <c r="E146" s="247" t="s">
        <v>19</v>
      </c>
      <c r="F146" s="248" t="s">
        <v>560</v>
      </c>
      <c r="G146" s="246"/>
      <c r="H146" s="249">
        <v>38.869999999999997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215</v>
      </c>
      <c r="AU146" s="255" t="s">
        <v>81</v>
      </c>
      <c r="AV146" s="14" t="s">
        <v>81</v>
      </c>
      <c r="AW146" s="14" t="s">
        <v>33</v>
      </c>
      <c r="AX146" s="14" t="s">
        <v>72</v>
      </c>
      <c r="AY146" s="255" t="s">
        <v>203</v>
      </c>
    </row>
    <row r="147" s="15" customFormat="1">
      <c r="A147" s="15"/>
      <c r="B147" s="256"/>
      <c r="C147" s="257"/>
      <c r="D147" s="236" t="s">
        <v>215</v>
      </c>
      <c r="E147" s="258" t="s">
        <v>19</v>
      </c>
      <c r="F147" s="259" t="s">
        <v>246</v>
      </c>
      <c r="G147" s="257"/>
      <c r="H147" s="260">
        <v>190.94000000000003</v>
      </c>
      <c r="I147" s="261"/>
      <c r="J147" s="257"/>
      <c r="K147" s="257"/>
      <c r="L147" s="262"/>
      <c r="M147" s="263"/>
      <c r="N147" s="264"/>
      <c r="O147" s="264"/>
      <c r="P147" s="264"/>
      <c r="Q147" s="264"/>
      <c r="R147" s="264"/>
      <c r="S147" s="264"/>
      <c r="T147" s="26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6" t="s">
        <v>215</v>
      </c>
      <c r="AU147" s="266" t="s">
        <v>81</v>
      </c>
      <c r="AV147" s="15" t="s">
        <v>211</v>
      </c>
      <c r="AW147" s="15" t="s">
        <v>33</v>
      </c>
      <c r="AX147" s="15" t="s">
        <v>79</v>
      </c>
      <c r="AY147" s="266" t="s">
        <v>203</v>
      </c>
    </row>
    <row r="148" s="12" customFormat="1" ht="22.8" customHeight="1">
      <c r="A148" s="12"/>
      <c r="B148" s="200"/>
      <c r="C148" s="201"/>
      <c r="D148" s="202" t="s">
        <v>71</v>
      </c>
      <c r="E148" s="214" t="s">
        <v>247</v>
      </c>
      <c r="F148" s="214" t="s">
        <v>248</v>
      </c>
      <c r="G148" s="201"/>
      <c r="H148" s="201"/>
      <c r="I148" s="204"/>
      <c r="J148" s="215">
        <f>BK148</f>
        <v>0</v>
      </c>
      <c r="K148" s="201"/>
      <c r="L148" s="206"/>
      <c r="M148" s="207"/>
      <c r="N148" s="208"/>
      <c r="O148" s="208"/>
      <c r="P148" s="209">
        <f>SUM(P149:P187)</f>
        <v>0</v>
      </c>
      <c r="Q148" s="208"/>
      <c r="R148" s="209">
        <f>SUM(R149:R187)</f>
        <v>0</v>
      </c>
      <c r="S148" s="208"/>
      <c r="T148" s="210">
        <f>SUM(T149:T187)</f>
        <v>0.72405199999999992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79</v>
      </c>
      <c r="AT148" s="212" t="s">
        <v>71</v>
      </c>
      <c r="AU148" s="212" t="s">
        <v>79</v>
      </c>
      <c r="AY148" s="211" t="s">
        <v>203</v>
      </c>
      <c r="BK148" s="213">
        <f>SUM(BK149:BK187)</f>
        <v>0</v>
      </c>
    </row>
    <row r="149" s="2" customFormat="1" ht="24.15" customHeight="1">
      <c r="A149" s="40"/>
      <c r="B149" s="41"/>
      <c r="C149" s="216" t="s">
        <v>81</v>
      </c>
      <c r="D149" s="216" t="s">
        <v>206</v>
      </c>
      <c r="E149" s="217" t="s">
        <v>249</v>
      </c>
      <c r="F149" s="218" t="s">
        <v>250</v>
      </c>
      <c r="G149" s="219" t="s">
        <v>209</v>
      </c>
      <c r="H149" s="220">
        <v>9.5269999999999992</v>
      </c>
      <c r="I149" s="221"/>
      <c r="J149" s="222">
        <f>ROUND(I149*H149,2)</f>
        <v>0</v>
      </c>
      <c r="K149" s="218" t="s">
        <v>210</v>
      </c>
      <c r="L149" s="46"/>
      <c r="M149" s="223" t="s">
        <v>19</v>
      </c>
      <c r="N149" s="224" t="s">
        <v>43</v>
      </c>
      <c r="O149" s="86"/>
      <c r="P149" s="225">
        <f>O149*H149</f>
        <v>0</v>
      </c>
      <c r="Q149" s="225">
        <v>0</v>
      </c>
      <c r="R149" s="225">
        <f>Q149*H149</f>
        <v>0</v>
      </c>
      <c r="S149" s="225">
        <v>0.075999999999999998</v>
      </c>
      <c r="T149" s="226">
        <f>S149*H149</f>
        <v>0.72405199999999992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7" t="s">
        <v>211</v>
      </c>
      <c r="AT149" s="227" t="s">
        <v>206</v>
      </c>
      <c r="AU149" s="227" t="s">
        <v>81</v>
      </c>
      <c r="AY149" s="19" t="s">
        <v>203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19" t="s">
        <v>79</v>
      </c>
      <c r="BK149" s="228">
        <f>ROUND(I149*H149,2)</f>
        <v>0</v>
      </c>
      <c r="BL149" s="19" t="s">
        <v>211</v>
      </c>
      <c r="BM149" s="227" t="s">
        <v>561</v>
      </c>
    </row>
    <row r="150" s="2" customFormat="1">
      <c r="A150" s="40"/>
      <c r="B150" s="41"/>
      <c r="C150" s="42"/>
      <c r="D150" s="229" t="s">
        <v>213</v>
      </c>
      <c r="E150" s="42"/>
      <c r="F150" s="230" t="s">
        <v>252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213</v>
      </c>
      <c r="AU150" s="19" t="s">
        <v>81</v>
      </c>
    </row>
    <row r="151" s="13" customFormat="1">
      <c r="A151" s="13"/>
      <c r="B151" s="234"/>
      <c r="C151" s="235"/>
      <c r="D151" s="236" t="s">
        <v>215</v>
      </c>
      <c r="E151" s="237" t="s">
        <v>19</v>
      </c>
      <c r="F151" s="238" t="s">
        <v>216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215</v>
      </c>
      <c r="AU151" s="244" t="s">
        <v>81</v>
      </c>
      <c r="AV151" s="13" t="s">
        <v>79</v>
      </c>
      <c r="AW151" s="13" t="s">
        <v>33</v>
      </c>
      <c r="AX151" s="13" t="s">
        <v>72</v>
      </c>
      <c r="AY151" s="244" t="s">
        <v>203</v>
      </c>
    </row>
    <row r="152" s="13" customFormat="1">
      <c r="A152" s="13"/>
      <c r="B152" s="234"/>
      <c r="C152" s="235"/>
      <c r="D152" s="236" t="s">
        <v>215</v>
      </c>
      <c r="E152" s="237" t="s">
        <v>19</v>
      </c>
      <c r="F152" s="238" t="s">
        <v>562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215</v>
      </c>
      <c r="AU152" s="244" t="s">
        <v>81</v>
      </c>
      <c r="AV152" s="13" t="s">
        <v>79</v>
      </c>
      <c r="AW152" s="13" t="s">
        <v>33</v>
      </c>
      <c r="AX152" s="13" t="s">
        <v>72</v>
      </c>
      <c r="AY152" s="244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541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254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255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4" customFormat="1">
      <c r="A156" s="14"/>
      <c r="B156" s="245"/>
      <c r="C156" s="246"/>
      <c r="D156" s="236" t="s">
        <v>215</v>
      </c>
      <c r="E156" s="247" t="s">
        <v>19</v>
      </c>
      <c r="F156" s="248" t="s">
        <v>256</v>
      </c>
      <c r="G156" s="246"/>
      <c r="H156" s="249">
        <v>1.7729999999999999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215</v>
      </c>
      <c r="AU156" s="255" t="s">
        <v>81</v>
      </c>
      <c r="AV156" s="14" t="s">
        <v>81</v>
      </c>
      <c r="AW156" s="14" t="s">
        <v>33</v>
      </c>
      <c r="AX156" s="14" t="s">
        <v>72</v>
      </c>
      <c r="AY156" s="255" t="s">
        <v>203</v>
      </c>
    </row>
    <row r="157" s="13" customFormat="1">
      <c r="A157" s="13"/>
      <c r="B157" s="234"/>
      <c r="C157" s="235"/>
      <c r="D157" s="236" t="s">
        <v>215</v>
      </c>
      <c r="E157" s="237" t="s">
        <v>19</v>
      </c>
      <c r="F157" s="238" t="s">
        <v>216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215</v>
      </c>
      <c r="AU157" s="244" t="s">
        <v>81</v>
      </c>
      <c r="AV157" s="13" t="s">
        <v>79</v>
      </c>
      <c r="AW157" s="13" t="s">
        <v>33</v>
      </c>
      <c r="AX157" s="13" t="s">
        <v>72</v>
      </c>
      <c r="AY157" s="244" t="s">
        <v>203</v>
      </c>
    </row>
    <row r="158" s="13" customFormat="1">
      <c r="A158" s="13"/>
      <c r="B158" s="234"/>
      <c r="C158" s="235"/>
      <c r="D158" s="236" t="s">
        <v>215</v>
      </c>
      <c r="E158" s="237" t="s">
        <v>19</v>
      </c>
      <c r="F158" s="238" t="s">
        <v>563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215</v>
      </c>
      <c r="AU158" s="244" t="s">
        <v>81</v>
      </c>
      <c r="AV158" s="13" t="s">
        <v>79</v>
      </c>
      <c r="AW158" s="13" t="s">
        <v>33</v>
      </c>
      <c r="AX158" s="13" t="s">
        <v>72</v>
      </c>
      <c r="AY158" s="244" t="s">
        <v>203</v>
      </c>
    </row>
    <row r="159" s="13" customFormat="1">
      <c r="A159" s="13"/>
      <c r="B159" s="234"/>
      <c r="C159" s="235"/>
      <c r="D159" s="236" t="s">
        <v>215</v>
      </c>
      <c r="E159" s="237" t="s">
        <v>19</v>
      </c>
      <c r="F159" s="238" t="s">
        <v>544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215</v>
      </c>
      <c r="AU159" s="244" t="s">
        <v>81</v>
      </c>
      <c r="AV159" s="13" t="s">
        <v>79</v>
      </c>
      <c r="AW159" s="13" t="s">
        <v>33</v>
      </c>
      <c r="AX159" s="13" t="s">
        <v>72</v>
      </c>
      <c r="AY159" s="244" t="s">
        <v>203</v>
      </c>
    </row>
    <row r="160" s="13" customFormat="1">
      <c r="A160" s="13"/>
      <c r="B160" s="234"/>
      <c r="C160" s="235"/>
      <c r="D160" s="236" t="s">
        <v>215</v>
      </c>
      <c r="E160" s="237" t="s">
        <v>19</v>
      </c>
      <c r="F160" s="238" t="s">
        <v>254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215</v>
      </c>
      <c r="AU160" s="244" t="s">
        <v>81</v>
      </c>
      <c r="AV160" s="13" t="s">
        <v>79</v>
      </c>
      <c r="AW160" s="13" t="s">
        <v>33</v>
      </c>
      <c r="AX160" s="13" t="s">
        <v>72</v>
      </c>
      <c r="AY160" s="244" t="s">
        <v>203</v>
      </c>
    </row>
    <row r="161" s="13" customFormat="1">
      <c r="A161" s="13"/>
      <c r="B161" s="234"/>
      <c r="C161" s="235"/>
      <c r="D161" s="236" t="s">
        <v>215</v>
      </c>
      <c r="E161" s="237" t="s">
        <v>19</v>
      </c>
      <c r="F161" s="238" t="s">
        <v>255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215</v>
      </c>
      <c r="AU161" s="244" t="s">
        <v>81</v>
      </c>
      <c r="AV161" s="13" t="s">
        <v>79</v>
      </c>
      <c r="AW161" s="13" t="s">
        <v>33</v>
      </c>
      <c r="AX161" s="13" t="s">
        <v>72</v>
      </c>
      <c r="AY161" s="244" t="s">
        <v>203</v>
      </c>
    </row>
    <row r="162" s="14" customFormat="1">
      <c r="A162" s="14"/>
      <c r="B162" s="245"/>
      <c r="C162" s="246"/>
      <c r="D162" s="236" t="s">
        <v>215</v>
      </c>
      <c r="E162" s="247" t="s">
        <v>19</v>
      </c>
      <c r="F162" s="248" t="s">
        <v>256</v>
      </c>
      <c r="G162" s="246"/>
      <c r="H162" s="249">
        <v>1.7729999999999999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215</v>
      </c>
      <c r="AU162" s="255" t="s">
        <v>81</v>
      </c>
      <c r="AV162" s="14" t="s">
        <v>81</v>
      </c>
      <c r="AW162" s="14" t="s">
        <v>33</v>
      </c>
      <c r="AX162" s="14" t="s">
        <v>72</v>
      </c>
      <c r="AY162" s="255" t="s">
        <v>203</v>
      </c>
    </row>
    <row r="163" s="13" customFormat="1">
      <c r="A163" s="13"/>
      <c r="B163" s="234"/>
      <c r="C163" s="235"/>
      <c r="D163" s="236" t="s">
        <v>215</v>
      </c>
      <c r="E163" s="237" t="s">
        <v>19</v>
      </c>
      <c r="F163" s="238" t="s">
        <v>216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215</v>
      </c>
      <c r="AU163" s="244" t="s">
        <v>81</v>
      </c>
      <c r="AV163" s="13" t="s">
        <v>79</v>
      </c>
      <c r="AW163" s="13" t="s">
        <v>33</v>
      </c>
      <c r="AX163" s="13" t="s">
        <v>72</v>
      </c>
      <c r="AY163" s="244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564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3" customFormat="1">
      <c r="A165" s="13"/>
      <c r="B165" s="234"/>
      <c r="C165" s="235"/>
      <c r="D165" s="236" t="s">
        <v>215</v>
      </c>
      <c r="E165" s="237" t="s">
        <v>19</v>
      </c>
      <c r="F165" s="238" t="s">
        <v>547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215</v>
      </c>
      <c r="AU165" s="244" t="s">
        <v>81</v>
      </c>
      <c r="AV165" s="13" t="s">
        <v>79</v>
      </c>
      <c r="AW165" s="13" t="s">
        <v>33</v>
      </c>
      <c r="AX165" s="13" t="s">
        <v>72</v>
      </c>
      <c r="AY165" s="244" t="s">
        <v>203</v>
      </c>
    </row>
    <row r="166" s="13" customFormat="1">
      <c r="A166" s="13"/>
      <c r="B166" s="234"/>
      <c r="C166" s="235"/>
      <c r="D166" s="236" t="s">
        <v>215</v>
      </c>
      <c r="E166" s="237" t="s">
        <v>19</v>
      </c>
      <c r="F166" s="238" t="s">
        <v>254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215</v>
      </c>
      <c r="AU166" s="244" t="s">
        <v>81</v>
      </c>
      <c r="AV166" s="13" t="s">
        <v>79</v>
      </c>
      <c r="AW166" s="13" t="s">
        <v>33</v>
      </c>
      <c r="AX166" s="13" t="s">
        <v>72</v>
      </c>
      <c r="AY166" s="244" t="s">
        <v>203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255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4" customFormat="1">
      <c r="A168" s="14"/>
      <c r="B168" s="245"/>
      <c r="C168" s="246"/>
      <c r="D168" s="236" t="s">
        <v>215</v>
      </c>
      <c r="E168" s="247" t="s">
        <v>19</v>
      </c>
      <c r="F168" s="248" t="s">
        <v>256</v>
      </c>
      <c r="G168" s="246"/>
      <c r="H168" s="249">
        <v>1.7729999999999999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215</v>
      </c>
      <c r="AU168" s="255" t="s">
        <v>81</v>
      </c>
      <c r="AV168" s="14" t="s">
        <v>81</v>
      </c>
      <c r="AW168" s="14" t="s">
        <v>33</v>
      </c>
      <c r="AX168" s="14" t="s">
        <v>72</v>
      </c>
      <c r="AY168" s="255" t="s">
        <v>203</v>
      </c>
    </row>
    <row r="169" s="13" customFormat="1">
      <c r="A169" s="13"/>
      <c r="B169" s="234"/>
      <c r="C169" s="235"/>
      <c r="D169" s="236" t="s">
        <v>215</v>
      </c>
      <c r="E169" s="237" t="s">
        <v>19</v>
      </c>
      <c r="F169" s="238" t="s">
        <v>216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215</v>
      </c>
      <c r="AU169" s="244" t="s">
        <v>81</v>
      </c>
      <c r="AV169" s="13" t="s">
        <v>79</v>
      </c>
      <c r="AW169" s="13" t="s">
        <v>33</v>
      </c>
      <c r="AX169" s="13" t="s">
        <v>72</v>
      </c>
      <c r="AY169" s="244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565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3" customFormat="1">
      <c r="A171" s="13"/>
      <c r="B171" s="234"/>
      <c r="C171" s="235"/>
      <c r="D171" s="236" t="s">
        <v>215</v>
      </c>
      <c r="E171" s="237" t="s">
        <v>19</v>
      </c>
      <c r="F171" s="238" t="s">
        <v>553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215</v>
      </c>
      <c r="AU171" s="244" t="s">
        <v>81</v>
      </c>
      <c r="AV171" s="13" t="s">
        <v>79</v>
      </c>
      <c r="AW171" s="13" t="s">
        <v>33</v>
      </c>
      <c r="AX171" s="13" t="s">
        <v>72</v>
      </c>
      <c r="AY171" s="244" t="s">
        <v>203</v>
      </c>
    </row>
    <row r="172" s="13" customFormat="1">
      <c r="A172" s="13"/>
      <c r="B172" s="234"/>
      <c r="C172" s="235"/>
      <c r="D172" s="236" t="s">
        <v>215</v>
      </c>
      <c r="E172" s="237" t="s">
        <v>19</v>
      </c>
      <c r="F172" s="238" t="s">
        <v>254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215</v>
      </c>
      <c r="AU172" s="244" t="s">
        <v>81</v>
      </c>
      <c r="AV172" s="13" t="s">
        <v>79</v>
      </c>
      <c r="AW172" s="13" t="s">
        <v>33</v>
      </c>
      <c r="AX172" s="13" t="s">
        <v>72</v>
      </c>
      <c r="AY172" s="244" t="s">
        <v>203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566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4" customFormat="1">
      <c r="A174" s="14"/>
      <c r="B174" s="245"/>
      <c r="C174" s="246"/>
      <c r="D174" s="236" t="s">
        <v>215</v>
      </c>
      <c r="E174" s="247" t="s">
        <v>19</v>
      </c>
      <c r="F174" s="248" t="s">
        <v>567</v>
      </c>
      <c r="G174" s="246"/>
      <c r="H174" s="249">
        <v>1.2350000000000001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215</v>
      </c>
      <c r="AU174" s="255" t="s">
        <v>81</v>
      </c>
      <c r="AV174" s="14" t="s">
        <v>81</v>
      </c>
      <c r="AW174" s="14" t="s">
        <v>33</v>
      </c>
      <c r="AX174" s="14" t="s">
        <v>72</v>
      </c>
      <c r="AY174" s="255" t="s">
        <v>203</v>
      </c>
    </row>
    <row r="175" s="13" customFormat="1">
      <c r="A175" s="13"/>
      <c r="B175" s="234"/>
      <c r="C175" s="235"/>
      <c r="D175" s="236" t="s">
        <v>215</v>
      </c>
      <c r="E175" s="237" t="s">
        <v>19</v>
      </c>
      <c r="F175" s="238" t="s">
        <v>216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215</v>
      </c>
      <c r="AU175" s="244" t="s">
        <v>81</v>
      </c>
      <c r="AV175" s="13" t="s">
        <v>79</v>
      </c>
      <c r="AW175" s="13" t="s">
        <v>33</v>
      </c>
      <c r="AX175" s="13" t="s">
        <v>72</v>
      </c>
      <c r="AY175" s="244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568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3" customFormat="1">
      <c r="A177" s="13"/>
      <c r="B177" s="234"/>
      <c r="C177" s="235"/>
      <c r="D177" s="236" t="s">
        <v>215</v>
      </c>
      <c r="E177" s="237" t="s">
        <v>19</v>
      </c>
      <c r="F177" s="238" t="s">
        <v>569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215</v>
      </c>
      <c r="AU177" s="244" t="s">
        <v>81</v>
      </c>
      <c r="AV177" s="13" t="s">
        <v>79</v>
      </c>
      <c r="AW177" s="13" t="s">
        <v>33</v>
      </c>
      <c r="AX177" s="13" t="s">
        <v>72</v>
      </c>
      <c r="AY177" s="244" t="s">
        <v>203</v>
      </c>
    </row>
    <row r="178" s="13" customFormat="1">
      <c r="A178" s="13"/>
      <c r="B178" s="234"/>
      <c r="C178" s="235"/>
      <c r="D178" s="236" t="s">
        <v>215</v>
      </c>
      <c r="E178" s="237" t="s">
        <v>19</v>
      </c>
      <c r="F178" s="238" t="s">
        <v>254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215</v>
      </c>
      <c r="AU178" s="244" t="s">
        <v>81</v>
      </c>
      <c r="AV178" s="13" t="s">
        <v>79</v>
      </c>
      <c r="AW178" s="13" t="s">
        <v>33</v>
      </c>
      <c r="AX178" s="13" t="s">
        <v>72</v>
      </c>
      <c r="AY178" s="244" t="s">
        <v>203</v>
      </c>
    </row>
    <row r="179" s="13" customFormat="1">
      <c r="A179" s="13"/>
      <c r="B179" s="234"/>
      <c r="C179" s="235"/>
      <c r="D179" s="236" t="s">
        <v>215</v>
      </c>
      <c r="E179" s="237" t="s">
        <v>19</v>
      </c>
      <c r="F179" s="238" t="s">
        <v>570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215</v>
      </c>
      <c r="AU179" s="244" t="s">
        <v>81</v>
      </c>
      <c r="AV179" s="13" t="s">
        <v>79</v>
      </c>
      <c r="AW179" s="13" t="s">
        <v>33</v>
      </c>
      <c r="AX179" s="13" t="s">
        <v>72</v>
      </c>
      <c r="AY179" s="244" t="s">
        <v>203</v>
      </c>
    </row>
    <row r="180" s="14" customFormat="1">
      <c r="A180" s="14"/>
      <c r="B180" s="245"/>
      <c r="C180" s="246"/>
      <c r="D180" s="236" t="s">
        <v>215</v>
      </c>
      <c r="E180" s="247" t="s">
        <v>19</v>
      </c>
      <c r="F180" s="248" t="s">
        <v>571</v>
      </c>
      <c r="G180" s="246"/>
      <c r="H180" s="249">
        <v>1.2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215</v>
      </c>
      <c r="AU180" s="255" t="s">
        <v>81</v>
      </c>
      <c r="AV180" s="14" t="s">
        <v>81</v>
      </c>
      <c r="AW180" s="14" t="s">
        <v>33</v>
      </c>
      <c r="AX180" s="14" t="s">
        <v>72</v>
      </c>
      <c r="AY180" s="255" t="s">
        <v>203</v>
      </c>
    </row>
    <row r="181" s="13" customFormat="1">
      <c r="A181" s="13"/>
      <c r="B181" s="234"/>
      <c r="C181" s="235"/>
      <c r="D181" s="236" t="s">
        <v>215</v>
      </c>
      <c r="E181" s="237" t="s">
        <v>19</v>
      </c>
      <c r="F181" s="238" t="s">
        <v>216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215</v>
      </c>
      <c r="AU181" s="244" t="s">
        <v>81</v>
      </c>
      <c r="AV181" s="13" t="s">
        <v>79</v>
      </c>
      <c r="AW181" s="13" t="s">
        <v>33</v>
      </c>
      <c r="AX181" s="13" t="s">
        <v>72</v>
      </c>
      <c r="AY181" s="244" t="s">
        <v>203</v>
      </c>
    </row>
    <row r="182" s="13" customFormat="1">
      <c r="A182" s="13"/>
      <c r="B182" s="234"/>
      <c r="C182" s="235"/>
      <c r="D182" s="236" t="s">
        <v>215</v>
      </c>
      <c r="E182" s="237" t="s">
        <v>19</v>
      </c>
      <c r="F182" s="238" t="s">
        <v>572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215</v>
      </c>
      <c r="AU182" s="244" t="s">
        <v>81</v>
      </c>
      <c r="AV182" s="13" t="s">
        <v>79</v>
      </c>
      <c r="AW182" s="13" t="s">
        <v>33</v>
      </c>
      <c r="AX182" s="13" t="s">
        <v>72</v>
      </c>
      <c r="AY182" s="244" t="s">
        <v>203</v>
      </c>
    </row>
    <row r="183" s="13" customFormat="1">
      <c r="A183" s="13"/>
      <c r="B183" s="234"/>
      <c r="C183" s="235"/>
      <c r="D183" s="236" t="s">
        <v>215</v>
      </c>
      <c r="E183" s="237" t="s">
        <v>19</v>
      </c>
      <c r="F183" s="238" t="s">
        <v>556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215</v>
      </c>
      <c r="AU183" s="244" t="s">
        <v>81</v>
      </c>
      <c r="AV183" s="13" t="s">
        <v>79</v>
      </c>
      <c r="AW183" s="13" t="s">
        <v>33</v>
      </c>
      <c r="AX183" s="13" t="s">
        <v>72</v>
      </c>
      <c r="AY183" s="244" t="s">
        <v>203</v>
      </c>
    </row>
    <row r="184" s="13" customFormat="1">
      <c r="A184" s="13"/>
      <c r="B184" s="234"/>
      <c r="C184" s="235"/>
      <c r="D184" s="236" t="s">
        <v>215</v>
      </c>
      <c r="E184" s="237" t="s">
        <v>19</v>
      </c>
      <c r="F184" s="238" t="s">
        <v>254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215</v>
      </c>
      <c r="AU184" s="244" t="s">
        <v>81</v>
      </c>
      <c r="AV184" s="13" t="s">
        <v>79</v>
      </c>
      <c r="AW184" s="13" t="s">
        <v>33</v>
      </c>
      <c r="AX184" s="13" t="s">
        <v>72</v>
      </c>
      <c r="AY184" s="244" t="s">
        <v>203</v>
      </c>
    </row>
    <row r="185" s="13" customFormat="1">
      <c r="A185" s="13"/>
      <c r="B185" s="234"/>
      <c r="C185" s="235"/>
      <c r="D185" s="236" t="s">
        <v>215</v>
      </c>
      <c r="E185" s="237" t="s">
        <v>19</v>
      </c>
      <c r="F185" s="238" t="s">
        <v>255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215</v>
      </c>
      <c r="AU185" s="244" t="s">
        <v>81</v>
      </c>
      <c r="AV185" s="13" t="s">
        <v>79</v>
      </c>
      <c r="AW185" s="13" t="s">
        <v>33</v>
      </c>
      <c r="AX185" s="13" t="s">
        <v>72</v>
      </c>
      <c r="AY185" s="244" t="s">
        <v>203</v>
      </c>
    </row>
    <row r="186" s="14" customFormat="1">
      <c r="A186" s="14"/>
      <c r="B186" s="245"/>
      <c r="C186" s="246"/>
      <c r="D186" s="236" t="s">
        <v>215</v>
      </c>
      <c r="E186" s="247" t="s">
        <v>19</v>
      </c>
      <c r="F186" s="248" t="s">
        <v>256</v>
      </c>
      <c r="G186" s="246"/>
      <c r="H186" s="249">
        <v>1.7729999999999999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215</v>
      </c>
      <c r="AU186" s="255" t="s">
        <v>81</v>
      </c>
      <c r="AV186" s="14" t="s">
        <v>81</v>
      </c>
      <c r="AW186" s="14" t="s">
        <v>33</v>
      </c>
      <c r="AX186" s="14" t="s">
        <v>72</v>
      </c>
      <c r="AY186" s="255" t="s">
        <v>203</v>
      </c>
    </row>
    <row r="187" s="15" customFormat="1">
      <c r="A187" s="15"/>
      <c r="B187" s="256"/>
      <c r="C187" s="257"/>
      <c r="D187" s="236" t="s">
        <v>215</v>
      </c>
      <c r="E187" s="258" t="s">
        <v>19</v>
      </c>
      <c r="F187" s="259" t="s">
        <v>246</v>
      </c>
      <c r="G187" s="257"/>
      <c r="H187" s="260">
        <v>9.527000000000001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215</v>
      </c>
      <c r="AU187" s="266" t="s">
        <v>81</v>
      </c>
      <c r="AV187" s="15" t="s">
        <v>211</v>
      </c>
      <c r="AW187" s="15" t="s">
        <v>33</v>
      </c>
      <c r="AX187" s="15" t="s">
        <v>79</v>
      </c>
      <c r="AY187" s="266" t="s">
        <v>203</v>
      </c>
    </row>
    <row r="188" s="12" customFormat="1" ht="22.8" customHeight="1">
      <c r="A188" s="12"/>
      <c r="B188" s="200"/>
      <c r="C188" s="201"/>
      <c r="D188" s="202" t="s">
        <v>71</v>
      </c>
      <c r="E188" s="214" t="s">
        <v>573</v>
      </c>
      <c r="F188" s="214" t="s">
        <v>574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f>SUM(P189:P208)</f>
        <v>0</v>
      </c>
      <c r="Q188" s="208"/>
      <c r="R188" s="209">
        <f>SUM(R189:R208)</f>
        <v>0</v>
      </c>
      <c r="S188" s="208"/>
      <c r="T188" s="210">
        <f>SUM(T189:T208)</f>
        <v>1.6286760000000002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79</v>
      </c>
      <c r="AT188" s="212" t="s">
        <v>71</v>
      </c>
      <c r="AU188" s="212" t="s">
        <v>79</v>
      </c>
      <c r="AY188" s="211" t="s">
        <v>203</v>
      </c>
      <c r="BK188" s="213">
        <f>SUM(BK189:BK208)</f>
        <v>0</v>
      </c>
    </row>
    <row r="189" s="2" customFormat="1" ht="24.15" customHeight="1">
      <c r="A189" s="40"/>
      <c r="B189" s="41"/>
      <c r="C189" s="216" t="s">
        <v>89</v>
      </c>
      <c r="D189" s="216" t="s">
        <v>206</v>
      </c>
      <c r="E189" s="217" t="s">
        <v>575</v>
      </c>
      <c r="F189" s="218" t="s">
        <v>576</v>
      </c>
      <c r="G189" s="219" t="s">
        <v>358</v>
      </c>
      <c r="H189" s="220">
        <v>1</v>
      </c>
      <c r="I189" s="221"/>
      <c r="J189" s="222">
        <f>ROUND(I189*H189,2)</f>
        <v>0</v>
      </c>
      <c r="K189" s="218" t="s">
        <v>210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0</v>
      </c>
      <c r="R189" s="225">
        <f>Q189*H189</f>
        <v>0</v>
      </c>
      <c r="S189" s="225">
        <v>0.20699999999999999</v>
      </c>
      <c r="T189" s="226">
        <f>S189*H189</f>
        <v>0.20699999999999999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211</v>
      </c>
      <c r="AT189" s="227" t="s">
        <v>206</v>
      </c>
      <c r="AU189" s="227" t="s">
        <v>81</v>
      </c>
      <c r="AY189" s="19" t="s">
        <v>203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211</v>
      </c>
      <c r="BM189" s="227" t="s">
        <v>577</v>
      </c>
    </row>
    <row r="190" s="2" customFormat="1">
      <c r="A190" s="40"/>
      <c r="B190" s="41"/>
      <c r="C190" s="42"/>
      <c r="D190" s="229" t="s">
        <v>213</v>
      </c>
      <c r="E190" s="42"/>
      <c r="F190" s="230" t="s">
        <v>578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213</v>
      </c>
      <c r="AU190" s="19" t="s">
        <v>81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216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3" customFormat="1">
      <c r="A192" s="13"/>
      <c r="B192" s="234"/>
      <c r="C192" s="235"/>
      <c r="D192" s="236" t="s">
        <v>215</v>
      </c>
      <c r="E192" s="237" t="s">
        <v>19</v>
      </c>
      <c r="F192" s="238" t="s">
        <v>579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215</v>
      </c>
      <c r="AU192" s="244" t="s">
        <v>81</v>
      </c>
      <c r="AV192" s="13" t="s">
        <v>79</v>
      </c>
      <c r="AW192" s="13" t="s">
        <v>33</v>
      </c>
      <c r="AX192" s="13" t="s">
        <v>72</v>
      </c>
      <c r="AY192" s="244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580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581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582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3" customFormat="1">
      <c r="A196" s="13"/>
      <c r="B196" s="234"/>
      <c r="C196" s="235"/>
      <c r="D196" s="236" t="s">
        <v>215</v>
      </c>
      <c r="E196" s="237" t="s">
        <v>19</v>
      </c>
      <c r="F196" s="238" t="s">
        <v>583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215</v>
      </c>
      <c r="AU196" s="244" t="s">
        <v>81</v>
      </c>
      <c r="AV196" s="13" t="s">
        <v>79</v>
      </c>
      <c r="AW196" s="13" t="s">
        <v>33</v>
      </c>
      <c r="AX196" s="13" t="s">
        <v>72</v>
      </c>
      <c r="AY196" s="244" t="s">
        <v>203</v>
      </c>
    </row>
    <row r="197" s="14" customFormat="1">
      <c r="A197" s="14"/>
      <c r="B197" s="245"/>
      <c r="C197" s="246"/>
      <c r="D197" s="236" t="s">
        <v>215</v>
      </c>
      <c r="E197" s="247" t="s">
        <v>19</v>
      </c>
      <c r="F197" s="248" t="s">
        <v>79</v>
      </c>
      <c r="G197" s="246"/>
      <c r="H197" s="249">
        <v>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215</v>
      </c>
      <c r="AU197" s="255" t="s">
        <v>81</v>
      </c>
      <c r="AV197" s="14" t="s">
        <v>81</v>
      </c>
      <c r="AW197" s="14" t="s">
        <v>33</v>
      </c>
      <c r="AX197" s="14" t="s">
        <v>72</v>
      </c>
      <c r="AY197" s="255" t="s">
        <v>203</v>
      </c>
    </row>
    <row r="198" s="15" customFormat="1">
      <c r="A198" s="15"/>
      <c r="B198" s="256"/>
      <c r="C198" s="257"/>
      <c r="D198" s="236" t="s">
        <v>215</v>
      </c>
      <c r="E198" s="258" t="s">
        <v>19</v>
      </c>
      <c r="F198" s="259" t="s">
        <v>246</v>
      </c>
      <c r="G198" s="257"/>
      <c r="H198" s="260">
        <v>1</v>
      </c>
      <c r="I198" s="261"/>
      <c r="J198" s="257"/>
      <c r="K198" s="257"/>
      <c r="L198" s="262"/>
      <c r="M198" s="263"/>
      <c r="N198" s="264"/>
      <c r="O198" s="264"/>
      <c r="P198" s="264"/>
      <c r="Q198" s="264"/>
      <c r="R198" s="264"/>
      <c r="S198" s="264"/>
      <c r="T198" s="26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6" t="s">
        <v>215</v>
      </c>
      <c r="AU198" s="266" t="s">
        <v>81</v>
      </c>
      <c r="AV198" s="15" t="s">
        <v>211</v>
      </c>
      <c r="AW198" s="15" t="s">
        <v>33</v>
      </c>
      <c r="AX198" s="15" t="s">
        <v>79</v>
      </c>
      <c r="AY198" s="266" t="s">
        <v>203</v>
      </c>
    </row>
    <row r="199" s="2" customFormat="1" ht="24.15" customHeight="1">
      <c r="A199" s="40"/>
      <c r="B199" s="41"/>
      <c r="C199" s="216" t="s">
        <v>211</v>
      </c>
      <c r="D199" s="216" t="s">
        <v>206</v>
      </c>
      <c r="E199" s="217" t="s">
        <v>584</v>
      </c>
      <c r="F199" s="218" t="s">
        <v>585</v>
      </c>
      <c r="G199" s="219" t="s">
        <v>209</v>
      </c>
      <c r="H199" s="220">
        <v>20.907</v>
      </c>
      <c r="I199" s="221"/>
      <c r="J199" s="222">
        <f>ROUND(I199*H199,2)</f>
        <v>0</v>
      </c>
      <c r="K199" s="218" t="s">
        <v>210</v>
      </c>
      <c r="L199" s="46"/>
      <c r="M199" s="223" t="s">
        <v>19</v>
      </c>
      <c r="N199" s="224" t="s">
        <v>43</v>
      </c>
      <c r="O199" s="86"/>
      <c r="P199" s="225">
        <f>O199*H199</f>
        <v>0</v>
      </c>
      <c r="Q199" s="225">
        <v>0</v>
      </c>
      <c r="R199" s="225">
        <f>Q199*H199</f>
        <v>0</v>
      </c>
      <c r="S199" s="225">
        <v>0.068000000000000005</v>
      </c>
      <c r="T199" s="226">
        <f>S199*H199</f>
        <v>1.4216760000000002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7" t="s">
        <v>211</v>
      </c>
      <c r="AT199" s="227" t="s">
        <v>206</v>
      </c>
      <c r="AU199" s="227" t="s">
        <v>81</v>
      </c>
      <c r="AY199" s="19" t="s">
        <v>203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19" t="s">
        <v>79</v>
      </c>
      <c r="BK199" s="228">
        <f>ROUND(I199*H199,2)</f>
        <v>0</v>
      </c>
      <c r="BL199" s="19" t="s">
        <v>211</v>
      </c>
      <c r="BM199" s="227" t="s">
        <v>586</v>
      </c>
    </row>
    <row r="200" s="2" customFormat="1">
      <c r="A200" s="40"/>
      <c r="B200" s="41"/>
      <c r="C200" s="42"/>
      <c r="D200" s="229" t="s">
        <v>213</v>
      </c>
      <c r="E200" s="42"/>
      <c r="F200" s="230" t="s">
        <v>587</v>
      </c>
      <c r="G200" s="42"/>
      <c r="H200" s="42"/>
      <c r="I200" s="231"/>
      <c r="J200" s="42"/>
      <c r="K200" s="42"/>
      <c r="L200" s="46"/>
      <c r="M200" s="232"/>
      <c r="N200" s="23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213</v>
      </c>
      <c r="AU200" s="19" t="s">
        <v>81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216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3" customFormat="1">
      <c r="A202" s="13"/>
      <c r="B202" s="234"/>
      <c r="C202" s="235"/>
      <c r="D202" s="236" t="s">
        <v>215</v>
      </c>
      <c r="E202" s="237" t="s">
        <v>19</v>
      </c>
      <c r="F202" s="238" t="s">
        <v>588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215</v>
      </c>
      <c r="AU202" s="244" t="s">
        <v>81</v>
      </c>
      <c r="AV202" s="13" t="s">
        <v>79</v>
      </c>
      <c r="AW202" s="13" t="s">
        <v>33</v>
      </c>
      <c r="AX202" s="13" t="s">
        <v>72</v>
      </c>
      <c r="AY202" s="244" t="s">
        <v>203</v>
      </c>
    </row>
    <row r="203" s="13" customFormat="1">
      <c r="A203" s="13"/>
      <c r="B203" s="234"/>
      <c r="C203" s="235"/>
      <c r="D203" s="236" t="s">
        <v>215</v>
      </c>
      <c r="E203" s="237" t="s">
        <v>19</v>
      </c>
      <c r="F203" s="238" t="s">
        <v>589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215</v>
      </c>
      <c r="AU203" s="244" t="s">
        <v>81</v>
      </c>
      <c r="AV203" s="13" t="s">
        <v>79</v>
      </c>
      <c r="AW203" s="13" t="s">
        <v>33</v>
      </c>
      <c r="AX203" s="13" t="s">
        <v>72</v>
      </c>
      <c r="AY203" s="244" t="s">
        <v>203</v>
      </c>
    </row>
    <row r="204" s="13" customFormat="1">
      <c r="A204" s="13"/>
      <c r="B204" s="234"/>
      <c r="C204" s="235"/>
      <c r="D204" s="236" t="s">
        <v>215</v>
      </c>
      <c r="E204" s="237" t="s">
        <v>19</v>
      </c>
      <c r="F204" s="238" t="s">
        <v>590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215</v>
      </c>
      <c r="AU204" s="244" t="s">
        <v>81</v>
      </c>
      <c r="AV204" s="13" t="s">
        <v>79</v>
      </c>
      <c r="AW204" s="13" t="s">
        <v>33</v>
      </c>
      <c r="AX204" s="13" t="s">
        <v>72</v>
      </c>
      <c r="AY204" s="244" t="s">
        <v>203</v>
      </c>
    </row>
    <row r="205" s="13" customFormat="1">
      <c r="A205" s="13"/>
      <c r="B205" s="234"/>
      <c r="C205" s="235"/>
      <c r="D205" s="236" t="s">
        <v>215</v>
      </c>
      <c r="E205" s="237" t="s">
        <v>19</v>
      </c>
      <c r="F205" s="238" t="s">
        <v>591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215</v>
      </c>
      <c r="AU205" s="244" t="s">
        <v>81</v>
      </c>
      <c r="AV205" s="13" t="s">
        <v>79</v>
      </c>
      <c r="AW205" s="13" t="s">
        <v>33</v>
      </c>
      <c r="AX205" s="13" t="s">
        <v>72</v>
      </c>
      <c r="AY205" s="244" t="s">
        <v>203</v>
      </c>
    </row>
    <row r="206" s="14" customFormat="1">
      <c r="A206" s="14"/>
      <c r="B206" s="245"/>
      <c r="C206" s="246"/>
      <c r="D206" s="236" t="s">
        <v>215</v>
      </c>
      <c r="E206" s="247" t="s">
        <v>19</v>
      </c>
      <c r="F206" s="248" t="s">
        <v>592</v>
      </c>
      <c r="G206" s="246"/>
      <c r="H206" s="249">
        <v>20.907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215</v>
      </c>
      <c r="AU206" s="255" t="s">
        <v>81</v>
      </c>
      <c r="AV206" s="14" t="s">
        <v>81</v>
      </c>
      <c r="AW206" s="14" t="s">
        <v>33</v>
      </c>
      <c r="AX206" s="14" t="s">
        <v>72</v>
      </c>
      <c r="AY206" s="255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593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5" customFormat="1">
      <c r="A208" s="15"/>
      <c r="B208" s="256"/>
      <c r="C208" s="257"/>
      <c r="D208" s="236" t="s">
        <v>215</v>
      </c>
      <c r="E208" s="258" t="s">
        <v>19</v>
      </c>
      <c r="F208" s="259" t="s">
        <v>246</v>
      </c>
      <c r="G208" s="257"/>
      <c r="H208" s="260">
        <v>20.907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6" t="s">
        <v>215</v>
      </c>
      <c r="AU208" s="266" t="s">
        <v>81</v>
      </c>
      <c r="AV208" s="15" t="s">
        <v>211</v>
      </c>
      <c r="AW208" s="15" t="s">
        <v>33</v>
      </c>
      <c r="AX208" s="15" t="s">
        <v>79</v>
      </c>
      <c r="AY208" s="266" t="s">
        <v>203</v>
      </c>
    </row>
    <row r="209" s="12" customFormat="1" ht="22.8" customHeight="1">
      <c r="A209" s="12"/>
      <c r="B209" s="200"/>
      <c r="C209" s="201"/>
      <c r="D209" s="202" t="s">
        <v>71</v>
      </c>
      <c r="E209" s="214" t="s">
        <v>278</v>
      </c>
      <c r="F209" s="214" t="s">
        <v>279</v>
      </c>
      <c r="G209" s="201"/>
      <c r="H209" s="201"/>
      <c r="I209" s="204"/>
      <c r="J209" s="215">
        <f>BK209</f>
        <v>0</v>
      </c>
      <c r="K209" s="201"/>
      <c r="L209" s="206"/>
      <c r="M209" s="207"/>
      <c r="N209" s="208"/>
      <c r="O209" s="208"/>
      <c r="P209" s="209">
        <f>SUM(P210:P231)</f>
        <v>0</v>
      </c>
      <c r="Q209" s="208"/>
      <c r="R209" s="209">
        <f>SUM(R210:R231)</f>
        <v>0</v>
      </c>
      <c r="S209" s="208"/>
      <c r="T209" s="210">
        <f>SUM(T210:T231)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11" t="s">
        <v>79</v>
      </c>
      <c r="AT209" s="212" t="s">
        <v>71</v>
      </c>
      <c r="AU209" s="212" t="s">
        <v>79</v>
      </c>
      <c r="AY209" s="211" t="s">
        <v>203</v>
      </c>
      <c r="BK209" s="213">
        <f>SUM(BK210:BK231)</f>
        <v>0</v>
      </c>
    </row>
    <row r="210" s="2" customFormat="1" ht="24.15" customHeight="1">
      <c r="A210" s="40"/>
      <c r="B210" s="41"/>
      <c r="C210" s="216" t="s">
        <v>285</v>
      </c>
      <c r="D210" s="216" t="s">
        <v>206</v>
      </c>
      <c r="E210" s="217" t="s">
        <v>280</v>
      </c>
      <c r="F210" s="218" t="s">
        <v>281</v>
      </c>
      <c r="G210" s="219" t="s">
        <v>282</v>
      </c>
      <c r="H210" s="220">
        <v>2.6960000000000002</v>
      </c>
      <c r="I210" s="221"/>
      <c r="J210" s="222">
        <f>ROUND(I210*H210,2)</f>
        <v>0</v>
      </c>
      <c r="K210" s="218" t="s">
        <v>210</v>
      </c>
      <c r="L210" s="46"/>
      <c r="M210" s="223" t="s">
        <v>19</v>
      </c>
      <c r="N210" s="224" t="s">
        <v>43</v>
      </c>
      <c r="O210" s="86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7" t="s">
        <v>211</v>
      </c>
      <c r="AT210" s="227" t="s">
        <v>206</v>
      </c>
      <c r="AU210" s="227" t="s">
        <v>81</v>
      </c>
      <c r="AY210" s="19" t="s">
        <v>203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19" t="s">
        <v>79</v>
      </c>
      <c r="BK210" s="228">
        <f>ROUND(I210*H210,2)</f>
        <v>0</v>
      </c>
      <c r="BL210" s="19" t="s">
        <v>211</v>
      </c>
      <c r="BM210" s="227" t="s">
        <v>594</v>
      </c>
    </row>
    <row r="211" s="2" customFormat="1">
      <c r="A211" s="40"/>
      <c r="B211" s="41"/>
      <c r="C211" s="42"/>
      <c r="D211" s="229" t="s">
        <v>213</v>
      </c>
      <c r="E211" s="42"/>
      <c r="F211" s="230" t="s">
        <v>284</v>
      </c>
      <c r="G211" s="42"/>
      <c r="H211" s="42"/>
      <c r="I211" s="231"/>
      <c r="J211" s="42"/>
      <c r="K211" s="42"/>
      <c r="L211" s="46"/>
      <c r="M211" s="232"/>
      <c r="N211" s="23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213</v>
      </c>
      <c r="AU211" s="19" t="s">
        <v>81</v>
      </c>
    </row>
    <row r="212" s="2" customFormat="1" ht="21.75" customHeight="1">
      <c r="A212" s="40"/>
      <c r="B212" s="41"/>
      <c r="C212" s="216" t="s">
        <v>290</v>
      </c>
      <c r="D212" s="216" t="s">
        <v>206</v>
      </c>
      <c r="E212" s="217" t="s">
        <v>286</v>
      </c>
      <c r="F212" s="218" t="s">
        <v>287</v>
      </c>
      <c r="G212" s="219" t="s">
        <v>282</v>
      </c>
      <c r="H212" s="220">
        <v>2.6960000000000002</v>
      </c>
      <c r="I212" s="221"/>
      <c r="J212" s="222">
        <f>ROUND(I212*H212,2)</f>
        <v>0</v>
      </c>
      <c r="K212" s="218" t="s">
        <v>210</v>
      </c>
      <c r="L212" s="46"/>
      <c r="M212" s="223" t="s">
        <v>19</v>
      </c>
      <c r="N212" s="224" t="s">
        <v>43</v>
      </c>
      <c r="O212" s="86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211</v>
      </c>
      <c r="AT212" s="227" t="s">
        <v>206</v>
      </c>
      <c r="AU212" s="227" t="s">
        <v>81</v>
      </c>
      <c r="AY212" s="19" t="s">
        <v>203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211</v>
      </c>
      <c r="BM212" s="227" t="s">
        <v>595</v>
      </c>
    </row>
    <row r="213" s="2" customFormat="1">
      <c r="A213" s="40"/>
      <c r="B213" s="41"/>
      <c r="C213" s="42"/>
      <c r="D213" s="229" t="s">
        <v>213</v>
      </c>
      <c r="E213" s="42"/>
      <c r="F213" s="230" t="s">
        <v>289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213</v>
      </c>
      <c r="AU213" s="19" t="s">
        <v>81</v>
      </c>
    </row>
    <row r="214" s="2" customFormat="1" ht="24.15" customHeight="1">
      <c r="A214" s="40"/>
      <c r="B214" s="41"/>
      <c r="C214" s="216" t="s">
        <v>296</v>
      </c>
      <c r="D214" s="216" t="s">
        <v>206</v>
      </c>
      <c r="E214" s="217" t="s">
        <v>291</v>
      </c>
      <c r="F214" s="218" t="s">
        <v>292</v>
      </c>
      <c r="G214" s="219" t="s">
        <v>282</v>
      </c>
      <c r="H214" s="220">
        <v>70.096000000000004</v>
      </c>
      <c r="I214" s="221"/>
      <c r="J214" s="222">
        <f>ROUND(I214*H214,2)</f>
        <v>0</v>
      </c>
      <c r="K214" s="218" t="s">
        <v>210</v>
      </c>
      <c r="L214" s="46"/>
      <c r="M214" s="223" t="s">
        <v>19</v>
      </c>
      <c r="N214" s="224" t="s">
        <v>43</v>
      </c>
      <c r="O214" s="86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7" t="s">
        <v>211</v>
      </c>
      <c r="AT214" s="227" t="s">
        <v>206</v>
      </c>
      <c r="AU214" s="227" t="s">
        <v>81</v>
      </c>
      <c r="AY214" s="19" t="s">
        <v>203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19" t="s">
        <v>79</v>
      </c>
      <c r="BK214" s="228">
        <f>ROUND(I214*H214,2)</f>
        <v>0</v>
      </c>
      <c r="BL214" s="19" t="s">
        <v>211</v>
      </c>
      <c r="BM214" s="227" t="s">
        <v>596</v>
      </c>
    </row>
    <row r="215" s="2" customFormat="1">
      <c r="A215" s="40"/>
      <c r="B215" s="41"/>
      <c r="C215" s="42"/>
      <c r="D215" s="229" t="s">
        <v>213</v>
      </c>
      <c r="E215" s="42"/>
      <c r="F215" s="230" t="s">
        <v>294</v>
      </c>
      <c r="G215" s="42"/>
      <c r="H215" s="42"/>
      <c r="I215" s="231"/>
      <c r="J215" s="42"/>
      <c r="K215" s="42"/>
      <c r="L215" s="46"/>
      <c r="M215" s="232"/>
      <c r="N215" s="23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213</v>
      </c>
      <c r="AU215" s="19" t="s">
        <v>81</v>
      </c>
    </row>
    <row r="216" s="14" customFormat="1">
      <c r="A216" s="14"/>
      <c r="B216" s="245"/>
      <c r="C216" s="246"/>
      <c r="D216" s="236" t="s">
        <v>215</v>
      </c>
      <c r="E216" s="246"/>
      <c r="F216" s="248" t="s">
        <v>597</v>
      </c>
      <c r="G216" s="246"/>
      <c r="H216" s="249">
        <v>70.096000000000004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215</v>
      </c>
      <c r="AU216" s="255" t="s">
        <v>81</v>
      </c>
      <c r="AV216" s="14" t="s">
        <v>81</v>
      </c>
      <c r="AW216" s="14" t="s">
        <v>4</v>
      </c>
      <c r="AX216" s="14" t="s">
        <v>79</v>
      </c>
      <c r="AY216" s="255" t="s">
        <v>203</v>
      </c>
    </row>
    <row r="217" s="2" customFormat="1" ht="24.15" customHeight="1">
      <c r="A217" s="40"/>
      <c r="B217" s="41"/>
      <c r="C217" s="216" t="s">
        <v>302</v>
      </c>
      <c r="D217" s="216" t="s">
        <v>206</v>
      </c>
      <c r="E217" s="217" t="s">
        <v>297</v>
      </c>
      <c r="F217" s="218" t="s">
        <v>298</v>
      </c>
      <c r="G217" s="219" t="s">
        <v>282</v>
      </c>
      <c r="H217" s="220">
        <v>0.40699999999999997</v>
      </c>
      <c r="I217" s="221"/>
      <c r="J217" s="222">
        <f>ROUND(I217*H217,2)</f>
        <v>0</v>
      </c>
      <c r="K217" s="218" t="s">
        <v>210</v>
      </c>
      <c r="L217" s="46"/>
      <c r="M217" s="223" t="s">
        <v>19</v>
      </c>
      <c r="N217" s="224" t="s">
        <v>43</v>
      </c>
      <c r="O217" s="86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7" t="s">
        <v>211</v>
      </c>
      <c r="AT217" s="227" t="s">
        <v>206</v>
      </c>
      <c r="AU217" s="227" t="s">
        <v>81</v>
      </c>
      <c r="AY217" s="19" t="s">
        <v>203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19" t="s">
        <v>79</v>
      </c>
      <c r="BK217" s="228">
        <f>ROUND(I217*H217,2)</f>
        <v>0</v>
      </c>
      <c r="BL217" s="19" t="s">
        <v>211</v>
      </c>
      <c r="BM217" s="227" t="s">
        <v>598</v>
      </c>
    </row>
    <row r="218" s="2" customFormat="1">
      <c r="A218" s="40"/>
      <c r="B218" s="41"/>
      <c r="C218" s="42"/>
      <c r="D218" s="229" t="s">
        <v>213</v>
      </c>
      <c r="E218" s="42"/>
      <c r="F218" s="230" t="s">
        <v>300</v>
      </c>
      <c r="G218" s="42"/>
      <c r="H218" s="42"/>
      <c r="I218" s="231"/>
      <c r="J218" s="42"/>
      <c r="K218" s="42"/>
      <c r="L218" s="46"/>
      <c r="M218" s="232"/>
      <c r="N218" s="23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213</v>
      </c>
      <c r="AU218" s="19" t="s">
        <v>81</v>
      </c>
    </row>
    <row r="219" s="14" customFormat="1">
      <c r="A219" s="14"/>
      <c r="B219" s="245"/>
      <c r="C219" s="246"/>
      <c r="D219" s="236" t="s">
        <v>215</v>
      </c>
      <c r="E219" s="247" t="s">
        <v>19</v>
      </c>
      <c r="F219" s="248" t="s">
        <v>599</v>
      </c>
      <c r="G219" s="246"/>
      <c r="H219" s="249">
        <v>0.20000000000000001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215</v>
      </c>
      <c r="AU219" s="255" t="s">
        <v>81</v>
      </c>
      <c r="AV219" s="14" t="s">
        <v>81</v>
      </c>
      <c r="AW219" s="14" t="s">
        <v>33</v>
      </c>
      <c r="AX219" s="14" t="s">
        <v>72</v>
      </c>
      <c r="AY219" s="255" t="s">
        <v>203</v>
      </c>
    </row>
    <row r="220" s="14" customFormat="1">
      <c r="A220" s="14"/>
      <c r="B220" s="245"/>
      <c r="C220" s="246"/>
      <c r="D220" s="236" t="s">
        <v>215</v>
      </c>
      <c r="E220" s="247" t="s">
        <v>19</v>
      </c>
      <c r="F220" s="248" t="s">
        <v>600</v>
      </c>
      <c r="G220" s="246"/>
      <c r="H220" s="249">
        <v>0.20699999999999999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215</v>
      </c>
      <c r="AU220" s="255" t="s">
        <v>81</v>
      </c>
      <c r="AV220" s="14" t="s">
        <v>81</v>
      </c>
      <c r="AW220" s="14" t="s">
        <v>33</v>
      </c>
      <c r="AX220" s="14" t="s">
        <v>72</v>
      </c>
      <c r="AY220" s="255" t="s">
        <v>203</v>
      </c>
    </row>
    <row r="221" s="15" customFormat="1">
      <c r="A221" s="15"/>
      <c r="B221" s="256"/>
      <c r="C221" s="257"/>
      <c r="D221" s="236" t="s">
        <v>215</v>
      </c>
      <c r="E221" s="258" t="s">
        <v>19</v>
      </c>
      <c r="F221" s="259" t="s">
        <v>246</v>
      </c>
      <c r="G221" s="257"/>
      <c r="H221" s="260">
        <v>0.40700000000000003</v>
      </c>
      <c r="I221" s="261"/>
      <c r="J221" s="257"/>
      <c r="K221" s="257"/>
      <c r="L221" s="262"/>
      <c r="M221" s="263"/>
      <c r="N221" s="264"/>
      <c r="O221" s="264"/>
      <c r="P221" s="264"/>
      <c r="Q221" s="264"/>
      <c r="R221" s="264"/>
      <c r="S221" s="264"/>
      <c r="T221" s="26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6" t="s">
        <v>215</v>
      </c>
      <c r="AU221" s="266" t="s">
        <v>81</v>
      </c>
      <c r="AV221" s="15" t="s">
        <v>211</v>
      </c>
      <c r="AW221" s="15" t="s">
        <v>33</v>
      </c>
      <c r="AX221" s="15" t="s">
        <v>79</v>
      </c>
      <c r="AY221" s="266" t="s">
        <v>203</v>
      </c>
    </row>
    <row r="222" s="2" customFormat="1" ht="24.15" customHeight="1">
      <c r="A222" s="40"/>
      <c r="B222" s="41"/>
      <c r="C222" s="216" t="s">
        <v>308</v>
      </c>
      <c r="D222" s="216" t="s">
        <v>206</v>
      </c>
      <c r="E222" s="217" t="s">
        <v>601</v>
      </c>
      <c r="F222" s="218" t="s">
        <v>602</v>
      </c>
      <c r="G222" s="219" t="s">
        <v>282</v>
      </c>
      <c r="H222" s="220">
        <v>1.4219999999999999</v>
      </c>
      <c r="I222" s="221"/>
      <c r="J222" s="222">
        <f>ROUND(I222*H222,2)</f>
        <v>0</v>
      </c>
      <c r="K222" s="218" t="s">
        <v>210</v>
      </c>
      <c r="L222" s="46"/>
      <c r="M222" s="223" t="s">
        <v>19</v>
      </c>
      <c r="N222" s="224" t="s">
        <v>43</v>
      </c>
      <c r="O222" s="86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7" t="s">
        <v>211</v>
      </c>
      <c r="AT222" s="227" t="s">
        <v>206</v>
      </c>
      <c r="AU222" s="227" t="s">
        <v>81</v>
      </c>
      <c r="AY222" s="19" t="s">
        <v>203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19" t="s">
        <v>79</v>
      </c>
      <c r="BK222" s="228">
        <f>ROUND(I222*H222,2)</f>
        <v>0</v>
      </c>
      <c r="BL222" s="19" t="s">
        <v>211</v>
      </c>
      <c r="BM222" s="227" t="s">
        <v>603</v>
      </c>
    </row>
    <row r="223" s="2" customFormat="1">
      <c r="A223" s="40"/>
      <c r="B223" s="41"/>
      <c r="C223" s="42"/>
      <c r="D223" s="229" t="s">
        <v>213</v>
      </c>
      <c r="E223" s="42"/>
      <c r="F223" s="230" t="s">
        <v>604</v>
      </c>
      <c r="G223" s="42"/>
      <c r="H223" s="42"/>
      <c r="I223" s="231"/>
      <c r="J223" s="42"/>
      <c r="K223" s="42"/>
      <c r="L223" s="46"/>
      <c r="M223" s="232"/>
      <c r="N223" s="23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213</v>
      </c>
      <c r="AU223" s="19" t="s">
        <v>81</v>
      </c>
    </row>
    <row r="224" s="14" customFormat="1">
      <c r="A224" s="14"/>
      <c r="B224" s="245"/>
      <c r="C224" s="246"/>
      <c r="D224" s="236" t="s">
        <v>215</v>
      </c>
      <c r="E224" s="247" t="s">
        <v>19</v>
      </c>
      <c r="F224" s="248" t="s">
        <v>605</v>
      </c>
      <c r="G224" s="246"/>
      <c r="H224" s="249">
        <v>1.4219999999999999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215</v>
      </c>
      <c r="AU224" s="255" t="s">
        <v>81</v>
      </c>
      <c r="AV224" s="14" t="s">
        <v>81</v>
      </c>
      <c r="AW224" s="14" t="s">
        <v>33</v>
      </c>
      <c r="AX224" s="14" t="s">
        <v>79</v>
      </c>
      <c r="AY224" s="255" t="s">
        <v>203</v>
      </c>
    </row>
    <row r="225" s="2" customFormat="1" ht="24.15" customHeight="1">
      <c r="A225" s="40"/>
      <c r="B225" s="41"/>
      <c r="C225" s="216" t="s">
        <v>318</v>
      </c>
      <c r="D225" s="216" t="s">
        <v>206</v>
      </c>
      <c r="E225" s="217" t="s">
        <v>303</v>
      </c>
      <c r="F225" s="218" t="s">
        <v>304</v>
      </c>
      <c r="G225" s="219" t="s">
        <v>282</v>
      </c>
      <c r="H225" s="220">
        <v>0.72399999999999998</v>
      </c>
      <c r="I225" s="221"/>
      <c r="J225" s="222">
        <f>ROUND(I225*H225,2)</f>
        <v>0</v>
      </c>
      <c r="K225" s="218" t="s">
        <v>210</v>
      </c>
      <c r="L225" s="46"/>
      <c r="M225" s="223" t="s">
        <v>19</v>
      </c>
      <c r="N225" s="224" t="s">
        <v>43</v>
      </c>
      <c r="O225" s="86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7" t="s">
        <v>211</v>
      </c>
      <c r="AT225" s="227" t="s">
        <v>206</v>
      </c>
      <c r="AU225" s="227" t="s">
        <v>81</v>
      </c>
      <c r="AY225" s="19" t="s">
        <v>203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19" t="s">
        <v>79</v>
      </c>
      <c r="BK225" s="228">
        <f>ROUND(I225*H225,2)</f>
        <v>0</v>
      </c>
      <c r="BL225" s="19" t="s">
        <v>211</v>
      </c>
      <c r="BM225" s="227" t="s">
        <v>606</v>
      </c>
    </row>
    <row r="226" s="2" customFormat="1">
      <c r="A226" s="40"/>
      <c r="B226" s="41"/>
      <c r="C226" s="42"/>
      <c r="D226" s="229" t="s">
        <v>213</v>
      </c>
      <c r="E226" s="42"/>
      <c r="F226" s="230" t="s">
        <v>306</v>
      </c>
      <c r="G226" s="42"/>
      <c r="H226" s="42"/>
      <c r="I226" s="231"/>
      <c r="J226" s="42"/>
      <c r="K226" s="42"/>
      <c r="L226" s="46"/>
      <c r="M226" s="232"/>
      <c r="N226" s="23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213</v>
      </c>
      <c r="AU226" s="19" t="s">
        <v>81</v>
      </c>
    </row>
    <row r="227" s="14" customFormat="1">
      <c r="A227" s="14"/>
      <c r="B227" s="245"/>
      <c r="C227" s="246"/>
      <c r="D227" s="236" t="s">
        <v>215</v>
      </c>
      <c r="E227" s="247" t="s">
        <v>19</v>
      </c>
      <c r="F227" s="248" t="s">
        <v>607</v>
      </c>
      <c r="G227" s="246"/>
      <c r="H227" s="249">
        <v>0.72399999999999998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215</v>
      </c>
      <c r="AU227" s="255" t="s">
        <v>81</v>
      </c>
      <c r="AV227" s="14" t="s">
        <v>81</v>
      </c>
      <c r="AW227" s="14" t="s">
        <v>33</v>
      </c>
      <c r="AX227" s="14" t="s">
        <v>72</v>
      </c>
      <c r="AY227" s="255" t="s">
        <v>203</v>
      </c>
    </row>
    <row r="228" s="15" customFormat="1">
      <c r="A228" s="15"/>
      <c r="B228" s="256"/>
      <c r="C228" s="257"/>
      <c r="D228" s="236" t="s">
        <v>215</v>
      </c>
      <c r="E228" s="258" t="s">
        <v>19</v>
      </c>
      <c r="F228" s="259" t="s">
        <v>246</v>
      </c>
      <c r="G228" s="257"/>
      <c r="H228" s="260">
        <v>0.72399999999999998</v>
      </c>
      <c r="I228" s="261"/>
      <c r="J228" s="257"/>
      <c r="K228" s="257"/>
      <c r="L228" s="262"/>
      <c r="M228" s="263"/>
      <c r="N228" s="264"/>
      <c r="O228" s="264"/>
      <c r="P228" s="264"/>
      <c r="Q228" s="264"/>
      <c r="R228" s="264"/>
      <c r="S228" s="264"/>
      <c r="T228" s="26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6" t="s">
        <v>215</v>
      </c>
      <c r="AU228" s="266" t="s">
        <v>81</v>
      </c>
      <c r="AV228" s="15" t="s">
        <v>211</v>
      </c>
      <c r="AW228" s="15" t="s">
        <v>33</v>
      </c>
      <c r="AX228" s="15" t="s">
        <v>79</v>
      </c>
      <c r="AY228" s="266" t="s">
        <v>203</v>
      </c>
    </row>
    <row r="229" s="2" customFormat="1" ht="24.15" customHeight="1">
      <c r="A229" s="40"/>
      <c r="B229" s="41"/>
      <c r="C229" s="216" t="s">
        <v>331</v>
      </c>
      <c r="D229" s="216" t="s">
        <v>206</v>
      </c>
      <c r="E229" s="217" t="s">
        <v>309</v>
      </c>
      <c r="F229" s="218" t="s">
        <v>310</v>
      </c>
      <c r="G229" s="219" t="s">
        <v>282</v>
      </c>
      <c r="H229" s="220">
        <v>0.14399999999999999</v>
      </c>
      <c r="I229" s="221"/>
      <c r="J229" s="222">
        <f>ROUND(I229*H229,2)</f>
        <v>0</v>
      </c>
      <c r="K229" s="218" t="s">
        <v>210</v>
      </c>
      <c r="L229" s="46"/>
      <c r="M229" s="223" t="s">
        <v>19</v>
      </c>
      <c r="N229" s="224" t="s">
        <v>43</v>
      </c>
      <c r="O229" s="86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7" t="s">
        <v>211</v>
      </c>
      <c r="AT229" s="227" t="s">
        <v>206</v>
      </c>
      <c r="AU229" s="227" t="s">
        <v>81</v>
      </c>
      <c r="AY229" s="19" t="s">
        <v>203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19" t="s">
        <v>79</v>
      </c>
      <c r="BK229" s="228">
        <f>ROUND(I229*H229,2)</f>
        <v>0</v>
      </c>
      <c r="BL229" s="19" t="s">
        <v>211</v>
      </c>
      <c r="BM229" s="227" t="s">
        <v>608</v>
      </c>
    </row>
    <row r="230" s="2" customFormat="1">
      <c r="A230" s="40"/>
      <c r="B230" s="41"/>
      <c r="C230" s="42"/>
      <c r="D230" s="229" t="s">
        <v>213</v>
      </c>
      <c r="E230" s="42"/>
      <c r="F230" s="230" t="s">
        <v>312</v>
      </c>
      <c r="G230" s="42"/>
      <c r="H230" s="42"/>
      <c r="I230" s="231"/>
      <c r="J230" s="42"/>
      <c r="K230" s="42"/>
      <c r="L230" s="46"/>
      <c r="M230" s="232"/>
      <c r="N230" s="233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213</v>
      </c>
      <c r="AU230" s="19" t="s">
        <v>81</v>
      </c>
    </row>
    <row r="231" s="14" customFormat="1">
      <c r="A231" s="14"/>
      <c r="B231" s="245"/>
      <c r="C231" s="246"/>
      <c r="D231" s="236" t="s">
        <v>215</v>
      </c>
      <c r="E231" s="247" t="s">
        <v>19</v>
      </c>
      <c r="F231" s="248" t="s">
        <v>609</v>
      </c>
      <c r="G231" s="246"/>
      <c r="H231" s="249">
        <v>0.14399999999999999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215</v>
      </c>
      <c r="AU231" s="255" t="s">
        <v>81</v>
      </c>
      <c r="AV231" s="14" t="s">
        <v>81</v>
      </c>
      <c r="AW231" s="14" t="s">
        <v>33</v>
      </c>
      <c r="AX231" s="14" t="s">
        <v>79</v>
      </c>
      <c r="AY231" s="255" t="s">
        <v>203</v>
      </c>
    </row>
    <row r="232" s="12" customFormat="1" ht="25.92" customHeight="1">
      <c r="A232" s="12"/>
      <c r="B232" s="200"/>
      <c r="C232" s="201"/>
      <c r="D232" s="202" t="s">
        <v>71</v>
      </c>
      <c r="E232" s="203" t="s">
        <v>314</v>
      </c>
      <c r="F232" s="203" t="s">
        <v>315</v>
      </c>
      <c r="G232" s="201"/>
      <c r="H232" s="201"/>
      <c r="I232" s="204"/>
      <c r="J232" s="205">
        <f>BK232</f>
        <v>0</v>
      </c>
      <c r="K232" s="201"/>
      <c r="L232" s="206"/>
      <c r="M232" s="207"/>
      <c r="N232" s="208"/>
      <c r="O232" s="208"/>
      <c r="P232" s="209">
        <f>P233+P273+P283</f>
        <v>0</v>
      </c>
      <c r="Q232" s="208"/>
      <c r="R232" s="209">
        <f>R233+R273+R283</f>
        <v>0.64438600000000001</v>
      </c>
      <c r="S232" s="208"/>
      <c r="T232" s="210">
        <f>T233+T273+T283</f>
        <v>0.34375966000000002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1" t="s">
        <v>81</v>
      </c>
      <c r="AT232" s="212" t="s">
        <v>71</v>
      </c>
      <c r="AU232" s="212" t="s">
        <v>72</v>
      </c>
      <c r="AY232" s="211" t="s">
        <v>203</v>
      </c>
      <c r="BK232" s="213">
        <f>BK233+BK273+BK283</f>
        <v>0</v>
      </c>
    </row>
    <row r="233" s="12" customFormat="1" ht="22.8" customHeight="1">
      <c r="A233" s="12"/>
      <c r="B233" s="200"/>
      <c r="C233" s="201"/>
      <c r="D233" s="202" t="s">
        <v>71</v>
      </c>
      <c r="E233" s="214" t="s">
        <v>316</v>
      </c>
      <c r="F233" s="214" t="s">
        <v>317</v>
      </c>
      <c r="G233" s="201"/>
      <c r="H233" s="201"/>
      <c r="I233" s="204"/>
      <c r="J233" s="215">
        <f>BK233</f>
        <v>0</v>
      </c>
      <c r="K233" s="201"/>
      <c r="L233" s="206"/>
      <c r="M233" s="207"/>
      <c r="N233" s="208"/>
      <c r="O233" s="208"/>
      <c r="P233" s="209">
        <f>SUM(P234:P272)</f>
        <v>0</v>
      </c>
      <c r="Q233" s="208"/>
      <c r="R233" s="209">
        <f>SUM(R234:R272)</f>
        <v>0</v>
      </c>
      <c r="S233" s="208"/>
      <c r="T233" s="210">
        <f>SUM(T234:T272)</f>
        <v>0.14400000000000002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11" t="s">
        <v>81</v>
      </c>
      <c r="AT233" s="212" t="s">
        <v>71</v>
      </c>
      <c r="AU233" s="212" t="s">
        <v>79</v>
      </c>
      <c r="AY233" s="211" t="s">
        <v>203</v>
      </c>
      <c r="BK233" s="213">
        <f>SUM(BK234:BK272)</f>
        <v>0</v>
      </c>
    </row>
    <row r="234" s="2" customFormat="1" ht="16.5" customHeight="1">
      <c r="A234" s="40"/>
      <c r="B234" s="41"/>
      <c r="C234" s="216" t="s">
        <v>8</v>
      </c>
      <c r="D234" s="216" t="s">
        <v>206</v>
      </c>
      <c r="E234" s="217" t="s">
        <v>366</v>
      </c>
      <c r="F234" s="218" t="s">
        <v>367</v>
      </c>
      <c r="G234" s="219" t="s">
        <v>358</v>
      </c>
      <c r="H234" s="220">
        <v>6</v>
      </c>
      <c r="I234" s="221"/>
      <c r="J234" s="222">
        <f>ROUND(I234*H234,2)</f>
        <v>0</v>
      </c>
      <c r="K234" s="218" t="s">
        <v>210</v>
      </c>
      <c r="L234" s="46"/>
      <c r="M234" s="223" t="s">
        <v>19</v>
      </c>
      <c r="N234" s="224" t="s">
        <v>43</v>
      </c>
      <c r="O234" s="86"/>
      <c r="P234" s="225">
        <f>O234*H234</f>
        <v>0</v>
      </c>
      <c r="Q234" s="225">
        <v>0</v>
      </c>
      <c r="R234" s="225">
        <f>Q234*H234</f>
        <v>0</v>
      </c>
      <c r="S234" s="225">
        <v>0.024</v>
      </c>
      <c r="T234" s="226">
        <f>S234*H234</f>
        <v>0.14400000000000002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7" t="s">
        <v>321</v>
      </c>
      <c r="AT234" s="227" t="s">
        <v>206</v>
      </c>
      <c r="AU234" s="227" t="s">
        <v>81</v>
      </c>
      <c r="AY234" s="19" t="s">
        <v>203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19" t="s">
        <v>79</v>
      </c>
      <c r="BK234" s="228">
        <f>ROUND(I234*H234,2)</f>
        <v>0</v>
      </c>
      <c r="BL234" s="19" t="s">
        <v>321</v>
      </c>
      <c r="BM234" s="227" t="s">
        <v>610</v>
      </c>
    </row>
    <row r="235" s="2" customFormat="1">
      <c r="A235" s="40"/>
      <c r="B235" s="41"/>
      <c r="C235" s="42"/>
      <c r="D235" s="229" t="s">
        <v>213</v>
      </c>
      <c r="E235" s="42"/>
      <c r="F235" s="230" t="s">
        <v>369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213</v>
      </c>
      <c r="AU235" s="19" t="s">
        <v>81</v>
      </c>
    </row>
    <row r="236" s="13" customFormat="1">
      <c r="A236" s="13"/>
      <c r="B236" s="234"/>
      <c r="C236" s="235"/>
      <c r="D236" s="236" t="s">
        <v>215</v>
      </c>
      <c r="E236" s="237" t="s">
        <v>19</v>
      </c>
      <c r="F236" s="238" t="s">
        <v>216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215</v>
      </c>
      <c r="AU236" s="244" t="s">
        <v>81</v>
      </c>
      <c r="AV236" s="13" t="s">
        <v>79</v>
      </c>
      <c r="AW236" s="13" t="s">
        <v>33</v>
      </c>
      <c r="AX236" s="13" t="s">
        <v>72</v>
      </c>
      <c r="AY236" s="244" t="s">
        <v>203</v>
      </c>
    </row>
    <row r="237" s="13" customFormat="1">
      <c r="A237" s="13"/>
      <c r="B237" s="234"/>
      <c r="C237" s="235"/>
      <c r="D237" s="236" t="s">
        <v>215</v>
      </c>
      <c r="E237" s="237" t="s">
        <v>19</v>
      </c>
      <c r="F237" s="238" t="s">
        <v>611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215</v>
      </c>
      <c r="AU237" s="244" t="s">
        <v>81</v>
      </c>
      <c r="AV237" s="13" t="s">
        <v>79</v>
      </c>
      <c r="AW237" s="13" t="s">
        <v>33</v>
      </c>
      <c r="AX237" s="13" t="s">
        <v>72</v>
      </c>
      <c r="AY237" s="244" t="s">
        <v>203</v>
      </c>
    </row>
    <row r="238" s="13" customFormat="1">
      <c r="A238" s="13"/>
      <c r="B238" s="234"/>
      <c r="C238" s="235"/>
      <c r="D238" s="236" t="s">
        <v>215</v>
      </c>
      <c r="E238" s="237" t="s">
        <v>19</v>
      </c>
      <c r="F238" s="238" t="s">
        <v>541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215</v>
      </c>
      <c r="AU238" s="244" t="s">
        <v>81</v>
      </c>
      <c r="AV238" s="13" t="s">
        <v>79</v>
      </c>
      <c r="AW238" s="13" t="s">
        <v>33</v>
      </c>
      <c r="AX238" s="13" t="s">
        <v>72</v>
      </c>
      <c r="AY238" s="244" t="s">
        <v>203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371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3" customFormat="1">
      <c r="A240" s="13"/>
      <c r="B240" s="234"/>
      <c r="C240" s="235"/>
      <c r="D240" s="236" t="s">
        <v>215</v>
      </c>
      <c r="E240" s="237" t="s">
        <v>19</v>
      </c>
      <c r="F240" s="238" t="s">
        <v>372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215</v>
      </c>
      <c r="AU240" s="244" t="s">
        <v>81</v>
      </c>
      <c r="AV240" s="13" t="s">
        <v>79</v>
      </c>
      <c r="AW240" s="13" t="s">
        <v>33</v>
      </c>
      <c r="AX240" s="13" t="s">
        <v>72</v>
      </c>
      <c r="AY240" s="244" t="s">
        <v>203</v>
      </c>
    </row>
    <row r="241" s="14" customFormat="1">
      <c r="A241" s="14"/>
      <c r="B241" s="245"/>
      <c r="C241" s="246"/>
      <c r="D241" s="236" t="s">
        <v>215</v>
      </c>
      <c r="E241" s="247" t="s">
        <v>19</v>
      </c>
      <c r="F241" s="248" t="s">
        <v>79</v>
      </c>
      <c r="G241" s="246"/>
      <c r="H241" s="249">
        <v>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215</v>
      </c>
      <c r="AU241" s="255" t="s">
        <v>81</v>
      </c>
      <c r="AV241" s="14" t="s">
        <v>81</v>
      </c>
      <c r="AW241" s="14" t="s">
        <v>33</v>
      </c>
      <c r="AX241" s="14" t="s">
        <v>72</v>
      </c>
      <c r="AY241" s="255" t="s">
        <v>203</v>
      </c>
    </row>
    <row r="242" s="13" customFormat="1">
      <c r="A242" s="13"/>
      <c r="B242" s="234"/>
      <c r="C242" s="235"/>
      <c r="D242" s="236" t="s">
        <v>215</v>
      </c>
      <c r="E242" s="237" t="s">
        <v>19</v>
      </c>
      <c r="F242" s="238" t="s">
        <v>216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215</v>
      </c>
      <c r="AU242" s="244" t="s">
        <v>81</v>
      </c>
      <c r="AV242" s="13" t="s">
        <v>79</v>
      </c>
      <c r="AW242" s="13" t="s">
        <v>33</v>
      </c>
      <c r="AX242" s="13" t="s">
        <v>72</v>
      </c>
      <c r="AY242" s="244" t="s">
        <v>203</v>
      </c>
    </row>
    <row r="243" s="13" customFormat="1">
      <c r="A243" s="13"/>
      <c r="B243" s="234"/>
      <c r="C243" s="235"/>
      <c r="D243" s="236" t="s">
        <v>215</v>
      </c>
      <c r="E243" s="237" t="s">
        <v>19</v>
      </c>
      <c r="F243" s="238" t="s">
        <v>612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215</v>
      </c>
      <c r="AU243" s="244" t="s">
        <v>81</v>
      </c>
      <c r="AV243" s="13" t="s">
        <v>79</v>
      </c>
      <c r="AW243" s="13" t="s">
        <v>33</v>
      </c>
      <c r="AX243" s="13" t="s">
        <v>72</v>
      </c>
      <c r="AY243" s="244" t="s">
        <v>203</v>
      </c>
    </row>
    <row r="244" s="13" customFormat="1">
      <c r="A244" s="13"/>
      <c r="B244" s="234"/>
      <c r="C244" s="235"/>
      <c r="D244" s="236" t="s">
        <v>215</v>
      </c>
      <c r="E244" s="237" t="s">
        <v>19</v>
      </c>
      <c r="F244" s="238" t="s">
        <v>544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215</v>
      </c>
      <c r="AU244" s="244" t="s">
        <v>81</v>
      </c>
      <c r="AV244" s="13" t="s">
        <v>79</v>
      </c>
      <c r="AW244" s="13" t="s">
        <v>33</v>
      </c>
      <c r="AX244" s="13" t="s">
        <v>72</v>
      </c>
      <c r="AY244" s="244" t="s">
        <v>203</v>
      </c>
    </row>
    <row r="245" s="13" customFormat="1">
      <c r="A245" s="13"/>
      <c r="B245" s="234"/>
      <c r="C245" s="235"/>
      <c r="D245" s="236" t="s">
        <v>215</v>
      </c>
      <c r="E245" s="237" t="s">
        <v>19</v>
      </c>
      <c r="F245" s="238" t="s">
        <v>371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215</v>
      </c>
      <c r="AU245" s="244" t="s">
        <v>81</v>
      </c>
      <c r="AV245" s="13" t="s">
        <v>79</v>
      </c>
      <c r="AW245" s="13" t="s">
        <v>33</v>
      </c>
      <c r="AX245" s="13" t="s">
        <v>72</v>
      </c>
      <c r="AY245" s="244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372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4" customFormat="1">
      <c r="A247" s="14"/>
      <c r="B247" s="245"/>
      <c r="C247" s="246"/>
      <c r="D247" s="236" t="s">
        <v>215</v>
      </c>
      <c r="E247" s="247" t="s">
        <v>19</v>
      </c>
      <c r="F247" s="248" t="s">
        <v>79</v>
      </c>
      <c r="G247" s="246"/>
      <c r="H247" s="249">
        <v>1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215</v>
      </c>
      <c r="AU247" s="255" t="s">
        <v>81</v>
      </c>
      <c r="AV247" s="14" t="s">
        <v>81</v>
      </c>
      <c r="AW247" s="14" t="s">
        <v>33</v>
      </c>
      <c r="AX247" s="14" t="s">
        <v>72</v>
      </c>
      <c r="AY247" s="255" t="s">
        <v>203</v>
      </c>
    </row>
    <row r="248" s="13" customFormat="1">
      <c r="A248" s="13"/>
      <c r="B248" s="234"/>
      <c r="C248" s="235"/>
      <c r="D248" s="236" t="s">
        <v>215</v>
      </c>
      <c r="E248" s="237" t="s">
        <v>19</v>
      </c>
      <c r="F248" s="238" t="s">
        <v>216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215</v>
      </c>
      <c r="AU248" s="244" t="s">
        <v>81</v>
      </c>
      <c r="AV248" s="13" t="s">
        <v>79</v>
      </c>
      <c r="AW248" s="13" t="s">
        <v>33</v>
      </c>
      <c r="AX248" s="13" t="s">
        <v>72</v>
      </c>
      <c r="AY248" s="244" t="s">
        <v>203</v>
      </c>
    </row>
    <row r="249" s="13" customFormat="1">
      <c r="A249" s="13"/>
      <c r="B249" s="234"/>
      <c r="C249" s="235"/>
      <c r="D249" s="236" t="s">
        <v>215</v>
      </c>
      <c r="E249" s="237" t="s">
        <v>19</v>
      </c>
      <c r="F249" s="238" t="s">
        <v>613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215</v>
      </c>
      <c r="AU249" s="244" t="s">
        <v>81</v>
      </c>
      <c r="AV249" s="13" t="s">
        <v>79</v>
      </c>
      <c r="AW249" s="13" t="s">
        <v>33</v>
      </c>
      <c r="AX249" s="13" t="s">
        <v>72</v>
      </c>
      <c r="AY249" s="244" t="s">
        <v>203</v>
      </c>
    </row>
    <row r="250" s="13" customFormat="1">
      <c r="A250" s="13"/>
      <c r="B250" s="234"/>
      <c r="C250" s="235"/>
      <c r="D250" s="236" t="s">
        <v>215</v>
      </c>
      <c r="E250" s="237" t="s">
        <v>19</v>
      </c>
      <c r="F250" s="238" t="s">
        <v>547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215</v>
      </c>
      <c r="AU250" s="244" t="s">
        <v>81</v>
      </c>
      <c r="AV250" s="13" t="s">
        <v>79</v>
      </c>
      <c r="AW250" s="13" t="s">
        <v>33</v>
      </c>
      <c r="AX250" s="13" t="s">
        <v>72</v>
      </c>
      <c r="AY250" s="244" t="s">
        <v>203</v>
      </c>
    </row>
    <row r="251" s="13" customFormat="1">
      <c r="A251" s="13"/>
      <c r="B251" s="234"/>
      <c r="C251" s="235"/>
      <c r="D251" s="236" t="s">
        <v>215</v>
      </c>
      <c r="E251" s="237" t="s">
        <v>19</v>
      </c>
      <c r="F251" s="238" t="s">
        <v>371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215</v>
      </c>
      <c r="AU251" s="244" t="s">
        <v>81</v>
      </c>
      <c r="AV251" s="13" t="s">
        <v>79</v>
      </c>
      <c r="AW251" s="13" t="s">
        <v>33</v>
      </c>
      <c r="AX251" s="13" t="s">
        <v>72</v>
      </c>
      <c r="AY251" s="244" t="s">
        <v>203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372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4" customFormat="1">
      <c r="A253" s="14"/>
      <c r="B253" s="245"/>
      <c r="C253" s="246"/>
      <c r="D253" s="236" t="s">
        <v>215</v>
      </c>
      <c r="E253" s="247" t="s">
        <v>19</v>
      </c>
      <c r="F253" s="248" t="s">
        <v>79</v>
      </c>
      <c r="G253" s="246"/>
      <c r="H253" s="249">
        <v>1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215</v>
      </c>
      <c r="AU253" s="255" t="s">
        <v>81</v>
      </c>
      <c r="AV253" s="14" t="s">
        <v>81</v>
      </c>
      <c r="AW253" s="14" t="s">
        <v>33</v>
      </c>
      <c r="AX253" s="14" t="s">
        <v>72</v>
      </c>
      <c r="AY253" s="255" t="s">
        <v>203</v>
      </c>
    </row>
    <row r="254" s="13" customFormat="1">
      <c r="A254" s="13"/>
      <c r="B254" s="234"/>
      <c r="C254" s="235"/>
      <c r="D254" s="236" t="s">
        <v>215</v>
      </c>
      <c r="E254" s="237" t="s">
        <v>19</v>
      </c>
      <c r="F254" s="238" t="s">
        <v>216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215</v>
      </c>
      <c r="AU254" s="244" t="s">
        <v>81</v>
      </c>
      <c r="AV254" s="13" t="s">
        <v>79</v>
      </c>
      <c r="AW254" s="13" t="s">
        <v>33</v>
      </c>
      <c r="AX254" s="13" t="s">
        <v>72</v>
      </c>
      <c r="AY254" s="244" t="s">
        <v>203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614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3" customFormat="1">
      <c r="A256" s="13"/>
      <c r="B256" s="234"/>
      <c r="C256" s="235"/>
      <c r="D256" s="236" t="s">
        <v>215</v>
      </c>
      <c r="E256" s="237" t="s">
        <v>19</v>
      </c>
      <c r="F256" s="238" t="s">
        <v>553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215</v>
      </c>
      <c r="AU256" s="244" t="s">
        <v>81</v>
      </c>
      <c r="AV256" s="13" t="s">
        <v>79</v>
      </c>
      <c r="AW256" s="13" t="s">
        <v>33</v>
      </c>
      <c r="AX256" s="13" t="s">
        <v>72</v>
      </c>
      <c r="AY256" s="244" t="s">
        <v>203</v>
      </c>
    </row>
    <row r="257" s="13" customFormat="1">
      <c r="A257" s="13"/>
      <c r="B257" s="234"/>
      <c r="C257" s="235"/>
      <c r="D257" s="236" t="s">
        <v>215</v>
      </c>
      <c r="E257" s="237" t="s">
        <v>19</v>
      </c>
      <c r="F257" s="238" t="s">
        <v>371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215</v>
      </c>
      <c r="AU257" s="244" t="s">
        <v>81</v>
      </c>
      <c r="AV257" s="13" t="s">
        <v>79</v>
      </c>
      <c r="AW257" s="13" t="s">
        <v>33</v>
      </c>
      <c r="AX257" s="13" t="s">
        <v>72</v>
      </c>
      <c r="AY257" s="244" t="s">
        <v>203</v>
      </c>
    </row>
    <row r="258" s="13" customFormat="1">
      <c r="A258" s="13"/>
      <c r="B258" s="234"/>
      <c r="C258" s="235"/>
      <c r="D258" s="236" t="s">
        <v>215</v>
      </c>
      <c r="E258" s="237" t="s">
        <v>19</v>
      </c>
      <c r="F258" s="238" t="s">
        <v>615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215</v>
      </c>
      <c r="AU258" s="244" t="s">
        <v>81</v>
      </c>
      <c r="AV258" s="13" t="s">
        <v>79</v>
      </c>
      <c r="AW258" s="13" t="s">
        <v>33</v>
      </c>
      <c r="AX258" s="13" t="s">
        <v>72</v>
      </c>
      <c r="AY258" s="244" t="s">
        <v>203</v>
      </c>
    </row>
    <row r="259" s="14" customFormat="1">
      <c r="A259" s="14"/>
      <c r="B259" s="245"/>
      <c r="C259" s="246"/>
      <c r="D259" s="236" t="s">
        <v>215</v>
      </c>
      <c r="E259" s="247" t="s">
        <v>19</v>
      </c>
      <c r="F259" s="248" t="s">
        <v>79</v>
      </c>
      <c r="G259" s="246"/>
      <c r="H259" s="249">
        <v>1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215</v>
      </c>
      <c r="AU259" s="255" t="s">
        <v>81</v>
      </c>
      <c r="AV259" s="14" t="s">
        <v>81</v>
      </c>
      <c r="AW259" s="14" t="s">
        <v>33</v>
      </c>
      <c r="AX259" s="14" t="s">
        <v>72</v>
      </c>
      <c r="AY259" s="255" t="s">
        <v>203</v>
      </c>
    </row>
    <row r="260" s="13" customFormat="1">
      <c r="A260" s="13"/>
      <c r="B260" s="234"/>
      <c r="C260" s="235"/>
      <c r="D260" s="236" t="s">
        <v>215</v>
      </c>
      <c r="E260" s="237" t="s">
        <v>19</v>
      </c>
      <c r="F260" s="238" t="s">
        <v>216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215</v>
      </c>
      <c r="AU260" s="244" t="s">
        <v>81</v>
      </c>
      <c r="AV260" s="13" t="s">
        <v>79</v>
      </c>
      <c r="AW260" s="13" t="s">
        <v>33</v>
      </c>
      <c r="AX260" s="13" t="s">
        <v>72</v>
      </c>
      <c r="AY260" s="244" t="s">
        <v>203</v>
      </c>
    </row>
    <row r="261" s="13" customFormat="1">
      <c r="A261" s="13"/>
      <c r="B261" s="234"/>
      <c r="C261" s="235"/>
      <c r="D261" s="236" t="s">
        <v>215</v>
      </c>
      <c r="E261" s="237" t="s">
        <v>19</v>
      </c>
      <c r="F261" s="238" t="s">
        <v>616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215</v>
      </c>
      <c r="AU261" s="244" t="s">
        <v>81</v>
      </c>
      <c r="AV261" s="13" t="s">
        <v>79</v>
      </c>
      <c r="AW261" s="13" t="s">
        <v>33</v>
      </c>
      <c r="AX261" s="13" t="s">
        <v>72</v>
      </c>
      <c r="AY261" s="244" t="s">
        <v>203</v>
      </c>
    </row>
    <row r="262" s="13" customFormat="1">
      <c r="A262" s="13"/>
      <c r="B262" s="234"/>
      <c r="C262" s="235"/>
      <c r="D262" s="236" t="s">
        <v>215</v>
      </c>
      <c r="E262" s="237" t="s">
        <v>19</v>
      </c>
      <c r="F262" s="238" t="s">
        <v>569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215</v>
      </c>
      <c r="AU262" s="244" t="s">
        <v>81</v>
      </c>
      <c r="AV262" s="13" t="s">
        <v>79</v>
      </c>
      <c r="AW262" s="13" t="s">
        <v>33</v>
      </c>
      <c r="AX262" s="13" t="s">
        <v>72</v>
      </c>
      <c r="AY262" s="244" t="s">
        <v>203</v>
      </c>
    </row>
    <row r="263" s="13" customFormat="1">
      <c r="A263" s="13"/>
      <c r="B263" s="234"/>
      <c r="C263" s="235"/>
      <c r="D263" s="236" t="s">
        <v>215</v>
      </c>
      <c r="E263" s="237" t="s">
        <v>19</v>
      </c>
      <c r="F263" s="238" t="s">
        <v>371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215</v>
      </c>
      <c r="AU263" s="244" t="s">
        <v>81</v>
      </c>
      <c r="AV263" s="13" t="s">
        <v>79</v>
      </c>
      <c r="AW263" s="13" t="s">
        <v>33</v>
      </c>
      <c r="AX263" s="13" t="s">
        <v>72</v>
      </c>
      <c r="AY263" s="244" t="s">
        <v>203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617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4" customFormat="1">
      <c r="A265" s="14"/>
      <c r="B265" s="245"/>
      <c r="C265" s="246"/>
      <c r="D265" s="236" t="s">
        <v>215</v>
      </c>
      <c r="E265" s="247" t="s">
        <v>19</v>
      </c>
      <c r="F265" s="248" t="s">
        <v>79</v>
      </c>
      <c r="G265" s="246"/>
      <c r="H265" s="249">
        <v>1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215</v>
      </c>
      <c r="AU265" s="255" t="s">
        <v>81</v>
      </c>
      <c r="AV265" s="14" t="s">
        <v>81</v>
      </c>
      <c r="AW265" s="14" t="s">
        <v>33</v>
      </c>
      <c r="AX265" s="14" t="s">
        <v>72</v>
      </c>
      <c r="AY265" s="255" t="s">
        <v>203</v>
      </c>
    </row>
    <row r="266" s="13" customFormat="1">
      <c r="A266" s="13"/>
      <c r="B266" s="234"/>
      <c r="C266" s="235"/>
      <c r="D266" s="236" t="s">
        <v>215</v>
      </c>
      <c r="E266" s="237" t="s">
        <v>19</v>
      </c>
      <c r="F266" s="238" t="s">
        <v>216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215</v>
      </c>
      <c r="AU266" s="244" t="s">
        <v>81</v>
      </c>
      <c r="AV266" s="13" t="s">
        <v>79</v>
      </c>
      <c r="AW266" s="13" t="s">
        <v>33</v>
      </c>
      <c r="AX266" s="13" t="s">
        <v>72</v>
      </c>
      <c r="AY266" s="244" t="s">
        <v>203</v>
      </c>
    </row>
    <row r="267" s="13" customFormat="1">
      <c r="A267" s="13"/>
      <c r="B267" s="234"/>
      <c r="C267" s="235"/>
      <c r="D267" s="236" t="s">
        <v>215</v>
      </c>
      <c r="E267" s="237" t="s">
        <v>19</v>
      </c>
      <c r="F267" s="238" t="s">
        <v>618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215</v>
      </c>
      <c r="AU267" s="244" t="s">
        <v>81</v>
      </c>
      <c r="AV267" s="13" t="s">
        <v>79</v>
      </c>
      <c r="AW267" s="13" t="s">
        <v>33</v>
      </c>
      <c r="AX267" s="13" t="s">
        <v>72</v>
      </c>
      <c r="AY267" s="244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556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3" customFormat="1">
      <c r="A269" s="13"/>
      <c r="B269" s="234"/>
      <c r="C269" s="235"/>
      <c r="D269" s="236" t="s">
        <v>215</v>
      </c>
      <c r="E269" s="237" t="s">
        <v>19</v>
      </c>
      <c r="F269" s="238" t="s">
        <v>371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215</v>
      </c>
      <c r="AU269" s="244" t="s">
        <v>81</v>
      </c>
      <c r="AV269" s="13" t="s">
        <v>79</v>
      </c>
      <c r="AW269" s="13" t="s">
        <v>33</v>
      </c>
      <c r="AX269" s="13" t="s">
        <v>72</v>
      </c>
      <c r="AY269" s="244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372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4" customFormat="1">
      <c r="A271" s="14"/>
      <c r="B271" s="245"/>
      <c r="C271" s="246"/>
      <c r="D271" s="236" t="s">
        <v>215</v>
      </c>
      <c r="E271" s="247" t="s">
        <v>19</v>
      </c>
      <c r="F271" s="248" t="s">
        <v>79</v>
      </c>
      <c r="G271" s="246"/>
      <c r="H271" s="249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215</v>
      </c>
      <c r="AU271" s="255" t="s">
        <v>81</v>
      </c>
      <c r="AV271" s="14" t="s">
        <v>81</v>
      </c>
      <c r="AW271" s="14" t="s">
        <v>33</v>
      </c>
      <c r="AX271" s="14" t="s">
        <v>72</v>
      </c>
      <c r="AY271" s="255" t="s">
        <v>203</v>
      </c>
    </row>
    <row r="272" s="15" customFormat="1">
      <c r="A272" s="15"/>
      <c r="B272" s="256"/>
      <c r="C272" s="257"/>
      <c r="D272" s="236" t="s">
        <v>215</v>
      </c>
      <c r="E272" s="258" t="s">
        <v>19</v>
      </c>
      <c r="F272" s="259" t="s">
        <v>246</v>
      </c>
      <c r="G272" s="257"/>
      <c r="H272" s="260">
        <v>6</v>
      </c>
      <c r="I272" s="261"/>
      <c r="J272" s="257"/>
      <c r="K272" s="257"/>
      <c r="L272" s="262"/>
      <c r="M272" s="263"/>
      <c r="N272" s="264"/>
      <c r="O272" s="264"/>
      <c r="P272" s="264"/>
      <c r="Q272" s="264"/>
      <c r="R272" s="264"/>
      <c r="S272" s="264"/>
      <c r="T272" s="26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6" t="s">
        <v>215</v>
      </c>
      <c r="AU272" s="266" t="s">
        <v>81</v>
      </c>
      <c r="AV272" s="15" t="s">
        <v>211</v>
      </c>
      <c r="AW272" s="15" t="s">
        <v>33</v>
      </c>
      <c r="AX272" s="15" t="s">
        <v>79</v>
      </c>
      <c r="AY272" s="266" t="s">
        <v>203</v>
      </c>
    </row>
    <row r="273" s="12" customFormat="1" ht="22.8" customHeight="1">
      <c r="A273" s="12"/>
      <c r="B273" s="200"/>
      <c r="C273" s="201"/>
      <c r="D273" s="202" t="s">
        <v>71</v>
      </c>
      <c r="E273" s="214" t="s">
        <v>619</v>
      </c>
      <c r="F273" s="214" t="s">
        <v>620</v>
      </c>
      <c r="G273" s="201"/>
      <c r="H273" s="201"/>
      <c r="I273" s="204"/>
      <c r="J273" s="215">
        <f>BK273</f>
        <v>0</v>
      </c>
      <c r="K273" s="201"/>
      <c r="L273" s="206"/>
      <c r="M273" s="207"/>
      <c r="N273" s="208"/>
      <c r="O273" s="208"/>
      <c r="P273" s="209">
        <f>SUM(P274:P282)</f>
        <v>0</v>
      </c>
      <c r="Q273" s="208"/>
      <c r="R273" s="209">
        <f>SUM(R274:R282)</f>
        <v>0</v>
      </c>
      <c r="S273" s="208"/>
      <c r="T273" s="210">
        <f>SUM(T274:T282)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11" t="s">
        <v>81</v>
      </c>
      <c r="AT273" s="212" t="s">
        <v>71</v>
      </c>
      <c r="AU273" s="212" t="s">
        <v>79</v>
      </c>
      <c r="AY273" s="211" t="s">
        <v>203</v>
      </c>
      <c r="BK273" s="213">
        <f>SUM(BK274:BK282)</f>
        <v>0</v>
      </c>
    </row>
    <row r="274" s="2" customFormat="1" ht="16.5" customHeight="1">
      <c r="A274" s="40"/>
      <c r="B274" s="41"/>
      <c r="C274" s="216" t="s">
        <v>348</v>
      </c>
      <c r="D274" s="216" t="s">
        <v>206</v>
      </c>
      <c r="E274" s="217" t="s">
        <v>621</v>
      </c>
      <c r="F274" s="218" t="s">
        <v>622</v>
      </c>
      <c r="G274" s="219" t="s">
        <v>209</v>
      </c>
      <c r="H274" s="220">
        <v>46.744</v>
      </c>
      <c r="I274" s="221"/>
      <c r="J274" s="222">
        <f>ROUND(I274*H274,2)</f>
        <v>0</v>
      </c>
      <c r="K274" s="218" t="s">
        <v>210</v>
      </c>
      <c r="L274" s="46"/>
      <c r="M274" s="223" t="s">
        <v>19</v>
      </c>
      <c r="N274" s="224" t="s">
        <v>43</v>
      </c>
      <c r="O274" s="86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7" t="s">
        <v>321</v>
      </c>
      <c r="AT274" s="227" t="s">
        <v>206</v>
      </c>
      <c r="AU274" s="227" t="s">
        <v>81</v>
      </c>
      <c r="AY274" s="19" t="s">
        <v>203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19" t="s">
        <v>79</v>
      </c>
      <c r="BK274" s="228">
        <f>ROUND(I274*H274,2)</f>
        <v>0</v>
      </c>
      <c r="BL274" s="19" t="s">
        <v>321</v>
      </c>
      <c r="BM274" s="227" t="s">
        <v>623</v>
      </c>
    </row>
    <row r="275" s="2" customFormat="1">
      <c r="A275" s="40"/>
      <c r="B275" s="41"/>
      <c r="C275" s="42"/>
      <c r="D275" s="229" t="s">
        <v>213</v>
      </c>
      <c r="E275" s="42"/>
      <c r="F275" s="230" t="s">
        <v>624</v>
      </c>
      <c r="G275" s="42"/>
      <c r="H275" s="42"/>
      <c r="I275" s="231"/>
      <c r="J275" s="42"/>
      <c r="K275" s="42"/>
      <c r="L275" s="46"/>
      <c r="M275" s="232"/>
      <c r="N275" s="23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213</v>
      </c>
      <c r="AU275" s="19" t="s">
        <v>81</v>
      </c>
    </row>
    <row r="276" s="13" customFormat="1">
      <c r="A276" s="13"/>
      <c r="B276" s="234"/>
      <c r="C276" s="235"/>
      <c r="D276" s="236" t="s">
        <v>215</v>
      </c>
      <c r="E276" s="237" t="s">
        <v>19</v>
      </c>
      <c r="F276" s="238" t="s">
        <v>216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215</v>
      </c>
      <c r="AU276" s="244" t="s">
        <v>81</v>
      </c>
      <c r="AV276" s="13" t="s">
        <v>79</v>
      </c>
      <c r="AW276" s="13" t="s">
        <v>33</v>
      </c>
      <c r="AX276" s="13" t="s">
        <v>72</v>
      </c>
      <c r="AY276" s="244" t="s">
        <v>203</v>
      </c>
    </row>
    <row r="277" s="13" customFormat="1">
      <c r="A277" s="13"/>
      <c r="B277" s="234"/>
      <c r="C277" s="235"/>
      <c r="D277" s="236" t="s">
        <v>215</v>
      </c>
      <c r="E277" s="237" t="s">
        <v>19</v>
      </c>
      <c r="F277" s="238" t="s">
        <v>625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215</v>
      </c>
      <c r="AU277" s="244" t="s">
        <v>81</v>
      </c>
      <c r="AV277" s="13" t="s">
        <v>79</v>
      </c>
      <c r="AW277" s="13" t="s">
        <v>33</v>
      </c>
      <c r="AX277" s="13" t="s">
        <v>72</v>
      </c>
      <c r="AY277" s="244" t="s">
        <v>203</v>
      </c>
    </row>
    <row r="278" s="13" customFormat="1">
      <c r="A278" s="13"/>
      <c r="B278" s="234"/>
      <c r="C278" s="235"/>
      <c r="D278" s="236" t="s">
        <v>215</v>
      </c>
      <c r="E278" s="237" t="s">
        <v>19</v>
      </c>
      <c r="F278" s="238" t="s">
        <v>553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215</v>
      </c>
      <c r="AU278" s="244" t="s">
        <v>81</v>
      </c>
      <c r="AV278" s="13" t="s">
        <v>79</v>
      </c>
      <c r="AW278" s="13" t="s">
        <v>33</v>
      </c>
      <c r="AX278" s="13" t="s">
        <v>72</v>
      </c>
      <c r="AY278" s="244" t="s">
        <v>203</v>
      </c>
    </row>
    <row r="279" s="13" customFormat="1">
      <c r="A279" s="13"/>
      <c r="B279" s="234"/>
      <c r="C279" s="235"/>
      <c r="D279" s="236" t="s">
        <v>215</v>
      </c>
      <c r="E279" s="237" t="s">
        <v>19</v>
      </c>
      <c r="F279" s="238" t="s">
        <v>626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215</v>
      </c>
      <c r="AU279" s="244" t="s">
        <v>81</v>
      </c>
      <c r="AV279" s="13" t="s">
        <v>79</v>
      </c>
      <c r="AW279" s="13" t="s">
        <v>33</v>
      </c>
      <c r="AX279" s="13" t="s">
        <v>72</v>
      </c>
      <c r="AY279" s="244" t="s">
        <v>203</v>
      </c>
    </row>
    <row r="280" s="13" customFormat="1">
      <c r="A280" s="13"/>
      <c r="B280" s="234"/>
      <c r="C280" s="235"/>
      <c r="D280" s="236" t="s">
        <v>215</v>
      </c>
      <c r="E280" s="237" t="s">
        <v>19</v>
      </c>
      <c r="F280" s="238" t="s">
        <v>627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215</v>
      </c>
      <c r="AU280" s="244" t="s">
        <v>81</v>
      </c>
      <c r="AV280" s="13" t="s">
        <v>79</v>
      </c>
      <c r="AW280" s="13" t="s">
        <v>33</v>
      </c>
      <c r="AX280" s="13" t="s">
        <v>72</v>
      </c>
      <c r="AY280" s="244" t="s">
        <v>203</v>
      </c>
    </row>
    <row r="281" s="14" customFormat="1">
      <c r="A281" s="14"/>
      <c r="B281" s="245"/>
      <c r="C281" s="246"/>
      <c r="D281" s="236" t="s">
        <v>215</v>
      </c>
      <c r="E281" s="247" t="s">
        <v>19</v>
      </c>
      <c r="F281" s="248" t="s">
        <v>628</v>
      </c>
      <c r="G281" s="246"/>
      <c r="H281" s="249">
        <v>46.744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215</v>
      </c>
      <c r="AU281" s="255" t="s">
        <v>81</v>
      </c>
      <c r="AV281" s="14" t="s">
        <v>81</v>
      </c>
      <c r="AW281" s="14" t="s">
        <v>33</v>
      </c>
      <c r="AX281" s="14" t="s">
        <v>72</v>
      </c>
      <c r="AY281" s="255" t="s">
        <v>203</v>
      </c>
    </row>
    <row r="282" s="15" customFormat="1">
      <c r="A282" s="15"/>
      <c r="B282" s="256"/>
      <c r="C282" s="257"/>
      <c r="D282" s="236" t="s">
        <v>215</v>
      </c>
      <c r="E282" s="258" t="s">
        <v>19</v>
      </c>
      <c r="F282" s="259" t="s">
        <v>246</v>
      </c>
      <c r="G282" s="257"/>
      <c r="H282" s="260">
        <v>46.744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6" t="s">
        <v>215</v>
      </c>
      <c r="AU282" s="266" t="s">
        <v>81</v>
      </c>
      <c r="AV282" s="15" t="s">
        <v>211</v>
      </c>
      <c r="AW282" s="15" t="s">
        <v>33</v>
      </c>
      <c r="AX282" s="15" t="s">
        <v>79</v>
      </c>
      <c r="AY282" s="266" t="s">
        <v>203</v>
      </c>
    </row>
    <row r="283" s="12" customFormat="1" ht="22.8" customHeight="1">
      <c r="A283" s="12"/>
      <c r="B283" s="200"/>
      <c r="C283" s="201"/>
      <c r="D283" s="202" t="s">
        <v>71</v>
      </c>
      <c r="E283" s="214" t="s">
        <v>392</v>
      </c>
      <c r="F283" s="214" t="s">
        <v>393</v>
      </c>
      <c r="G283" s="201"/>
      <c r="H283" s="201"/>
      <c r="I283" s="204"/>
      <c r="J283" s="215">
        <f>BK283</f>
        <v>0</v>
      </c>
      <c r="K283" s="201"/>
      <c r="L283" s="206"/>
      <c r="M283" s="207"/>
      <c r="N283" s="208"/>
      <c r="O283" s="208"/>
      <c r="P283" s="209">
        <f>SUM(P284:P517)</f>
        <v>0</v>
      </c>
      <c r="Q283" s="208"/>
      <c r="R283" s="209">
        <f>SUM(R284:R517)</f>
        <v>0.64438600000000001</v>
      </c>
      <c r="S283" s="208"/>
      <c r="T283" s="210">
        <f>SUM(T284:T517)</f>
        <v>0.19975965999999998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211" t="s">
        <v>81</v>
      </c>
      <c r="AT283" s="212" t="s">
        <v>71</v>
      </c>
      <c r="AU283" s="212" t="s">
        <v>79</v>
      </c>
      <c r="AY283" s="211" t="s">
        <v>203</v>
      </c>
      <c r="BK283" s="213">
        <f>SUM(BK284:BK517)</f>
        <v>0</v>
      </c>
    </row>
    <row r="284" s="2" customFormat="1" ht="16.5" customHeight="1">
      <c r="A284" s="40"/>
      <c r="B284" s="41"/>
      <c r="C284" s="216" t="s">
        <v>355</v>
      </c>
      <c r="D284" s="216" t="s">
        <v>206</v>
      </c>
      <c r="E284" s="217" t="s">
        <v>395</v>
      </c>
      <c r="F284" s="218" t="s">
        <v>396</v>
      </c>
      <c r="G284" s="219" t="s">
        <v>209</v>
      </c>
      <c r="H284" s="220">
        <v>644.38599999999997</v>
      </c>
      <c r="I284" s="221"/>
      <c r="J284" s="222">
        <f>ROUND(I284*H284,2)</f>
        <v>0</v>
      </c>
      <c r="K284" s="218" t="s">
        <v>210</v>
      </c>
      <c r="L284" s="46"/>
      <c r="M284" s="223" t="s">
        <v>19</v>
      </c>
      <c r="N284" s="224" t="s">
        <v>43</v>
      </c>
      <c r="O284" s="86"/>
      <c r="P284" s="225">
        <f>O284*H284</f>
        <v>0</v>
      </c>
      <c r="Q284" s="225">
        <v>0.001</v>
      </c>
      <c r="R284" s="225">
        <f>Q284*H284</f>
        <v>0.64438600000000001</v>
      </c>
      <c r="S284" s="225">
        <v>0.00031</v>
      </c>
      <c r="T284" s="226">
        <f>S284*H284</f>
        <v>0.19975965999999998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7" t="s">
        <v>321</v>
      </c>
      <c r="AT284" s="227" t="s">
        <v>206</v>
      </c>
      <c r="AU284" s="227" t="s">
        <v>81</v>
      </c>
      <c r="AY284" s="19" t="s">
        <v>203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19" t="s">
        <v>79</v>
      </c>
      <c r="BK284" s="228">
        <f>ROUND(I284*H284,2)</f>
        <v>0</v>
      </c>
      <c r="BL284" s="19" t="s">
        <v>321</v>
      </c>
      <c r="BM284" s="227" t="s">
        <v>629</v>
      </c>
    </row>
    <row r="285" s="2" customFormat="1">
      <c r="A285" s="40"/>
      <c r="B285" s="41"/>
      <c r="C285" s="42"/>
      <c r="D285" s="229" t="s">
        <v>213</v>
      </c>
      <c r="E285" s="42"/>
      <c r="F285" s="230" t="s">
        <v>398</v>
      </c>
      <c r="G285" s="42"/>
      <c r="H285" s="42"/>
      <c r="I285" s="231"/>
      <c r="J285" s="42"/>
      <c r="K285" s="42"/>
      <c r="L285" s="46"/>
      <c r="M285" s="232"/>
      <c r="N285" s="233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213</v>
      </c>
      <c r="AU285" s="19" t="s">
        <v>81</v>
      </c>
    </row>
    <row r="286" s="13" customFormat="1">
      <c r="A286" s="13"/>
      <c r="B286" s="234"/>
      <c r="C286" s="235"/>
      <c r="D286" s="236" t="s">
        <v>215</v>
      </c>
      <c r="E286" s="237" t="s">
        <v>19</v>
      </c>
      <c r="F286" s="238" t="s">
        <v>216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215</v>
      </c>
      <c r="AU286" s="244" t="s">
        <v>81</v>
      </c>
      <c r="AV286" s="13" t="s">
        <v>79</v>
      </c>
      <c r="AW286" s="13" t="s">
        <v>33</v>
      </c>
      <c r="AX286" s="13" t="s">
        <v>72</v>
      </c>
      <c r="AY286" s="244" t="s">
        <v>203</v>
      </c>
    </row>
    <row r="287" s="13" customFormat="1">
      <c r="A287" s="13"/>
      <c r="B287" s="234"/>
      <c r="C287" s="235"/>
      <c r="D287" s="236" t="s">
        <v>215</v>
      </c>
      <c r="E287" s="237" t="s">
        <v>19</v>
      </c>
      <c r="F287" s="238" t="s">
        <v>630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215</v>
      </c>
      <c r="AU287" s="244" t="s">
        <v>81</v>
      </c>
      <c r="AV287" s="13" t="s">
        <v>79</v>
      </c>
      <c r="AW287" s="13" t="s">
        <v>33</v>
      </c>
      <c r="AX287" s="13" t="s">
        <v>72</v>
      </c>
      <c r="AY287" s="244" t="s">
        <v>203</v>
      </c>
    </row>
    <row r="288" s="13" customFormat="1">
      <c r="A288" s="13"/>
      <c r="B288" s="234"/>
      <c r="C288" s="235"/>
      <c r="D288" s="236" t="s">
        <v>215</v>
      </c>
      <c r="E288" s="237" t="s">
        <v>19</v>
      </c>
      <c r="F288" s="238" t="s">
        <v>541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215</v>
      </c>
      <c r="AU288" s="244" t="s">
        <v>81</v>
      </c>
      <c r="AV288" s="13" t="s">
        <v>79</v>
      </c>
      <c r="AW288" s="13" t="s">
        <v>33</v>
      </c>
      <c r="AX288" s="13" t="s">
        <v>72</v>
      </c>
      <c r="AY288" s="244" t="s">
        <v>203</v>
      </c>
    </row>
    <row r="289" s="13" customFormat="1">
      <c r="A289" s="13"/>
      <c r="B289" s="234"/>
      <c r="C289" s="235"/>
      <c r="D289" s="236" t="s">
        <v>215</v>
      </c>
      <c r="E289" s="237" t="s">
        <v>19</v>
      </c>
      <c r="F289" s="238" t="s">
        <v>400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215</v>
      </c>
      <c r="AU289" s="244" t="s">
        <v>81</v>
      </c>
      <c r="AV289" s="13" t="s">
        <v>79</v>
      </c>
      <c r="AW289" s="13" t="s">
        <v>33</v>
      </c>
      <c r="AX289" s="13" t="s">
        <v>72</v>
      </c>
      <c r="AY289" s="244" t="s">
        <v>203</v>
      </c>
    </row>
    <row r="290" s="13" customFormat="1">
      <c r="A290" s="13"/>
      <c r="B290" s="234"/>
      <c r="C290" s="235"/>
      <c r="D290" s="236" t="s">
        <v>215</v>
      </c>
      <c r="E290" s="237" t="s">
        <v>19</v>
      </c>
      <c r="F290" s="238" t="s">
        <v>401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215</v>
      </c>
      <c r="AU290" s="244" t="s">
        <v>81</v>
      </c>
      <c r="AV290" s="13" t="s">
        <v>79</v>
      </c>
      <c r="AW290" s="13" t="s">
        <v>33</v>
      </c>
      <c r="AX290" s="13" t="s">
        <v>72</v>
      </c>
      <c r="AY290" s="244" t="s">
        <v>203</v>
      </c>
    </row>
    <row r="291" s="14" customFormat="1">
      <c r="A291" s="14"/>
      <c r="B291" s="245"/>
      <c r="C291" s="246"/>
      <c r="D291" s="236" t="s">
        <v>215</v>
      </c>
      <c r="E291" s="247" t="s">
        <v>19</v>
      </c>
      <c r="F291" s="248" t="s">
        <v>542</v>
      </c>
      <c r="G291" s="246"/>
      <c r="H291" s="249">
        <v>15.44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215</v>
      </c>
      <c r="AU291" s="255" t="s">
        <v>81</v>
      </c>
      <c r="AV291" s="14" t="s">
        <v>81</v>
      </c>
      <c r="AW291" s="14" t="s">
        <v>33</v>
      </c>
      <c r="AX291" s="14" t="s">
        <v>72</v>
      </c>
      <c r="AY291" s="255" t="s">
        <v>203</v>
      </c>
    </row>
    <row r="292" s="13" customFormat="1">
      <c r="A292" s="13"/>
      <c r="B292" s="234"/>
      <c r="C292" s="235"/>
      <c r="D292" s="236" t="s">
        <v>215</v>
      </c>
      <c r="E292" s="237" t="s">
        <v>19</v>
      </c>
      <c r="F292" s="238" t="s">
        <v>216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215</v>
      </c>
      <c r="AU292" s="244" t="s">
        <v>81</v>
      </c>
      <c r="AV292" s="13" t="s">
        <v>79</v>
      </c>
      <c r="AW292" s="13" t="s">
        <v>33</v>
      </c>
      <c r="AX292" s="13" t="s">
        <v>72</v>
      </c>
      <c r="AY292" s="244" t="s">
        <v>203</v>
      </c>
    </row>
    <row r="293" s="13" customFormat="1">
      <c r="A293" s="13"/>
      <c r="B293" s="234"/>
      <c r="C293" s="235"/>
      <c r="D293" s="236" t="s">
        <v>215</v>
      </c>
      <c r="E293" s="237" t="s">
        <v>19</v>
      </c>
      <c r="F293" s="238" t="s">
        <v>631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215</v>
      </c>
      <c r="AU293" s="244" t="s">
        <v>81</v>
      </c>
      <c r="AV293" s="13" t="s">
        <v>79</v>
      </c>
      <c r="AW293" s="13" t="s">
        <v>33</v>
      </c>
      <c r="AX293" s="13" t="s">
        <v>72</v>
      </c>
      <c r="AY293" s="244" t="s">
        <v>203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541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3" customFormat="1">
      <c r="A295" s="13"/>
      <c r="B295" s="234"/>
      <c r="C295" s="235"/>
      <c r="D295" s="236" t="s">
        <v>215</v>
      </c>
      <c r="E295" s="237" t="s">
        <v>19</v>
      </c>
      <c r="F295" s="238" t="s">
        <v>400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215</v>
      </c>
      <c r="AU295" s="244" t="s">
        <v>81</v>
      </c>
      <c r="AV295" s="13" t="s">
        <v>79</v>
      </c>
      <c r="AW295" s="13" t="s">
        <v>33</v>
      </c>
      <c r="AX295" s="13" t="s">
        <v>72</v>
      </c>
      <c r="AY295" s="244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403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4" customFormat="1">
      <c r="A297" s="14"/>
      <c r="B297" s="245"/>
      <c r="C297" s="246"/>
      <c r="D297" s="236" t="s">
        <v>215</v>
      </c>
      <c r="E297" s="247" t="s">
        <v>19</v>
      </c>
      <c r="F297" s="248" t="s">
        <v>632</v>
      </c>
      <c r="G297" s="246"/>
      <c r="H297" s="249">
        <v>39.469999999999999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215</v>
      </c>
      <c r="AU297" s="255" t="s">
        <v>81</v>
      </c>
      <c r="AV297" s="14" t="s">
        <v>81</v>
      </c>
      <c r="AW297" s="14" t="s">
        <v>33</v>
      </c>
      <c r="AX297" s="14" t="s">
        <v>72</v>
      </c>
      <c r="AY297" s="255" t="s">
        <v>203</v>
      </c>
    </row>
    <row r="298" s="13" customFormat="1">
      <c r="A298" s="13"/>
      <c r="B298" s="234"/>
      <c r="C298" s="235"/>
      <c r="D298" s="236" t="s">
        <v>215</v>
      </c>
      <c r="E298" s="237" t="s">
        <v>19</v>
      </c>
      <c r="F298" s="238" t="s">
        <v>216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215</v>
      </c>
      <c r="AU298" s="244" t="s">
        <v>81</v>
      </c>
      <c r="AV298" s="13" t="s">
        <v>79</v>
      </c>
      <c r="AW298" s="13" t="s">
        <v>33</v>
      </c>
      <c r="AX298" s="13" t="s">
        <v>72</v>
      </c>
      <c r="AY298" s="244" t="s">
        <v>203</v>
      </c>
    </row>
    <row r="299" s="13" customFormat="1">
      <c r="A299" s="13"/>
      <c r="B299" s="234"/>
      <c r="C299" s="235"/>
      <c r="D299" s="236" t="s">
        <v>215</v>
      </c>
      <c r="E299" s="237" t="s">
        <v>19</v>
      </c>
      <c r="F299" s="238" t="s">
        <v>633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215</v>
      </c>
      <c r="AU299" s="244" t="s">
        <v>81</v>
      </c>
      <c r="AV299" s="13" t="s">
        <v>79</v>
      </c>
      <c r="AW299" s="13" t="s">
        <v>33</v>
      </c>
      <c r="AX299" s="13" t="s">
        <v>72</v>
      </c>
      <c r="AY299" s="244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544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3" customFormat="1">
      <c r="A301" s="13"/>
      <c r="B301" s="234"/>
      <c r="C301" s="235"/>
      <c r="D301" s="236" t="s">
        <v>215</v>
      </c>
      <c r="E301" s="237" t="s">
        <v>19</v>
      </c>
      <c r="F301" s="238" t="s">
        <v>400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215</v>
      </c>
      <c r="AU301" s="244" t="s">
        <v>81</v>
      </c>
      <c r="AV301" s="13" t="s">
        <v>79</v>
      </c>
      <c r="AW301" s="13" t="s">
        <v>33</v>
      </c>
      <c r="AX301" s="13" t="s">
        <v>72</v>
      </c>
      <c r="AY301" s="244" t="s">
        <v>203</v>
      </c>
    </row>
    <row r="302" s="13" customFormat="1">
      <c r="A302" s="13"/>
      <c r="B302" s="234"/>
      <c r="C302" s="235"/>
      <c r="D302" s="236" t="s">
        <v>215</v>
      </c>
      <c r="E302" s="237" t="s">
        <v>19</v>
      </c>
      <c r="F302" s="238" t="s">
        <v>401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215</v>
      </c>
      <c r="AU302" s="244" t="s">
        <v>81</v>
      </c>
      <c r="AV302" s="13" t="s">
        <v>79</v>
      </c>
      <c r="AW302" s="13" t="s">
        <v>33</v>
      </c>
      <c r="AX302" s="13" t="s">
        <v>72</v>
      </c>
      <c r="AY302" s="244" t="s">
        <v>203</v>
      </c>
    </row>
    <row r="303" s="14" customFormat="1">
      <c r="A303" s="14"/>
      <c r="B303" s="245"/>
      <c r="C303" s="246"/>
      <c r="D303" s="236" t="s">
        <v>215</v>
      </c>
      <c r="E303" s="247" t="s">
        <v>19</v>
      </c>
      <c r="F303" s="248" t="s">
        <v>545</v>
      </c>
      <c r="G303" s="246"/>
      <c r="H303" s="249">
        <v>14.92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215</v>
      </c>
      <c r="AU303" s="255" t="s">
        <v>81</v>
      </c>
      <c r="AV303" s="14" t="s">
        <v>81</v>
      </c>
      <c r="AW303" s="14" t="s">
        <v>33</v>
      </c>
      <c r="AX303" s="14" t="s">
        <v>72</v>
      </c>
      <c r="AY303" s="255" t="s">
        <v>203</v>
      </c>
    </row>
    <row r="304" s="13" customFormat="1">
      <c r="A304" s="13"/>
      <c r="B304" s="234"/>
      <c r="C304" s="235"/>
      <c r="D304" s="236" t="s">
        <v>215</v>
      </c>
      <c r="E304" s="237" t="s">
        <v>19</v>
      </c>
      <c r="F304" s="238" t="s">
        <v>216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215</v>
      </c>
      <c r="AU304" s="244" t="s">
        <v>81</v>
      </c>
      <c r="AV304" s="13" t="s">
        <v>79</v>
      </c>
      <c r="AW304" s="13" t="s">
        <v>33</v>
      </c>
      <c r="AX304" s="13" t="s">
        <v>72</v>
      </c>
      <c r="AY304" s="244" t="s">
        <v>203</v>
      </c>
    </row>
    <row r="305" s="13" customFormat="1">
      <c r="A305" s="13"/>
      <c r="B305" s="234"/>
      <c r="C305" s="235"/>
      <c r="D305" s="236" t="s">
        <v>215</v>
      </c>
      <c r="E305" s="237" t="s">
        <v>19</v>
      </c>
      <c r="F305" s="238" t="s">
        <v>634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215</v>
      </c>
      <c r="AU305" s="244" t="s">
        <v>81</v>
      </c>
      <c r="AV305" s="13" t="s">
        <v>79</v>
      </c>
      <c r="AW305" s="13" t="s">
        <v>33</v>
      </c>
      <c r="AX305" s="13" t="s">
        <v>72</v>
      </c>
      <c r="AY305" s="244" t="s">
        <v>203</v>
      </c>
    </row>
    <row r="306" s="13" customFormat="1">
      <c r="A306" s="13"/>
      <c r="B306" s="234"/>
      <c r="C306" s="235"/>
      <c r="D306" s="236" t="s">
        <v>215</v>
      </c>
      <c r="E306" s="237" t="s">
        <v>19</v>
      </c>
      <c r="F306" s="238" t="s">
        <v>544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215</v>
      </c>
      <c r="AU306" s="244" t="s">
        <v>81</v>
      </c>
      <c r="AV306" s="13" t="s">
        <v>79</v>
      </c>
      <c r="AW306" s="13" t="s">
        <v>33</v>
      </c>
      <c r="AX306" s="13" t="s">
        <v>72</v>
      </c>
      <c r="AY306" s="244" t="s">
        <v>203</v>
      </c>
    </row>
    <row r="307" s="13" customFormat="1">
      <c r="A307" s="13"/>
      <c r="B307" s="234"/>
      <c r="C307" s="235"/>
      <c r="D307" s="236" t="s">
        <v>215</v>
      </c>
      <c r="E307" s="237" t="s">
        <v>19</v>
      </c>
      <c r="F307" s="238" t="s">
        <v>400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215</v>
      </c>
      <c r="AU307" s="244" t="s">
        <v>81</v>
      </c>
      <c r="AV307" s="13" t="s">
        <v>79</v>
      </c>
      <c r="AW307" s="13" t="s">
        <v>33</v>
      </c>
      <c r="AX307" s="13" t="s">
        <v>72</v>
      </c>
      <c r="AY307" s="244" t="s">
        <v>203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403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4" customFormat="1">
      <c r="A309" s="14"/>
      <c r="B309" s="245"/>
      <c r="C309" s="246"/>
      <c r="D309" s="236" t="s">
        <v>215</v>
      </c>
      <c r="E309" s="247" t="s">
        <v>19</v>
      </c>
      <c r="F309" s="248" t="s">
        <v>635</v>
      </c>
      <c r="G309" s="246"/>
      <c r="H309" s="249">
        <v>59.799999999999997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215</v>
      </c>
      <c r="AU309" s="255" t="s">
        <v>81</v>
      </c>
      <c r="AV309" s="14" t="s">
        <v>81</v>
      </c>
      <c r="AW309" s="14" t="s">
        <v>33</v>
      </c>
      <c r="AX309" s="14" t="s">
        <v>72</v>
      </c>
      <c r="AY309" s="255" t="s">
        <v>203</v>
      </c>
    </row>
    <row r="310" s="13" customFormat="1">
      <c r="A310" s="13"/>
      <c r="B310" s="234"/>
      <c r="C310" s="235"/>
      <c r="D310" s="236" t="s">
        <v>215</v>
      </c>
      <c r="E310" s="237" t="s">
        <v>19</v>
      </c>
      <c r="F310" s="238" t="s">
        <v>216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215</v>
      </c>
      <c r="AU310" s="244" t="s">
        <v>81</v>
      </c>
      <c r="AV310" s="13" t="s">
        <v>79</v>
      </c>
      <c r="AW310" s="13" t="s">
        <v>33</v>
      </c>
      <c r="AX310" s="13" t="s">
        <v>72</v>
      </c>
      <c r="AY310" s="244" t="s">
        <v>203</v>
      </c>
    </row>
    <row r="311" s="13" customFormat="1">
      <c r="A311" s="13"/>
      <c r="B311" s="234"/>
      <c r="C311" s="235"/>
      <c r="D311" s="236" t="s">
        <v>215</v>
      </c>
      <c r="E311" s="237" t="s">
        <v>19</v>
      </c>
      <c r="F311" s="238" t="s">
        <v>636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215</v>
      </c>
      <c r="AU311" s="244" t="s">
        <v>81</v>
      </c>
      <c r="AV311" s="13" t="s">
        <v>79</v>
      </c>
      <c r="AW311" s="13" t="s">
        <v>33</v>
      </c>
      <c r="AX311" s="13" t="s">
        <v>72</v>
      </c>
      <c r="AY311" s="244" t="s">
        <v>203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547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3" customFormat="1">
      <c r="A313" s="13"/>
      <c r="B313" s="234"/>
      <c r="C313" s="235"/>
      <c r="D313" s="236" t="s">
        <v>215</v>
      </c>
      <c r="E313" s="237" t="s">
        <v>19</v>
      </c>
      <c r="F313" s="238" t="s">
        <v>400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215</v>
      </c>
      <c r="AU313" s="244" t="s">
        <v>81</v>
      </c>
      <c r="AV313" s="13" t="s">
        <v>79</v>
      </c>
      <c r="AW313" s="13" t="s">
        <v>33</v>
      </c>
      <c r="AX313" s="13" t="s">
        <v>72</v>
      </c>
      <c r="AY313" s="244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401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4" customFormat="1">
      <c r="A315" s="14"/>
      <c r="B315" s="245"/>
      <c r="C315" s="246"/>
      <c r="D315" s="236" t="s">
        <v>215</v>
      </c>
      <c r="E315" s="247" t="s">
        <v>19</v>
      </c>
      <c r="F315" s="248" t="s">
        <v>548</v>
      </c>
      <c r="G315" s="246"/>
      <c r="H315" s="249">
        <v>18.780000000000001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215</v>
      </c>
      <c r="AU315" s="255" t="s">
        <v>81</v>
      </c>
      <c r="AV315" s="14" t="s">
        <v>81</v>
      </c>
      <c r="AW315" s="14" t="s">
        <v>33</v>
      </c>
      <c r="AX315" s="14" t="s">
        <v>72</v>
      </c>
      <c r="AY315" s="255" t="s">
        <v>203</v>
      </c>
    </row>
    <row r="316" s="13" customFormat="1">
      <c r="A316" s="13"/>
      <c r="B316" s="234"/>
      <c r="C316" s="235"/>
      <c r="D316" s="236" t="s">
        <v>215</v>
      </c>
      <c r="E316" s="237" t="s">
        <v>19</v>
      </c>
      <c r="F316" s="238" t="s">
        <v>216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215</v>
      </c>
      <c r="AU316" s="244" t="s">
        <v>81</v>
      </c>
      <c r="AV316" s="13" t="s">
        <v>79</v>
      </c>
      <c r="AW316" s="13" t="s">
        <v>33</v>
      </c>
      <c r="AX316" s="13" t="s">
        <v>72</v>
      </c>
      <c r="AY316" s="244" t="s">
        <v>203</v>
      </c>
    </row>
    <row r="317" s="13" customFormat="1">
      <c r="A317" s="13"/>
      <c r="B317" s="234"/>
      <c r="C317" s="235"/>
      <c r="D317" s="236" t="s">
        <v>215</v>
      </c>
      <c r="E317" s="237" t="s">
        <v>19</v>
      </c>
      <c r="F317" s="238" t="s">
        <v>637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215</v>
      </c>
      <c r="AU317" s="244" t="s">
        <v>81</v>
      </c>
      <c r="AV317" s="13" t="s">
        <v>79</v>
      </c>
      <c r="AW317" s="13" t="s">
        <v>33</v>
      </c>
      <c r="AX317" s="13" t="s">
        <v>72</v>
      </c>
      <c r="AY317" s="244" t="s">
        <v>203</v>
      </c>
    </row>
    <row r="318" s="13" customFormat="1">
      <c r="A318" s="13"/>
      <c r="B318" s="234"/>
      <c r="C318" s="235"/>
      <c r="D318" s="236" t="s">
        <v>215</v>
      </c>
      <c r="E318" s="237" t="s">
        <v>19</v>
      </c>
      <c r="F318" s="238" t="s">
        <v>547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215</v>
      </c>
      <c r="AU318" s="244" t="s">
        <v>81</v>
      </c>
      <c r="AV318" s="13" t="s">
        <v>79</v>
      </c>
      <c r="AW318" s="13" t="s">
        <v>33</v>
      </c>
      <c r="AX318" s="13" t="s">
        <v>72</v>
      </c>
      <c r="AY318" s="244" t="s">
        <v>203</v>
      </c>
    </row>
    <row r="319" s="13" customFormat="1">
      <c r="A319" s="13"/>
      <c r="B319" s="234"/>
      <c r="C319" s="235"/>
      <c r="D319" s="236" t="s">
        <v>215</v>
      </c>
      <c r="E319" s="237" t="s">
        <v>19</v>
      </c>
      <c r="F319" s="238" t="s">
        <v>400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215</v>
      </c>
      <c r="AU319" s="244" t="s">
        <v>81</v>
      </c>
      <c r="AV319" s="13" t="s">
        <v>79</v>
      </c>
      <c r="AW319" s="13" t="s">
        <v>33</v>
      </c>
      <c r="AX319" s="13" t="s">
        <v>72</v>
      </c>
      <c r="AY319" s="244" t="s">
        <v>203</v>
      </c>
    </row>
    <row r="320" s="13" customFormat="1">
      <c r="A320" s="13"/>
      <c r="B320" s="234"/>
      <c r="C320" s="235"/>
      <c r="D320" s="236" t="s">
        <v>215</v>
      </c>
      <c r="E320" s="237" t="s">
        <v>19</v>
      </c>
      <c r="F320" s="238" t="s">
        <v>403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215</v>
      </c>
      <c r="AU320" s="244" t="s">
        <v>81</v>
      </c>
      <c r="AV320" s="13" t="s">
        <v>79</v>
      </c>
      <c r="AW320" s="13" t="s">
        <v>33</v>
      </c>
      <c r="AX320" s="13" t="s">
        <v>72</v>
      </c>
      <c r="AY320" s="244" t="s">
        <v>203</v>
      </c>
    </row>
    <row r="321" s="14" customFormat="1">
      <c r="A321" s="14"/>
      <c r="B321" s="245"/>
      <c r="C321" s="246"/>
      <c r="D321" s="236" t="s">
        <v>215</v>
      </c>
      <c r="E321" s="247" t="s">
        <v>19</v>
      </c>
      <c r="F321" s="248" t="s">
        <v>638</v>
      </c>
      <c r="G321" s="246"/>
      <c r="H321" s="249">
        <v>43.25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215</v>
      </c>
      <c r="AU321" s="255" t="s">
        <v>81</v>
      </c>
      <c r="AV321" s="14" t="s">
        <v>81</v>
      </c>
      <c r="AW321" s="14" t="s">
        <v>33</v>
      </c>
      <c r="AX321" s="14" t="s">
        <v>72</v>
      </c>
      <c r="AY321" s="255" t="s">
        <v>203</v>
      </c>
    </row>
    <row r="322" s="13" customFormat="1">
      <c r="A322" s="13"/>
      <c r="B322" s="234"/>
      <c r="C322" s="235"/>
      <c r="D322" s="236" t="s">
        <v>215</v>
      </c>
      <c r="E322" s="237" t="s">
        <v>19</v>
      </c>
      <c r="F322" s="238" t="s">
        <v>216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215</v>
      </c>
      <c r="AU322" s="244" t="s">
        <v>81</v>
      </c>
      <c r="AV322" s="13" t="s">
        <v>79</v>
      </c>
      <c r="AW322" s="13" t="s">
        <v>33</v>
      </c>
      <c r="AX322" s="13" t="s">
        <v>72</v>
      </c>
      <c r="AY322" s="244" t="s">
        <v>203</v>
      </c>
    </row>
    <row r="323" s="13" customFormat="1">
      <c r="A323" s="13"/>
      <c r="B323" s="234"/>
      <c r="C323" s="235"/>
      <c r="D323" s="236" t="s">
        <v>215</v>
      </c>
      <c r="E323" s="237" t="s">
        <v>19</v>
      </c>
      <c r="F323" s="238" t="s">
        <v>639</v>
      </c>
      <c r="G323" s="235"/>
      <c r="H323" s="237" t="s">
        <v>19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215</v>
      </c>
      <c r="AU323" s="244" t="s">
        <v>81</v>
      </c>
      <c r="AV323" s="13" t="s">
        <v>79</v>
      </c>
      <c r="AW323" s="13" t="s">
        <v>33</v>
      </c>
      <c r="AX323" s="13" t="s">
        <v>72</v>
      </c>
      <c r="AY323" s="244" t="s">
        <v>203</v>
      </c>
    </row>
    <row r="324" s="13" customFormat="1">
      <c r="A324" s="13"/>
      <c r="B324" s="234"/>
      <c r="C324" s="235"/>
      <c r="D324" s="236" t="s">
        <v>215</v>
      </c>
      <c r="E324" s="237" t="s">
        <v>19</v>
      </c>
      <c r="F324" s="238" t="s">
        <v>550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215</v>
      </c>
      <c r="AU324" s="244" t="s">
        <v>81</v>
      </c>
      <c r="AV324" s="13" t="s">
        <v>79</v>
      </c>
      <c r="AW324" s="13" t="s">
        <v>33</v>
      </c>
      <c r="AX324" s="13" t="s">
        <v>72</v>
      </c>
      <c r="AY324" s="244" t="s">
        <v>203</v>
      </c>
    </row>
    <row r="325" s="13" customFormat="1">
      <c r="A325" s="13"/>
      <c r="B325" s="234"/>
      <c r="C325" s="235"/>
      <c r="D325" s="236" t="s">
        <v>215</v>
      </c>
      <c r="E325" s="237" t="s">
        <v>19</v>
      </c>
      <c r="F325" s="238" t="s">
        <v>400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215</v>
      </c>
      <c r="AU325" s="244" t="s">
        <v>81</v>
      </c>
      <c r="AV325" s="13" t="s">
        <v>79</v>
      </c>
      <c r="AW325" s="13" t="s">
        <v>33</v>
      </c>
      <c r="AX325" s="13" t="s">
        <v>72</v>
      </c>
      <c r="AY325" s="244" t="s">
        <v>203</v>
      </c>
    </row>
    <row r="326" s="13" customFormat="1">
      <c r="A326" s="13"/>
      <c r="B326" s="234"/>
      <c r="C326" s="235"/>
      <c r="D326" s="236" t="s">
        <v>215</v>
      </c>
      <c r="E326" s="237" t="s">
        <v>19</v>
      </c>
      <c r="F326" s="238" t="s">
        <v>401</v>
      </c>
      <c r="G326" s="235"/>
      <c r="H326" s="237" t="s">
        <v>19</v>
      </c>
      <c r="I326" s="239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215</v>
      </c>
      <c r="AU326" s="244" t="s">
        <v>81</v>
      </c>
      <c r="AV326" s="13" t="s">
        <v>79</v>
      </c>
      <c r="AW326" s="13" t="s">
        <v>33</v>
      </c>
      <c r="AX326" s="13" t="s">
        <v>72</v>
      </c>
      <c r="AY326" s="244" t="s">
        <v>203</v>
      </c>
    </row>
    <row r="327" s="14" customFormat="1">
      <c r="A327" s="14"/>
      <c r="B327" s="245"/>
      <c r="C327" s="246"/>
      <c r="D327" s="236" t="s">
        <v>215</v>
      </c>
      <c r="E327" s="247" t="s">
        <v>19</v>
      </c>
      <c r="F327" s="248" t="s">
        <v>551</v>
      </c>
      <c r="G327" s="246"/>
      <c r="H327" s="249">
        <v>12.67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215</v>
      </c>
      <c r="AU327" s="255" t="s">
        <v>81</v>
      </c>
      <c r="AV327" s="14" t="s">
        <v>81</v>
      </c>
      <c r="AW327" s="14" t="s">
        <v>33</v>
      </c>
      <c r="AX327" s="14" t="s">
        <v>72</v>
      </c>
      <c r="AY327" s="255" t="s">
        <v>203</v>
      </c>
    </row>
    <row r="328" s="13" customFormat="1">
      <c r="A328" s="13"/>
      <c r="B328" s="234"/>
      <c r="C328" s="235"/>
      <c r="D328" s="236" t="s">
        <v>215</v>
      </c>
      <c r="E328" s="237" t="s">
        <v>19</v>
      </c>
      <c r="F328" s="238" t="s">
        <v>216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215</v>
      </c>
      <c r="AU328" s="244" t="s">
        <v>81</v>
      </c>
      <c r="AV328" s="13" t="s">
        <v>79</v>
      </c>
      <c r="AW328" s="13" t="s">
        <v>33</v>
      </c>
      <c r="AX328" s="13" t="s">
        <v>72</v>
      </c>
      <c r="AY328" s="244" t="s">
        <v>203</v>
      </c>
    </row>
    <row r="329" s="13" customFormat="1">
      <c r="A329" s="13"/>
      <c r="B329" s="234"/>
      <c r="C329" s="235"/>
      <c r="D329" s="236" t="s">
        <v>215</v>
      </c>
      <c r="E329" s="237" t="s">
        <v>19</v>
      </c>
      <c r="F329" s="238" t="s">
        <v>640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215</v>
      </c>
      <c r="AU329" s="244" t="s">
        <v>81</v>
      </c>
      <c r="AV329" s="13" t="s">
        <v>79</v>
      </c>
      <c r="AW329" s="13" t="s">
        <v>33</v>
      </c>
      <c r="AX329" s="13" t="s">
        <v>72</v>
      </c>
      <c r="AY329" s="244" t="s">
        <v>203</v>
      </c>
    </row>
    <row r="330" s="13" customFormat="1">
      <c r="A330" s="13"/>
      <c r="B330" s="234"/>
      <c r="C330" s="235"/>
      <c r="D330" s="236" t="s">
        <v>215</v>
      </c>
      <c r="E330" s="237" t="s">
        <v>19</v>
      </c>
      <c r="F330" s="238" t="s">
        <v>550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215</v>
      </c>
      <c r="AU330" s="244" t="s">
        <v>81</v>
      </c>
      <c r="AV330" s="13" t="s">
        <v>79</v>
      </c>
      <c r="AW330" s="13" t="s">
        <v>33</v>
      </c>
      <c r="AX330" s="13" t="s">
        <v>72</v>
      </c>
      <c r="AY330" s="244" t="s">
        <v>203</v>
      </c>
    </row>
    <row r="331" s="13" customFormat="1">
      <c r="A331" s="13"/>
      <c r="B331" s="234"/>
      <c r="C331" s="235"/>
      <c r="D331" s="236" t="s">
        <v>215</v>
      </c>
      <c r="E331" s="237" t="s">
        <v>19</v>
      </c>
      <c r="F331" s="238" t="s">
        <v>400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215</v>
      </c>
      <c r="AU331" s="244" t="s">
        <v>81</v>
      </c>
      <c r="AV331" s="13" t="s">
        <v>79</v>
      </c>
      <c r="AW331" s="13" t="s">
        <v>33</v>
      </c>
      <c r="AX331" s="13" t="s">
        <v>72</v>
      </c>
      <c r="AY331" s="244" t="s">
        <v>203</v>
      </c>
    </row>
    <row r="332" s="13" customFormat="1">
      <c r="A332" s="13"/>
      <c r="B332" s="234"/>
      <c r="C332" s="235"/>
      <c r="D332" s="236" t="s">
        <v>215</v>
      </c>
      <c r="E332" s="237" t="s">
        <v>19</v>
      </c>
      <c r="F332" s="238" t="s">
        <v>403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215</v>
      </c>
      <c r="AU332" s="244" t="s">
        <v>81</v>
      </c>
      <c r="AV332" s="13" t="s">
        <v>79</v>
      </c>
      <c r="AW332" s="13" t="s">
        <v>33</v>
      </c>
      <c r="AX332" s="13" t="s">
        <v>72</v>
      </c>
      <c r="AY332" s="244" t="s">
        <v>203</v>
      </c>
    </row>
    <row r="333" s="14" customFormat="1">
      <c r="A333" s="14"/>
      <c r="B333" s="245"/>
      <c r="C333" s="246"/>
      <c r="D333" s="236" t="s">
        <v>215</v>
      </c>
      <c r="E333" s="247" t="s">
        <v>19</v>
      </c>
      <c r="F333" s="248" t="s">
        <v>641</v>
      </c>
      <c r="G333" s="246"/>
      <c r="H333" s="249">
        <v>35.895000000000003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215</v>
      </c>
      <c r="AU333" s="255" t="s">
        <v>81</v>
      </c>
      <c r="AV333" s="14" t="s">
        <v>81</v>
      </c>
      <c r="AW333" s="14" t="s">
        <v>33</v>
      </c>
      <c r="AX333" s="14" t="s">
        <v>72</v>
      </c>
      <c r="AY333" s="255" t="s">
        <v>203</v>
      </c>
    </row>
    <row r="334" s="13" customFormat="1">
      <c r="A334" s="13"/>
      <c r="B334" s="234"/>
      <c r="C334" s="235"/>
      <c r="D334" s="236" t="s">
        <v>215</v>
      </c>
      <c r="E334" s="237" t="s">
        <v>19</v>
      </c>
      <c r="F334" s="238" t="s">
        <v>216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215</v>
      </c>
      <c r="AU334" s="244" t="s">
        <v>81</v>
      </c>
      <c r="AV334" s="13" t="s">
        <v>79</v>
      </c>
      <c r="AW334" s="13" t="s">
        <v>33</v>
      </c>
      <c r="AX334" s="13" t="s">
        <v>72</v>
      </c>
      <c r="AY334" s="244" t="s">
        <v>203</v>
      </c>
    </row>
    <row r="335" s="13" customFormat="1">
      <c r="A335" s="13"/>
      <c r="B335" s="234"/>
      <c r="C335" s="235"/>
      <c r="D335" s="236" t="s">
        <v>215</v>
      </c>
      <c r="E335" s="237" t="s">
        <v>19</v>
      </c>
      <c r="F335" s="238" t="s">
        <v>642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215</v>
      </c>
      <c r="AU335" s="244" t="s">
        <v>81</v>
      </c>
      <c r="AV335" s="13" t="s">
        <v>79</v>
      </c>
      <c r="AW335" s="13" t="s">
        <v>33</v>
      </c>
      <c r="AX335" s="13" t="s">
        <v>72</v>
      </c>
      <c r="AY335" s="244" t="s">
        <v>203</v>
      </c>
    </row>
    <row r="336" s="13" customFormat="1">
      <c r="A336" s="13"/>
      <c r="B336" s="234"/>
      <c r="C336" s="235"/>
      <c r="D336" s="236" t="s">
        <v>215</v>
      </c>
      <c r="E336" s="237" t="s">
        <v>19</v>
      </c>
      <c r="F336" s="238" t="s">
        <v>553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215</v>
      </c>
      <c r="AU336" s="244" t="s">
        <v>81</v>
      </c>
      <c r="AV336" s="13" t="s">
        <v>79</v>
      </c>
      <c r="AW336" s="13" t="s">
        <v>33</v>
      </c>
      <c r="AX336" s="13" t="s">
        <v>72</v>
      </c>
      <c r="AY336" s="244" t="s">
        <v>203</v>
      </c>
    </row>
    <row r="337" s="13" customFormat="1">
      <c r="A337" s="13"/>
      <c r="B337" s="234"/>
      <c r="C337" s="235"/>
      <c r="D337" s="236" t="s">
        <v>215</v>
      </c>
      <c r="E337" s="237" t="s">
        <v>19</v>
      </c>
      <c r="F337" s="238" t="s">
        <v>400</v>
      </c>
      <c r="G337" s="235"/>
      <c r="H337" s="237" t="s">
        <v>19</v>
      </c>
      <c r="I337" s="239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215</v>
      </c>
      <c r="AU337" s="244" t="s">
        <v>81</v>
      </c>
      <c r="AV337" s="13" t="s">
        <v>79</v>
      </c>
      <c r="AW337" s="13" t="s">
        <v>33</v>
      </c>
      <c r="AX337" s="13" t="s">
        <v>72</v>
      </c>
      <c r="AY337" s="244" t="s">
        <v>203</v>
      </c>
    </row>
    <row r="338" s="13" customFormat="1">
      <c r="A338" s="13"/>
      <c r="B338" s="234"/>
      <c r="C338" s="235"/>
      <c r="D338" s="236" t="s">
        <v>215</v>
      </c>
      <c r="E338" s="237" t="s">
        <v>19</v>
      </c>
      <c r="F338" s="238" t="s">
        <v>401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215</v>
      </c>
      <c r="AU338" s="244" t="s">
        <v>81</v>
      </c>
      <c r="AV338" s="13" t="s">
        <v>79</v>
      </c>
      <c r="AW338" s="13" t="s">
        <v>33</v>
      </c>
      <c r="AX338" s="13" t="s">
        <v>72</v>
      </c>
      <c r="AY338" s="244" t="s">
        <v>203</v>
      </c>
    </row>
    <row r="339" s="14" customFormat="1">
      <c r="A339" s="14"/>
      <c r="B339" s="245"/>
      <c r="C339" s="246"/>
      <c r="D339" s="236" t="s">
        <v>215</v>
      </c>
      <c r="E339" s="247" t="s">
        <v>19</v>
      </c>
      <c r="F339" s="248" t="s">
        <v>554</v>
      </c>
      <c r="G339" s="246"/>
      <c r="H339" s="249">
        <v>75.170000000000002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215</v>
      </c>
      <c r="AU339" s="255" t="s">
        <v>81</v>
      </c>
      <c r="AV339" s="14" t="s">
        <v>81</v>
      </c>
      <c r="AW339" s="14" t="s">
        <v>33</v>
      </c>
      <c r="AX339" s="14" t="s">
        <v>72</v>
      </c>
      <c r="AY339" s="255" t="s">
        <v>203</v>
      </c>
    </row>
    <row r="340" s="13" customFormat="1">
      <c r="A340" s="13"/>
      <c r="B340" s="234"/>
      <c r="C340" s="235"/>
      <c r="D340" s="236" t="s">
        <v>215</v>
      </c>
      <c r="E340" s="237" t="s">
        <v>19</v>
      </c>
      <c r="F340" s="238" t="s">
        <v>216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215</v>
      </c>
      <c r="AU340" s="244" t="s">
        <v>81</v>
      </c>
      <c r="AV340" s="13" t="s">
        <v>79</v>
      </c>
      <c r="AW340" s="13" t="s">
        <v>33</v>
      </c>
      <c r="AX340" s="13" t="s">
        <v>72</v>
      </c>
      <c r="AY340" s="244" t="s">
        <v>203</v>
      </c>
    </row>
    <row r="341" s="13" customFormat="1">
      <c r="A341" s="13"/>
      <c r="B341" s="234"/>
      <c r="C341" s="235"/>
      <c r="D341" s="236" t="s">
        <v>215</v>
      </c>
      <c r="E341" s="237" t="s">
        <v>19</v>
      </c>
      <c r="F341" s="238" t="s">
        <v>643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215</v>
      </c>
      <c r="AU341" s="244" t="s">
        <v>81</v>
      </c>
      <c r="AV341" s="13" t="s">
        <v>79</v>
      </c>
      <c r="AW341" s="13" t="s">
        <v>33</v>
      </c>
      <c r="AX341" s="13" t="s">
        <v>72</v>
      </c>
      <c r="AY341" s="244" t="s">
        <v>203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553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3" customFormat="1">
      <c r="A343" s="13"/>
      <c r="B343" s="234"/>
      <c r="C343" s="235"/>
      <c r="D343" s="236" t="s">
        <v>215</v>
      </c>
      <c r="E343" s="237" t="s">
        <v>19</v>
      </c>
      <c r="F343" s="238" t="s">
        <v>400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215</v>
      </c>
      <c r="AU343" s="244" t="s">
        <v>81</v>
      </c>
      <c r="AV343" s="13" t="s">
        <v>79</v>
      </c>
      <c r="AW343" s="13" t="s">
        <v>33</v>
      </c>
      <c r="AX343" s="13" t="s">
        <v>72</v>
      </c>
      <c r="AY343" s="244" t="s">
        <v>203</v>
      </c>
    </row>
    <row r="344" s="13" customFormat="1">
      <c r="A344" s="13"/>
      <c r="B344" s="234"/>
      <c r="C344" s="235"/>
      <c r="D344" s="236" t="s">
        <v>215</v>
      </c>
      <c r="E344" s="237" t="s">
        <v>19</v>
      </c>
      <c r="F344" s="238" t="s">
        <v>403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215</v>
      </c>
      <c r="AU344" s="244" t="s">
        <v>81</v>
      </c>
      <c r="AV344" s="13" t="s">
        <v>79</v>
      </c>
      <c r="AW344" s="13" t="s">
        <v>33</v>
      </c>
      <c r="AX344" s="13" t="s">
        <v>72</v>
      </c>
      <c r="AY344" s="244" t="s">
        <v>203</v>
      </c>
    </row>
    <row r="345" s="14" customFormat="1">
      <c r="A345" s="14"/>
      <c r="B345" s="245"/>
      <c r="C345" s="246"/>
      <c r="D345" s="236" t="s">
        <v>215</v>
      </c>
      <c r="E345" s="247" t="s">
        <v>19</v>
      </c>
      <c r="F345" s="248" t="s">
        <v>644</v>
      </c>
      <c r="G345" s="246"/>
      <c r="H345" s="249">
        <v>83.587999999999994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215</v>
      </c>
      <c r="AU345" s="255" t="s">
        <v>81</v>
      </c>
      <c r="AV345" s="14" t="s">
        <v>81</v>
      </c>
      <c r="AW345" s="14" t="s">
        <v>33</v>
      </c>
      <c r="AX345" s="14" t="s">
        <v>72</v>
      </c>
      <c r="AY345" s="255" t="s">
        <v>203</v>
      </c>
    </row>
    <row r="346" s="13" customFormat="1">
      <c r="A346" s="13"/>
      <c r="B346" s="234"/>
      <c r="C346" s="235"/>
      <c r="D346" s="236" t="s">
        <v>215</v>
      </c>
      <c r="E346" s="237" t="s">
        <v>19</v>
      </c>
      <c r="F346" s="238" t="s">
        <v>216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215</v>
      </c>
      <c r="AU346" s="244" t="s">
        <v>81</v>
      </c>
      <c r="AV346" s="13" t="s">
        <v>79</v>
      </c>
      <c r="AW346" s="13" t="s">
        <v>33</v>
      </c>
      <c r="AX346" s="13" t="s">
        <v>72</v>
      </c>
      <c r="AY346" s="244" t="s">
        <v>203</v>
      </c>
    </row>
    <row r="347" s="13" customFormat="1">
      <c r="A347" s="13"/>
      <c r="B347" s="234"/>
      <c r="C347" s="235"/>
      <c r="D347" s="236" t="s">
        <v>215</v>
      </c>
      <c r="E347" s="237" t="s">
        <v>19</v>
      </c>
      <c r="F347" s="238" t="s">
        <v>645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215</v>
      </c>
      <c r="AU347" s="244" t="s">
        <v>81</v>
      </c>
      <c r="AV347" s="13" t="s">
        <v>79</v>
      </c>
      <c r="AW347" s="13" t="s">
        <v>33</v>
      </c>
      <c r="AX347" s="13" t="s">
        <v>72</v>
      </c>
      <c r="AY347" s="244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553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3" customFormat="1">
      <c r="A349" s="13"/>
      <c r="B349" s="234"/>
      <c r="C349" s="235"/>
      <c r="D349" s="236" t="s">
        <v>215</v>
      </c>
      <c r="E349" s="237" t="s">
        <v>19</v>
      </c>
      <c r="F349" s="238" t="s">
        <v>400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215</v>
      </c>
      <c r="AU349" s="244" t="s">
        <v>81</v>
      </c>
      <c r="AV349" s="13" t="s">
        <v>79</v>
      </c>
      <c r="AW349" s="13" t="s">
        <v>33</v>
      </c>
      <c r="AX349" s="13" t="s">
        <v>72</v>
      </c>
      <c r="AY349" s="244" t="s">
        <v>203</v>
      </c>
    </row>
    <row r="350" s="13" customFormat="1">
      <c r="A350" s="13"/>
      <c r="B350" s="234"/>
      <c r="C350" s="235"/>
      <c r="D350" s="236" t="s">
        <v>215</v>
      </c>
      <c r="E350" s="237" t="s">
        <v>19</v>
      </c>
      <c r="F350" s="238" t="s">
        <v>403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215</v>
      </c>
      <c r="AU350" s="244" t="s">
        <v>81</v>
      </c>
      <c r="AV350" s="13" t="s">
        <v>79</v>
      </c>
      <c r="AW350" s="13" t="s">
        <v>33</v>
      </c>
      <c r="AX350" s="13" t="s">
        <v>72</v>
      </c>
      <c r="AY350" s="244" t="s">
        <v>203</v>
      </c>
    </row>
    <row r="351" s="14" customFormat="1">
      <c r="A351" s="14"/>
      <c r="B351" s="245"/>
      <c r="C351" s="246"/>
      <c r="D351" s="236" t="s">
        <v>215</v>
      </c>
      <c r="E351" s="247" t="s">
        <v>19</v>
      </c>
      <c r="F351" s="248" t="s">
        <v>646</v>
      </c>
      <c r="G351" s="246"/>
      <c r="H351" s="249">
        <v>43.148000000000003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215</v>
      </c>
      <c r="AU351" s="255" t="s">
        <v>81</v>
      </c>
      <c r="AV351" s="14" t="s">
        <v>81</v>
      </c>
      <c r="AW351" s="14" t="s">
        <v>33</v>
      </c>
      <c r="AX351" s="14" t="s">
        <v>72</v>
      </c>
      <c r="AY351" s="255" t="s">
        <v>203</v>
      </c>
    </row>
    <row r="352" s="13" customFormat="1">
      <c r="A352" s="13"/>
      <c r="B352" s="234"/>
      <c r="C352" s="235"/>
      <c r="D352" s="236" t="s">
        <v>215</v>
      </c>
      <c r="E352" s="237" t="s">
        <v>19</v>
      </c>
      <c r="F352" s="238" t="s">
        <v>216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215</v>
      </c>
      <c r="AU352" s="244" t="s">
        <v>81</v>
      </c>
      <c r="AV352" s="13" t="s">
        <v>79</v>
      </c>
      <c r="AW352" s="13" t="s">
        <v>33</v>
      </c>
      <c r="AX352" s="13" t="s">
        <v>72</v>
      </c>
      <c r="AY352" s="244" t="s">
        <v>203</v>
      </c>
    </row>
    <row r="353" s="13" customFormat="1">
      <c r="A353" s="13"/>
      <c r="B353" s="234"/>
      <c r="C353" s="235"/>
      <c r="D353" s="236" t="s">
        <v>215</v>
      </c>
      <c r="E353" s="237" t="s">
        <v>19</v>
      </c>
      <c r="F353" s="238" t="s">
        <v>647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215</v>
      </c>
      <c r="AU353" s="244" t="s">
        <v>81</v>
      </c>
      <c r="AV353" s="13" t="s">
        <v>79</v>
      </c>
      <c r="AW353" s="13" t="s">
        <v>33</v>
      </c>
      <c r="AX353" s="13" t="s">
        <v>72</v>
      </c>
      <c r="AY353" s="244" t="s">
        <v>203</v>
      </c>
    </row>
    <row r="354" s="13" customFormat="1">
      <c r="A354" s="13"/>
      <c r="B354" s="234"/>
      <c r="C354" s="235"/>
      <c r="D354" s="236" t="s">
        <v>215</v>
      </c>
      <c r="E354" s="237" t="s">
        <v>19</v>
      </c>
      <c r="F354" s="238" t="s">
        <v>589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215</v>
      </c>
      <c r="AU354" s="244" t="s">
        <v>81</v>
      </c>
      <c r="AV354" s="13" t="s">
        <v>79</v>
      </c>
      <c r="AW354" s="13" t="s">
        <v>33</v>
      </c>
      <c r="AX354" s="13" t="s">
        <v>72</v>
      </c>
      <c r="AY354" s="244" t="s">
        <v>203</v>
      </c>
    </row>
    <row r="355" s="13" customFormat="1">
      <c r="A355" s="13"/>
      <c r="B355" s="234"/>
      <c r="C355" s="235"/>
      <c r="D355" s="236" t="s">
        <v>215</v>
      </c>
      <c r="E355" s="237" t="s">
        <v>19</v>
      </c>
      <c r="F355" s="238" t="s">
        <v>400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215</v>
      </c>
      <c r="AU355" s="244" t="s">
        <v>81</v>
      </c>
      <c r="AV355" s="13" t="s">
        <v>79</v>
      </c>
      <c r="AW355" s="13" t="s">
        <v>33</v>
      </c>
      <c r="AX355" s="13" t="s">
        <v>72</v>
      </c>
      <c r="AY355" s="244" t="s">
        <v>203</v>
      </c>
    </row>
    <row r="356" s="13" customFormat="1">
      <c r="A356" s="13"/>
      <c r="B356" s="234"/>
      <c r="C356" s="235"/>
      <c r="D356" s="236" t="s">
        <v>215</v>
      </c>
      <c r="E356" s="237" t="s">
        <v>19</v>
      </c>
      <c r="F356" s="238" t="s">
        <v>401</v>
      </c>
      <c r="G356" s="235"/>
      <c r="H356" s="237" t="s">
        <v>19</v>
      </c>
      <c r="I356" s="239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215</v>
      </c>
      <c r="AU356" s="244" t="s">
        <v>81</v>
      </c>
      <c r="AV356" s="13" t="s">
        <v>79</v>
      </c>
      <c r="AW356" s="13" t="s">
        <v>33</v>
      </c>
      <c r="AX356" s="13" t="s">
        <v>72</v>
      </c>
      <c r="AY356" s="244" t="s">
        <v>203</v>
      </c>
    </row>
    <row r="357" s="14" customFormat="1">
      <c r="A357" s="14"/>
      <c r="B357" s="245"/>
      <c r="C357" s="246"/>
      <c r="D357" s="236" t="s">
        <v>215</v>
      </c>
      <c r="E357" s="247" t="s">
        <v>19</v>
      </c>
      <c r="F357" s="248" t="s">
        <v>648</v>
      </c>
      <c r="G357" s="246"/>
      <c r="H357" s="249">
        <v>15.24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215</v>
      </c>
      <c r="AU357" s="255" t="s">
        <v>81</v>
      </c>
      <c r="AV357" s="14" t="s">
        <v>81</v>
      </c>
      <c r="AW357" s="14" t="s">
        <v>33</v>
      </c>
      <c r="AX357" s="14" t="s">
        <v>72</v>
      </c>
      <c r="AY357" s="255" t="s">
        <v>203</v>
      </c>
    </row>
    <row r="358" s="13" customFormat="1">
      <c r="A358" s="13"/>
      <c r="B358" s="234"/>
      <c r="C358" s="235"/>
      <c r="D358" s="236" t="s">
        <v>215</v>
      </c>
      <c r="E358" s="237" t="s">
        <v>19</v>
      </c>
      <c r="F358" s="238" t="s">
        <v>216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215</v>
      </c>
      <c r="AU358" s="244" t="s">
        <v>81</v>
      </c>
      <c r="AV358" s="13" t="s">
        <v>79</v>
      </c>
      <c r="AW358" s="13" t="s">
        <v>33</v>
      </c>
      <c r="AX358" s="13" t="s">
        <v>72</v>
      </c>
      <c r="AY358" s="244" t="s">
        <v>203</v>
      </c>
    </row>
    <row r="359" s="13" customFormat="1">
      <c r="A359" s="13"/>
      <c r="B359" s="234"/>
      <c r="C359" s="235"/>
      <c r="D359" s="236" t="s">
        <v>215</v>
      </c>
      <c r="E359" s="237" t="s">
        <v>19</v>
      </c>
      <c r="F359" s="238" t="s">
        <v>649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215</v>
      </c>
      <c r="AU359" s="244" t="s">
        <v>81</v>
      </c>
      <c r="AV359" s="13" t="s">
        <v>79</v>
      </c>
      <c r="AW359" s="13" t="s">
        <v>33</v>
      </c>
      <c r="AX359" s="13" t="s">
        <v>72</v>
      </c>
      <c r="AY359" s="244" t="s">
        <v>203</v>
      </c>
    </row>
    <row r="360" s="13" customFormat="1">
      <c r="A360" s="13"/>
      <c r="B360" s="234"/>
      <c r="C360" s="235"/>
      <c r="D360" s="236" t="s">
        <v>215</v>
      </c>
      <c r="E360" s="237" t="s">
        <v>19</v>
      </c>
      <c r="F360" s="238" t="s">
        <v>589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215</v>
      </c>
      <c r="AU360" s="244" t="s">
        <v>81</v>
      </c>
      <c r="AV360" s="13" t="s">
        <v>79</v>
      </c>
      <c r="AW360" s="13" t="s">
        <v>33</v>
      </c>
      <c r="AX360" s="13" t="s">
        <v>72</v>
      </c>
      <c r="AY360" s="244" t="s">
        <v>203</v>
      </c>
    </row>
    <row r="361" s="13" customFormat="1">
      <c r="A361" s="13"/>
      <c r="B361" s="234"/>
      <c r="C361" s="235"/>
      <c r="D361" s="236" t="s">
        <v>215</v>
      </c>
      <c r="E361" s="237" t="s">
        <v>19</v>
      </c>
      <c r="F361" s="238" t="s">
        <v>400</v>
      </c>
      <c r="G361" s="235"/>
      <c r="H361" s="237" t="s">
        <v>19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215</v>
      </c>
      <c r="AU361" s="244" t="s">
        <v>81</v>
      </c>
      <c r="AV361" s="13" t="s">
        <v>79</v>
      </c>
      <c r="AW361" s="13" t="s">
        <v>33</v>
      </c>
      <c r="AX361" s="13" t="s">
        <v>72</v>
      </c>
      <c r="AY361" s="244" t="s">
        <v>203</v>
      </c>
    </row>
    <row r="362" s="13" customFormat="1">
      <c r="A362" s="13"/>
      <c r="B362" s="234"/>
      <c r="C362" s="235"/>
      <c r="D362" s="236" t="s">
        <v>215</v>
      </c>
      <c r="E362" s="237" t="s">
        <v>19</v>
      </c>
      <c r="F362" s="238" t="s">
        <v>403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215</v>
      </c>
      <c r="AU362" s="244" t="s">
        <v>81</v>
      </c>
      <c r="AV362" s="13" t="s">
        <v>79</v>
      </c>
      <c r="AW362" s="13" t="s">
        <v>33</v>
      </c>
      <c r="AX362" s="13" t="s">
        <v>72</v>
      </c>
      <c r="AY362" s="244" t="s">
        <v>203</v>
      </c>
    </row>
    <row r="363" s="14" customFormat="1">
      <c r="A363" s="14"/>
      <c r="B363" s="245"/>
      <c r="C363" s="246"/>
      <c r="D363" s="236" t="s">
        <v>215</v>
      </c>
      <c r="E363" s="247" t="s">
        <v>19</v>
      </c>
      <c r="F363" s="248" t="s">
        <v>650</v>
      </c>
      <c r="G363" s="246"/>
      <c r="H363" s="249">
        <v>6.2949999999999999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215</v>
      </c>
      <c r="AU363" s="255" t="s">
        <v>81</v>
      </c>
      <c r="AV363" s="14" t="s">
        <v>81</v>
      </c>
      <c r="AW363" s="14" t="s">
        <v>33</v>
      </c>
      <c r="AX363" s="14" t="s">
        <v>72</v>
      </c>
      <c r="AY363" s="255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216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3" customFormat="1">
      <c r="A365" s="13"/>
      <c r="B365" s="234"/>
      <c r="C365" s="235"/>
      <c r="D365" s="236" t="s">
        <v>215</v>
      </c>
      <c r="E365" s="237" t="s">
        <v>19</v>
      </c>
      <c r="F365" s="238" t="s">
        <v>651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215</v>
      </c>
      <c r="AU365" s="244" t="s">
        <v>81</v>
      </c>
      <c r="AV365" s="13" t="s">
        <v>79</v>
      </c>
      <c r="AW365" s="13" t="s">
        <v>33</v>
      </c>
      <c r="AX365" s="13" t="s">
        <v>72</v>
      </c>
      <c r="AY365" s="244" t="s">
        <v>203</v>
      </c>
    </row>
    <row r="366" s="13" customFormat="1">
      <c r="A366" s="13"/>
      <c r="B366" s="234"/>
      <c r="C366" s="235"/>
      <c r="D366" s="236" t="s">
        <v>215</v>
      </c>
      <c r="E366" s="237" t="s">
        <v>19</v>
      </c>
      <c r="F366" s="238" t="s">
        <v>589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215</v>
      </c>
      <c r="AU366" s="244" t="s">
        <v>81</v>
      </c>
      <c r="AV366" s="13" t="s">
        <v>79</v>
      </c>
      <c r="AW366" s="13" t="s">
        <v>33</v>
      </c>
      <c r="AX366" s="13" t="s">
        <v>72</v>
      </c>
      <c r="AY366" s="244" t="s">
        <v>203</v>
      </c>
    </row>
    <row r="367" s="13" customFormat="1">
      <c r="A367" s="13"/>
      <c r="B367" s="234"/>
      <c r="C367" s="235"/>
      <c r="D367" s="236" t="s">
        <v>215</v>
      </c>
      <c r="E367" s="237" t="s">
        <v>19</v>
      </c>
      <c r="F367" s="238" t="s">
        <v>400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215</v>
      </c>
      <c r="AU367" s="244" t="s">
        <v>81</v>
      </c>
      <c r="AV367" s="13" t="s">
        <v>79</v>
      </c>
      <c r="AW367" s="13" t="s">
        <v>33</v>
      </c>
      <c r="AX367" s="13" t="s">
        <v>72</v>
      </c>
      <c r="AY367" s="244" t="s">
        <v>203</v>
      </c>
    </row>
    <row r="368" s="13" customFormat="1">
      <c r="A368" s="13"/>
      <c r="B368" s="234"/>
      <c r="C368" s="235"/>
      <c r="D368" s="236" t="s">
        <v>215</v>
      </c>
      <c r="E368" s="237" t="s">
        <v>19</v>
      </c>
      <c r="F368" s="238" t="s">
        <v>403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215</v>
      </c>
      <c r="AU368" s="244" t="s">
        <v>81</v>
      </c>
      <c r="AV368" s="13" t="s">
        <v>79</v>
      </c>
      <c r="AW368" s="13" t="s">
        <v>33</v>
      </c>
      <c r="AX368" s="13" t="s">
        <v>72</v>
      </c>
      <c r="AY368" s="244" t="s">
        <v>203</v>
      </c>
    </row>
    <row r="369" s="14" customFormat="1">
      <c r="A369" s="14"/>
      <c r="B369" s="245"/>
      <c r="C369" s="246"/>
      <c r="D369" s="236" t="s">
        <v>215</v>
      </c>
      <c r="E369" s="247" t="s">
        <v>19</v>
      </c>
      <c r="F369" s="248" t="s">
        <v>652</v>
      </c>
      <c r="G369" s="246"/>
      <c r="H369" s="249">
        <v>9.2249999999999996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215</v>
      </c>
      <c r="AU369" s="255" t="s">
        <v>81</v>
      </c>
      <c r="AV369" s="14" t="s">
        <v>81</v>
      </c>
      <c r="AW369" s="14" t="s">
        <v>33</v>
      </c>
      <c r="AX369" s="14" t="s">
        <v>72</v>
      </c>
      <c r="AY369" s="255" t="s">
        <v>203</v>
      </c>
    </row>
    <row r="370" s="13" customFormat="1">
      <c r="A370" s="13"/>
      <c r="B370" s="234"/>
      <c r="C370" s="235"/>
      <c r="D370" s="236" t="s">
        <v>215</v>
      </c>
      <c r="E370" s="237" t="s">
        <v>19</v>
      </c>
      <c r="F370" s="238" t="s">
        <v>216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215</v>
      </c>
      <c r="AU370" s="244" t="s">
        <v>81</v>
      </c>
      <c r="AV370" s="13" t="s">
        <v>79</v>
      </c>
      <c r="AW370" s="13" t="s">
        <v>33</v>
      </c>
      <c r="AX370" s="13" t="s">
        <v>72</v>
      </c>
      <c r="AY370" s="244" t="s">
        <v>203</v>
      </c>
    </row>
    <row r="371" s="13" customFormat="1">
      <c r="A371" s="13"/>
      <c r="B371" s="234"/>
      <c r="C371" s="235"/>
      <c r="D371" s="236" t="s">
        <v>215</v>
      </c>
      <c r="E371" s="237" t="s">
        <v>19</v>
      </c>
      <c r="F371" s="238" t="s">
        <v>653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215</v>
      </c>
      <c r="AU371" s="244" t="s">
        <v>81</v>
      </c>
      <c r="AV371" s="13" t="s">
        <v>79</v>
      </c>
      <c r="AW371" s="13" t="s">
        <v>33</v>
      </c>
      <c r="AX371" s="13" t="s">
        <v>72</v>
      </c>
      <c r="AY371" s="244" t="s">
        <v>203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589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3" customFormat="1">
      <c r="A373" s="13"/>
      <c r="B373" s="234"/>
      <c r="C373" s="235"/>
      <c r="D373" s="236" t="s">
        <v>215</v>
      </c>
      <c r="E373" s="237" t="s">
        <v>19</v>
      </c>
      <c r="F373" s="238" t="s">
        <v>400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215</v>
      </c>
      <c r="AU373" s="244" t="s">
        <v>81</v>
      </c>
      <c r="AV373" s="13" t="s">
        <v>79</v>
      </c>
      <c r="AW373" s="13" t="s">
        <v>33</v>
      </c>
      <c r="AX373" s="13" t="s">
        <v>72</v>
      </c>
      <c r="AY373" s="244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403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4" customFormat="1">
      <c r="A375" s="14"/>
      <c r="B375" s="245"/>
      <c r="C375" s="246"/>
      <c r="D375" s="236" t="s">
        <v>215</v>
      </c>
      <c r="E375" s="247" t="s">
        <v>19</v>
      </c>
      <c r="F375" s="248" t="s">
        <v>648</v>
      </c>
      <c r="G375" s="246"/>
      <c r="H375" s="249">
        <v>15.24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215</v>
      </c>
      <c r="AU375" s="255" t="s">
        <v>81</v>
      </c>
      <c r="AV375" s="14" t="s">
        <v>81</v>
      </c>
      <c r="AW375" s="14" t="s">
        <v>33</v>
      </c>
      <c r="AX375" s="14" t="s">
        <v>72</v>
      </c>
      <c r="AY375" s="255" t="s">
        <v>203</v>
      </c>
    </row>
    <row r="376" s="13" customFormat="1">
      <c r="A376" s="13"/>
      <c r="B376" s="234"/>
      <c r="C376" s="235"/>
      <c r="D376" s="236" t="s">
        <v>215</v>
      </c>
      <c r="E376" s="237" t="s">
        <v>19</v>
      </c>
      <c r="F376" s="238" t="s">
        <v>216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215</v>
      </c>
      <c r="AU376" s="244" t="s">
        <v>81</v>
      </c>
      <c r="AV376" s="13" t="s">
        <v>79</v>
      </c>
      <c r="AW376" s="13" t="s">
        <v>33</v>
      </c>
      <c r="AX376" s="13" t="s">
        <v>72</v>
      </c>
      <c r="AY376" s="244" t="s">
        <v>203</v>
      </c>
    </row>
    <row r="377" s="13" customFormat="1">
      <c r="A377" s="13"/>
      <c r="B377" s="234"/>
      <c r="C377" s="235"/>
      <c r="D377" s="236" t="s">
        <v>215</v>
      </c>
      <c r="E377" s="237" t="s">
        <v>19</v>
      </c>
      <c r="F377" s="238" t="s">
        <v>654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215</v>
      </c>
      <c r="AU377" s="244" t="s">
        <v>81</v>
      </c>
      <c r="AV377" s="13" t="s">
        <v>79</v>
      </c>
      <c r="AW377" s="13" t="s">
        <v>33</v>
      </c>
      <c r="AX377" s="13" t="s">
        <v>72</v>
      </c>
      <c r="AY377" s="244" t="s">
        <v>203</v>
      </c>
    </row>
    <row r="378" s="13" customFormat="1">
      <c r="A378" s="13"/>
      <c r="B378" s="234"/>
      <c r="C378" s="235"/>
      <c r="D378" s="236" t="s">
        <v>215</v>
      </c>
      <c r="E378" s="237" t="s">
        <v>19</v>
      </c>
      <c r="F378" s="238" t="s">
        <v>556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215</v>
      </c>
      <c r="AU378" s="244" t="s">
        <v>81</v>
      </c>
      <c r="AV378" s="13" t="s">
        <v>79</v>
      </c>
      <c r="AW378" s="13" t="s">
        <v>33</v>
      </c>
      <c r="AX378" s="13" t="s">
        <v>72</v>
      </c>
      <c r="AY378" s="244" t="s">
        <v>203</v>
      </c>
    </row>
    <row r="379" s="13" customFormat="1">
      <c r="A379" s="13"/>
      <c r="B379" s="234"/>
      <c r="C379" s="235"/>
      <c r="D379" s="236" t="s">
        <v>215</v>
      </c>
      <c r="E379" s="237" t="s">
        <v>19</v>
      </c>
      <c r="F379" s="238" t="s">
        <v>400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215</v>
      </c>
      <c r="AU379" s="244" t="s">
        <v>81</v>
      </c>
      <c r="AV379" s="13" t="s">
        <v>79</v>
      </c>
      <c r="AW379" s="13" t="s">
        <v>33</v>
      </c>
      <c r="AX379" s="13" t="s">
        <v>72</v>
      </c>
      <c r="AY379" s="244" t="s">
        <v>203</v>
      </c>
    </row>
    <row r="380" s="13" customFormat="1">
      <c r="A380" s="13"/>
      <c r="B380" s="234"/>
      <c r="C380" s="235"/>
      <c r="D380" s="236" t="s">
        <v>215</v>
      </c>
      <c r="E380" s="237" t="s">
        <v>19</v>
      </c>
      <c r="F380" s="238" t="s">
        <v>401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215</v>
      </c>
      <c r="AU380" s="244" t="s">
        <v>81</v>
      </c>
      <c r="AV380" s="13" t="s">
        <v>79</v>
      </c>
      <c r="AW380" s="13" t="s">
        <v>33</v>
      </c>
      <c r="AX380" s="13" t="s">
        <v>72</v>
      </c>
      <c r="AY380" s="244" t="s">
        <v>203</v>
      </c>
    </row>
    <row r="381" s="14" customFormat="1">
      <c r="A381" s="14"/>
      <c r="B381" s="245"/>
      <c r="C381" s="246"/>
      <c r="D381" s="236" t="s">
        <v>215</v>
      </c>
      <c r="E381" s="247" t="s">
        <v>19</v>
      </c>
      <c r="F381" s="248" t="s">
        <v>557</v>
      </c>
      <c r="G381" s="246"/>
      <c r="H381" s="249">
        <v>15.09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215</v>
      </c>
      <c r="AU381" s="255" t="s">
        <v>81</v>
      </c>
      <c r="AV381" s="14" t="s">
        <v>81</v>
      </c>
      <c r="AW381" s="14" t="s">
        <v>33</v>
      </c>
      <c r="AX381" s="14" t="s">
        <v>72</v>
      </c>
      <c r="AY381" s="255" t="s">
        <v>203</v>
      </c>
    </row>
    <row r="382" s="13" customFormat="1">
      <c r="A382" s="13"/>
      <c r="B382" s="234"/>
      <c r="C382" s="235"/>
      <c r="D382" s="236" t="s">
        <v>215</v>
      </c>
      <c r="E382" s="237" t="s">
        <v>19</v>
      </c>
      <c r="F382" s="238" t="s">
        <v>216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215</v>
      </c>
      <c r="AU382" s="244" t="s">
        <v>81</v>
      </c>
      <c r="AV382" s="13" t="s">
        <v>79</v>
      </c>
      <c r="AW382" s="13" t="s">
        <v>33</v>
      </c>
      <c r="AX382" s="13" t="s">
        <v>72</v>
      </c>
      <c r="AY382" s="244" t="s">
        <v>203</v>
      </c>
    </row>
    <row r="383" s="13" customFormat="1">
      <c r="A383" s="13"/>
      <c r="B383" s="234"/>
      <c r="C383" s="235"/>
      <c r="D383" s="236" t="s">
        <v>215</v>
      </c>
      <c r="E383" s="237" t="s">
        <v>19</v>
      </c>
      <c r="F383" s="238" t="s">
        <v>655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215</v>
      </c>
      <c r="AU383" s="244" t="s">
        <v>81</v>
      </c>
      <c r="AV383" s="13" t="s">
        <v>79</v>
      </c>
      <c r="AW383" s="13" t="s">
        <v>33</v>
      </c>
      <c r="AX383" s="13" t="s">
        <v>72</v>
      </c>
      <c r="AY383" s="244" t="s">
        <v>203</v>
      </c>
    </row>
    <row r="384" s="13" customFormat="1">
      <c r="A384" s="13"/>
      <c r="B384" s="234"/>
      <c r="C384" s="235"/>
      <c r="D384" s="236" t="s">
        <v>215</v>
      </c>
      <c r="E384" s="237" t="s">
        <v>19</v>
      </c>
      <c r="F384" s="238" t="s">
        <v>556</v>
      </c>
      <c r="G384" s="235"/>
      <c r="H384" s="237" t="s">
        <v>19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215</v>
      </c>
      <c r="AU384" s="244" t="s">
        <v>81</v>
      </c>
      <c r="AV384" s="13" t="s">
        <v>79</v>
      </c>
      <c r="AW384" s="13" t="s">
        <v>33</v>
      </c>
      <c r="AX384" s="13" t="s">
        <v>72</v>
      </c>
      <c r="AY384" s="244" t="s">
        <v>203</v>
      </c>
    </row>
    <row r="385" s="13" customFormat="1">
      <c r="A385" s="13"/>
      <c r="B385" s="234"/>
      <c r="C385" s="235"/>
      <c r="D385" s="236" t="s">
        <v>215</v>
      </c>
      <c r="E385" s="237" t="s">
        <v>19</v>
      </c>
      <c r="F385" s="238" t="s">
        <v>400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215</v>
      </c>
      <c r="AU385" s="244" t="s">
        <v>81</v>
      </c>
      <c r="AV385" s="13" t="s">
        <v>79</v>
      </c>
      <c r="AW385" s="13" t="s">
        <v>33</v>
      </c>
      <c r="AX385" s="13" t="s">
        <v>72</v>
      </c>
      <c r="AY385" s="244" t="s">
        <v>203</v>
      </c>
    </row>
    <row r="386" s="13" customFormat="1">
      <c r="A386" s="13"/>
      <c r="B386" s="234"/>
      <c r="C386" s="235"/>
      <c r="D386" s="236" t="s">
        <v>215</v>
      </c>
      <c r="E386" s="237" t="s">
        <v>19</v>
      </c>
      <c r="F386" s="238" t="s">
        <v>403</v>
      </c>
      <c r="G386" s="235"/>
      <c r="H386" s="237" t="s">
        <v>19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215</v>
      </c>
      <c r="AU386" s="244" t="s">
        <v>81</v>
      </c>
      <c r="AV386" s="13" t="s">
        <v>79</v>
      </c>
      <c r="AW386" s="13" t="s">
        <v>33</v>
      </c>
      <c r="AX386" s="13" t="s">
        <v>72</v>
      </c>
      <c r="AY386" s="244" t="s">
        <v>203</v>
      </c>
    </row>
    <row r="387" s="14" customFormat="1">
      <c r="A387" s="14"/>
      <c r="B387" s="245"/>
      <c r="C387" s="246"/>
      <c r="D387" s="236" t="s">
        <v>215</v>
      </c>
      <c r="E387" s="247" t="s">
        <v>19</v>
      </c>
      <c r="F387" s="248" t="s">
        <v>656</v>
      </c>
      <c r="G387" s="246"/>
      <c r="H387" s="249">
        <v>39.049999999999997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215</v>
      </c>
      <c r="AU387" s="255" t="s">
        <v>81</v>
      </c>
      <c r="AV387" s="14" t="s">
        <v>81</v>
      </c>
      <c r="AW387" s="14" t="s">
        <v>33</v>
      </c>
      <c r="AX387" s="14" t="s">
        <v>72</v>
      </c>
      <c r="AY387" s="255" t="s">
        <v>203</v>
      </c>
    </row>
    <row r="388" s="13" customFormat="1">
      <c r="A388" s="13"/>
      <c r="B388" s="234"/>
      <c r="C388" s="235"/>
      <c r="D388" s="236" t="s">
        <v>215</v>
      </c>
      <c r="E388" s="237" t="s">
        <v>19</v>
      </c>
      <c r="F388" s="238" t="s">
        <v>216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215</v>
      </c>
      <c r="AU388" s="244" t="s">
        <v>81</v>
      </c>
      <c r="AV388" s="13" t="s">
        <v>79</v>
      </c>
      <c r="AW388" s="13" t="s">
        <v>33</v>
      </c>
      <c r="AX388" s="13" t="s">
        <v>72</v>
      </c>
      <c r="AY388" s="244" t="s">
        <v>203</v>
      </c>
    </row>
    <row r="389" s="13" customFormat="1">
      <c r="A389" s="13"/>
      <c r="B389" s="234"/>
      <c r="C389" s="235"/>
      <c r="D389" s="236" t="s">
        <v>215</v>
      </c>
      <c r="E389" s="237" t="s">
        <v>19</v>
      </c>
      <c r="F389" s="238" t="s">
        <v>657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215</v>
      </c>
      <c r="AU389" s="244" t="s">
        <v>81</v>
      </c>
      <c r="AV389" s="13" t="s">
        <v>79</v>
      </c>
      <c r="AW389" s="13" t="s">
        <v>33</v>
      </c>
      <c r="AX389" s="13" t="s">
        <v>72</v>
      </c>
      <c r="AY389" s="244" t="s">
        <v>203</v>
      </c>
    </row>
    <row r="390" s="13" customFormat="1">
      <c r="A390" s="13"/>
      <c r="B390" s="234"/>
      <c r="C390" s="235"/>
      <c r="D390" s="236" t="s">
        <v>215</v>
      </c>
      <c r="E390" s="237" t="s">
        <v>19</v>
      </c>
      <c r="F390" s="238" t="s">
        <v>559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215</v>
      </c>
      <c r="AU390" s="244" t="s">
        <v>81</v>
      </c>
      <c r="AV390" s="13" t="s">
        <v>79</v>
      </c>
      <c r="AW390" s="13" t="s">
        <v>33</v>
      </c>
      <c r="AX390" s="13" t="s">
        <v>72</v>
      </c>
      <c r="AY390" s="244" t="s">
        <v>203</v>
      </c>
    </row>
    <row r="391" s="13" customFormat="1">
      <c r="A391" s="13"/>
      <c r="B391" s="234"/>
      <c r="C391" s="235"/>
      <c r="D391" s="236" t="s">
        <v>215</v>
      </c>
      <c r="E391" s="237" t="s">
        <v>19</v>
      </c>
      <c r="F391" s="238" t="s">
        <v>400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215</v>
      </c>
      <c r="AU391" s="244" t="s">
        <v>81</v>
      </c>
      <c r="AV391" s="13" t="s">
        <v>79</v>
      </c>
      <c r="AW391" s="13" t="s">
        <v>33</v>
      </c>
      <c r="AX391" s="13" t="s">
        <v>72</v>
      </c>
      <c r="AY391" s="244" t="s">
        <v>203</v>
      </c>
    </row>
    <row r="392" s="13" customFormat="1">
      <c r="A392" s="13"/>
      <c r="B392" s="234"/>
      <c r="C392" s="235"/>
      <c r="D392" s="236" t="s">
        <v>215</v>
      </c>
      <c r="E392" s="237" t="s">
        <v>19</v>
      </c>
      <c r="F392" s="238" t="s">
        <v>401</v>
      </c>
      <c r="G392" s="235"/>
      <c r="H392" s="237" t="s">
        <v>19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215</v>
      </c>
      <c r="AU392" s="244" t="s">
        <v>81</v>
      </c>
      <c r="AV392" s="13" t="s">
        <v>79</v>
      </c>
      <c r="AW392" s="13" t="s">
        <v>33</v>
      </c>
      <c r="AX392" s="13" t="s">
        <v>72</v>
      </c>
      <c r="AY392" s="244" t="s">
        <v>203</v>
      </c>
    </row>
    <row r="393" s="14" customFormat="1">
      <c r="A393" s="14"/>
      <c r="B393" s="245"/>
      <c r="C393" s="246"/>
      <c r="D393" s="236" t="s">
        <v>215</v>
      </c>
      <c r="E393" s="247" t="s">
        <v>19</v>
      </c>
      <c r="F393" s="248" t="s">
        <v>560</v>
      </c>
      <c r="G393" s="246"/>
      <c r="H393" s="249">
        <v>38.869999999999997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215</v>
      </c>
      <c r="AU393" s="255" t="s">
        <v>81</v>
      </c>
      <c r="AV393" s="14" t="s">
        <v>81</v>
      </c>
      <c r="AW393" s="14" t="s">
        <v>33</v>
      </c>
      <c r="AX393" s="14" t="s">
        <v>72</v>
      </c>
      <c r="AY393" s="255" t="s">
        <v>203</v>
      </c>
    </row>
    <row r="394" s="13" customFormat="1">
      <c r="A394" s="13"/>
      <c r="B394" s="234"/>
      <c r="C394" s="235"/>
      <c r="D394" s="236" t="s">
        <v>215</v>
      </c>
      <c r="E394" s="237" t="s">
        <v>19</v>
      </c>
      <c r="F394" s="238" t="s">
        <v>216</v>
      </c>
      <c r="G394" s="235"/>
      <c r="H394" s="237" t="s">
        <v>19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215</v>
      </c>
      <c r="AU394" s="244" t="s">
        <v>81</v>
      </c>
      <c r="AV394" s="13" t="s">
        <v>79</v>
      </c>
      <c r="AW394" s="13" t="s">
        <v>33</v>
      </c>
      <c r="AX394" s="13" t="s">
        <v>72</v>
      </c>
      <c r="AY394" s="244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658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559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400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3" customFormat="1">
      <c r="A398" s="13"/>
      <c r="B398" s="234"/>
      <c r="C398" s="235"/>
      <c r="D398" s="236" t="s">
        <v>215</v>
      </c>
      <c r="E398" s="237" t="s">
        <v>19</v>
      </c>
      <c r="F398" s="238" t="s">
        <v>403</v>
      </c>
      <c r="G398" s="235"/>
      <c r="H398" s="237" t="s">
        <v>19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215</v>
      </c>
      <c r="AU398" s="244" t="s">
        <v>81</v>
      </c>
      <c r="AV398" s="13" t="s">
        <v>79</v>
      </c>
      <c r="AW398" s="13" t="s">
        <v>33</v>
      </c>
      <c r="AX398" s="13" t="s">
        <v>72</v>
      </c>
      <c r="AY398" s="244" t="s">
        <v>203</v>
      </c>
    </row>
    <row r="399" s="14" customFormat="1">
      <c r="A399" s="14"/>
      <c r="B399" s="245"/>
      <c r="C399" s="246"/>
      <c r="D399" s="236" t="s">
        <v>215</v>
      </c>
      <c r="E399" s="247" t="s">
        <v>19</v>
      </c>
      <c r="F399" s="248" t="s">
        <v>659</v>
      </c>
      <c r="G399" s="246"/>
      <c r="H399" s="249">
        <v>63.244999999999997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215</v>
      </c>
      <c r="AU399" s="255" t="s">
        <v>81</v>
      </c>
      <c r="AV399" s="14" t="s">
        <v>81</v>
      </c>
      <c r="AW399" s="14" t="s">
        <v>33</v>
      </c>
      <c r="AX399" s="14" t="s">
        <v>72</v>
      </c>
      <c r="AY399" s="255" t="s">
        <v>203</v>
      </c>
    </row>
    <row r="400" s="15" customFormat="1">
      <c r="A400" s="15"/>
      <c r="B400" s="256"/>
      <c r="C400" s="257"/>
      <c r="D400" s="236" t="s">
        <v>215</v>
      </c>
      <c r="E400" s="258" t="s">
        <v>19</v>
      </c>
      <c r="F400" s="259" t="s">
        <v>246</v>
      </c>
      <c r="G400" s="257"/>
      <c r="H400" s="260">
        <v>644.38599999999997</v>
      </c>
      <c r="I400" s="261"/>
      <c r="J400" s="257"/>
      <c r="K400" s="257"/>
      <c r="L400" s="262"/>
      <c r="M400" s="263"/>
      <c r="N400" s="264"/>
      <c r="O400" s="264"/>
      <c r="P400" s="264"/>
      <c r="Q400" s="264"/>
      <c r="R400" s="264"/>
      <c r="S400" s="264"/>
      <c r="T400" s="26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6" t="s">
        <v>215</v>
      </c>
      <c r="AU400" s="266" t="s">
        <v>81</v>
      </c>
      <c r="AV400" s="15" t="s">
        <v>211</v>
      </c>
      <c r="AW400" s="15" t="s">
        <v>33</v>
      </c>
      <c r="AX400" s="15" t="s">
        <v>79</v>
      </c>
      <c r="AY400" s="266" t="s">
        <v>203</v>
      </c>
    </row>
    <row r="401" s="2" customFormat="1" ht="16.5" customHeight="1">
      <c r="A401" s="40"/>
      <c r="B401" s="41"/>
      <c r="C401" s="216" t="s">
        <v>365</v>
      </c>
      <c r="D401" s="216" t="s">
        <v>206</v>
      </c>
      <c r="E401" s="217" t="s">
        <v>431</v>
      </c>
      <c r="F401" s="218" t="s">
        <v>432</v>
      </c>
      <c r="G401" s="219" t="s">
        <v>209</v>
      </c>
      <c r="H401" s="220">
        <v>644.38599999999997</v>
      </c>
      <c r="I401" s="221"/>
      <c r="J401" s="222">
        <f>ROUND(I401*H401,2)</f>
        <v>0</v>
      </c>
      <c r="K401" s="218" t="s">
        <v>210</v>
      </c>
      <c r="L401" s="46"/>
      <c r="M401" s="223" t="s">
        <v>19</v>
      </c>
      <c r="N401" s="224" t="s">
        <v>43</v>
      </c>
      <c r="O401" s="86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27" t="s">
        <v>321</v>
      </c>
      <c r="AT401" s="227" t="s">
        <v>206</v>
      </c>
      <c r="AU401" s="227" t="s">
        <v>81</v>
      </c>
      <c r="AY401" s="19" t="s">
        <v>203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19" t="s">
        <v>79</v>
      </c>
      <c r="BK401" s="228">
        <f>ROUND(I401*H401,2)</f>
        <v>0</v>
      </c>
      <c r="BL401" s="19" t="s">
        <v>321</v>
      </c>
      <c r="BM401" s="227" t="s">
        <v>660</v>
      </c>
    </row>
    <row r="402" s="2" customFormat="1">
      <c r="A402" s="40"/>
      <c r="B402" s="41"/>
      <c r="C402" s="42"/>
      <c r="D402" s="229" t="s">
        <v>213</v>
      </c>
      <c r="E402" s="42"/>
      <c r="F402" s="230" t="s">
        <v>434</v>
      </c>
      <c r="G402" s="42"/>
      <c r="H402" s="42"/>
      <c r="I402" s="231"/>
      <c r="J402" s="42"/>
      <c r="K402" s="42"/>
      <c r="L402" s="46"/>
      <c r="M402" s="232"/>
      <c r="N402" s="233"/>
      <c r="O402" s="86"/>
      <c r="P402" s="86"/>
      <c r="Q402" s="86"/>
      <c r="R402" s="86"/>
      <c r="S402" s="86"/>
      <c r="T402" s="87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213</v>
      </c>
      <c r="AU402" s="19" t="s">
        <v>81</v>
      </c>
    </row>
    <row r="403" s="13" customFormat="1">
      <c r="A403" s="13"/>
      <c r="B403" s="234"/>
      <c r="C403" s="235"/>
      <c r="D403" s="236" t="s">
        <v>215</v>
      </c>
      <c r="E403" s="237" t="s">
        <v>19</v>
      </c>
      <c r="F403" s="238" t="s">
        <v>216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215</v>
      </c>
      <c r="AU403" s="244" t="s">
        <v>81</v>
      </c>
      <c r="AV403" s="13" t="s">
        <v>79</v>
      </c>
      <c r="AW403" s="13" t="s">
        <v>33</v>
      </c>
      <c r="AX403" s="13" t="s">
        <v>72</v>
      </c>
      <c r="AY403" s="244" t="s">
        <v>203</v>
      </c>
    </row>
    <row r="404" s="13" customFormat="1">
      <c r="A404" s="13"/>
      <c r="B404" s="234"/>
      <c r="C404" s="235"/>
      <c r="D404" s="236" t="s">
        <v>215</v>
      </c>
      <c r="E404" s="237" t="s">
        <v>19</v>
      </c>
      <c r="F404" s="238" t="s">
        <v>630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215</v>
      </c>
      <c r="AU404" s="244" t="s">
        <v>81</v>
      </c>
      <c r="AV404" s="13" t="s">
        <v>79</v>
      </c>
      <c r="AW404" s="13" t="s">
        <v>33</v>
      </c>
      <c r="AX404" s="13" t="s">
        <v>72</v>
      </c>
      <c r="AY404" s="244" t="s">
        <v>203</v>
      </c>
    </row>
    <row r="405" s="13" customFormat="1">
      <c r="A405" s="13"/>
      <c r="B405" s="234"/>
      <c r="C405" s="235"/>
      <c r="D405" s="236" t="s">
        <v>215</v>
      </c>
      <c r="E405" s="237" t="s">
        <v>19</v>
      </c>
      <c r="F405" s="238" t="s">
        <v>541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215</v>
      </c>
      <c r="AU405" s="244" t="s">
        <v>81</v>
      </c>
      <c r="AV405" s="13" t="s">
        <v>79</v>
      </c>
      <c r="AW405" s="13" t="s">
        <v>33</v>
      </c>
      <c r="AX405" s="13" t="s">
        <v>72</v>
      </c>
      <c r="AY405" s="244" t="s">
        <v>203</v>
      </c>
    </row>
    <row r="406" s="13" customFormat="1">
      <c r="A406" s="13"/>
      <c r="B406" s="234"/>
      <c r="C406" s="235"/>
      <c r="D406" s="236" t="s">
        <v>215</v>
      </c>
      <c r="E406" s="237" t="s">
        <v>19</v>
      </c>
      <c r="F406" s="238" t="s">
        <v>400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215</v>
      </c>
      <c r="AU406" s="244" t="s">
        <v>81</v>
      </c>
      <c r="AV406" s="13" t="s">
        <v>79</v>
      </c>
      <c r="AW406" s="13" t="s">
        <v>33</v>
      </c>
      <c r="AX406" s="13" t="s">
        <v>72</v>
      </c>
      <c r="AY406" s="244" t="s">
        <v>203</v>
      </c>
    </row>
    <row r="407" s="13" customFormat="1">
      <c r="A407" s="13"/>
      <c r="B407" s="234"/>
      <c r="C407" s="235"/>
      <c r="D407" s="236" t="s">
        <v>215</v>
      </c>
      <c r="E407" s="237" t="s">
        <v>19</v>
      </c>
      <c r="F407" s="238" t="s">
        <v>401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215</v>
      </c>
      <c r="AU407" s="244" t="s">
        <v>81</v>
      </c>
      <c r="AV407" s="13" t="s">
        <v>79</v>
      </c>
      <c r="AW407" s="13" t="s">
        <v>33</v>
      </c>
      <c r="AX407" s="13" t="s">
        <v>72</v>
      </c>
      <c r="AY407" s="244" t="s">
        <v>203</v>
      </c>
    </row>
    <row r="408" s="14" customFormat="1">
      <c r="A408" s="14"/>
      <c r="B408" s="245"/>
      <c r="C408" s="246"/>
      <c r="D408" s="236" t="s">
        <v>215</v>
      </c>
      <c r="E408" s="247" t="s">
        <v>19</v>
      </c>
      <c r="F408" s="248" t="s">
        <v>542</v>
      </c>
      <c r="G408" s="246"/>
      <c r="H408" s="249">
        <v>15.44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215</v>
      </c>
      <c r="AU408" s="255" t="s">
        <v>81</v>
      </c>
      <c r="AV408" s="14" t="s">
        <v>81</v>
      </c>
      <c r="AW408" s="14" t="s">
        <v>33</v>
      </c>
      <c r="AX408" s="14" t="s">
        <v>72</v>
      </c>
      <c r="AY408" s="255" t="s">
        <v>203</v>
      </c>
    </row>
    <row r="409" s="13" customFormat="1">
      <c r="A409" s="13"/>
      <c r="B409" s="234"/>
      <c r="C409" s="235"/>
      <c r="D409" s="236" t="s">
        <v>215</v>
      </c>
      <c r="E409" s="237" t="s">
        <v>19</v>
      </c>
      <c r="F409" s="238" t="s">
        <v>216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215</v>
      </c>
      <c r="AU409" s="244" t="s">
        <v>81</v>
      </c>
      <c r="AV409" s="13" t="s">
        <v>79</v>
      </c>
      <c r="AW409" s="13" t="s">
        <v>33</v>
      </c>
      <c r="AX409" s="13" t="s">
        <v>72</v>
      </c>
      <c r="AY409" s="244" t="s">
        <v>203</v>
      </c>
    </row>
    <row r="410" s="13" customFormat="1">
      <c r="A410" s="13"/>
      <c r="B410" s="234"/>
      <c r="C410" s="235"/>
      <c r="D410" s="236" t="s">
        <v>215</v>
      </c>
      <c r="E410" s="237" t="s">
        <v>19</v>
      </c>
      <c r="F410" s="238" t="s">
        <v>631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215</v>
      </c>
      <c r="AU410" s="244" t="s">
        <v>81</v>
      </c>
      <c r="AV410" s="13" t="s">
        <v>79</v>
      </c>
      <c r="AW410" s="13" t="s">
        <v>33</v>
      </c>
      <c r="AX410" s="13" t="s">
        <v>72</v>
      </c>
      <c r="AY410" s="244" t="s">
        <v>203</v>
      </c>
    </row>
    <row r="411" s="13" customFormat="1">
      <c r="A411" s="13"/>
      <c r="B411" s="234"/>
      <c r="C411" s="235"/>
      <c r="D411" s="236" t="s">
        <v>215</v>
      </c>
      <c r="E411" s="237" t="s">
        <v>19</v>
      </c>
      <c r="F411" s="238" t="s">
        <v>541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215</v>
      </c>
      <c r="AU411" s="244" t="s">
        <v>81</v>
      </c>
      <c r="AV411" s="13" t="s">
        <v>79</v>
      </c>
      <c r="AW411" s="13" t="s">
        <v>33</v>
      </c>
      <c r="AX411" s="13" t="s">
        <v>72</v>
      </c>
      <c r="AY411" s="244" t="s">
        <v>203</v>
      </c>
    </row>
    <row r="412" s="13" customFormat="1">
      <c r="A412" s="13"/>
      <c r="B412" s="234"/>
      <c r="C412" s="235"/>
      <c r="D412" s="236" t="s">
        <v>215</v>
      </c>
      <c r="E412" s="237" t="s">
        <v>19</v>
      </c>
      <c r="F412" s="238" t="s">
        <v>400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215</v>
      </c>
      <c r="AU412" s="244" t="s">
        <v>81</v>
      </c>
      <c r="AV412" s="13" t="s">
        <v>79</v>
      </c>
      <c r="AW412" s="13" t="s">
        <v>33</v>
      </c>
      <c r="AX412" s="13" t="s">
        <v>72</v>
      </c>
      <c r="AY412" s="244" t="s">
        <v>203</v>
      </c>
    </row>
    <row r="413" s="13" customFormat="1">
      <c r="A413" s="13"/>
      <c r="B413" s="234"/>
      <c r="C413" s="235"/>
      <c r="D413" s="236" t="s">
        <v>215</v>
      </c>
      <c r="E413" s="237" t="s">
        <v>19</v>
      </c>
      <c r="F413" s="238" t="s">
        <v>403</v>
      </c>
      <c r="G413" s="235"/>
      <c r="H413" s="237" t="s">
        <v>19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215</v>
      </c>
      <c r="AU413" s="244" t="s">
        <v>81</v>
      </c>
      <c r="AV413" s="13" t="s">
        <v>79</v>
      </c>
      <c r="AW413" s="13" t="s">
        <v>33</v>
      </c>
      <c r="AX413" s="13" t="s">
        <v>72</v>
      </c>
      <c r="AY413" s="244" t="s">
        <v>203</v>
      </c>
    </row>
    <row r="414" s="14" customFormat="1">
      <c r="A414" s="14"/>
      <c r="B414" s="245"/>
      <c r="C414" s="246"/>
      <c r="D414" s="236" t="s">
        <v>215</v>
      </c>
      <c r="E414" s="247" t="s">
        <v>19</v>
      </c>
      <c r="F414" s="248" t="s">
        <v>632</v>
      </c>
      <c r="G414" s="246"/>
      <c r="H414" s="249">
        <v>39.469999999999999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215</v>
      </c>
      <c r="AU414" s="255" t="s">
        <v>81</v>
      </c>
      <c r="AV414" s="14" t="s">
        <v>81</v>
      </c>
      <c r="AW414" s="14" t="s">
        <v>33</v>
      </c>
      <c r="AX414" s="14" t="s">
        <v>72</v>
      </c>
      <c r="AY414" s="255" t="s">
        <v>203</v>
      </c>
    </row>
    <row r="415" s="13" customFormat="1">
      <c r="A415" s="13"/>
      <c r="B415" s="234"/>
      <c r="C415" s="235"/>
      <c r="D415" s="236" t="s">
        <v>215</v>
      </c>
      <c r="E415" s="237" t="s">
        <v>19</v>
      </c>
      <c r="F415" s="238" t="s">
        <v>216</v>
      </c>
      <c r="G415" s="235"/>
      <c r="H415" s="237" t="s">
        <v>19</v>
      </c>
      <c r="I415" s="239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215</v>
      </c>
      <c r="AU415" s="244" t="s">
        <v>81</v>
      </c>
      <c r="AV415" s="13" t="s">
        <v>79</v>
      </c>
      <c r="AW415" s="13" t="s">
        <v>33</v>
      </c>
      <c r="AX415" s="13" t="s">
        <v>72</v>
      </c>
      <c r="AY415" s="244" t="s">
        <v>203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633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544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400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3" customFormat="1">
      <c r="A419" s="13"/>
      <c r="B419" s="234"/>
      <c r="C419" s="235"/>
      <c r="D419" s="236" t="s">
        <v>215</v>
      </c>
      <c r="E419" s="237" t="s">
        <v>19</v>
      </c>
      <c r="F419" s="238" t="s">
        <v>401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215</v>
      </c>
      <c r="AU419" s="244" t="s">
        <v>81</v>
      </c>
      <c r="AV419" s="13" t="s">
        <v>79</v>
      </c>
      <c r="AW419" s="13" t="s">
        <v>33</v>
      </c>
      <c r="AX419" s="13" t="s">
        <v>72</v>
      </c>
      <c r="AY419" s="244" t="s">
        <v>203</v>
      </c>
    </row>
    <row r="420" s="14" customFormat="1">
      <c r="A420" s="14"/>
      <c r="B420" s="245"/>
      <c r="C420" s="246"/>
      <c r="D420" s="236" t="s">
        <v>215</v>
      </c>
      <c r="E420" s="247" t="s">
        <v>19</v>
      </c>
      <c r="F420" s="248" t="s">
        <v>545</v>
      </c>
      <c r="G420" s="246"/>
      <c r="H420" s="249">
        <v>14.92</v>
      </c>
      <c r="I420" s="250"/>
      <c r="J420" s="246"/>
      <c r="K420" s="246"/>
      <c r="L420" s="251"/>
      <c r="M420" s="252"/>
      <c r="N420" s="253"/>
      <c r="O420" s="253"/>
      <c r="P420" s="253"/>
      <c r="Q420" s="253"/>
      <c r="R420" s="253"/>
      <c r="S420" s="253"/>
      <c r="T420" s="25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5" t="s">
        <v>215</v>
      </c>
      <c r="AU420" s="255" t="s">
        <v>81</v>
      </c>
      <c r="AV420" s="14" t="s">
        <v>81</v>
      </c>
      <c r="AW420" s="14" t="s">
        <v>33</v>
      </c>
      <c r="AX420" s="14" t="s">
        <v>72</v>
      </c>
      <c r="AY420" s="255" t="s">
        <v>203</v>
      </c>
    </row>
    <row r="421" s="13" customFormat="1">
      <c r="A421" s="13"/>
      <c r="B421" s="234"/>
      <c r="C421" s="235"/>
      <c r="D421" s="236" t="s">
        <v>215</v>
      </c>
      <c r="E421" s="237" t="s">
        <v>19</v>
      </c>
      <c r="F421" s="238" t="s">
        <v>216</v>
      </c>
      <c r="G421" s="235"/>
      <c r="H421" s="237" t="s">
        <v>19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215</v>
      </c>
      <c r="AU421" s="244" t="s">
        <v>81</v>
      </c>
      <c r="AV421" s="13" t="s">
        <v>79</v>
      </c>
      <c r="AW421" s="13" t="s">
        <v>33</v>
      </c>
      <c r="AX421" s="13" t="s">
        <v>72</v>
      </c>
      <c r="AY421" s="244" t="s">
        <v>203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634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3" customFormat="1">
      <c r="A423" s="13"/>
      <c r="B423" s="234"/>
      <c r="C423" s="235"/>
      <c r="D423" s="236" t="s">
        <v>215</v>
      </c>
      <c r="E423" s="237" t="s">
        <v>19</v>
      </c>
      <c r="F423" s="238" t="s">
        <v>544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215</v>
      </c>
      <c r="AU423" s="244" t="s">
        <v>81</v>
      </c>
      <c r="AV423" s="13" t="s">
        <v>79</v>
      </c>
      <c r="AW423" s="13" t="s">
        <v>33</v>
      </c>
      <c r="AX423" s="13" t="s">
        <v>72</v>
      </c>
      <c r="AY423" s="244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400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3" customFormat="1">
      <c r="A425" s="13"/>
      <c r="B425" s="234"/>
      <c r="C425" s="235"/>
      <c r="D425" s="236" t="s">
        <v>215</v>
      </c>
      <c r="E425" s="237" t="s">
        <v>19</v>
      </c>
      <c r="F425" s="238" t="s">
        <v>403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215</v>
      </c>
      <c r="AU425" s="244" t="s">
        <v>81</v>
      </c>
      <c r="AV425" s="13" t="s">
        <v>79</v>
      </c>
      <c r="AW425" s="13" t="s">
        <v>33</v>
      </c>
      <c r="AX425" s="13" t="s">
        <v>72</v>
      </c>
      <c r="AY425" s="244" t="s">
        <v>203</v>
      </c>
    </row>
    <row r="426" s="14" customFormat="1">
      <c r="A426" s="14"/>
      <c r="B426" s="245"/>
      <c r="C426" s="246"/>
      <c r="D426" s="236" t="s">
        <v>215</v>
      </c>
      <c r="E426" s="247" t="s">
        <v>19</v>
      </c>
      <c r="F426" s="248" t="s">
        <v>635</v>
      </c>
      <c r="G426" s="246"/>
      <c r="H426" s="249">
        <v>59.799999999999997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215</v>
      </c>
      <c r="AU426" s="255" t="s">
        <v>81</v>
      </c>
      <c r="AV426" s="14" t="s">
        <v>81</v>
      </c>
      <c r="AW426" s="14" t="s">
        <v>33</v>
      </c>
      <c r="AX426" s="14" t="s">
        <v>72</v>
      </c>
      <c r="AY426" s="255" t="s">
        <v>203</v>
      </c>
    </row>
    <row r="427" s="13" customFormat="1">
      <c r="A427" s="13"/>
      <c r="B427" s="234"/>
      <c r="C427" s="235"/>
      <c r="D427" s="236" t="s">
        <v>215</v>
      </c>
      <c r="E427" s="237" t="s">
        <v>19</v>
      </c>
      <c r="F427" s="238" t="s">
        <v>216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215</v>
      </c>
      <c r="AU427" s="244" t="s">
        <v>81</v>
      </c>
      <c r="AV427" s="13" t="s">
        <v>79</v>
      </c>
      <c r="AW427" s="13" t="s">
        <v>33</v>
      </c>
      <c r="AX427" s="13" t="s">
        <v>72</v>
      </c>
      <c r="AY427" s="244" t="s">
        <v>203</v>
      </c>
    </row>
    <row r="428" s="13" customFormat="1">
      <c r="A428" s="13"/>
      <c r="B428" s="234"/>
      <c r="C428" s="235"/>
      <c r="D428" s="236" t="s">
        <v>215</v>
      </c>
      <c r="E428" s="237" t="s">
        <v>19</v>
      </c>
      <c r="F428" s="238" t="s">
        <v>636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215</v>
      </c>
      <c r="AU428" s="244" t="s">
        <v>81</v>
      </c>
      <c r="AV428" s="13" t="s">
        <v>79</v>
      </c>
      <c r="AW428" s="13" t="s">
        <v>33</v>
      </c>
      <c r="AX428" s="13" t="s">
        <v>72</v>
      </c>
      <c r="AY428" s="244" t="s">
        <v>203</v>
      </c>
    </row>
    <row r="429" s="13" customFormat="1">
      <c r="A429" s="13"/>
      <c r="B429" s="234"/>
      <c r="C429" s="235"/>
      <c r="D429" s="236" t="s">
        <v>215</v>
      </c>
      <c r="E429" s="237" t="s">
        <v>19</v>
      </c>
      <c r="F429" s="238" t="s">
        <v>547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215</v>
      </c>
      <c r="AU429" s="244" t="s">
        <v>81</v>
      </c>
      <c r="AV429" s="13" t="s">
        <v>79</v>
      </c>
      <c r="AW429" s="13" t="s">
        <v>33</v>
      </c>
      <c r="AX429" s="13" t="s">
        <v>72</v>
      </c>
      <c r="AY429" s="244" t="s">
        <v>203</v>
      </c>
    </row>
    <row r="430" s="13" customFormat="1">
      <c r="A430" s="13"/>
      <c r="B430" s="234"/>
      <c r="C430" s="235"/>
      <c r="D430" s="236" t="s">
        <v>215</v>
      </c>
      <c r="E430" s="237" t="s">
        <v>19</v>
      </c>
      <c r="F430" s="238" t="s">
        <v>400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215</v>
      </c>
      <c r="AU430" s="244" t="s">
        <v>81</v>
      </c>
      <c r="AV430" s="13" t="s">
        <v>79</v>
      </c>
      <c r="AW430" s="13" t="s">
        <v>33</v>
      </c>
      <c r="AX430" s="13" t="s">
        <v>72</v>
      </c>
      <c r="AY430" s="244" t="s">
        <v>203</v>
      </c>
    </row>
    <row r="431" s="13" customFormat="1">
      <c r="A431" s="13"/>
      <c r="B431" s="234"/>
      <c r="C431" s="235"/>
      <c r="D431" s="236" t="s">
        <v>215</v>
      </c>
      <c r="E431" s="237" t="s">
        <v>19</v>
      </c>
      <c r="F431" s="238" t="s">
        <v>401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215</v>
      </c>
      <c r="AU431" s="244" t="s">
        <v>81</v>
      </c>
      <c r="AV431" s="13" t="s">
        <v>79</v>
      </c>
      <c r="AW431" s="13" t="s">
        <v>33</v>
      </c>
      <c r="AX431" s="13" t="s">
        <v>72</v>
      </c>
      <c r="AY431" s="244" t="s">
        <v>203</v>
      </c>
    </row>
    <row r="432" s="14" customFormat="1">
      <c r="A432" s="14"/>
      <c r="B432" s="245"/>
      <c r="C432" s="246"/>
      <c r="D432" s="236" t="s">
        <v>215</v>
      </c>
      <c r="E432" s="247" t="s">
        <v>19</v>
      </c>
      <c r="F432" s="248" t="s">
        <v>548</v>
      </c>
      <c r="G432" s="246"/>
      <c r="H432" s="249">
        <v>18.780000000000001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215</v>
      </c>
      <c r="AU432" s="255" t="s">
        <v>81</v>
      </c>
      <c r="AV432" s="14" t="s">
        <v>81</v>
      </c>
      <c r="AW432" s="14" t="s">
        <v>33</v>
      </c>
      <c r="AX432" s="14" t="s">
        <v>72</v>
      </c>
      <c r="AY432" s="255" t="s">
        <v>203</v>
      </c>
    </row>
    <row r="433" s="13" customFormat="1">
      <c r="A433" s="13"/>
      <c r="B433" s="234"/>
      <c r="C433" s="235"/>
      <c r="D433" s="236" t="s">
        <v>215</v>
      </c>
      <c r="E433" s="237" t="s">
        <v>19</v>
      </c>
      <c r="F433" s="238" t="s">
        <v>216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215</v>
      </c>
      <c r="AU433" s="244" t="s">
        <v>81</v>
      </c>
      <c r="AV433" s="13" t="s">
        <v>79</v>
      </c>
      <c r="AW433" s="13" t="s">
        <v>33</v>
      </c>
      <c r="AX433" s="13" t="s">
        <v>72</v>
      </c>
      <c r="AY433" s="244" t="s">
        <v>203</v>
      </c>
    </row>
    <row r="434" s="13" customFormat="1">
      <c r="A434" s="13"/>
      <c r="B434" s="234"/>
      <c r="C434" s="235"/>
      <c r="D434" s="236" t="s">
        <v>215</v>
      </c>
      <c r="E434" s="237" t="s">
        <v>19</v>
      </c>
      <c r="F434" s="238" t="s">
        <v>637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215</v>
      </c>
      <c r="AU434" s="244" t="s">
        <v>81</v>
      </c>
      <c r="AV434" s="13" t="s">
        <v>79</v>
      </c>
      <c r="AW434" s="13" t="s">
        <v>33</v>
      </c>
      <c r="AX434" s="13" t="s">
        <v>72</v>
      </c>
      <c r="AY434" s="244" t="s">
        <v>203</v>
      </c>
    </row>
    <row r="435" s="13" customFormat="1">
      <c r="A435" s="13"/>
      <c r="B435" s="234"/>
      <c r="C435" s="235"/>
      <c r="D435" s="236" t="s">
        <v>215</v>
      </c>
      <c r="E435" s="237" t="s">
        <v>19</v>
      </c>
      <c r="F435" s="238" t="s">
        <v>547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215</v>
      </c>
      <c r="AU435" s="244" t="s">
        <v>81</v>
      </c>
      <c r="AV435" s="13" t="s">
        <v>79</v>
      </c>
      <c r="AW435" s="13" t="s">
        <v>33</v>
      </c>
      <c r="AX435" s="13" t="s">
        <v>72</v>
      </c>
      <c r="AY435" s="244" t="s">
        <v>203</v>
      </c>
    </row>
    <row r="436" s="13" customFormat="1">
      <c r="A436" s="13"/>
      <c r="B436" s="234"/>
      <c r="C436" s="235"/>
      <c r="D436" s="236" t="s">
        <v>215</v>
      </c>
      <c r="E436" s="237" t="s">
        <v>19</v>
      </c>
      <c r="F436" s="238" t="s">
        <v>400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215</v>
      </c>
      <c r="AU436" s="244" t="s">
        <v>81</v>
      </c>
      <c r="AV436" s="13" t="s">
        <v>79</v>
      </c>
      <c r="AW436" s="13" t="s">
        <v>33</v>
      </c>
      <c r="AX436" s="13" t="s">
        <v>72</v>
      </c>
      <c r="AY436" s="244" t="s">
        <v>203</v>
      </c>
    </row>
    <row r="437" s="13" customFormat="1">
      <c r="A437" s="13"/>
      <c r="B437" s="234"/>
      <c r="C437" s="235"/>
      <c r="D437" s="236" t="s">
        <v>215</v>
      </c>
      <c r="E437" s="237" t="s">
        <v>19</v>
      </c>
      <c r="F437" s="238" t="s">
        <v>403</v>
      </c>
      <c r="G437" s="235"/>
      <c r="H437" s="237" t="s">
        <v>19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215</v>
      </c>
      <c r="AU437" s="244" t="s">
        <v>81</v>
      </c>
      <c r="AV437" s="13" t="s">
        <v>79</v>
      </c>
      <c r="AW437" s="13" t="s">
        <v>33</v>
      </c>
      <c r="AX437" s="13" t="s">
        <v>72</v>
      </c>
      <c r="AY437" s="244" t="s">
        <v>203</v>
      </c>
    </row>
    <row r="438" s="14" customFormat="1">
      <c r="A438" s="14"/>
      <c r="B438" s="245"/>
      <c r="C438" s="246"/>
      <c r="D438" s="236" t="s">
        <v>215</v>
      </c>
      <c r="E438" s="247" t="s">
        <v>19</v>
      </c>
      <c r="F438" s="248" t="s">
        <v>638</v>
      </c>
      <c r="G438" s="246"/>
      <c r="H438" s="249">
        <v>43.25</v>
      </c>
      <c r="I438" s="250"/>
      <c r="J438" s="246"/>
      <c r="K438" s="246"/>
      <c r="L438" s="251"/>
      <c r="M438" s="252"/>
      <c r="N438" s="253"/>
      <c r="O438" s="253"/>
      <c r="P438" s="253"/>
      <c r="Q438" s="253"/>
      <c r="R438" s="253"/>
      <c r="S438" s="253"/>
      <c r="T438" s="25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5" t="s">
        <v>215</v>
      </c>
      <c r="AU438" s="255" t="s">
        <v>81</v>
      </c>
      <c r="AV438" s="14" t="s">
        <v>81</v>
      </c>
      <c r="AW438" s="14" t="s">
        <v>33</v>
      </c>
      <c r="AX438" s="14" t="s">
        <v>72</v>
      </c>
      <c r="AY438" s="255" t="s">
        <v>203</v>
      </c>
    </row>
    <row r="439" s="13" customFormat="1">
      <c r="A439" s="13"/>
      <c r="B439" s="234"/>
      <c r="C439" s="235"/>
      <c r="D439" s="236" t="s">
        <v>215</v>
      </c>
      <c r="E439" s="237" t="s">
        <v>19</v>
      </c>
      <c r="F439" s="238" t="s">
        <v>216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215</v>
      </c>
      <c r="AU439" s="244" t="s">
        <v>81</v>
      </c>
      <c r="AV439" s="13" t="s">
        <v>79</v>
      </c>
      <c r="AW439" s="13" t="s">
        <v>33</v>
      </c>
      <c r="AX439" s="13" t="s">
        <v>72</v>
      </c>
      <c r="AY439" s="244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639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3" customFormat="1">
      <c r="A441" s="13"/>
      <c r="B441" s="234"/>
      <c r="C441" s="235"/>
      <c r="D441" s="236" t="s">
        <v>215</v>
      </c>
      <c r="E441" s="237" t="s">
        <v>19</v>
      </c>
      <c r="F441" s="238" t="s">
        <v>550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215</v>
      </c>
      <c r="AU441" s="244" t="s">
        <v>81</v>
      </c>
      <c r="AV441" s="13" t="s">
        <v>79</v>
      </c>
      <c r="AW441" s="13" t="s">
        <v>33</v>
      </c>
      <c r="AX441" s="13" t="s">
        <v>72</v>
      </c>
      <c r="AY441" s="244" t="s">
        <v>203</v>
      </c>
    </row>
    <row r="442" s="13" customFormat="1">
      <c r="A442" s="13"/>
      <c r="B442" s="234"/>
      <c r="C442" s="235"/>
      <c r="D442" s="236" t="s">
        <v>215</v>
      </c>
      <c r="E442" s="237" t="s">
        <v>19</v>
      </c>
      <c r="F442" s="238" t="s">
        <v>400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215</v>
      </c>
      <c r="AU442" s="244" t="s">
        <v>81</v>
      </c>
      <c r="AV442" s="13" t="s">
        <v>79</v>
      </c>
      <c r="AW442" s="13" t="s">
        <v>33</v>
      </c>
      <c r="AX442" s="13" t="s">
        <v>72</v>
      </c>
      <c r="AY442" s="244" t="s">
        <v>203</v>
      </c>
    </row>
    <row r="443" s="13" customFormat="1">
      <c r="A443" s="13"/>
      <c r="B443" s="234"/>
      <c r="C443" s="235"/>
      <c r="D443" s="236" t="s">
        <v>215</v>
      </c>
      <c r="E443" s="237" t="s">
        <v>19</v>
      </c>
      <c r="F443" s="238" t="s">
        <v>401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215</v>
      </c>
      <c r="AU443" s="244" t="s">
        <v>81</v>
      </c>
      <c r="AV443" s="13" t="s">
        <v>79</v>
      </c>
      <c r="AW443" s="13" t="s">
        <v>33</v>
      </c>
      <c r="AX443" s="13" t="s">
        <v>72</v>
      </c>
      <c r="AY443" s="244" t="s">
        <v>203</v>
      </c>
    </row>
    <row r="444" s="14" customFormat="1">
      <c r="A444" s="14"/>
      <c r="B444" s="245"/>
      <c r="C444" s="246"/>
      <c r="D444" s="236" t="s">
        <v>215</v>
      </c>
      <c r="E444" s="247" t="s">
        <v>19</v>
      </c>
      <c r="F444" s="248" t="s">
        <v>551</v>
      </c>
      <c r="G444" s="246"/>
      <c r="H444" s="249">
        <v>12.67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215</v>
      </c>
      <c r="AU444" s="255" t="s">
        <v>81</v>
      </c>
      <c r="AV444" s="14" t="s">
        <v>81</v>
      </c>
      <c r="AW444" s="14" t="s">
        <v>33</v>
      </c>
      <c r="AX444" s="14" t="s">
        <v>72</v>
      </c>
      <c r="AY444" s="255" t="s">
        <v>203</v>
      </c>
    </row>
    <row r="445" s="13" customFormat="1">
      <c r="A445" s="13"/>
      <c r="B445" s="234"/>
      <c r="C445" s="235"/>
      <c r="D445" s="236" t="s">
        <v>215</v>
      </c>
      <c r="E445" s="237" t="s">
        <v>19</v>
      </c>
      <c r="F445" s="238" t="s">
        <v>216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215</v>
      </c>
      <c r="AU445" s="244" t="s">
        <v>81</v>
      </c>
      <c r="AV445" s="13" t="s">
        <v>79</v>
      </c>
      <c r="AW445" s="13" t="s">
        <v>33</v>
      </c>
      <c r="AX445" s="13" t="s">
        <v>72</v>
      </c>
      <c r="AY445" s="244" t="s">
        <v>203</v>
      </c>
    </row>
    <row r="446" s="13" customFormat="1">
      <c r="A446" s="13"/>
      <c r="B446" s="234"/>
      <c r="C446" s="235"/>
      <c r="D446" s="236" t="s">
        <v>215</v>
      </c>
      <c r="E446" s="237" t="s">
        <v>19</v>
      </c>
      <c r="F446" s="238" t="s">
        <v>640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215</v>
      </c>
      <c r="AU446" s="244" t="s">
        <v>81</v>
      </c>
      <c r="AV446" s="13" t="s">
        <v>79</v>
      </c>
      <c r="AW446" s="13" t="s">
        <v>33</v>
      </c>
      <c r="AX446" s="13" t="s">
        <v>72</v>
      </c>
      <c r="AY446" s="244" t="s">
        <v>203</v>
      </c>
    </row>
    <row r="447" s="13" customFormat="1">
      <c r="A447" s="13"/>
      <c r="B447" s="234"/>
      <c r="C447" s="235"/>
      <c r="D447" s="236" t="s">
        <v>215</v>
      </c>
      <c r="E447" s="237" t="s">
        <v>19</v>
      </c>
      <c r="F447" s="238" t="s">
        <v>550</v>
      </c>
      <c r="G447" s="235"/>
      <c r="H447" s="237" t="s">
        <v>19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215</v>
      </c>
      <c r="AU447" s="244" t="s">
        <v>81</v>
      </c>
      <c r="AV447" s="13" t="s">
        <v>79</v>
      </c>
      <c r="AW447" s="13" t="s">
        <v>33</v>
      </c>
      <c r="AX447" s="13" t="s">
        <v>72</v>
      </c>
      <c r="AY447" s="244" t="s">
        <v>203</v>
      </c>
    </row>
    <row r="448" s="13" customFormat="1">
      <c r="A448" s="13"/>
      <c r="B448" s="234"/>
      <c r="C448" s="235"/>
      <c r="D448" s="236" t="s">
        <v>215</v>
      </c>
      <c r="E448" s="237" t="s">
        <v>19</v>
      </c>
      <c r="F448" s="238" t="s">
        <v>400</v>
      </c>
      <c r="G448" s="235"/>
      <c r="H448" s="237" t="s">
        <v>19</v>
      </c>
      <c r="I448" s="239"/>
      <c r="J448" s="235"/>
      <c r="K448" s="235"/>
      <c r="L448" s="240"/>
      <c r="M448" s="241"/>
      <c r="N448" s="242"/>
      <c r="O448" s="242"/>
      <c r="P448" s="242"/>
      <c r="Q448" s="242"/>
      <c r="R448" s="242"/>
      <c r="S448" s="242"/>
      <c r="T448" s="24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4" t="s">
        <v>215</v>
      </c>
      <c r="AU448" s="244" t="s">
        <v>81</v>
      </c>
      <c r="AV448" s="13" t="s">
        <v>79</v>
      </c>
      <c r="AW448" s="13" t="s">
        <v>33</v>
      </c>
      <c r="AX448" s="13" t="s">
        <v>72</v>
      </c>
      <c r="AY448" s="244" t="s">
        <v>203</v>
      </c>
    </row>
    <row r="449" s="13" customFormat="1">
      <c r="A449" s="13"/>
      <c r="B449" s="234"/>
      <c r="C449" s="235"/>
      <c r="D449" s="236" t="s">
        <v>215</v>
      </c>
      <c r="E449" s="237" t="s">
        <v>19</v>
      </c>
      <c r="F449" s="238" t="s">
        <v>403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215</v>
      </c>
      <c r="AU449" s="244" t="s">
        <v>81</v>
      </c>
      <c r="AV449" s="13" t="s">
        <v>79</v>
      </c>
      <c r="AW449" s="13" t="s">
        <v>33</v>
      </c>
      <c r="AX449" s="13" t="s">
        <v>72</v>
      </c>
      <c r="AY449" s="244" t="s">
        <v>203</v>
      </c>
    </row>
    <row r="450" s="14" customFormat="1">
      <c r="A450" s="14"/>
      <c r="B450" s="245"/>
      <c r="C450" s="246"/>
      <c r="D450" s="236" t="s">
        <v>215</v>
      </c>
      <c r="E450" s="247" t="s">
        <v>19</v>
      </c>
      <c r="F450" s="248" t="s">
        <v>641</v>
      </c>
      <c r="G450" s="246"/>
      <c r="H450" s="249">
        <v>35.895000000000003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215</v>
      </c>
      <c r="AU450" s="255" t="s">
        <v>81</v>
      </c>
      <c r="AV450" s="14" t="s">
        <v>81</v>
      </c>
      <c r="AW450" s="14" t="s">
        <v>33</v>
      </c>
      <c r="AX450" s="14" t="s">
        <v>72</v>
      </c>
      <c r="AY450" s="255" t="s">
        <v>203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216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642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3" customFormat="1">
      <c r="A453" s="13"/>
      <c r="B453" s="234"/>
      <c r="C453" s="235"/>
      <c r="D453" s="236" t="s">
        <v>215</v>
      </c>
      <c r="E453" s="237" t="s">
        <v>19</v>
      </c>
      <c r="F453" s="238" t="s">
        <v>553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215</v>
      </c>
      <c r="AU453" s="244" t="s">
        <v>81</v>
      </c>
      <c r="AV453" s="13" t="s">
        <v>79</v>
      </c>
      <c r="AW453" s="13" t="s">
        <v>33</v>
      </c>
      <c r="AX453" s="13" t="s">
        <v>72</v>
      </c>
      <c r="AY453" s="244" t="s">
        <v>203</v>
      </c>
    </row>
    <row r="454" s="13" customFormat="1">
      <c r="A454" s="13"/>
      <c r="B454" s="234"/>
      <c r="C454" s="235"/>
      <c r="D454" s="236" t="s">
        <v>215</v>
      </c>
      <c r="E454" s="237" t="s">
        <v>19</v>
      </c>
      <c r="F454" s="238" t="s">
        <v>400</v>
      </c>
      <c r="G454" s="235"/>
      <c r="H454" s="237" t="s">
        <v>19</v>
      </c>
      <c r="I454" s="239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215</v>
      </c>
      <c r="AU454" s="244" t="s">
        <v>81</v>
      </c>
      <c r="AV454" s="13" t="s">
        <v>79</v>
      </c>
      <c r="AW454" s="13" t="s">
        <v>33</v>
      </c>
      <c r="AX454" s="13" t="s">
        <v>72</v>
      </c>
      <c r="AY454" s="244" t="s">
        <v>203</v>
      </c>
    </row>
    <row r="455" s="13" customFormat="1">
      <c r="A455" s="13"/>
      <c r="B455" s="234"/>
      <c r="C455" s="235"/>
      <c r="D455" s="236" t="s">
        <v>215</v>
      </c>
      <c r="E455" s="237" t="s">
        <v>19</v>
      </c>
      <c r="F455" s="238" t="s">
        <v>401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215</v>
      </c>
      <c r="AU455" s="244" t="s">
        <v>81</v>
      </c>
      <c r="AV455" s="13" t="s">
        <v>79</v>
      </c>
      <c r="AW455" s="13" t="s">
        <v>33</v>
      </c>
      <c r="AX455" s="13" t="s">
        <v>72</v>
      </c>
      <c r="AY455" s="244" t="s">
        <v>203</v>
      </c>
    </row>
    <row r="456" s="14" customFormat="1">
      <c r="A456" s="14"/>
      <c r="B456" s="245"/>
      <c r="C456" s="246"/>
      <c r="D456" s="236" t="s">
        <v>215</v>
      </c>
      <c r="E456" s="247" t="s">
        <v>19</v>
      </c>
      <c r="F456" s="248" t="s">
        <v>554</v>
      </c>
      <c r="G456" s="246"/>
      <c r="H456" s="249">
        <v>75.170000000000002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215</v>
      </c>
      <c r="AU456" s="255" t="s">
        <v>81</v>
      </c>
      <c r="AV456" s="14" t="s">
        <v>81</v>
      </c>
      <c r="AW456" s="14" t="s">
        <v>33</v>
      </c>
      <c r="AX456" s="14" t="s">
        <v>72</v>
      </c>
      <c r="AY456" s="255" t="s">
        <v>203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216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643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3" customFormat="1">
      <c r="A459" s="13"/>
      <c r="B459" s="234"/>
      <c r="C459" s="235"/>
      <c r="D459" s="236" t="s">
        <v>215</v>
      </c>
      <c r="E459" s="237" t="s">
        <v>19</v>
      </c>
      <c r="F459" s="238" t="s">
        <v>553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215</v>
      </c>
      <c r="AU459" s="244" t="s">
        <v>81</v>
      </c>
      <c r="AV459" s="13" t="s">
        <v>79</v>
      </c>
      <c r="AW459" s="13" t="s">
        <v>33</v>
      </c>
      <c r="AX459" s="13" t="s">
        <v>72</v>
      </c>
      <c r="AY459" s="244" t="s">
        <v>203</v>
      </c>
    </row>
    <row r="460" s="13" customFormat="1">
      <c r="A460" s="13"/>
      <c r="B460" s="234"/>
      <c r="C460" s="235"/>
      <c r="D460" s="236" t="s">
        <v>215</v>
      </c>
      <c r="E460" s="237" t="s">
        <v>19</v>
      </c>
      <c r="F460" s="238" t="s">
        <v>400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215</v>
      </c>
      <c r="AU460" s="244" t="s">
        <v>81</v>
      </c>
      <c r="AV460" s="13" t="s">
        <v>79</v>
      </c>
      <c r="AW460" s="13" t="s">
        <v>33</v>
      </c>
      <c r="AX460" s="13" t="s">
        <v>72</v>
      </c>
      <c r="AY460" s="244" t="s">
        <v>203</v>
      </c>
    </row>
    <row r="461" s="13" customFormat="1">
      <c r="A461" s="13"/>
      <c r="B461" s="234"/>
      <c r="C461" s="235"/>
      <c r="D461" s="236" t="s">
        <v>215</v>
      </c>
      <c r="E461" s="237" t="s">
        <v>19</v>
      </c>
      <c r="F461" s="238" t="s">
        <v>403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215</v>
      </c>
      <c r="AU461" s="244" t="s">
        <v>81</v>
      </c>
      <c r="AV461" s="13" t="s">
        <v>79</v>
      </c>
      <c r="AW461" s="13" t="s">
        <v>33</v>
      </c>
      <c r="AX461" s="13" t="s">
        <v>72</v>
      </c>
      <c r="AY461" s="244" t="s">
        <v>203</v>
      </c>
    </row>
    <row r="462" s="14" customFormat="1">
      <c r="A462" s="14"/>
      <c r="B462" s="245"/>
      <c r="C462" s="246"/>
      <c r="D462" s="236" t="s">
        <v>215</v>
      </c>
      <c r="E462" s="247" t="s">
        <v>19</v>
      </c>
      <c r="F462" s="248" t="s">
        <v>644</v>
      </c>
      <c r="G462" s="246"/>
      <c r="H462" s="249">
        <v>83.587999999999994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215</v>
      </c>
      <c r="AU462" s="255" t="s">
        <v>81</v>
      </c>
      <c r="AV462" s="14" t="s">
        <v>81</v>
      </c>
      <c r="AW462" s="14" t="s">
        <v>33</v>
      </c>
      <c r="AX462" s="14" t="s">
        <v>72</v>
      </c>
      <c r="AY462" s="255" t="s">
        <v>203</v>
      </c>
    </row>
    <row r="463" s="13" customFormat="1">
      <c r="A463" s="13"/>
      <c r="B463" s="234"/>
      <c r="C463" s="235"/>
      <c r="D463" s="236" t="s">
        <v>215</v>
      </c>
      <c r="E463" s="237" t="s">
        <v>19</v>
      </c>
      <c r="F463" s="238" t="s">
        <v>216</v>
      </c>
      <c r="G463" s="235"/>
      <c r="H463" s="237" t="s">
        <v>19</v>
      </c>
      <c r="I463" s="239"/>
      <c r="J463" s="235"/>
      <c r="K463" s="235"/>
      <c r="L463" s="240"/>
      <c r="M463" s="241"/>
      <c r="N463" s="242"/>
      <c r="O463" s="242"/>
      <c r="P463" s="242"/>
      <c r="Q463" s="242"/>
      <c r="R463" s="242"/>
      <c r="S463" s="242"/>
      <c r="T463" s="24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4" t="s">
        <v>215</v>
      </c>
      <c r="AU463" s="244" t="s">
        <v>81</v>
      </c>
      <c r="AV463" s="13" t="s">
        <v>79</v>
      </c>
      <c r="AW463" s="13" t="s">
        <v>33</v>
      </c>
      <c r="AX463" s="13" t="s">
        <v>72</v>
      </c>
      <c r="AY463" s="244" t="s">
        <v>203</v>
      </c>
    </row>
    <row r="464" s="13" customFormat="1">
      <c r="A464" s="13"/>
      <c r="B464" s="234"/>
      <c r="C464" s="235"/>
      <c r="D464" s="236" t="s">
        <v>215</v>
      </c>
      <c r="E464" s="237" t="s">
        <v>19</v>
      </c>
      <c r="F464" s="238" t="s">
        <v>645</v>
      </c>
      <c r="G464" s="235"/>
      <c r="H464" s="237" t="s">
        <v>19</v>
      </c>
      <c r="I464" s="239"/>
      <c r="J464" s="235"/>
      <c r="K464" s="235"/>
      <c r="L464" s="240"/>
      <c r="M464" s="241"/>
      <c r="N464" s="242"/>
      <c r="O464" s="242"/>
      <c r="P464" s="242"/>
      <c r="Q464" s="242"/>
      <c r="R464" s="242"/>
      <c r="S464" s="242"/>
      <c r="T464" s="24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4" t="s">
        <v>215</v>
      </c>
      <c r="AU464" s="244" t="s">
        <v>81</v>
      </c>
      <c r="AV464" s="13" t="s">
        <v>79</v>
      </c>
      <c r="AW464" s="13" t="s">
        <v>33</v>
      </c>
      <c r="AX464" s="13" t="s">
        <v>72</v>
      </c>
      <c r="AY464" s="244" t="s">
        <v>203</v>
      </c>
    </row>
    <row r="465" s="13" customFormat="1">
      <c r="A465" s="13"/>
      <c r="B465" s="234"/>
      <c r="C465" s="235"/>
      <c r="D465" s="236" t="s">
        <v>215</v>
      </c>
      <c r="E465" s="237" t="s">
        <v>19</v>
      </c>
      <c r="F465" s="238" t="s">
        <v>553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215</v>
      </c>
      <c r="AU465" s="244" t="s">
        <v>81</v>
      </c>
      <c r="AV465" s="13" t="s">
        <v>79</v>
      </c>
      <c r="AW465" s="13" t="s">
        <v>33</v>
      </c>
      <c r="AX465" s="13" t="s">
        <v>72</v>
      </c>
      <c r="AY465" s="244" t="s">
        <v>203</v>
      </c>
    </row>
    <row r="466" s="13" customFormat="1">
      <c r="A466" s="13"/>
      <c r="B466" s="234"/>
      <c r="C466" s="235"/>
      <c r="D466" s="236" t="s">
        <v>215</v>
      </c>
      <c r="E466" s="237" t="s">
        <v>19</v>
      </c>
      <c r="F466" s="238" t="s">
        <v>400</v>
      </c>
      <c r="G466" s="235"/>
      <c r="H466" s="237" t="s">
        <v>19</v>
      </c>
      <c r="I466" s="239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215</v>
      </c>
      <c r="AU466" s="244" t="s">
        <v>81</v>
      </c>
      <c r="AV466" s="13" t="s">
        <v>79</v>
      </c>
      <c r="AW466" s="13" t="s">
        <v>33</v>
      </c>
      <c r="AX466" s="13" t="s">
        <v>72</v>
      </c>
      <c r="AY466" s="244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403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4" customFormat="1">
      <c r="A468" s="14"/>
      <c r="B468" s="245"/>
      <c r="C468" s="246"/>
      <c r="D468" s="236" t="s">
        <v>215</v>
      </c>
      <c r="E468" s="247" t="s">
        <v>19</v>
      </c>
      <c r="F468" s="248" t="s">
        <v>646</v>
      </c>
      <c r="G468" s="246"/>
      <c r="H468" s="249">
        <v>43.148000000000003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215</v>
      </c>
      <c r="AU468" s="255" t="s">
        <v>81</v>
      </c>
      <c r="AV468" s="14" t="s">
        <v>81</v>
      </c>
      <c r="AW468" s="14" t="s">
        <v>33</v>
      </c>
      <c r="AX468" s="14" t="s">
        <v>72</v>
      </c>
      <c r="AY468" s="255" t="s">
        <v>203</v>
      </c>
    </row>
    <row r="469" s="13" customFormat="1">
      <c r="A469" s="13"/>
      <c r="B469" s="234"/>
      <c r="C469" s="235"/>
      <c r="D469" s="236" t="s">
        <v>215</v>
      </c>
      <c r="E469" s="237" t="s">
        <v>19</v>
      </c>
      <c r="F469" s="238" t="s">
        <v>216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215</v>
      </c>
      <c r="AU469" s="244" t="s">
        <v>81</v>
      </c>
      <c r="AV469" s="13" t="s">
        <v>79</v>
      </c>
      <c r="AW469" s="13" t="s">
        <v>33</v>
      </c>
      <c r="AX469" s="13" t="s">
        <v>72</v>
      </c>
      <c r="AY469" s="244" t="s">
        <v>203</v>
      </c>
    </row>
    <row r="470" s="13" customFormat="1">
      <c r="A470" s="13"/>
      <c r="B470" s="234"/>
      <c r="C470" s="235"/>
      <c r="D470" s="236" t="s">
        <v>215</v>
      </c>
      <c r="E470" s="237" t="s">
        <v>19</v>
      </c>
      <c r="F470" s="238" t="s">
        <v>647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215</v>
      </c>
      <c r="AU470" s="244" t="s">
        <v>81</v>
      </c>
      <c r="AV470" s="13" t="s">
        <v>79</v>
      </c>
      <c r="AW470" s="13" t="s">
        <v>33</v>
      </c>
      <c r="AX470" s="13" t="s">
        <v>72</v>
      </c>
      <c r="AY470" s="244" t="s">
        <v>203</v>
      </c>
    </row>
    <row r="471" s="13" customFormat="1">
      <c r="A471" s="13"/>
      <c r="B471" s="234"/>
      <c r="C471" s="235"/>
      <c r="D471" s="236" t="s">
        <v>215</v>
      </c>
      <c r="E471" s="237" t="s">
        <v>19</v>
      </c>
      <c r="F471" s="238" t="s">
        <v>589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215</v>
      </c>
      <c r="AU471" s="244" t="s">
        <v>81</v>
      </c>
      <c r="AV471" s="13" t="s">
        <v>79</v>
      </c>
      <c r="AW471" s="13" t="s">
        <v>33</v>
      </c>
      <c r="AX471" s="13" t="s">
        <v>72</v>
      </c>
      <c r="AY471" s="244" t="s">
        <v>203</v>
      </c>
    </row>
    <row r="472" s="13" customFormat="1">
      <c r="A472" s="13"/>
      <c r="B472" s="234"/>
      <c r="C472" s="235"/>
      <c r="D472" s="236" t="s">
        <v>215</v>
      </c>
      <c r="E472" s="237" t="s">
        <v>19</v>
      </c>
      <c r="F472" s="238" t="s">
        <v>400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215</v>
      </c>
      <c r="AU472" s="244" t="s">
        <v>81</v>
      </c>
      <c r="AV472" s="13" t="s">
        <v>79</v>
      </c>
      <c r="AW472" s="13" t="s">
        <v>33</v>
      </c>
      <c r="AX472" s="13" t="s">
        <v>72</v>
      </c>
      <c r="AY472" s="244" t="s">
        <v>203</v>
      </c>
    </row>
    <row r="473" s="13" customFormat="1">
      <c r="A473" s="13"/>
      <c r="B473" s="234"/>
      <c r="C473" s="235"/>
      <c r="D473" s="236" t="s">
        <v>215</v>
      </c>
      <c r="E473" s="237" t="s">
        <v>19</v>
      </c>
      <c r="F473" s="238" t="s">
        <v>401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215</v>
      </c>
      <c r="AU473" s="244" t="s">
        <v>81</v>
      </c>
      <c r="AV473" s="13" t="s">
        <v>79</v>
      </c>
      <c r="AW473" s="13" t="s">
        <v>33</v>
      </c>
      <c r="AX473" s="13" t="s">
        <v>72</v>
      </c>
      <c r="AY473" s="244" t="s">
        <v>203</v>
      </c>
    </row>
    <row r="474" s="14" customFormat="1">
      <c r="A474" s="14"/>
      <c r="B474" s="245"/>
      <c r="C474" s="246"/>
      <c r="D474" s="236" t="s">
        <v>215</v>
      </c>
      <c r="E474" s="247" t="s">
        <v>19</v>
      </c>
      <c r="F474" s="248" t="s">
        <v>648</v>
      </c>
      <c r="G474" s="246"/>
      <c r="H474" s="249">
        <v>15.24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215</v>
      </c>
      <c r="AU474" s="255" t="s">
        <v>81</v>
      </c>
      <c r="AV474" s="14" t="s">
        <v>81</v>
      </c>
      <c r="AW474" s="14" t="s">
        <v>33</v>
      </c>
      <c r="AX474" s="14" t="s">
        <v>72</v>
      </c>
      <c r="AY474" s="255" t="s">
        <v>203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216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3" customFormat="1">
      <c r="A476" s="13"/>
      <c r="B476" s="234"/>
      <c r="C476" s="235"/>
      <c r="D476" s="236" t="s">
        <v>215</v>
      </c>
      <c r="E476" s="237" t="s">
        <v>19</v>
      </c>
      <c r="F476" s="238" t="s">
        <v>649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215</v>
      </c>
      <c r="AU476" s="244" t="s">
        <v>81</v>
      </c>
      <c r="AV476" s="13" t="s">
        <v>79</v>
      </c>
      <c r="AW476" s="13" t="s">
        <v>33</v>
      </c>
      <c r="AX476" s="13" t="s">
        <v>72</v>
      </c>
      <c r="AY476" s="244" t="s">
        <v>203</v>
      </c>
    </row>
    <row r="477" s="13" customFormat="1">
      <c r="A477" s="13"/>
      <c r="B477" s="234"/>
      <c r="C477" s="235"/>
      <c r="D477" s="236" t="s">
        <v>215</v>
      </c>
      <c r="E477" s="237" t="s">
        <v>19</v>
      </c>
      <c r="F477" s="238" t="s">
        <v>589</v>
      </c>
      <c r="G477" s="235"/>
      <c r="H477" s="237" t="s">
        <v>19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215</v>
      </c>
      <c r="AU477" s="244" t="s">
        <v>81</v>
      </c>
      <c r="AV477" s="13" t="s">
        <v>79</v>
      </c>
      <c r="AW477" s="13" t="s">
        <v>33</v>
      </c>
      <c r="AX477" s="13" t="s">
        <v>72</v>
      </c>
      <c r="AY477" s="244" t="s">
        <v>203</v>
      </c>
    </row>
    <row r="478" s="13" customFormat="1">
      <c r="A478" s="13"/>
      <c r="B478" s="234"/>
      <c r="C478" s="235"/>
      <c r="D478" s="236" t="s">
        <v>215</v>
      </c>
      <c r="E478" s="237" t="s">
        <v>19</v>
      </c>
      <c r="F478" s="238" t="s">
        <v>400</v>
      </c>
      <c r="G478" s="235"/>
      <c r="H478" s="237" t="s">
        <v>19</v>
      </c>
      <c r="I478" s="239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215</v>
      </c>
      <c r="AU478" s="244" t="s">
        <v>81</v>
      </c>
      <c r="AV478" s="13" t="s">
        <v>79</v>
      </c>
      <c r="AW478" s="13" t="s">
        <v>33</v>
      </c>
      <c r="AX478" s="13" t="s">
        <v>72</v>
      </c>
      <c r="AY478" s="244" t="s">
        <v>203</v>
      </c>
    </row>
    <row r="479" s="13" customFormat="1">
      <c r="A479" s="13"/>
      <c r="B479" s="234"/>
      <c r="C479" s="235"/>
      <c r="D479" s="236" t="s">
        <v>215</v>
      </c>
      <c r="E479" s="237" t="s">
        <v>19</v>
      </c>
      <c r="F479" s="238" t="s">
        <v>403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215</v>
      </c>
      <c r="AU479" s="244" t="s">
        <v>81</v>
      </c>
      <c r="AV479" s="13" t="s">
        <v>79</v>
      </c>
      <c r="AW479" s="13" t="s">
        <v>33</v>
      </c>
      <c r="AX479" s="13" t="s">
        <v>72</v>
      </c>
      <c r="AY479" s="244" t="s">
        <v>203</v>
      </c>
    </row>
    <row r="480" s="14" customFormat="1">
      <c r="A480" s="14"/>
      <c r="B480" s="245"/>
      <c r="C480" s="246"/>
      <c r="D480" s="236" t="s">
        <v>215</v>
      </c>
      <c r="E480" s="247" t="s">
        <v>19</v>
      </c>
      <c r="F480" s="248" t="s">
        <v>650</v>
      </c>
      <c r="G480" s="246"/>
      <c r="H480" s="249">
        <v>6.2949999999999999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215</v>
      </c>
      <c r="AU480" s="255" t="s">
        <v>81</v>
      </c>
      <c r="AV480" s="14" t="s">
        <v>81</v>
      </c>
      <c r="AW480" s="14" t="s">
        <v>33</v>
      </c>
      <c r="AX480" s="14" t="s">
        <v>72</v>
      </c>
      <c r="AY480" s="255" t="s">
        <v>203</v>
      </c>
    </row>
    <row r="481" s="13" customFormat="1">
      <c r="A481" s="13"/>
      <c r="B481" s="234"/>
      <c r="C481" s="235"/>
      <c r="D481" s="236" t="s">
        <v>215</v>
      </c>
      <c r="E481" s="237" t="s">
        <v>19</v>
      </c>
      <c r="F481" s="238" t="s">
        <v>216</v>
      </c>
      <c r="G481" s="235"/>
      <c r="H481" s="237" t="s">
        <v>19</v>
      </c>
      <c r="I481" s="239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215</v>
      </c>
      <c r="AU481" s="244" t="s">
        <v>81</v>
      </c>
      <c r="AV481" s="13" t="s">
        <v>79</v>
      </c>
      <c r="AW481" s="13" t="s">
        <v>33</v>
      </c>
      <c r="AX481" s="13" t="s">
        <v>72</v>
      </c>
      <c r="AY481" s="244" t="s">
        <v>203</v>
      </c>
    </row>
    <row r="482" s="13" customFormat="1">
      <c r="A482" s="13"/>
      <c r="B482" s="234"/>
      <c r="C482" s="235"/>
      <c r="D482" s="236" t="s">
        <v>215</v>
      </c>
      <c r="E482" s="237" t="s">
        <v>19</v>
      </c>
      <c r="F482" s="238" t="s">
        <v>651</v>
      </c>
      <c r="G482" s="235"/>
      <c r="H482" s="237" t="s">
        <v>19</v>
      </c>
      <c r="I482" s="239"/>
      <c r="J482" s="235"/>
      <c r="K482" s="235"/>
      <c r="L482" s="240"/>
      <c r="M482" s="241"/>
      <c r="N482" s="242"/>
      <c r="O482" s="242"/>
      <c r="P482" s="242"/>
      <c r="Q482" s="242"/>
      <c r="R482" s="242"/>
      <c r="S482" s="242"/>
      <c r="T482" s="24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4" t="s">
        <v>215</v>
      </c>
      <c r="AU482" s="244" t="s">
        <v>81</v>
      </c>
      <c r="AV482" s="13" t="s">
        <v>79</v>
      </c>
      <c r="AW482" s="13" t="s">
        <v>33</v>
      </c>
      <c r="AX482" s="13" t="s">
        <v>72</v>
      </c>
      <c r="AY482" s="244" t="s">
        <v>203</v>
      </c>
    </row>
    <row r="483" s="13" customFormat="1">
      <c r="A483" s="13"/>
      <c r="B483" s="234"/>
      <c r="C483" s="235"/>
      <c r="D483" s="236" t="s">
        <v>215</v>
      </c>
      <c r="E483" s="237" t="s">
        <v>19</v>
      </c>
      <c r="F483" s="238" t="s">
        <v>589</v>
      </c>
      <c r="G483" s="235"/>
      <c r="H483" s="237" t="s">
        <v>19</v>
      </c>
      <c r="I483" s="239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215</v>
      </c>
      <c r="AU483" s="244" t="s">
        <v>81</v>
      </c>
      <c r="AV483" s="13" t="s">
        <v>79</v>
      </c>
      <c r="AW483" s="13" t="s">
        <v>33</v>
      </c>
      <c r="AX483" s="13" t="s">
        <v>72</v>
      </c>
      <c r="AY483" s="244" t="s">
        <v>203</v>
      </c>
    </row>
    <row r="484" s="13" customFormat="1">
      <c r="A484" s="13"/>
      <c r="B484" s="234"/>
      <c r="C484" s="235"/>
      <c r="D484" s="236" t="s">
        <v>215</v>
      </c>
      <c r="E484" s="237" t="s">
        <v>19</v>
      </c>
      <c r="F484" s="238" t="s">
        <v>400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215</v>
      </c>
      <c r="AU484" s="244" t="s">
        <v>81</v>
      </c>
      <c r="AV484" s="13" t="s">
        <v>79</v>
      </c>
      <c r="AW484" s="13" t="s">
        <v>33</v>
      </c>
      <c r="AX484" s="13" t="s">
        <v>72</v>
      </c>
      <c r="AY484" s="244" t="s">
        <v>203</v>
      </c>
    </row>
    <row r="485" s="13" customFormat="1">
      <c r="A485" s="13"/>
      <c r="B485" s="234"/>
      <c r="C485" s="235"/>
      <c r="D485" s="236" t="s">
        <v>215</v>
      </c>
      <c r="E485" s="237" t="s">
        <v>19</v>
      </c>
      <c r="F485" s="238" t="s">
        <v>403</v>
      </c>
      <c r="G485" s="235"/>
      <c r="H485" s="237" t="s">
        <v>19</v>
      </c>
      <c r="I485" s="239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215</v>
      </c>
      <c r="AU485" s="244" t="s">
        <v>81</v>
      </c>
      <c r="AV485" s="13" t="s">
        <v>79</v>
      </c>
      <c r="AW485" s="13" t="s">
        <v>33</v>
      </c>
      <c r="AX485" s="13" t="s">
        <v>72</v>
      </c>
      <c r="AY485" s="244" t="s">
        <v>203</v>
      </c>
    </row>
    <row r="486" s="14" customFormat="1">
      <c r="A486" s="14"/>
      <c r="B486" s="245"/>
      <c r="C486" s="246"/>
      <c r="D486" s="236" t="s">
        <v>215</v>
      </c>
      <c r="E486" s="247" t="s">
        <v>19</v>
      </c>
      <c r="F486" s="248" t="s">
        <v>652</v>
      </c>
      <c r="G486" s="246"/>
      <c r="H486" s="249">
        <v>9.2249999999999996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215</v>
      </c>
      <c r="AU486" s="255" t="s">
        <v>81</v>
      </c>
      <c r="AV486" s="14" t="s">
        <v>81</v>
      </c>
      <c r="AW486" s="14" t="s">
        <v>33</v>
      </c>
      <c r="AX486" s="14" t="s">
        <v>72</v>
      </c>
      <c r="AY486" s="255" t="s">
        <v>203</v>
      </c>
    </row>
    <row r="487" s="13" customFormat="1">
      <c r="A487" s="13"/>
      <c r="B487" s="234"/>
      <c r="C487" s="235"/>
      <c r="D487" s="236" t="s">
        <v>215</v>
      </c>
      <c r="E487" s="237" t="s">
        <v>19</v>
      </c>
      <c r="F487" s="238" t="s">
        <v>216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215</v>
      </c>
      <c r="AU487" s="244" t="s">
        <v>81</v>
      </c>
      <c r="AV487" s="13" t="s">
        <v>79</v>
      </c>
      <c r="AW487" s="13" t="s">
        <v>33</v>
      </c>
      <c r="AX487" s="13" t="s">
        <v>72</v>
      </c>
      <c r="AY487" s="244" t="s">
        <v>203</v>
      </c>
    </row>
    <row r="488" s="13" customFormat="1">
      <c r="A488" s="13"/>
      <c r="B488" s="234"/>
      <c r="C488" s="235"/>
      <c r="D488" s="236" t="s">
        <v>215</v>
      </c>
      <c r="E488" s="237" t="s">
        <v>19</v>
      </c>
      <c r="F488" s="238" t="s">
        <v>653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215</v>
      </c>
      <c r="AU488" s="244" t="s">
        <v>81</v>
      </c>
      <c r="AV488" s="13" t="s">
        <v>79</v>
      </c>
      <c r="AW488" s="13" t="s">
        <v>33</v>
      </c>
      <c r="AX488" s="13" t="s">
        <v>72</v>
      </c>
      <c r="AY488" s="244" t="s">
        <v>203</v>
      </c>
    </row>
    <row r="489" s="13" customFormat="1">
      <c r="A489" s="13"/>
      <c r="B489" s="234"/>
      <c r="C489" s="235"/>
      <c r="D489" s="236" t="s">
        <v>215</v>
      </c>
      <c r="E489" s="237" t="s">
        <v>19</v>
      </c>
      <c r="F489" s="238" t="s">
        <v>589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215</v>
      </c>
      <c r="AU489" s="244" t="s">
        <v>81</v>
      </c>
      <c r="AV489" s="13" t="s">
        <v>79</v>
      </c>
      <c r="AW489" s="13" t="s">
        <v>33</v>
      </c>
      <c r="AX489" s="13" t="s">
        <v>72</v>
      </c>
      <c r="AY489" s="244" t="s">
        <v>203</v>
      </c>
    </row>
    <row r="490" s="13" customFormat="1">
      <c r="A490" s="13"/>
      <c r="B490" s="234"/>
      <c r="C490" s="235"/>
      <c r="D490" s="236" t="s">
        <v>215</v>
      </c>
      <c r="E490" s="237" t="s">
        <v>19</v>
      </c>
      <c r="F490" s="238" t="s">
        <v>400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215</v>
      </c>
      <c r="AU490" s="244" t="s">
        <v>81</v>
      </c>
      <c r="AV490" s="13" t="s">
        <v>79</v>
      </c>
      <c r="AW490" s="13" t="s">
        <v>33</v>
      </c>
      <c r="AX490" s="13" t="s">
        <v>72</v>
      </c>
      <c r="AY490" s="244" t="s">
        <v>203</v>
      </c>
    </row>
    <row r="491" s="13" customFormat="1">
      <c r="A491" s="13"/>
      <c r="B491" s="234"/>
      <c r="C491" s="235"/>
      <c r="D491" s="236" t="s">
        <v>215</v>
      </c>
      <c r="E491" s="237" t="s">
        <v>19</v>
      </c>
      <c r="F491" s="238" t="s">
        <v>403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215</v>
      </c>
      <c r="AU491" s="244" t="s">
        <v>81</v>
      </c>
      <c r="AV491" s="13" t="s">
        <v>79</v>
      </c>
      <c r="AW491" s="13" t="s">
        <v>33</v>
      </c>
      <c r="AX491" s="13" t="s">
        <v>72</v>
      </c>
      <c r="AY491" s="244" t="s">
        <v>203</v>
      </c>
    </row>
    <row r="492" s="14" customFormat="1">
      <c r="A492" s="14"/>
      <c r="B492" s="245"/>
      <c r="C492" s="246"/>
      <c r="D492" s="236" t="s">
        <v>215</v>
      </c>
      <c r="E492" s="247" t="s">
        <v>19</v>
      </c>
      <c r="F492" s="248" t="s">
        <v>648</v>
      </c>
      <c r="G492" s="246"/>
      <c r="H492" s="249">
        <v>15.24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215</v>
      </c>
      <c r="AU492" s="255" t="s">
        <v>81</v>
      </c>
      <c r="AV492" s="14" t="s">
        <v>81</v>
      </c>
      <c r="AW492" s="14" t="s">
        <v>33</v>
      </c>
      <c r="AX492" s="14" t="s">
        <v>72</v>
      </c>
      <c r="AY492" s="255" t="s">
        <v>203</v>
      </c>
    </row>
    <row r="493" s="13" customFormat="1">
      <c r="A493" s="13"/>
      <c r="B493" s="234"/>
      <c r="C493" s="235"/>
      <c r="D493" s="236" t="s">
        <v>215</v>
      </c>
      <c r="E493" s="237" t="s">
        <v>19</v>
      </c>
      <c r="F493" s="238" t="s">
        <v>216</v>
      </c>
      <c r="G493" s="235"/>
      <c r="H493" s="237" t="s">
        <v>19</v>
      </c>
      <c r="I493" s="239"/>
      <c r="J493" s="235"/>
      <c r="K493" s="235"/>
      <c r="L493" s="240"/>
      <c r="M493" s="241"/>
      <c r="N493" s="242"/>
      <c r="O493" s="242"/>
      <c r="P493" s="242"/>
      <c r="Q493" s="242"/>
      <c r="R493" s="242"/>
      <c r="S493" s="242"/>
      <c r="T493" s="24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4" t="s">
        <v>215</v>
      </c>
      <c r="AU493" s="244" t="s">
        <v>81</v>
      </c>
      <c r="AV493" s="13" t="s">
        <v>79</v>
      </c>
      <c r="AW493" s="13" t="s">
        <v>33</v>
      </c>
      <c r="AX493" s="13" t="s">
        <v>72</v>
      </c>
      <c r="AY493" s="244" t="s">
        <v>203</v>
      </c>
    </row>
    <row r="494" s="13" customFormat="1">
      <c r="A494" s="13"/>
      <c r="B494" s="234"/>
      <c r="C494" s="235"/>
      <c r="D494" s="236" t="s">
        <v>215</v>
      </c>
      <c r="E494" s="237" t="s">
        <v>19</v>
      </c>
      <c r="F494" s="238" t="s">
        <v>654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215</v>
      </c>
      <c r="AU494" s="244" t="s">
        <v>81</v>
      </c>
      <c r="AV494" s="13" t="s">
        <v>79</v>
      </c>
      <c r="AW494" s="13" t="s">
        <v>33</v>
      </c>
      <c r="AX494" s="13" t="s">
        <v>72</v>
      </c>
      <c r="AY494" s="244" t="s">
        <v>203</v>
      </c>
    </row>
    <row r="495" s="13" customFormat="1">
      <c r="A495" s="13"/>
      <c r="B495" s="234"/>
      <c r="C495" s="235"/>
      <c r="D495" s="236" t="s">
        <v>215</v>
      </c>
      <c r="E495" s="237" t="s">
        <v>19</v>
      </c>
      <c r="F495" s="238" t="s">
        <v>556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215</v>
      </c>
      <c r="AU495" s="244" t="s">
        <v>81</v>
      </c>
      <c r="AV495" s="13" t="s">
        <v>79</v>
      </c>
      <c r="AW495" s="13" t="s">
        <v>33</v>
      </c>
      <c r="AX495" s="13" t="s">
        <v>72</v>
      </c>
      <c r="AY495" s="244" t="s">
        <v>203</v>
      </c>
    </row>
    <row r="496" s="13" customFormat="1">
      <c r="A496" s="13"/>
      <c r="B496" s="234"/>
      <c r="C496" s="235"/>
      <c r="D496" s="236" t="s">
        <v>215</v>
      </c>
      <c r="E496" s="237" t="s">
        <v>19</v>
      </c>
      <c r="F496" s="238" t="s">
        <v>400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215</v>
      </c>
      <c r="AU496" s="244" t="s">
        <v>81</v>
      </c>
      <c r="AV496" s="13" t="s">
        <v>79</v>
      </c>
      <c r="AW496" s="13" t="s">
        <v>33</v>
      </c>
      <c r="AX496" s="13" t="s">
        <v>72</v>
      </c>
      <c r="AY496" s="244" t="s">
        <v>203</v>
      </c>
    </row>
    <row r="497" s="13" customFormat="1">
      <c r="A497" s="13"/>
      <c r="B497" s="234"/>
      <c r="C497" s="235"/>
      <c r="D497" s="236" t="s">
        <v>215</v>
      </c>
      <c r="E497" s="237" t="s">
        <v>19</v>
      </c>
      <c r="F497" s="238" t="s">
        <v>401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215</v>
      </c>
      <c r="AU497" s="244" t="s">
        <v>81</v>
      </c>
      <c r="AV497" s="13" t="s">
        <v>79</v>
      </c>
      <c r="AW497" s="13" t="s">
        <v>33</v>
      </c>
      <c r="AX497" s="13" t="s">
        <v>72</v>
      </c>
      <c r="AY497" s="244" t="s">
        <v>203</v>
      </c>
    </row>
    <row r="498" s="14" customFormat="1">
      <c r="A498" s="14"/>
      <c r="B498" s="245"/>
      <c r="C498" s="246"/>
      <c r="D498" s="236" t="s">
        <v>215</v>
      </c>
      <c r="E498" s="247" t="s">
        <v>19</v>
      </c>
      <c r="F498" s="248" t="s">
        <v>557</v>
      </c>
      <c r="G498" s="246"/>
      <c r="H498" s="249">
        <v>15.09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215</v>
      </c>
      <c r="AU498" s="255" t="s">
        <v>81</v>
      </c>
      <c r="AV498" s="14" t="s">
        <v>81</v>
      </c>
      <c r="AW498" s="14" t="s">
        <v>33</v>
      </c>
      <c r="AX498" s="14" t="s">
        <v>72</v>
      </c>
      <c r="AY498" s="255" t="s">
        <v>203</v>
      </c>
    </row>
    <row r="499" s="13" customFormat="1">
      <c r="A499" s="13"/>
      <c r="B499" s="234"/>
      <c r="C499" s="235"/>
      <c r="D499" s="236" t="s">
        <v>215</v>
      </c>
      <c r="E499" s="237" t="s">
        <v>19</v>
      </c>
      <c r="F499" s="238" t="s">
        <v>216</v>
      </c>
      <c r="G499" s="235"/>
      <c r="H499" s="237" t="s">
        <v>19</v>
      </c>
      <c r="I499" s="239"/>
      <c r="J499" s="235"/>
      <c r="K499" s="235"/>
      <c r="L499" s="240"/>
      <c r="M499" s="241"/>
      <c r="N499" s="242"/>
      <c r="O499" s="242"/>
      <c r="P499" s="242"/>
      <c r="Q499" s="242"/>
      <c r="R499" s="242"/>
      <c r="S499" s="242"/>
      <c r="T499" s="24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4" t="s">
        <v>215</v>
      </c>
      <c r="AU499" s="244" t="s">
        <v>81</v>
      </c>
      <c r="AV499" s="13" t="s">
        <v>79</v>
      </c>
      <c r="AW499" s="13" t="s">
        <v>33</v>
      </c>
      <c r="AX499" s="13" t="s">
        <v>72</v>
      </c>
      <c r="AY499" s="244" t="s">
        <v>203</v>
      </c>
    </row>
    <row r="500" s="13" customFormat="1">
      <c r="A500" s="13"/>
      <c r="B500" s="234"/>
      <c r="C500" s="235"/>
      <c r="D500" s="236" t="s">
        <v>215</v>
      </c>
      <c r="E500" s="237" t="s">
        <v>19</v>
      </c>
      <c r="F500" s="238" t="s">
        <v>655</v>
      </c>
      <c r="G500" s="235"/>
      <c r="H500" s="237" t="s">
        <v>19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215</v>
      </c>
      <c r="AU500" s="244" t="s">
        <v>81</v>
      </c>
      <c r="AV500" s="13" t="s">
        <v>79</v>
      </c>
      <c r="AW500" s="13" t="s">
        <v>33</v>
      </c>
      <c r="AX500" s="13" t="s">
        <v>72</v>
      </c>
      <c r="AY500" s="244" t="s">
        <v>203</v>
      </c>
    </row>
    <row r="501" s="13" customFormat="1">
      <c r="A501" s="13"/>
      <c r="B501" s="234"/>
      <c r="C501" s="235"/>
      <c r="D501" s="236" t="s">
        <v>215</v>
      </c>
      <c r="E501" s="237" t="s">
        <v>19</v>
      </c>
      <c r="F501" s="238" t="s">
        <v>556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215</v>
      </c>
      <c r="AU501" s="244" t="s">
        <v>81</v>
      </c>
      <c r="AV501" s="13" t="s">
        <v>79</v>
      </c>
      <c r="AW501" s="13" t="s">
        <v>33</v>
      </c>
      <c r="AX501" s="13" t="s">
        <v>72</v>
      </c>
      <c r="AY501" s="244" t="s">
        <v>203</v>
      </c>
    </row>
    <row r="502" s="13" customFormat="1">
      <c r="A502" s="13"/>
      <c r="B502" s="234"/>
      <c r="C502" s="235"/>
      <c r="D502" s="236" t="s">
        <v>215</v>
      </c>
      <c r="E502" s="237" t="s">
        <v>19</v>
      </c>
      <c r="F502" s="238" t="s">
        <v>400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215</v>
      </c>
      <c r="AU502" s="244" t="s">
        <v>81</v>
      </c>
      <c r="AV502" s="13" t="s">
        <v>79</v>
      </c>
      <c r="AW502" s="13" t="s">
        <v>33</v>
      </c>
      <c r="AX502" s="13" t="s">
        <v>72</v>
      </c>
      <c r="AY502" s="244" t="s">
        <v>203</v>
      </c>
    </row>
    <row r="503" s="13" customFormat="1">
      <c r="A503" s="13"/>
      <c r="B503" s="234"/>
      <c r="C503" s="235"/>
      <c r="D503" s="236" t="s">
        <v>215</v>
      </c>
      <c r="E503" s="237" t="s">
        <v>19</v>
      </c>
      <c r="F503" s="238" t="s">
        <v>403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215</v>
      </c>
      <c r="AU503" s="244" t="s">
        <v>81</v>
      </c>
      <c r="AV503" s="13" t="s">
        <v>79</v>
      </c>
      <c r="AW503" s="13" t="s">
        <v>33</v>
      </c>
      <c r="AX503" s="13" t="s">
        <v>72</v>
      </c>
      <c r="AY503" s="244" t="s">
        <v>203</v>
      </c>
    </row>
    <row r="504" s="14" customFormat="1">
      <c r="A504" s="14"/>
      <c r="B504" s="245"/>
      <c r="C504" s="246"/>
      <c r="D504" s="236" t="s">
        <v>215</v>
      </c>
      <c r="E504" s="247" t="s">
        <v>19</v>
      </c>
      <c r="F504" s="248" t="s">
        <v>656</v>
      </c>
      <c r="G504" s="246"/>
      <c r="H504" s="249">
        <v>39.049999999999997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215</v>
      </c>
      <c r="AU504" s="255" t="s">
        <v>81</v>
      </c>
      <c r="AV504" s="14" t="s">
        <v>81</v>
      </c>
      <c r="AW504" s="14" t="s">
        <v>33</v>
      </c>
      <c r="AX504" s="14" t="s">
        <v>72</v>
      </c>
      <c r="AY504" s="255" t="s">
        <v>203</v>
      </c>
    </row>
    <row r="505" s="13" customFormat="1">
      <c r="A505" s="13"/>
      <c r="B505" s="234"/>
      <c r="C505" s="235"/>
      <c r="D505" s="236" t="s">
        <v>215</v>
      </c>
      <c r="E505" s="237" t="s">
        <v>19</v>
      </c>
      <c r="F505" s="238" t="s">
        <v>216</v>
      </c>
      <c r="G505" s="235"/>
      <c r="H505" s="237" t="s">
        <v>19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215</v>
      </c>
      <c r="AU505" s="244" t="s">
        <v>81</v>
      </c>
      <c r="AV505" s="13" t="s">
        <v>79</v>
      </c>
      <c r="AW505" s="13" t="s">
        <v>33</v>
      </c>
      <c r="AX505" s="13" t="s">
        <v>72</v>
      </c>
      <c r="AY505" s="244" t="s">
        <v>203</v>
      </c>
    </row>
    <row r="506" s="13" customFormat="1">
      <c r="A506" s="13"/>
      <c r="B506" s="234"/>
      <c r="C506" s="235"/>
      <c r="D506" s="236" t="s">
        <v>215</v>
      </c>
      <c r="E506" s="237" t="s">
        <v>19</v>
      </c>
      <c r="F506" s="238" t="s">
        <v>657</v>
      </c>
      <c r="G506" s="235"/>
      <c r="H506" s="237" t="s">
        <v>19</v>
      </c>
      <c r="I506" s="239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215</v>
      </c>
      <c r="AU506" s="244" t="s">
        <v>81</v>
      </c>
      <c r="AV506" s="13" t="s">
        <v>79</v>
      </c>
      <c r="AW506" s="13" t="s">
        <v>33</v>
      </c>
      <c r="AX506" s="13" t="s">
        <v>72</v>
      </c>
      <c r="AY506" s="244" t="s">
        <v>203</v>
      </c>
    </row>
    <row r="507" s="13" customFormat="1">
      <c r="A507" s="13"/>
      <c r="B507" s="234"/>
      <c r="C507" s="235"/>
      <c r="D507" s="236" t="s">
        <v>215</v>
      </c>
      <c r="E507" s="237" t="s">
        <v>19</v>
      </c>
      <c r="F507" s="238" t="s">
        <v>559</v>
      </c>
      <c r="G507" s="235"/>
      <c r="H507" s="237" t="s">
        <v>19</v>
      </c>
      <c r="I507" s="239"/>
      <c r="J507" s="235"/>
      <c r="K507" s="235"/>
      <c r="L507" s="240"/>
      <c r="M507" s="241"/>
      <c r="N507" s="242"/>
      <c r="O507" s="242"/>
      <c r="P507" s="242"/>
      <c r="Q507" s="242"/>
      <c r="R507" s="242"/>
      <c r="S507" s="242"/>
      <c r="T507" s="24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4" t="s">
        <v>215</v>
      </c>
      <c r="AU507" s="244" t="s">
        <v>81</v>
      </c>
      <c r="AV507" s="13" t="s">
        <v>79</v>
      </c>
      <c r="AW507" s="13" t="s">
        <v>33</v>
      </c>
      <c r="AX507" s="13" t="s">
        <v>72</v>
      </c>
      <c r="AY507" s="244" t="s">
        <v>203</v>
      </c>
    </row>
    <row r="508" s="13" customFormat="1">
      <c r="A508" s="13"/>
      <c r="B508" s="234"/>
      <c r="C508" s="235"/>
      <c r="D508" s="236" t="s">
        <v>215</v>
      </c>
      <c r="E508" s="237" t="s">
        <v>19</v>
      </c>
      <c r="F508" s="238" t="s">
        <v>400</v>
      </c>
      <c r="G508" s="235"/>
      <c r="H508" s="237" t="s">
        <v>19</v>
      </c>
      <c r="I508" s="239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215</v>
      </c>
      <c r="AU508" s="244" t="s">
        <v>81</v>
      </c>
      <c r="AV508" s="13" t="s">
        <v>79</v>
      </c>
      <c r="AW508" s="13" t="s">
        <v>33</v>
      </c>
      <c r="AX508" s="13" t="s">
        <v>72</v>
      </c>
      <c r="AY508" s="244" t="s">
        <v>203</v>
      </c>
    </row>
    <row r="509" s="13" customFormat="1">
      <c r="A509" s="13"/>
      <c r="B509" s="234"/>
      <c r="C509" s="235"/>
      <c r="D509" s="236" t="s">
        <v>215</v>
      </c>
      <c r="E509" s="237" t="s">
        <v>19</v>
      </c>
      <c r="F509" s="238" t="s">
        <v>401</v>
      </c>
      <c r="G509" s="235"/>
      <c r="H509" s="237" t="s">
        <v>19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215</v>
      </c>
      <c r="AU509" s="244" t="s">
        <v>81</v>
      </c>
      <c r="AV509" s="13" t="s">
        <v>79</v>
      </c>
      <c r="AW509" s="13" t="s">
        <v>33</v>
      </c>
      <c r="AX509" s="13" t="s">
        <v>72</v>
      </c>
      <c r="AY509" s="244" t="s">
        <v>203</v>
      </c>
    </row>
    <row r="510" s="14" customFormat="1">
      <c r="A510" s="14"/>
      <c r="B510" s="245"/>
      <c r="C510" s="246"/>
      <c r="D510" s="236" t="s">
        <v>215</v>
      </c>
      <c r="E510" s="247" t="s">
        <v>19</v>
      </c>
      <c r="F510" s="248" t="s">
        <v>560</v>
      </c>
      <c r="G510" s="246"/>
      <c r="H510" s="249">
        <v>38.869999999999997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5" t="s">
        <v>215</v>
      </c>
      <c r="AU510" s="255" t="s">
        <v>81</v>
      </c>
      <c r="AV510" s="14" t="s">
        <v>81</v>
      </c>
      <c r="AW510" s="14" t="s">
        <v>33</v>
      </c>
      <c r="AX510" s="14" t="s">
        <v>72</v>
      </c>
      <c r="AY510" s="255" t="s">
        <v>203</v>
      </c>
    </row>
    <row r="511" s="13" customFormat="1">
      <c r="A511" s="13"/>
      <c r="B511" s="234"/>
      <c r="C511" s="235"/>
      <c r="D511" s="236" t="s">
        <v>215</v>
      </c>
      <c r="E511" s="237" t="s">
        <v>19</v>
      </c>
      <c r="F511" s="238" t="s">
        <v>216</v>
      </c>
      <c r="G511" s="235"/>
      <c r="H511" s="237" t="s">
        <v>19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215</v>
      </c>
      <c r="AU511" s="244" t="s">
        <v>81</v>
      </c>
      <c r="AV511" s="13" t="s">
        <v>79</v>
      </c>
      <c r="AW511" s="13" t="s">
        <v>33</v>
      </c>
      <c r="AX511" s="13" t="s">
        <v>72</v>
      </c>
      <c r="AY511" s="244" t="s">
        <v>203</v>
      </c>
    </row>
    <row r="512" s="13" customFormat="1">
      <c r="A512" s="13"/>
      <c r="B512" s="234"/>
      <c r="C512" s="235"/>
      <c r="D512" s="236" t="s">
        <v>215</v>
      </c>
      <c r="E512" s="237" t="s">
        <v>19</v>
      </c>
      <c r="F512" s="238" t="s">
        <v>658</v>
      </c>
      <c r="G512" s="235"/>
      <c r="H512" s="237" t="s">
        <v>19</v>
      </c>
      <c r="I512" s="239"/>
      <c r="J512" s="235"/>
      <c r="K512" s="235"/>
      <c r="L512" s="240"/>
      <c r="M512" s="241"/>
      <c r="N512" s="242"/>
      <c r="O512" s="242"/>
      <c r="P512" s="242"/>
      <c r="Q512" s="242"/>
      <c r="R512" s="242"/>
      <c r="S512" s="242"/>
      <c r="T512" s="24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4" t="s">
        <v>215</v>
      </c>
      <c r="AU512" s="244" t="s">
        <v>81</v>
      </c>
      <c r="AV512" s="13" t="s">
        <v>79</v>
      </c>
      <c r="AW512" s="13" t="s">
        <v>33</v>
      </c>
      <c r="AX512" s="13" t="s">
        <v>72</v>
      </c>
      <c r="AY512" s="244" t="s">
        <v>203</v>
      </c>
    </row>
    <row r="513" s="13" customFormat="1">
      <c r="A513" s="13"/>
      <c r="B513" s="234"/>
      <c r="C513" s="235"/>
      <c r="D513" s="236" t="s">
        <v>215</v>
      </c>
      <c r="E513" s="237" t="s">
        <v>19</v>
      </c>
      <c r="F513" s="238" t="s">
        <v>559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215</v>
      </c>
      <c r="AU513" s="244" t="s">
        <v>81</v>
      </c>
      <c r="AV513" s="13" t="s">
        <v>79</v>
      </c>
      <c r="AW513" s="13" t="s">
        <v>33</v>
      </c>
      <c r="AX513" s="13" t="s">
        <v>72</v>
      </c>
      <c r="AY513" s="244" t="s">
        <v>203</v>
      </c>
    </row>
    <row r="514" s="13" customFormat="1">
      <c r="A514" s="13"/>
      <c r="B514" s="234"/>
      <c r="C514" s="235"/>
      <c r="D514" s="236" t="s">
        <v>215</v>
      </c>
      <c r="E514" s="237" t="s">
        <v>19</v>
      </c>
      <c r="F514" s="238" t="s">
        <v>400</v>
      </c>
      <c r="G514" s="235"/>
      <c r="H514" s="237" t="s">
        <v>19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215</v>
      </c>
      <c r="AU514" s="244" t="s">
        <v>81</v>
      </c>
      <c r="AV514" s="13" t="s">
        <v>79</v>
      </c>
      <c r="AW514" s="13" t="s">
        <v>33</v>
      </c>
      <c r="AX514" s="13" t="s">
        <v>72</v>
      </c>
      <c r="AY514" s="244" t="s">
        <v>203</v>
      </c>
    </row>
    <row r="515" s="13" customFormat="1">
      <c r="A515" s="13"/>
      <c r="B515" s="234"/>
      <c r="C515" s="235"/>
      <c r="D515" s="236" t="s">
        <v>215</v>
      </c>
      <c r="E515" s="237" t="s">
        <v>19</v>
      </c>
      <c r="F515" s="238" t="s">
        <v>403</v>
      </c>
      <c r="G515" s="235"/>
      <c r="H515" s="237" t="s">
        <v>19</v>
      </c>
      <c r="I515" s="239"/>
      <c r="J515" s="235"/>
      <c r="K515" s="235"/>
      <c r="L515" s="240"/>
      <c r="M515" s="241"/>
      <c r="N515" s="242"/>
      <c r="O515" s="242"/>
      <c r="P515" s="242"/>
      <c r="Q515" s="242"/>
      <c r="R515" s="242"/>
      <c r="S515" s="242"/>
      <c r="T515" s="24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4" t="s">
        <v>215</v>
      </c>
      <c r="AU515" s="244" t="s">
        <v>81</v>
      </c>
      <c r="AV515" s="13" t="s">
        <v>79</v>
      </c>
      <c r="AW515" s="13" t="s">
        <v>33</v>
      </c>
      <c r="AX515" s="13" t="s">
        <v>72</v>
      </c>
      <c r="AY515" s="244" t="s">
        <v>203</v>
      </c>
    </row>
    <row r="516" s="14" customFormat="1">
      <c r="A516" s="14"/>
      <c r="B516" s="245"/>
      <c r="C516" s="246"/>
      <c r="D516" s="236" t="s">
        <v>215</v>
      </c>
      <c r="E516" s="247" t="s">
        <v>19</v>
      </c>
      <c r="F516" s="248" t="s">
        <v>659</v>
      </c>
      <c r="G516" s="246"/>
      <c r="H516" s="249">
        <v>63.244999999999997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215</v>
      </c>
      <c r="AU516" s="255" t="s">
        <v>81</v>
      </c>
      <c r="AV516" s="14" t="s">
        <v>81</v>
      </c>
      <c r="AW516" s="14" t="s">
        <v>33</v>
      </c>
      <c r="AX516" s="14" t="s">
        <v>72</v>
      </c>
      <c r="AY516" s="255" t="s">
        <v>203</v>
      </c>
    </row>
    <row r="517" s="15" customFormat="1">
      <c r="A517" s="15"/>
      <c r="B517" s="256"/>
      <c r="C517" s="257"/>
      <c r="D517" s="236" t="s">
        <v>215</v>
      </c>
      <c r="E517" s="258" t="s">
        <v>19</v>
      </c>
      <c r="F517" s="259" t="s">
        <v>246</v>
      </c>
      <c r="G517" s="257"/>
      <c r="H517" s="260">
        <v>644.38599999999997</v>
      </c>
      <c r="I517" s="261"/>
      <c r="J517" s="257"/>
      <c r="K517" s="257"/>
      <c r="L517" s="262"/>
      <c r="M517" s="267"/>
      <c r="N517" s="268"/>
      <c r="O517" s="268"/>
      <c r="P517" s="268"/>
      <c r="Q517" s="268"/>
      <c r="R517" s="268"/>
      <c r="S517" s="268"/>
      <c r="T517" s="269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6" t="s">
        <v>215</v>
      </c>
      <c r="AU517" s="266" t="s">
        <v>81</v>
      </c>
      <c r="AV517" s="15" t="s">
        <v>211</v>
      </c>
      <c r="AW517" s="15" t="s">
        <v>33</v>
      </c>
      <c r="AX517" s="15" t="s">
        <v>79</v>
      </c>
      <c r="AY517" s="266" t="s">
        <v>203</v>
      </c>
    </row>
    <row r="518" s="2" customFormat="1" ht="6.96" customHeight="1">
      <c r="A518" s="40"/>
      <c r="B518" s="61"/>
      <c r="C518" s="62"/>
      <c r="D518" s="62"/>
      <c r="E518" s="62"/>
      <c r="F518" s="62"/>
      <c r="G518" s="62"/>
      <c r="H518" s="62"/>
      <c r="I518" s="62"/>
      <c r="J518" s="62"/>
      <c r="K518" s="62"/>
      <c r="L518" s="46"/>
      <c r="M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</sheetData>
  <sheetProtection sheet="1" autoFilter="0" formatColumns="0" formatRows="0" objects="1" scenarios="1" spinCount="100000" saltValue="/AdgWNqu0Lqlv0gBPTBUau4myrdXwMm4Qkv/Jq0I6pu7hMP8FROuxOTTEScsvbin7xsz5a5/HS3PI4ZYKxVx9w==" hashValue="4ozRxYYnN51KDEDs17IL9IOc4SpXqf6cAoCPDyteaSdpk/QqvvneXUX+qocAFNsoO6q0q1zVPMTl68W5K+tLQw==" algorithmName="SHA-512" password="CC35"/>
  <autoFilter ref="C99:K51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hyperlinks>
    <hyperlink ref="F104" r:id="rId1" display="https://podminky.urs.cz/item/CS_URS_2025_01/949101111"/>
    <hyperlink ref="F150" r:id="rId2" display="https://podminky.urs.cz/item/CS_URS_2025_01/968072455"/>
    <hyperlink ref="F190" r:id="rId3" display="https://podminky.urs.cz/item/CS_URS_2025_01/971033451"/>
    <hyperlink ref="F200" r:id="rId4" display="https://podminky.urs.cz/item/CS_URS_2025_01/978059541"/>
    <hyperlink ref="F211" r:id="rId5" display="https://podminky.urs.cz/item/CS_URS_2025_01/997013211"/>
    <hyperlink ref="F213" r:id="rId6" display="https://podminky.urs.cz/item/CS_URS_2025_01/997013501"/>
    <hyperlink ref="F215" r:id="rId7" display="https://podminky.urs.cz/item/CS_URS_2025_01/997013509"/>
    <hyperlink ref="F218" r:id="rId8" display="https://podminky.urs.cz/item/CS_URS_2025_01/997013603"/>
    <hyperlink ref="F223" r:id="rId9" display="https://podminky.urs.cz/item/CS_URS_2025_01/997013607"/>
    <hyperlink ref="F226" r:id="rId10" display="https://podminky.urs.cz/item/CS_URS_2025_01/997013631"/>
    <hyperlink ref="F230" r:id="rId11" display="https://podminky.urs.cz/item/CS_URS_2025_01/997013811"/>
    <hyperlink ref="F235" r:id="rId12" display="https://podminky.urs.cz/item/CS_URS_2025_01/766691914"/>
    <hyperlink ref="F275" r:id="rId13" display="https://podminky.urs.cz/item/CS_URS_2025_01/776501811"/>
    <hyperlink ref="F285" r:id="rId14" display="https://podminky.urs.cz/item/CS_URS_2025_01/784121001"/>
    <hyperlink ref="F402" r:id="rId15" display="https://podminky.urs.cz/item/CS_URS_2025_01/784121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171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661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662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ROUND(J101,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ROUND((SUM(BE101:BE1359)),  2)</f>
        <v>0</v>
      </c>
      <c r="G37" s="40"/>
      <c r="H37" s="40"/>
      <c r="I37" s="160">
        <v>0.20999999999999999</v>
      </c>
      <c r="J37" s="159">
        <f>ROUND(((SUM(BE101:BE1359))*I37),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ROUND((SUM(BF101:BF1359)),  2)</f>
        <v>0</v>
      </c>
      <c r="G38" s="40"/>
      <c r="H38" s="40"/>
      <c r="I38" s="160">
        <v>0.12</v>
      </c>
      <c r="J38" s="159">
        <f>ROUND(((SUM(BF101:BF1359))*I38),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ROUND((SUM(BG101:BG1359)),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ROUND((SUM(BH101:BH1359)),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ROUND((SUM(BI101:BI1359)),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171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661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2025-074-1-02-01 - Budova 1- nové kce- 1.PP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J101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J102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663</v>
      </c>
      <c r="E69" s="186"/>
      <c r="F69" s="186"/>
      <c r="G69" s="186"/>
      <c r="H69" s="186"/>
      <c r="I69" s="186"/>
      <c r="J69" s="187">
        <f>J103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664</v>
      </c>
      <c r="E70" s="186"/>
      <c r="F70" s="186"/>
      <c r="G70" s="186"/>
      <c r="H70" s="186"/>
      <c r="I70" s="186"/>
      <c r="J70" s="187">
        <f>J293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665</v>
      </c>
      <c r="E71" s="186"/>
      <c r="F71" s="186"/>
      <c r="G71" s="186"/>
      <c r="H71" s="186"/>
      <c r="I71" s="186"/>
      <c r="J71" s="187">
        <f>J378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666</v>
      </c>
      <c r="E72" s="186"/>
      <c r="F72" s="186"/>
      <c r="G72" s="186"/>
      <c r="H72" s="186"/>
      <c r="I72" s="186"/>
      <c r="J72" s="187">
        <f>J442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185</v>
      </c>
      <c r="E73" s="181"/>
      <c r="F73" s="181"/>
      <c r="G73" s="181"/>
      <c r="H73" s="181"/>
      <c r="I73" s="181"/>
      <c r="J73" s="182">
        <f>J445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6"/>
      <c r="D74" s="185" t="s">
        <v>667</v>
      </c>
      <c r="E74" s="186"/>
      <c r="F74" s="186"/>
      <c r="G74" s="186"/>
      <c r="H74" s="186"/>
      <c r="I74" s="186"/>
      <c r="J74" s="187">
        <f>J446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668</v>
      </c>
      <c r="E75" s="186"/>
      <c r="F75" s="186"/>
      <c r="G75" s="186"/>
      <c r="H75" s="186"/>
      <c r="I75" s="186"/>
      <c r="J75" s="187">
        <f>J612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669</v>
      </c>
      <c r="E76" s="186"/>
      <c r="F76" s="186"/>
      <c r="G76" s="186"/>
      <c r="H76" s="186"/>
      <c r="I76" s="186"/>
      <c r="J76" s="187">
        <f>J671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6"/>
      <c r="D77" s="185" t="s">
        <v>670</v>
      </c>
      <c r="E77" s="186"/>
      <c r="F77" s="186"/>
      <c r="G77" s="186"/>
      <c r="H77" s="186"/>
      <c r="I77" s="186"/>
      <c r="J77" s="187">
        <f>J749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61"/>
      <c r="C79" s="62"/>
      <c r="D79" s="62"/>
      <c r="E79" s="62"/>
      <c r="F79" s="62"/>
      <c r="G79" s="62"/>
      <c r="H79" s="62"/>
      <c r="I79" s="62"/>
      <c r="J79" s="62"/>
      <c r="K79" s="6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3" s="2" customFormat="1" ht="6.96" customHeight="1">
      <c r="A83" s="40"/>
      <c r="B83" s="63"/>
      <c r="C83" s="64"/>
      <c r="D83" s="64"/>
      <c r="E83" s="64"/>
      <c r="F83" s="64"/>
      <c r="G83" s="64"/>
      <c r="H83" s="64"/>
      <c r="I83" s="64"/>
      <c r="J83" s="64"/>
      <c r="K83" s="64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24.96" customHeight="1">
      <c r="A84" s="40"/>
      <c r="B84" s="41"/>
      <c r="C84" s="25" t="s">
        <v>188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16</v>
      </c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172" t="str">
        <f>E7</f>
        <v>Domov seniorů Vojkov</v>
      </c>
      <c r="F87" s="34"/>
      <c r="G87" s="34"/>
      <c r="H87" s="34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" customFormat="1" ht="12" customHeight="1">
      <c r="B88" s="23"/>
      <c r="C88" s="34" t="s">
        <v>170</v>
      </c>
      <c r="D88" s="24"/>
      <c r="E88" s="24"/>
      <c r="F88" s="24"/>
      <c r="G88" s="24"/>
      <c r="H88" s="24"/>
      <c r="I88" s="24"/>
      <c r="J88" s="24"/>
      <c r="K88" s="24"/>
      <c r="L88" s="22"/>
    </row>
    <row r="89" s="1" customFormat="1" ht="16.5" customHeight="1">
      <c r="B89" s="23"/>
      <c r="C89" s="24"/>
      <c r="D89" s="24"/>
      <c r="E89" s="172" t="s">
        <v>171</v>
      </c>
      <c r="F89" s="24"/>
      <c r="G89" s="24"/>
      <c r="H89" s="24"/>
      <c r="I89" s="24"/>
      <c r="J89" s="24"/>
      <c r="K89" s="24"/>
      <c r="L89" s="22"/>
    </row>
    <row r="90" s="1" customFormat="1" ht="12" customHeight="1">
      <c r="B90" s="23"/>
      <c r="C90" s="34" t="s">
        <v>172</v>
      </c>
      <c r="D90" s="24"/>
      <c r="E90" s="24"/>
      <c r="F90" s="24"/>
      <c r="G90" s="24"/>
      <c r="H90" s="24"/>
      <c r="I90" s="24"/>
      <c r="J90" s="24"/>
      <c r="K90" s="24"/>
      <c r="L90" s="22"/>
    </row>
    <row r="91" s="2" customFormat="1" ht="16.5" customHeight="1">
      <c r="A91" s="40"/>
      <c r="B91" s="41"/>
      <c r="C91" s="42"/>
      <c r="D91" s="42"/>
      <c r="E91" s="173" t="s">
        <v>661</v>
      </c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174</v>
      </c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6.5" customHeight="1">
      <c r="A93" s="40"/>
      <c r="B93" s="41"/>
      <c r="C93" s="42"/>
      <c r="D93" s="42"/>
      <c r="E93" s="71" t="str">
        <f>E13</f>
        <v>2025-074-1-02-01 - Budova 1- nové kce- 1.PP</v>
      </c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2" customHeight="1">
      <c r="A95" s="40"/>
      <c r="B95" s="41"/>
      <c r="C95" s="34" t="s">
        <v>21</v>
      </c>
      <c r="D95" s="42"/>
      <c r="E95" s="42"/>
      <c r="F95" s="29" t="str">
        <f>F16</f>
        <v>Vojkov 1, Vrchotovy Janovice</v>
      </c>
      <c r="G95" s="42"/>
      <c r="H95" s="42"/>
      <c r="I95" s="34" t="s">
        <v>23</v>
      </c>
      <c r="J95" s="74" t="str">
        <f>IF(J16="","",J16)</f>
        <v>12. 5. 2025</v>
      </c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40.05" customHeight="1">
      <c r="A97" s="40"/>
      <c r="B97" s="41"/>
      <c r="C97" s="34" t="s">
        <v>25</v>
      </c>
      <c r="D97" s="42"/>
      <c r="E97" s="42"/>
      <c r="F97" s="29" t="str">
        <f>E19</f>
        <v>Domov seniorů Vojkov 1, Vrchotovy Janovice</v>
      </c>
      <c r="G97" s="42"/>
      <c r="H97" s="42"/>
      <c r="I97" s="34" t="s">
        <v>31</v>
      </c>
      <c r="J97" s="38" t="str">
        <f>E25</f>
        <v>ČOS exim,s.r.o. Alešova 26, České Budějovice</v>
      </c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5.15" customHeight="1">
      <c r="A98" s="40"/>
      <c r="B98" s="41"/>
      <c r="C98" s="34" t="s">
        <v>29</v>
      </c>
      <c r="D98" s="42"/>
      <c r="E98" s="42"/>
      <c r="F98" s="29" t="str">
        <f>IF(E22="","",E22)</f>
        <v>Vyplň údaj</v>
      </c>
      <c r="G98" s="42"/>
      <c r="H98" s="42"/>
      <c r="I98" s="34" t="s">
        <v>34</v>
      </c>
      <c r="J98" s="38" t="str">
        <f>E28</f>
        <v>Ing. Dana Mlejnková</v>
      </c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0.32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11" customFormat="1" ht="29.28" customHeight="1">
      <c r="A100" s="189"/>
      <c r="B100" s="190"/>
      <c r="C100" s="191" t="s">
        <v>189</v>
      </c>
      <c r="D100" s="192" t="s">
        <v>57</v>
      </c>
      <c r="E100" s="192" t="s">
        <v>53</v>
      </c>
      <c r="F100" s="192" t="s">
        <v>54</v>
      </c>
      <c r="G100" s="192" t="s">
        <v>190</v>
      </c>
      <c r="H100" s="192" t="s">
        <v>191</v>
      </c>
      <c r="I100" s="192" t="s">
        <v>192</v>
      </c>
      <c r="J100" s="192" t="s">
        <v>179</v>
      </c>
      <c r="K100" s="193" t="s">
        <v>193</v>
      </c>
      <c r="L100" s="194"/>
      <c r="M100" s="94" t="s">
        <v>19</v>
      </c>
      <c r="N100" s="95" t="s">
        <v>42</v>
      </c>
      <c r="O100" s="95" t="s">
        <v>194</v>
      </c>
      <c r="P100" s="95" t="s">
        <v>195</v>
      </c>
      <c r="Q100" s="95" t="s">
        <v>196</v>
      </c>
      <c r="R100" s="95" t="s">
        <v>197</v>
      </c>
      <c r="S100" s="95" t="s">
        <v>198</v>
      </c>
      <c r="T100" s="96" t="s">
        <v>199</v>
      </c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</row>
    <row r="101" s="2" customFormat="1" ht="22.8" customHeight="1">
      <c r="A101" s="40"/>
      <c r="B101" s="41"/>
      <c r="C101" s="101" t="s">
        <v>200</v>
      </c>
      <c r="D101" s="42"/>
      <c r="E101" s="42"/>
      <c r="F101" s="42"/>
      <c r="G101" s="42"/>
      <c r="H101" s="42"/>
      <c r="I101" s="42"/>
      <c r="J101" s="195">
        <f>BK101</f>
        <v>0</v>
      </c>
      <c r="K101" s="42"/>
      <c r="L101" s="46"/>
      <c r="M101" s="97"/>
      <c r="N101" s="196"/>
      <c r="O101" s="98"/>
      <c r="P101" s="197">
        <f>P102+P445</f>
        <v>0</v>
      </c>
      <c r="Q101" s="98"/>
      <c r="R101" s="197">
        <f>R102+R445</f>
        <v>15.403997767299998</v>
      </c>
      <c r="S101" s="98"/>
      <c r="T101" s="198">
        <f>T102+T445</f>
        <v>0.0081522599999999997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71</v>
      </c>
      <c r="AU101" s="19" t="s">
        <v>180</v>
      </c>
      <c r="BK101" s="199">
        <f>BK102+BK445</f>
        <v>0</v>
      </c>
    </row>
    <row r="102" s="12" customFormat="1" ht="25.92" customHeight="1">
      <c r="A102" s="12"/>
      <c r="B102" s="200"/>
      <c r="C102" s="201"/>
      <c r="D102" s="202" t="s">
        <v>71</v>
      </c>
      <c r="E102" s="203" t="s">
        <v>201</v>
      </c>
      <c r="F102" s="203" t="s">
        <v>202</v>
      </c>
      <c r="G102" s="201"/>
      <c r="H102" s="201"/>
      <c r="I102" s="204"/>
      <c r="J102" s="205">
        <f>BK102</f>
        <v>0</v>
      </c>
      <c r="K102" s="201"/>
      <c r="L102" s="206"/>
      <c r="M102" s="207"/>
      <c r="N102" s="208"/>
      <c r="O102" s="208"/>
      <c r="P102" s="209">
        <f>P103+P293+P378+P442</f>
        <v>0</v>
      </c>
      <c r="Q102" s="208"/>
      <c r="R102" s="209">
        <f>R103+R293+R378+R442</f>
        <v>14.606226079999999</v>
      </c>
      <c r="S102" s="208"/>
      <c r="T102" s="210">
        <f>T103+T293+T378+T442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79</v>
      </c>
      <c r="AT102" s="212" t="s">
        <v>71</v>
      </c>
      <c r="AU102" s="212" t="s">
        <v>72</v>
      </c>
      <c r="AY102" s="211" t="s">
        <v>203</v>
      </c>
      <c r="BK102" s="213">
        <f>BK103+BK293+BK378+BK442</f>
        <v>0</v>
      </c>
    </row>
    <row r="103" s="12" customFormat="1" ht="22.8" customHeight="1">
      <c r="A103" s="12"/>
      <c r="B103" s="200"/>
      <c r="C103" s="201"/>
      <c r="D103" s="202" t="s">
        <v>71</v>
      </c>
      <c r="E103" s="214" t="s">
        <v>671</v>
      </c>
      <c r="F103" s="214" t="s">
        <v>672</v>
      </c>
      <c r="G103" s="201"/>
      <c r="H103" s="201"/>
      <c r="I103" s="204"/>
      <c r="J103" s="215">
        <f>BK103</f>
        <v>0</v>
      </c>
      <c r="K103" s="201"/>
      <c r="L103" s="206"/>
      <c r="M103" s="207"/>
      <c r="N103" s="208"/>
      <c r="O103" s="208"/>
      <c r="P103" s="209">
        <f>SUM(P104:P292)</f>
        <v>0</v>
      </c>
      <c r="Q103" s="208"/>
      <c r="R103" s="209">
        <f>SUM(R104:R292)</f>
        <v>11.96504328</v>
      </c>
      <c r="S103" s="208"/>
      <c r="T103" s="210">
        <f>SUM(T104:T292)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1" t="s">
        <v>79</v>
      </c>
      <c r="AT103" s="212" t="s">
        <v>71</v>
      </c>
      <c r="AU103" s="212" t="s">
        <v>79</v>
      </c>
      <c r="AY103" s="211" t="s">
        <v>203</v>
      </c>
      <c r="BK103" s="213">
        <f>SUM(BK104:BK292)</f>
        <v>0</v>
      </c>
    </row>
    <row r="104" s="2" customFormat="1" ht="21.75" customHeight="1">
      <c r="A104" s="40"/>
      <c r="B104" s="41"/>
      <c r="C104" s="216" t="s">
        <v>79</v>
      </c>
      <c r="D104" s="216" t="s">
        <v>206</v>
      </c>
      <c r="E104" s="217" t="s">
        <v>673</v>
      </c>
      <c r="F104" s="218" t="s">
        <v>674</v>
      </c>
      <c r="G104" s="219" t="s">
        <v>209</v>
      </c>
      <c r="H104" s="220">
        <v>27.885999999999999</v>
      </c>
      <c r="I104" s="221"/>
      <c r="J104" s="222">
        <f>ROUND(I104*H104,2)</f>
        <v>0</v>
      </c>
      <c r="K104" s="218" t="s">
        <v>210</v>
      </c>
      <c r="L104" s="46"/>
      <c r="M104" s="223" t="s">
        <v>19</v>
      </c>
      <c r="N104" s="224" t="s">
        <v>43</v>
      </c>
      <c r="O104" s="86"/>
      <c r="P104" s="225">
        <f>O104*H104</f>
        <v>0</v>
      </c>
      <c r="Q104" s="225">
        <v>0.020480000000000002</v>
      </c>
      <c r="R104" s="225">
        <f>Q104*H104</f>
        <v>0.57110528000000005</v>
      </c>
      <c r="S104" s="225">
        <v>0</v>
      </c>
      <c r="T104" s="22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7" t="s">
        <v>211</v>
      </c>
      <c r="AT104" s="227" t="s">
        <v>206</v>
      </c>
      <c r="AU104" s="227" t="s">
        <v>81</v>
      </c>
      <c r="AY104" s="19" t="s">
        <v>203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19" t="s">
        <v>79</v>
      </c>
      <c r="BK104" s="228">
        <f>ROUND(I104*H104,2)</f>
        <v>0</v>
      </c>
      <c r="BL104" s="19" t="s">
        <v>211</v>
      </c>
      <c r="BM104" s="227" t="s">
        <v>675</v>
      </c>
    </row>
    <row r="105" s="2" customFormat="1">
      <c r="A105" s="40"/>
      <c r="B105" s="41"/>
      <c r="C105" s="42"/>
      <c r="D105" s="229" t="s">
        <v>213</v>
      </c>
      <c r="E105" s="42"/>
      <c r="F105" s="230" t="s">
        <v>676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213</v>
      </c>
      <c r="AU105" s="19" t="s">
        <v>81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216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677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3" customFormat="1">
      <c r="A108" s="13"/>
      <c r="B108" s="234"/>
      <c r="C108" s="235"/>
      <c r="D108" s="236" t="s">
        <v>215</v>
      </c>
      <c r="E108" s="237" t="s">
        <v>19</v>
      </c>
      <c r="F108" s="238" t="s">
        <v>229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215</v>
      </c>
      <c r="AU108" s="244" t="s">
        <v>81</v>
      </c>
      <c r="AV108" s="13" t="s">
        <v>79</v>
      </c>
      <c r="AW108" s="13" t="s">
        <v>33</v>
      </c>
      <c r="AX108" s="13" t="s">
        <v>72</v>
      </c>
      <c r="AY108" s="244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678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3" customFormat="1">
      <c r="A110" s="13"/>
      <c r="B110" s="234"/>
      <c r="C110" s="235"/>
      <c r="D110" s="236" t="s">
        <v>215</v>
      </c>
      <c r="E110" s="237" t="s">
        <v>19</v>
      </c>
      <c r="F110" s="238" t="s">
        <v>679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215</v>
      </c>
      <c r="AU110" s="244" t="s">
        <v>81</v>
      </c>
      <c r="AV110" s="13" t="s">
        <v>79</v>
      </c>
      <c r="AW110" s="13" t="s">
        <v>33</v>
      </c>
      <c r="AX110" s="13" t="s">
        <v>72</v>
      </c>
      <c r="AY110" s="244" t="s">
        <v>203</v>
      </c>
    </row>
    <row r="111" s="14" customFormat="1">
      <c r="A111" s="14"/>
      <c r="B111" s="245"/>
      <c r="C111" s="246"/>
      <c r="D111" s="236" t="s">
        <v>215</v>
      </c>
      <c r="E111" s="247" t="s">
        <v>19</v>
      </c>
      <c r="F111" s="248" t="s">
        <v>327</v>
      </c>
      <c r="G111" s="246"/>
      <c r="H111" s="249">
        <v>18.408000000000001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215</v>
      </c>
      <c r="AU111" s="255" t="s">
        <v>81</v>
      </c>
      <c r="AV111" s="14" t="s">
        <v>81</v>
      </c>
      <c r="AW111" s="14" t="s">
        <v>33</v>
      </c>
      <c r="AX111" s="14" t="s">
        <v>72</v>
      </c>
      <c r="AY111" s="255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216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680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3" customFormat="1">
      <c r="A114" s="13"/>
      <c r="B114" s="234"/>
      <c r="C114" s="235"/>
      <c r="D114" s="236" t="s">
        <v>215</v>
      </c>
      <c r="E114" s="237" t="s">
        <v>19</v>
      </c>
      <c r="F114" s="238" t="s">
        <v>329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215</v>
      </c>
      <c r="AU114" s="244" t="s">
        <v>81</v>
      </c>
      <c r="AV114" s="13" t="s">
        <v>79</v>
      </c>
      <c r="AW114" s="13" t="s">
        <v>33</v>
      </c>
      <c r="AX114" s="13" t="s">
        <v>72</v>
      </c>
      <c r="AY114" s="244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678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3" customFormat="1">
      <c r="A116" s="13"/>
      <c r="B116" s="234"/>
      <c r="C116" s="235"/>
      <c r="D116" s="236" t="s">
        <v>215</v>
      </c>
      <c r="E116" s="237" t="s">
        <v>19</v>
      </c>
      <c r="F116" s="238" t="s">
        <v>679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215</v>
      </c>
      <c r="AU116" s="244" t="s">
        <v>81</v>
      </c>
      <c r="AV116" s="13" t="s">
        <v>79</v>
      </c>
      <c r="AW116" s="13" t="s">
        <v>33</v>
      </c>
      <c r="AX116" s="13" t="s">
        <v>72</v>
      </c>
      <c r="AY116" s="244" t="s">
        <v>203</v>
      </c>
    </row>
    <row r="117" s="14" customFormat="1">
      <c r="A117" s="14"/>
      <c r="B117" s="245"/>
      <c r="C117" s="246"/>
      <c r="D117" s="236" t="s">
        <v>215</v>
      </c>
      <c r="E117" s="247" t="s">
        <v>19</v>
      </c>
      <c r="F117" s="248" t="s">
        <v>330</v>
      </c>
      <c r="G117" s="246"/>
      <c r="H117" s="249">
        <v>9.4779999999999998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215</v>
      </c>
      <c r="AU117" s="255" t="s">
        <v>81</v>
      </c>
      <c r="AV117" s="14" t="s">
        <v>81</v>
      </c>
      <c r="AW117" s="14" t="s">
        <v>33</v>
      </c>
      <c r="AX117" s="14" t="s">
        <v>72</v>
      </c>
      <c r="AY117" s="255" t="s">
        <v>203</v>
      </c>
    </row>
    <row r="118" s="15" customFormat="1">
      <c r="A118" s="15"/>
      <c r="B118" s="256"/>
      <c r="C118" s="257"/>
      <c r="D118" s="236" t="s">
        <v>215</v>
      </c>
      <c r="E118" s="258" t="s">
        <v>19</v>
      </c>
      <c r="F118" s="259" t="s">
        <v>246</v>
      </c>
      <c r="G118" s="257"/>
      <c r="H118" s="260">
        <v>27.886000000000003</v>
      </c>
      <c r="I118" s="261"/>
      <c r="J118" s="257"/>
      <c r="K118" s="257"/>
      <c r="L118" s="262"/>
      <c r="M118" s="263"/>
      <c r="N118" s="264"/>
      <c r="O118" s="264"/>
      <c r="P118" s="264"/>
      <c r="Q118" s="264"/>
      <c r="R118" s="264"/>
      <c r="S118" s="264"/>
      <c r="T118" s="26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6" t="s">
        <v>215</v>
      </c>
      <c r="AU118" s="266" t="s">
        <v>81</v>
      </c>
      <c r="AV118" s="15" t="s">
        <v>211</v>
      </c>
      <c r="AW118" s="15" t="s">
        <v>33</v>
      </c>
      <c r="AX118" s="15" t="s">
        <v>79</v>
      </c>
      <c r="AY118" s="266" t="s">
        <v>203</v>
      </c>
    </row>
    <row r="119" s="2" customFormat="1" ht="24.15" customHeight="1">
      <c r="A119" s="40"/>
      <c r="B119" s="41"/>
      <c r="C119" s="216" t="s">
        <v>81</v>
      </c>
      <c r="D119" s="216" t="s">
        <v>206</v>
      </c>
      <c r="E119" s="217" t="s">
        <v>681</v>
      </c>
      <c r="F119" s="218" t="s">
        <v>682</v>
      </c>
      <c r="G119" s="219" t="s">
        <v>209</v>
      </c>
      <c r="H119" s="220">
        <v>8.0800000000000001</v>
      </c>
      <c r="I119" s="221"/>
      <c r="J119" s="222">
        <f>ROUND(I119*H119,2)</f>
        <v>0</v>
      </c>
      <c r="K119" s="218" t="s">
        <v>210</v>
      </c>
      <c r="L119" s="46"/>
      <c r="M119" s="223" t="s">
        <v>19</v>
      </c>
      <c r="N119" s="224" t="s">
        <v>43</v>
      </c>
      <c r="O119" s="86"/>
      <c r="P119" s="225">
        <f>O119*H119</f>
        <v>0</v>
      </c>
      <c r="Q119" s="225">
        <v>0.029499999999999998</v>
      </c>
      <c r="R119" s="225">
        <f>Q119*H119</f>
        <v>0.23835999999999999</v>
      </c>
      <c r="S119" s="225">
        <v>0</v>
      </c>
      <c r="T119" s="22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7" t="s">
        <v>211</v>
      </c>
      <c r="AT119" s="227" t="s">
        <v>206</v>
      </c>
      <c r="AU119" s="227" t="s">
        <v>81</v>
      </c>
      <c r="AY119" s="19" t="s">
        <v>203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19" t="s">
        <v>79</v>
      </c>
      <c r="BK119" s="228">
        <f>ROUND(I119*H119,2)</f>
        <v>0</v>
      </c>
      <c r="BL119" s="19" t="s">
        <v>211</v>
      </c>
      <c r="BM119" s="227" t="s">
        <v>683</v>
      </c>
    </row>
    <row r="120" s="2" customFormat="1">
      <c r="A120" s="40"/>
      <c r="B120" s="41"/>
      <c r="C120" s="42"/>
      <c r="D120" s="229" t="s">
        <v>213</v>
      </c>
      <c r="E120" s="42"/>
      <c r="F120" s="230" t="s">
        <v>684</v>
      </c>
      <c r="G120" s="42"/>
      <c r="H120" s="42"/>
      <c r="I120" s="231"/>
      <c r="J120" s="42"/>
      <c r="K120" s="42"/>
      <c r="L120" s="46"/>
      <c r="M120" s="232"/>
      <c r="N120" s="23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213</v>
      </c>
      <c r="AU120" s="19" t="s">
        <v>81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216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3" customFormat="1">
      <c r="A122" s="13"/>
      <c r="B122" s="234"/>
      <c r="C122" s="235"/>
      <c r="D122" s="236" t="s">
        <v>215</v>
      </c>
      <c r="E122" s="237" t="s">
        <v>19</v>
      </c>
      <c r="F122" s="238" t="s">
        <v>685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215</v>
      </c>
      <c r="AU122" s="244" t="s">
        <v>81</v>
      </c>
      <c r="AV122" s="13" t="s">
        <v>79</v>
      </c>
      <c r="AW122" s="13" t="s">
        <v>33</v>
      </c>
      <c r="AX122" s="13" t="s">
        <v>72</v>
      </c>
      <c r="AY122" s="244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244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686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687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4" customFormat="1">
      <c r="A126" s="14"/>
      <c r="B126" s="245"/>
      <c r="C126" s="246"/>
      <c r="D126" s="236" t="s">
        <v>215</v>
      </c>
      <c r="E126" s="247" t="s">
        <v>19</v>
      </c>
      <c r="F126" s="248" t="s">
        <v>245</v>
      </c>
      <c r="G126" s="246"/>
      <c r="H126" s="249">
        <v>8.0800000000000001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215</v>
      </c>
      <c r="AU126" s="255" t="s">
        <v>81</v>
      </c>
      <c r="AV126" s="14" t="s">
        <v>81</v>
      </c>
      <c r="AW126" s="14" t="s">
        <v>33</v>
      </c>
      <c r="AX126" s="14" t="s">
        <v>72</v>
      </c>
      <c r="AY126" s="255" t="s">
        <v>203</v>
      </c>
    </row>
    <row r="127" s="15" customFormat="1">
      <c r="A127" s="15"/>
      <c r="B127" s="256"/>
      <c r="C127" s="257"/>
      <c r="D127" s="236" t="s">
        <v>215</v>
      </c>
      <c r="E127" s="258" t="s">
        <v>19</v>
      </c>
      <c r="F127" s="259" t="s">
        <v>246</v>
      </c>
      <c r="G127" s="257"/>
      <c r="H127" s="260">
        <v>8.0800000000000001</v>
      </c>
      <c r="I127" s="261"/>
      <c r="J127" s="257"/>
      <c r="K127" s="257"/>
      <c r="L127" s="262"/>
      <c r="M127" s="263"/>
      <c r="N127" s="264"/>
      <c r="O127" s="264"/>
      <c r="P127" s="264"/>
      <c r="Q127" s="264"/>
      <c r="R127" s="264"/>
      <c r="S127" s="264"/>
      <c r="T127" s="26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6" t="s">
        <v>215</v>
      </c>
      <c r="AU127" s="266" t="s">
        <v>81</v>
      </c>
      <c r="AV127" s="15" t="s">
        <v>211</v>
      </c>
      <c r="AW127" s="15" t="s">
        <v>33</v>
      </c>
      <c r="AX127" s="15" t="s">
        <v>79</v>
      </c>
      <c r="AY127" s="266" t="s">
        <v>203</v>
      </c>
    </row>
    <row r="128" s="2" customFormat="1" ht="24.15" customHeight="1">
      <c r="A128" s="40"/>
      <c r="B128" s="41"/>
      <c r="C128" s="216" t="s">
        <v>89</v>
      </c>
      <c r="D128" s="216" t="s">
        <v>206</v>
      </c>
      <c r="E128" s="217" t="s">
        <v>688</v>
      </c>
      <c r="F128" s="218" t="s">
        <v>689</v>
      </c>
      <c r="G128" s="219" t="s">
        <v>209</v>
      </c>
      <c r="H128" s="220">
        <v>205.16</v>
      </c>
      <c r="I128" s="221"/>
      <c r="J128" s="222">
        <f>ROUND(I128*H128,2)</f>
        <v>0</v>
      </c>
      <c r="K128" s="218" t="s">
        <v>210</v>
      </c>
      <c r="L128" s="46"/>
      <c r="M128" s="223" t="s">
        <v>19</v>
      </c>
      <c r="N128" s="224" t="s">
        <v>43</v>
      </c>
      <c r="O128" s="86"/>
      <c r="P128" s="225">
        <f>O128*H128</f>
        <v>0</v>
      </c>
      <c r="Q128" s="225">
        <v>0.017600000000000001</v>
      </c>
      <c r="R128" s="225">
        <f>Q128*H128</f>
        <v>3.6108160000000002</v>
      </c>
      <c r="S128" s="225">
        <v>0</v>
      </c>
      <c r="T128" s="22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7" t="s">
        <v>211</v>
      </c>
      <c r="AT128" s="227" t="s">
        <v>206</v>
      </c>
      <c r="AU128" s="227" t="s">
        <v>81</v>
      </c>
      <c r="AY128" s="19" t="s">
        <v>203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19" t="s">
        <v>79</v>
      </c>
      <c r="BK128" s="228">
        <f>ROUND(I128*H128,2)</f>
        <v>0</v>
      </c>
      <c r="BL128" s="19" t="s">
        <v>211</v>
      </c>
      <c r="BM128" s="227" t="s">
        <v>690</v>
      </c>
    </row>
    <row r="129" s="2" customFormat="1">
      <c r="A129" s="40"/>
      <c r="B129" s="41"/>
      <c r="C129" s="42"/>
      <c r="D129" s="229" t="s">
        <v>213</v>
      </c>
      <c r="E129" s="42"/>
      <c r="F129" s="230" t="s">
        <v>691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213</v>
      </c>
      <c r="AU129" s="19" t="s">
        <v>81</v>
      </c>
    </row>
    <row r="130" s="13" customFormat="1">
      <c r="A130" s="13"/>
      <c r="B130" s="234"/>
      <c r="C130" s="235"/>
      <c r="D130" s="236" t="s">
        <v>215</v>
      </c>
      <c r="E130" s="237" t="s">
        <v>19</v>
      </c>
      <c r="F130" s="238" t="s">
        <v>216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215</v>
      </c>
      <c r="AU130" s="244" t="s">
        <v>81</v>
      </c>
      <c r="AV130" s="13" t="s">
        <v>79</v>
      </c>
      <c r="AW130" s="13" t="s">
        <v>33</v>
      </c>
      <c r="AX130" s="13" t="s">
        <v>72</v>
      </c>
      <c r="AY130" s="244" t="s">
        <v>203</v>
      </c>
    </row>
    <row r="131" s="13" customFormat="1">
      <c r="A131" s="13"/>
      <c r="B131" s="234"/>
      <c r="C131" s="235"/>
      <c r="D131" s="236" t="s">
        <v>215</v>
      </c>
      <c r="E131" s="237" t="s">
        <v>19</v>
      </c>
      <c r="F131" s="238" t="s">
        <v>692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215</v>
      </c>
      <c r="AU131" s="244" t="s">
        <v>81</v>
      </c>
      <c r="AV131" s="13" t="s">
        <v>79</v>
      </c>
      <c r="AW131" s="13" t="s">
        <v>33</v>
      </c>
      <c r="AX131" s="13" t="s">
        <v>72</v>
      </c>
      <c r="AY131" s="244" t="s">
        <v>203</v>
      </c>
    </row>
    <row r="132" s="13" customFormat="1">
      <c r="A132" s="13"/>
      <c r="B132" s="234"/>
      <c r="C132" s="235"/>
      <c r="D132" s="236" t="s">
        <v>215</v>
      </c>
      <c r="E132" s="237" t="s">
        <v>19</v>
      </c>
      <c r="F132" s="238" t="s">
        <v>218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215</v>
      </c>
      <c r="AU132" s="244" t="s">
        <v>81</v>
      </c>
      <c r="AV132" s="13" t="s">
        <v>79</v>
      </c>
      <c r="AW132" s="13" t="s">
        <v>33</v>
      </c>
      <c r="AX132" s="13" t="s">
        <v>72</v>
      </c>
      <c r="AY132" s="244" t="s">
        <v>203</v>
      </c>
    </row>
    <row r="133" s="13" customFormat="1">
      <c r="A133" s="13"/>
      <c r="B133" s="234"/>
      <c r="C133" s="235"/>
      <c r="D133" s="236" t="s">
        <v>215</v>
      </c>
      <c r="E133" s="237" t="s">
        <v>19</v>
      </c>
      <c r="F133" s="238" t="s">
        <v>693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215</v>
      </c>
      <c r="AU133" s="244" t="s">
        <v>81</v>
      </c>
      <c r="AV133" s="13" t="s">
        <v>79</v>
      </c>
      <c r="AW133" s="13" t="s">
        <v>33</v>
      </c>
      <c r="AX133" s="13" t="s">
        <v>72</v>
      </c>
      <c r="AY133" s="244" t="s">
        <v>203</v>
      </c>
    </row>
    <row r="134" s="13" customFormat="1">
      <c r="A134" s="13"/>
      <c r="B134" s="234"/>
      <c r="C134" s="235"/>
      <c r="D134" s="236" t="s">
        <v>215</v>
      </c>
      <c r="E134" s="237" t="s">
        <v>19</v>
      </c>
      <c r="F134" s="238" t="s">
        <v>694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215</v>
      </c>
      <c r="AU134" s="244" t="s">
        <v>81</v>
      </c>
      <c r="AV134" s="13" t="s">
        <v>79</v>
      </c>
      <c r="AW134" s="13" t="s">
        <v>33</v>
      </c>
      <c r="AX134" s="13" t="s">
        <v>72</v>
      </c>
      <c r="AY134" s="244" t="s">
        <v>203</v>
      </c>
    </row>
    <row r="135" s="14" customFormat="1">
      <c r="A135" s="14"/>
      <c r="B135" s="245"/>
      <c r="C135" s="246"/>
      <c r="D135" s="236" t="s">
        <v>215</v>
      </c>
      <c r="E135" s="247" t="s">
        <v>19</v>
      </c>
      <c r="F135" s="248" t="s">
        <v>221</v>
      </c>
      <c r="G135" s="246"/>
      <c r="H135" s="249">
        <v>7.5700000000000003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215</v>
      </c>
      <c r="AU135" s="255" t="s">
        <v>81</v>
      </c>
      <c r="AV135" s="14" t="s">
        <v>81</v>
      </c>
      <c r="AW135" s="14" t="s">
        <v>33</v>
      </c>
      <c r="AX135" s="14" t="s">
        <v>72</v>
      </c>
      <c r="AY135" s="255" t="s">
        <v>203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216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695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3" customFormat="1">
      <c r="A138" s="13"/>
      <c r="B138" s="234"/>
      <c r="C138" s="235"/>
      <c r="D138" s="236" t="s">
        <v>215</v>
      </c>
      <c r="E138" s="237" t="s">
        <v>19</v>
      </c>
      <c r="F138" s="238" t="s">
        <v>223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215</v>
      </c>
      <c r="AU138" s="244" t="s">
        <v>81</v>
      </c>
      <c r="AV138" s="13" t="s">
        <v>79</v>
      </c>
      <c r="AW138" s="13" t="s">
        <v>33</v>
      </c>
      <c r="AX138" s="13" t="s">
        <v>72</v>
      </c>
      <c r="AY138" s="244" t="s">
        <v>203</v>
      </c>
    </row>
    <row r="139" s="13" customFormat="1">
      <c r="A139" s="13"/>
      <c r="B139" s="234"/>
      <c r="C139" s="235"/>
      <c r="D139" s="236" t="s">
        <v>215</v>
      </c>
      <c r="E139" s="237" t="s">
        <v>19</v>
      </c>
      <c r="F139" s="238" t="s">
        <v>693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215</v>
      </c>
      <c r="AU139" s="244" t="s">
        <v>81</v>
      </c>
      <c r="AV139" s="13" t="s">
        <v>79</v>
      </c>
      <c r="AW139" s="13" t="s">
        <v>33</v>
      </c>
      <c r="AX139" s="13" t="s">
        <v>72</v>
      </c>
      <c r="AY139" s="244" t="s">
        <v>203</v>
      </c>
    </row>
    <row r="140" s="13" customFormat="1">
      <c r="A140" s="13"/>
      <c r="B140" s="234"/>
      <c r="C140" s="235"/>
      <c r="D140" s="236" t="s">
        <v>215</v>
      </c>
      <c r="E140" s="237" t="s">
        <v>19</v>
      </c>
      <c r="F140" s="238" t="s">
        <v>694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215</v>
      </c>
      <c r="AU140" s="244" t="s">
        <v>81</v>
      </c>
      <c r="AV140" s="13" t="s">
        <v>79</v>
      </c>
      <c r="AW140" s="13" t="s">
        <v>33</v>
      </c>
      <c r="AX140" s="13" t="s">
        <v>72</v>
      </c>
      <c r="AY140" s="244" t="s">
        <v>203</v>
      </c>
    </row>
    <row r="141" s="14" customFormat="1">
      <c r="A141" s="14"/>
      <c r="B141" s="245"/>
      <c r="C141" s="246"/>
      <c r="D141" s="236" t="s">
        <v>215</v>
      </c>
      <c r="E141" s="247" t="s">
        <v>19</v>
      </c>
      <c r="F141" s="248" t="s">
        <v>224</v>
      </c>
      <c r="G141" s="246"/>
      <c r="H141" s="249">
        <v>32.890000000000001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215</v>
      </c>
      <c r="AU141" s="255" t="s">
        <v>81</v>
      </c>
      <c r="AV141" s="14" t="s">
        <v>81</v>
      </c>
      <c r="AW141" s="14" t="s">
        <v>33</v>
      </c>
      <c r="AX141" s="14" t="s">
        <v>72</v>
      </c>
      <c r="AY141" s="255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216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696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3" customFormat="1">
      <c r="A144" s="13"/>
      <c r="B144" s="234"/>
      <c r="C144" s="235"/>
      <c r="D144" s="236" t="s">
        <v>215</v>
      </c>
      <c r="E144" s="237" t="s">
        <v>19</v>
      </c>
      <c r="F144" s="238" t="s">
        <v>238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215</v>
      </c>
      <c r="AU144" s="244" t="s">
        <v>81</v>
      </c>
      <c r="AV144" s="13" t="s">
        <v>79</v>
      </c>
      <c r="AW144" s="13" t="s">
        <v>33</v>
      </c>
      <c r="AX144" s="13" t="s">
        <v>72</v>
      </c>
      <c r="AY144" s="244" t="s">
        <v>203</v>
      </c>
    </row>
    <row r="145" s="13" customFormat="1">
      <c r="A145" s="13"/>
      <c r="B145" s="234"/>
      <c r="C145" s="235"/>
      <c r="D145" s="236" t="s">
        <v>215</v>
      </c>
      <c r="E145" s="237" t="s">
        <v>19</v>
      </c>
      <c r="F145" s="238" t="s">
        <v>693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215</v>
      </c>
      <c r="AU145" s="244" t="s">
        <v>81</v>
      </c>
      <c r="AV145" s="13" t="s">
        <v>79</v>
      </c>
      <c r="AW145" s="13" t="s">
        <v>33</v>
      </c>
      <c r="AX145" s="13" t="s">
        <v>72</v>
      </c>
      <c r="AY145" s="244" t="s">
        <v>203</v>
      </c>
    </row>
    <row r="146" s="13" customFormat="1">
      <c r="A146" s="13"/>
      <c r="B146" s="234"/>
      <c r="C146" s="235"/>
      <c r="D146" s="236" t="s">
        <v>215</v>
      </c>
      <c r="E146" s="237" t="s">
        <v>19</v>
      </c>
      <c r="F146" s="238" t="s">
        <v>694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215</v>
      </c>
      <c r="AU146" s="244" t="s">
        <v>81</v>
      </c>
      <c r="AV146" s="13" t="s">
        <v>79</v>
      </c>
      <c r="AW146" s="13" t="s">
        <v>33</v>
      </c>
      <c r="AX146" s="13" t="s">
        <v>72</v>
      </c>
      <c r="AY146" s="244" t="s">
        <v>203</v>
      </c>
    </row>
    <row r="147" s="14" customFormat="1">
      <c r="A147" s="14"/>
      <c r="B147" s="245"/>
      <c r="C147" s="246"/>
      <c r="D147" s="236" t="s">
        <v>215</v>
      </c>
      <c r="E147" s="247" t="s">
        <v>19</v>
      </c>
      <c r="F147" s="248" t="s">
        <v>239</v>
      </c>
      <c r="G147" s="246"/>
      <c r="H147" s="249">
        <v>39.799999999999997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215</v>
      </c>
      <c r="AU147" s="255" t="s">
        <v>81</v>
      </c>
      <c r="AV147" s="14" t="s">
        <v>81</v>
      </c>
      <c r="AW147" s="14" t="s">
        <v>33</v>
      </c>
      <c r="AX147" s="14" t="s">
        <v>72</v>
      </c>
      <c r="AY147" s="255" t="s">
        <v>203</v>
      </c>
    </row>
    <row r="148" s="13" customFormat="1">
      <c r="A148" s="13"/>
      <c r="B148" s="234"/>
      <c r="C148" s="235"/>
      <c r="D148" s="236" t="s">
        <v>215</v>
      </c>
      <c r="E148" s="237" t="s">
        <v>19</v>
      </c>
      <c r="F148" s="238" t="s">
        <v>216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215</v>
      </c>
      <c r="AU148" s="244" t="s">
        <v>81</v>
      </c>
      <c r="AV148" s="13" t="s">
        <v>79</v>
      </c>
      <c r="AW148" s="13" t="s">
        <v>33</v>
      </c>
      <c r="AX148" s="13" t="s">
        <v>72</v>
      </c>
      <c r="AY148" s="244" t="s">
        <v>203</v>
      </c>
    </row>
    <row r="149" s="13" customFormat="1">
      <c r="A149" s="13"/>
      <c r="B149" s="234"/>
      <c r="C149" s="235"/>
      <c r="D149" s="236" t="s">
        <v>215</v>
      </c>
      <c r="E149" s="237" t="s">
        <v>19</v>
      </c>
      <c r="F149" s="238" t="s">
        <v>697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215</v>
      </c>
      <c r="AU149" s="244" t="s">
        <v>81</v>
      </c>
      <c r="AV149" s="13" t="s">
        <v>79</v>
      </c>
      <c r="AW149" s="13" t="s">
        <v>33</v>
      </c>
      <c r="AX149" s="13" t="s">
        <v>72</v>
      </c>
      <c r="AY149" s="244" t="s">
        <v>203</v>
      </c>
    </row>
    <row r="150" s="13" customFormat="1">
      <c r="A150" s="13"/>
      <c r="B150" s="234"/>
      <c r="C150" s="235"/>
      <c r="D150" s="236" t="s">
        <v>215</v>
      </c>
      <c r="E150" s="237" t="s">
        <v>19</v>
      </c>
      <c r="F150" s="238" t="s">
        <v>232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215</v>
      </c>
      <c r="AU150" s="244" t="s">
        <v>81</v>
      </c>
      <c r="AV150" s="13" t="s">
        <v>79</v>
      </c>
      <c r="AW150" s="13" t="s">
        <v>33</v>
      </c>
      <c r="AX150" s="13" t="s">
        <v>72</v>
      </c>
      <c r="AY150" s="244" t="s">
        <v>203</v>
      </c>
    </row>
    <row r="151" s="13" customFormat="1">
      <c r="A151" s="13"/>
      <c r="B151" s="234"/>
      <c r="C151" s="235"/>
      <c r="D151" s="236" t="s">
        <v>215</v>
      </c>
      <c r="E151" s="237" t="s">
        <v>19</v>
      </c>
      <c r="F151" s="238" t="s">
        <v>693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215</v>
      </c>
      <c r="AU151" s="244" t="s">
        <v>81</v>
      </c>
      <c r="AV151" s="13" t="s">
        <v>79</v>
      </c>
      <c r="AW151" s="13" t="s">
        <v>33</v>
      </c>
      <c r="AX151" s="13" t="s">
        <v>72</v>
      </c>
      <c r="AY151" s="244" t="s">
        <v>203</v>
      </c>
    </row>
    <row r="152" s="13" customFormat="1">
      <c r="A152" s="13"/>
      <c r="B152" s="234"/>
      <c r="C152" s="235"/>
      <c r="D152" s="236" t="s">
        <v>215</v>
      </c>
      <c r="E152" s="237" t="s">
        <v>19</v>
      </c>
      <c r="F152" s="238" t="s">
        <v>694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215</v>
      </c>
      <c r="AU152" s="244" t="s">
        <v>81</v>
      </c>
      <c r="AV152" s="13" t="s">
        <v>79</v>
      </c>
      <c r="AW152" s="13" t="s">
        <v>33</v>
      </c>
      <c r="AX152" s="13" t="s">
        <v>72</v>
      </c>
      <c r="AY152" s="244" t="s">
        <v>203</v>
      </c>
    </row>
    <row r="153" s="14" customFormat="1">
      <c r="A153" s="14"/>
      <c r="B153" s="245"/>
      <c r="C153" s="246"/>
      <c r="D153" s="236" t="s">
        <v>215</v>
      </c>
      <c r="E153" s="247" t="s">
        <v>19</v>
      </c>
      <c r="F153" s="248" t="s">
        <v>233</v>
      </c>
      <c r="G153" s="246"/>
      <c r="H153" s="249">
        <v>35.07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215</v>
      </c>
      <c r="AU153" s="255" t="s">
        <v>81</v>
      </c>
      <c r="AV153" s="14" t="s">
        <v>81</v>
      </c>
      <c r="AW153" s="14" t="s">
        <v>33</v>
      </c>
      <c r="AX153" s="14" t="s">
        <v>72</v>
      </c>
      <c r="AY153" s="255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216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698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3" customFormat="1">
      <c r="A156" s="13"/>
      <c r="B156" s="234"/>
      <c r="C156" s="235"/>
      <c r="D156" s="236" t="s">
        <v>215</v>
      </c>
      <c r="E156" s="237" t="s">
        <v>19</v>
      </c>
      <c r="F156" s="238" t="s">
        <v>241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215</v>
      </c>
      <c r="AU156" s="244" t="s">
        <v>81</v>
      </c>
      <c r="AV156" s="13" t="s">
        <v>79</v>
      </c>
      <c r="AW156" s="13" t="s">
        <v>33</v>
      </c>
      <c r="AX156" s="13" t="s">
        <v>72</v>
      </c>
      <c r="AY156" s="244" t="s">
        <v>203</v>
      </c>
    </row>
    <row r="157" s="13" customFormat="1">
      <c r="A157" s="13"/>
      <c r="B157" s="234"/>
      <c r="C157" s="235"/>
      <c r="D157" s="236" t="s">
        <v>215</v>
      </c>
      <c r="E157" s="237" t="s">
        <v>19</v>
      </c>
      <c r="F157" s="238" t="s">
        <v>693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215</v>
      </c>
      <c r="AU157" s="244" t="s">
        <v>81</v>
      </c>
      <c r="AV157" s="13" t="s">
        <v>79</v>
      </c>
      <c r="AW157" s="13" t="s">
        <v>33</v>
      </c>
      <c r="AX157" s="13" t="s">
        <v>72</v>
      </c>
      <c r="AY157" s="244" t="s">
        <v>203</v>
      </c>
    </row>
    <row r="158" s="13" customFormat="1">
      <c r="A158" s="13"/>
      <c r="B158" s="234"/>
      <c r="C158" s="235"/>
      <c r="D158" s="236" t="s">
        <v>215</v>
      </c>
      <c r="E158" s="237" t="s">
        <v>19</v>
      </c>
      <c r="F158" s="238" t="s">
        <v>694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215</v>
      </c>
      <c r="AU158" s="244" t="s">
        <v>81</v>
      </c>
      <c r="AV158" s="13" t="s">
        <v>79</v>
      </c>
      <c r="AW158" s="13" t="s">
        <v>33</v>
      </c>
      <c r="AX158" s="13" t="s">
        <v>72</v>
      </c>
      <c r="AY158" s="244" t="s">
        <v>203</v>
      </c>
    </row>
    <row r="159" s="14" customFormat="1">
      <c r="A159" s="14"/>
      <c r="B159" s="245"/>
      <c r="C159" s="246"/>
      <c r="D159" s="236" t="s">
        <v>215</v>
      </c>
      <c r="E159" s="247" t="s">
        <v>19</v>
      </c>
      <c r="F159" s="248" t="s">
        <v>242</v>
      </c>
      <c r="G159" s="246"/>
      <c r="H159" s="249">
        <v>14.24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215</v>
      </c>
      <c r="AU159" s="255" t="s">
        <v>81</v>
      </c>
      <c r="AV159" s="14" t="s">
        <v>81</v>
      </c>
      <c r="AW159" s="14" t="s">
        <v>33</v>
      </c>
      <c r="AX159" s="14" t="s">
        <v>72</v>
      </c>
      <c r="AY159" s="255" t="s">
        <v>203</v>
      </c>
    </row>
    <row r="160" s="13" customFormat="1">
      <c r="A160" s="13"/>
      <c r="B160" s="234"/>
      <c r="C160" s="235"/>
      <c r="D160" s="236" t="s">
        <v>215</v>
      </c>
      <c r="E160" s="237" t="s">
        <v>19</v>
      </c>
      <c r="F160" s="238" t="s">
        <v>216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215</v>
      </c>
      <c r="AU160" s="244" t="s">
        <v>81</v>
      </c>
      <c r="AV160" s="13" t="s">
        <v>79</v>
      </c>
      <c r="AW160" s="13" t="s">
        <v>33</v>
      </c>
      <c r="AX160" s="13" t="s">
        <v>72</v>
      </c>
      <c r="AY160" s="244" t="s">
        <v>203</v>
      </c>
    </row>
    <row r="161" s="13" customFormat="1">
      <c r="A161" s="13"/>
      <c r="B161" s="234"/>
      <c r="C161" s="235"/>
      <c r="D161" s="236" t="s">
        <v>215</v>
      </c>
      <c r="E161" s="237" t="s">
        <v>19</v>
      </c>
      <c r="F161" s="238" t="s">
        <v>699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215</v>
      </c>
      <c r="AU161" s="244" t="s">
        <v>81</v>
      </c>
      <c r="AV161" s="13" t="s">
        <v>79</v>
      </c>
      <c r="AW161" s="13" t="s">
        <v>33</v>
      </c>
      <c r="AX161" s="13" t="s">
        <v>72</v>
      </c>
      <c r="AY161" s="244" t="s">
        <v>203</v>
      </c>
    </row>
    <row r="162" s="13" customFormat="1">
      <c r="A162" s="13"/>
      <c r="B162" s="234"/>
      <c r="C162" s="235"/>
      <c r="D162" s="236" t="s">
        <v>215</v>
      </c>
      <c r="E162" s="237" t="s">
        <v>19</v>
      </c>
      <c r="F162" s="238" t="s">
        <v>235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215</v>
      </c>
      <c r="AU162" s="244" t="s">
        <v>81</v>
      </c>
      <c r="AV162" s="13" t="s">
        <v>79</v>
      </c>
      <c r="AW162" s="13" t="s">
        <v>33</v>
      </c>
      <c r="AX162" s="13" t="s">
        <v>72</v>
      </c>
      <c r="AY162" s="244" t="s">
        <v>203</v>
      </c>
    </row>
    <row r="163" s="13" customFormat="1">
      <c r="A163" s="13"/>
      <c r="B163" s="234"/>
      <c r="C163" s="235"/>
      <c r="D163" s="236" t="s">
        <v>215</v>
      </c>
      <c r="E163" s="237" t="s">
        <v>19</v>
      </c>
      <c r="F163" s="238" t="s">
        <v>693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215</v>
      </c>
      <c r="AU163" s="244" t="s">
        <v>81</v>
      </c>
      <c r="AV163" s="13" t="s">
        <v>79</v>
      </c>
      <c r="AW163" s="13" t="s">
        <v>33</v>
      </c>
      <c r="AX163" s="13" t="s">
        <v>72</v>
      </c>
      <c r="AY163" s="244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694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4" customFormat="1">
      <c r="A165" s="14"/>
      <c r="B165" s="245"/>
      <c r="C165" s="246"/>
      <c r="D165" s="236" t="s">
        <v>215</v>
      </c>
      <c r="E165" s="247" t="s">
        <v>19</v>
      </c>
      <c r="F165" s="248" t="s">
        <v>236</v>
      </c>
      <c r="G165" s="246"/>
      <c r="H165" s="249">
        <v>28.050000000000001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215</v>
      </c>
      <c r="AU165" s="255" t="s">
        <v>81</v>
      </c>
      <c r="AV165" s="14" t="s">
        <v>81</v>
      </c>
      <c r="AW165" s="14" t="s">
        <v>33</v>
      </c>
      <c r="AX165" s="14" t="s">
        <v>72</v>
      </c>
      <c r="AY165" s="255" t="s">
        <v>203</v>
      </c>
    </row>
    <row r="166" s="13" customFormat="1">
      <c r="A166" s="13"/>
      <c r="B166" s="234"/>
      <c r="C166" s="235"/>
      <c r="D166" s="236" t="s">
        <v>215</v>
      </c>
      <c r="E166" s="237" t="s">
        <v>19</v>
      </c>
      <c r="F166" s="238" t="s">
        <v>216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215</v>
      </c>
      <c r="AU166" s="244" t="s">
        <v>81</v>
      </c>
      <c r="AV166" s="13" t="s">
        <v>79</v>
      </c>
      <c r="AW166" s="13" t="s">
        <v>33</v>
      </c>
      <c r="AX166" s="13" t="s">
        <v>72</v>
      </c>
      <c r="AY166" s="244" t="s">
        <v>203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700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3" customFormat="1">
      <c r="A168" s="13"/>
      <c r="B168" s="234"/>
      <c r="C168" s="235"/>
      <c r="D168" s="236" t="s">
        <v>215</v>
      </c>
      <c r="E168" s="237" t="s">
        <v>19</v>
      </c>
      <c r="F168" s="238" t="s">
        <v>229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215</v>
      </c>
      <c r="AU168" s="244" t="s">
        <v>81</v>
      </c>
      <c r="AV168" s="13" t="s">
        <v>79</v>
      </c>
      <c r="AW168" s="13" t="s">
        <v>33</v>
      </c>
      <c r="AX168" s="13" t="s">
        <v>72</v>
      </c>
      <c r="AY168" s="244" t="s">
        <v>203</v>
      </c>
    </row>
    <row r="169" s="13" customFormat="1">
      <c r="A169" s="13"/>
      <c r="B169" s="234"/>
      <c r="C169" s="235"/>
      <c r="D169" s="236" t="s">
        <v>215</v>
      </c>
      <c r="E169" s="237" t="s">
        <v>19</v>
      </c>
      <c r="F169" s="238" t="s">
        <v>693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215</v>
      </c>
      <c r="AU169" s="244" t="s">
        <v>81</v>
      </c>
      <c r="AV169" s="13" t="s">
        <v>79</v>
      </c>
      <c r="AW169" s="13" t="s">
        <v>33</v>
      </c>
      <c r="AX169" s="13" t="s">
        <v>72</v>
      </c>
      <c r="AY169" s="244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694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4" customFormat="1">
      <c r="A171" s="14"/>
      <c r="B171" s="245"/>
      <c r="C171" s="246"/>
      <c r="D171" s="236" t="s">
        <v>215</v>
      </c>
      <c r="E171" s="247" t="s">
        <v>19</v>
      </c>
      <c r="F171" s="248" t="s">
        <v>230</v>
      </c>
      <c r="G171" s="246"/>
      <c r="H171" s="249">
        <v>20.960000000000001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215</v>
      </c>
      <c r="AU171" s="255" t="s">
        <v>81</v>
      </c>
      <c r="AV171" s="14" t="s">
        <v>81</v>
      </c>
      <c r="AW171" s="14" t="s">
        <v>33</v>
      </c>
      <c r="AX171" s="14" t="s">
        <v>72</v>
      </c>
      <c r="AY171" s="255" t="s">
        <v>203</v>
      </c>
    </row>
    <row r="172" s="13" customFormat="1">
      <c r="A172" s="13"/>
      <c r="B172" s="234"/>
      <c r="C172" s="235"/>
      <c r="D172" s="236" t="s">
        <v>215</v>
      </c>
      <c r="E172" s="237" t="s">
        <v>19</v>
      </c>
      <c r="F172" s="238" t="s">
        <v>216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215</v>
      </c>
      <c r="AU172" s="244" t="s">
        <v>81</v>
      </c>
      <c r="AV172" s="13" t="s">
        <v>79</v>
      </c>
      <c r="AW172" s="13" t="s">
        <v>33</v>
      </c>
      <c r="AX172" s="13" t="s">
        <v>72</v>
      </c>
      <c r="AY172" s="244" t="s">
        <v>203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701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3" customFormat="1">
      <c r="A174" s="13"/>
      <c r="B174" s="234"/>
      <c r="C174" s="235"/>
      <c r="D174" s="236" t="s">
        <v>215</v>
      </c>
      <c r="E174" s="237" t="s">
        <v>19</v>
      </c>
      <c r="F174" s="238" t="s">
        <v>226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215</v>
      </c>
      <c r="AU174" s="244" t="s">
        <v>81</v>
      </c>
      <c r="AV174" s="13" t="s">
        <v>79</v>
      </c>
      <c r="AW174" s="13" t="s">
        <v>33</v>
      </c>
      <c r="AX174" s="13" t="s">
        <v>72</v>
      </c>
      <c r="AY174" s="244" t="s">
        <v>203</v>
      </c>
    </row>
    <row r="175" s="13" customFormat="1">
      <c r="A175" s="13"/>
      <c r="B175" s="234"/>
      <c r="C175" s="235"/>
      <c r="D175" s="236" t="s">
        <v>215</v>
      </c>
      <c r="E175" s="237" t="s">
        <v>19</v>
      </c>
      <c r="F175" s="238" t="s">
        <v>693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215</v>
      </c>
      <c r="AU175" s="244" t="s">
        <v>81</v>
      </c>
      <c r="AV175" s="13" t="s">
        <v>79</v>
      </c>
      <c r="AW175" s="13" t="s">
        <v>33</v>
      </c>
      <c r="AX175" s="13" t="s">
        <v>72</v>
      </c>
      <c r="AY175" s="244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694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4" customFormat="1">
      <c r="A177" s="14"/>
      <c r="B177" s="245"/>
      <c r="C177" s="246"/>
      <c r="D177" s="236" t="s">
        <v>215</v>
      </c>
      <c r="E177" s="247" t="s">
        <v>19</v>
      </c>
      <c r="F177" s="248" t="s">
        <v>227</v>
      </c>
      <c r="G177" s="246"/>
      <c r="H177" s="249">
        <v>26.579999999999998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215</v>
      </c>
      <c r="AU177" s="255" t="s">
        <v>81</v>
      </c>
      <c r="AV177" s="14" t="s">
        <v>81</v>
      </c>
      <c r="AW177" s="14" t="s">
        <v>33</v>
      </c>
      <c r="AX177" s="14" t="s">
        <v>72</v>
      </c>
      <c r="AY177" s="255" t="s">
        <v>203</v>
      </c>
    </row>
    <row r="178" s="15" customFormat="1">
      <c r="A178" s="15"/>
      <c r="B178" s="256"/>
      <c r="C178" s="257"/>
      <c r="D178" s="236" t="s">
        <v>215</v>
      </c>
      <c r="E178" s="258" t="s">
        <v>19</v>
      </c>
      <c r="F178" s="259" t="s">
        <v>246</v>
      </c>
      <c r="G178" s="257"/>
      <c r="H178" s="260">
        <v>205.16000000000003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6" t="s">
        <v>215</v>
      </c>
      <c r="AU178" s="266" t="s">
        <v>81</v>
      </c>
      <c r="AV178" s="15" t="s">
        <v>211</v>
      </c>
      <c r="AW178" s="15" t="s">
        <v>33</v>
      </c>
      <c r="AX178" s="15" t="s">
        <v>79</v>
      </c>
      <c r="AY178" s="266" t="s">
        <v>203</v>
      </c>
    </row>
    <row r="179" s="2" customFormat="1" ht="24.15" customHeight="1">
      <c r="A179" s="40"/>
      <c r="B179" s="41"/>
      <c r="C179" s="216" t="s">
        <v>211</v>
      </c>
      <c r="D179" s="216" t="s">
        <v>206</v>
      </c>
      <c r="E179" s="217" t="s">
        <v>702</v>
      </c>
      <c r="F179" s="218" t="s">
        <v>703</v>
      </c>
      <c r="G179" s="219" t="s">
        <v>209</v>
      </c>
      <c r="H179" s="220">
        <v>425.31999999999999</v>
      </c>
      <c r="I179" s="221"/>
      <c r="J179" s="222">
        <f>ROUND(I179*H179,2)</f>
        <v>0</v>
      </c>
      <c r="K179" s="218" t="s">
        <v>210</v>
      </c>
      <c r="L179" s="46"/>
      <c r="M179" s="223" t="s">
        <v>19</v>
      </c>
      <c r="N179" s="224" t="s">
        <v>43</v>
      </c>
      <c r="O179" s="86"/>
      <c r="P179" s="225">
        <f>O179*H179</f>
        <v>0</v>
      </c>
      <c r="Q179" s="225">
        <v>0.017600000000000001</v>
      </c>
      <c r="R179" s="225">
        <f>Q179*H179</f>
        <v>7.4856320000000007</v>
      </c>
      <c r="S179" s="225">
        <v>0</v>
      </c>
      <c r="T179" s="22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7" t="s">
        <v>211</v>
      </c>
      <c r="AT179" s="227" t="s">
        <v>206</v>
      </c>
      <c r="AU179" s="227" t="s">
        <v>81</v>
      </c>
      <c r="AY179" s="19" t="s">
        <v>203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19" t="s">
        <v>79</v>
      </c>
      <c r="BK179" s="228">
        <f>ROUND(I179*H179,2)</f>
        <v>0</v>
      </c>
      <c r="BL179" s="19" t="s">
        <v>211</v>
      </c>
      <c r="BM179" s="227" t="s">
        <v>704</v>
      </c>
    </row>
    <row r="180" s="2" customFormat="1">
      <c r="A180" s="40"/>
      <c r="B180" s="41"/>
      <c r="C180" s="42"/>
      <c r="D180" s="229" t="s">
        <v>213</v>
      </c>
      <c r="E180" s="42"/>
      <c r="F180" s="230" t="s">
        <v>705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213</v>
      </c>
      <c r="AU180" s="19" t="s">
        <v>81</v>
      </c>
    </row>
    <row r="181" s="13" customFormat="1">
      <c r="A181" s="13"/>
      <c r="B181" s="234"/>
      <c r="C181" s="235"/>
      <c r="D181" s="236" t="s">
        <v>215</v>
      </c>
      <c r="E181" s="237" t="s">
        <v>19</v>
      </c>
      <c r="F181" s="238" t="s">
        <v>216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215</v>
      </c>
      <c r="AU181" s="244" t="s">
        <v>81</v>
      </c>
      <c r="AV181" s="13" t="s">
        <v>79</v>
      </c>
      <c r="AW181" s="13" t="s">
        <v>33</v>
      </c>
      <c r="AX181" s="13" t="s">
        <v>72</v>
      </c>
      <c r="AY181" s="244" t="s">
        <v>203</v>
      </c>
    </row>
    <row r="182" s="13" customFormat="1">
      <c r="A182" s="13"/>
      <c r="B182" s="234"/>
      <c r="C182" s="235"/>
      <c r="D182" s="236" t="s">
        <v>215</v>
      </c>
      <c r="E182" s="237" t="s">
        <v>19</v>
      </c>
      <c r="F182" s="238" t="s">
        <v>706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215</v>
      </c>
      <c r="AU182" s="244" t="s">
        <v>81</v>
      </c>
      <c r="AV182" s="13" t="s">
        <v>79</v>
      </c>
      <c r="AW182" s="13" t="s">
        <v>33</v>
      </c>
      <c r="AX182" s="13" t="s">
        <v>72</v>
      </c>
      <c r="AY182" s="244" t="s">
        <v>203</v>
      </c>
    </row>
    <row r="183" s="13" customFormat="1">
      <c r="A183" s="13"/>
      <c r="B183" s="234"/>
      <c r="C183" s="235"/>
      <c r="D183" s="236" t="s">
        <v>215</v>
      </c>
      <c r="E183" s="237" t="s">
        <v>19</v>
      </c>
      <c r="F183" s="238" t="s">
        <v>218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215</v>
      </c>
      <c r="AU183" s="244" t="s">
        <v>81</v>
      </c>
      <c r="AV183" s="13" t="s">
        <v>79</v>
      </c>
      <c r="AW183" s="13" t="s">
        <v>33</v>
      </c>
      <c r="AX183" s="13" t="s">
        <v>72</v>
      </c>
      <c r="AY183" s="244" t="s">
        <v>203</v>
      </c>
    </row>
    <row r="184" s="13" customFormat="1">
      <c r="A184" s="13"/>
      <c r="B184" s="234"/>
      <c r="C184" s="235"/>
      <c r="D184" s="236" t="s">
        <v>215</v>
      </c>
      <c r="E184" s="237" t="s">
        <v>19</v>
      </c>
      <c r="F184" s="238" t="s">
        <v>707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215</v>
      </c>
      <c r="AU184" s="244" t="s">
        <v>81</v>
      </c>
      <c r="AV184" s="13" t="s">
        <v>79</v>
      </c>
      <c r="AW184" s="13" t="s">
        <v>33</v>
      </c>
      <c r="AX184" s="13" t="s">
        <v>72</v>
      </c>
      <c r="AY184" s="244" t="s">
        <v>203</v>
      </c>
    </row>
    <row r="185" s="13" customFormat="1">
      <c r="A185" s="13"/>
      <c r="B185" s="234"/>
      <c r="C185" s="235"/>
      <c r="D185" s="236" t="s">
        <v>215</v>
      </c>
      <c r="E185" s="237" t="s">
        <v>19</v>
      </c>
      <c r="F185" s="238" t="s">
        <v>708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215</v>
      </c>
      <c r="AU185" s="244" t="s">
        <v>81</v>
      </c>
      <c r="AV185" s="13" t="s">
        <v>79</v>
      </c>
      <c r="AW185" s="13" t="s">
        <v>33</v>
      </c>
      <c r="AX185" s="13" t="s">
        <v>72</v>
      </c>
      <c r="AY185" s="244" t="s">
        <v>203</v>
      </c>
    </row>
    <row r="186" s="14" customFormat="1">
      <c r="A186" s="14"/>
      <c r="B186" s="245"/>
      <c r="C186" s="246"/>
      <c r="D186" s="236" t="s">
        <v>215</v>
      </c>
      <c r="E186" s="247" t="s">
        <v>19</v>
      </c>
      <c r="F186" s="248" t="s">
        <v>709</v>
      </c>
      <c r="G186" s="246"/>
      <c r="H186" s="249">
        <v>28.024999999999999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215</v>
      </c>
      <c r="AU186" s="255" t="s">
        <v>81</v>
      </c>
      <c r="AV186" s="14" t="s">
        <v>81</v>
      </c>
      <c r="AW186" s="14" t="s">
        <v>33</v>
      </c>
      <c r="AX186" s="14" t="s">
        <v>72</v>
      </c>
      <c r="AY186" s="255" t="s">
        <v>203</v>
      </c>
    </row>
    <row r="187" s="13" customFormat="1">
      <c r="A187" s="13"/>
      <c r="B187" s="234"/>
      <c r="C187" s="235"/>
      <c r="D187" s="236" t="s">
        <v>215</v>
      </c>
      <c r="E187" s="237" t="s">
        <v>19</v>
      </c>
      <c r="F187" s="238" t="s">
        <v>216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215</v>
      </c>
      <c r="AU187" s="244" t="s">
        <v>81</v>
      </c>
      <c r="AV187" s="13" t="s">
        <v>79</v>
      </c>
      <c r="AW187" s="13" t="s">
        <v>33</v>
      </c>
      <c r="AX187" s="13" t="s">
        <v>72</v>
      </c>
      <c r="AY187" s="244" t="s">
        <v>203</v>
      </c>
    </row>
    <row r="188" s="13" customFormat="1">
      <c r="A188" s="13"/>
      <c r="B188" s="234"/>
      <c r="C188" s="235"/>
      <c r="D188" s="236" t="s">
        <v>215</v>
      </c>
      <c r="E188" s="237" t="s">
        <v>19</v>
      </c>
      <c r="F188" s="238" t="s">
        <v>710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215</v>
      </c>
      <c r="AU188" s="244" t="s">
        <v>81</v>
      </c>
      <c r="AV188" s="13" t="s">
        <v>79</v>
      </c>
      <c r="AW188" s="13" t="s">
        <v>33</v>
      </c>
      <c r="AX188" s="13" t="s">
        <v>72</v>
      </c>
      <c r="AY188" s="244" t="s">
        <v>203</v>
      </c>
    </row>
    <row r="189" s="13" customFormat="1">
      <c r="A189" s="13"/>
      <c r="B189" s="234"/>
      <c r="C189" s="235"/>
      <c r="D189" s="236" t="s">
        <v>215</v>
      </c>
      <c r="E189" s="237" t="s">
        <v>19</v>
      </c>
      <c r="F189" s="238" t="s">
        <v>223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215</v>
      </c>
      <c r="AU189" s="244" t="s">
        <v>81</v>
      </c>
      <c r="AV189" s="13" t="s">
        <v>79</v>
      </c>
      <c r="AW189" s="13" t="s">
        <v>33</v>
      </c>
      <c r="AX189" s="13" t="s">
        <v>72</v>
      </c>
      <c r="AY189" s="244" t="s">
        <v>203</v>
      </c>
    </row>
    <row r="190" s="13" customFormat="1">
      <c r="A190" s="13"/>
      <c r="B190" s="234"/>
      <c r="C190" s="235"/>
      <c r="D190" s="236" t="s">
        <v>215</v>
      </c>
      <c r="E190" s="237" t="s">
        <v>19</v>
      </c>
      <c r="F190" s="238" t="s">
        <v>707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215</v>
      </c>
      <c r="AU190" s="244" t="s">
        <v>81</v>
      </c>
      <c r="AV190" s="13" t="s">
        <v>79</v>
      </c>
      <c r="AW190" s="13" t="s">
        <v>33</v>
      </c>
      <c r="AX190" s="13" t="s">
        <v>72</v>
      </c>
      <c r="AY190" s="244" t="s">
        <v>203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708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4" customFormat="1">
      <c r="A192" s="14"/>
      <c r="B192" s="245"/>
      <c r="C192" s="246"/>
      <c r="D192" s="236" t="s">
        <v>215</v>
      </c>
      <c r="E192" s="247" t="s">
        <v>19</v>
      </c>
      <c r="F192" s="248" t="s">
        <v>407</v>
      </c>
      <c r="G192" s="246"/>
      <c r="H192" s="249">
        <v>70.375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215</v>
      </c>
      <c r="AU192" s="255" t="s">
        <v>81</v>
      </c>
      <c r="AV192" s="14" t="s">
        <v>81</v>
      </c>
      <c r="AW192" s="14" t="s">
        <v>33</v>
      </c>
      <c r="AX192" s="14" t="s">
        <v>72</v>
      </c>
      <c r="AY192" s="255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216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711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238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3" customFormat="1">
      <c r="A196" s="13"/>
      <c r="B196" s="234"/>
      <c r="C196" s="235"/>
      <c r="D196" s="236" t="s">
        <v>215</v>
      </c>
      <c r="E196" s="237" t="s">
        <v>19</v>
      </c>
      <c r="F196" s="238" t="s">
        <v>707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215</v>
      </c>
      <c r="AU196" s="244" t="s">
        <v>81</v>
      </c>
      <c r="AV196" s="13" t="s">
        <v>79</v>
      </c>
      <c r="AW196" s="13" t="s">
        <v>33</v>
      </c>
      <c r="AX196" s="13" t="s">
        <v>72</v>
      </c>
      <c r="AY196" s="244" t="s">
        <v>203</v>
      </c>
    </row>
    <row r="197" s="13" customFormat="1">
      <c r="A197" s="13"/>
      <c r="B197" s="234"/>
      <c r="C197" s="235"/>
      <c r="D197" s="236" t="s">
        <v>215</v>
      </c>
      <c r="E197" s="237" t="s">
        <v>19</v>
      </c>
      <c r="F197" s="238" t="s">
        <v>708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215</v>
      </c>
      <c r="AU197" s="244" t="s">
        <v>81</v>
      </c>
      <c r="AV197" s="13" t="s">
        <v>79</v>
      </c>
      <c r="AW197" s="13" t="s">
        <v>33</v>
      </c>
      <c r="AX197" s="13" t="s">
        <v>72</v>
      </c>
      <c r="AY197" s="244" t="s">
        <v>203</v>
      </c>
    </row>
    <row r="198" s="14" customFormat="1">
      <c r="A198" s="14"/>
      <c r="B198" s="245"/>
      <c r="C198" s="246"/>
      <c r="D198" s="236" t="s">
        <v>215</v>
      </c>
      <c r="E198" s="247" t="s">
        <v>19</v>
      </c>
      <c r="F198" s="248" t="s">
        <v>712</v>
      </c>
      <c r="G198" s="246"/>
      <c r="H198" s="249">
        <v>70.165000000000006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215</v>
      </c>
      <c r="AU198" s="255" t="s">
        <v>81</v>
      </c>
      <c r="AV198" s="14" t="s">
        <v>81</v>
      </c>
      <c r="AW198" s="14" t="s">
        <v>33</v>
      </c>
      <c r="AX198" s="14" t="s">
        <v>72</v>
      </c>
      <c r="AY198" s="255" t="s">
        <v>203</v>
      </c>
    </row>
    <row r="199" s="13" customFormat="1">
      <c r="A199" s="13"/>
      <c r="B199" s="234"/>
      <c r="C199" s="235"/>
      <c r="D199" s="236" t="s">
        <v>215</v>
      </c>
      <c r="E199" s="237" t="s">
        <v>19</v>
      </c>
      <c r="F199" s="238" t="s">
        <v>216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215</v>
      </c>
      <c r="AU199" s="244" t="s">
        <v>81</v>
      </c>
      <c r="AV199" s="13" t="s">
        <v>79</v>
      </c>
      <c r="AW199" s="13" t="s">
        <v>33</v>
      </c>
      <c r="AX199" s="13" t="s">
        <v>72</v>
      </c>
      <c r="AY199" s="244" t="s">
        <v>203</v>
      </c>
    </row>
    <row r="200" s="13" customFormat="1">
      <c r="A200" s="13"/>
      <c r="B200" s="234"/>
      <c r="C200" s="235"/>
      <c r="D200" s="236" t="s">
        <v>215</v>
      </c>
      <c r="E200" s="237" t="s">
        <v>19</v>
      </c>
      <c r="F200" s="238" t="s">
        <v>713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215</v>
      </c>
      <c r="AU200" s="244" t="s">
        <v>81</v>
      </c>
      <c r="AV200" s="13" t="s">
        <v>79</v>
      </c>
      <c r="AW200" s="13" t="s">
        <v>33</v>
      </c>
      <c r="AX200" s="13" t="s">
        <v>72</v>
      </c>
      <c r="AY200" s="244" t="s">
        <v>203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232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3" customFormat="1">
      <c r="A202" s="13"/>
      <c r="B202" s="234"/>
      <c r="C202" s="235"/>
      <c r="D202" s="236" t="s">
        <v>215</v>
      </c>
      <c r="E202" s="237" t="s">
        <v>19</v>
      </c>
      <c r="F202" s="238" t="s">
        <v>707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215</v>
      </c>
      <c r="AU202" s="244" t="s">
        <v>81</v>
      </c>
      <c r="AV202" s="13" t="s">
        <v>79</v>
      </c>
      <c r="AW202" s="13" t="s">
        <v>33</v>
      </c>
      <c r="AX202" s="13" t="s">
        <v>72</v>
      </c>
      <c r="AY202" s="244" t="s">
        <v>203</v>
      </c>
    </row>
    <row r="203" s="13" customFormat="1">
      <c r="A203" s="13"/>
      <c r="B203" s="234"/>
      <c r="C203" s="235"/>
      <c r="D203" s="236" t="s">
        <v>215</v>
      </c>
      <c r="E203" s="237" t="s">
        <v>19</v>
      </c>
      <c r="F203" s="238" t="s">
        <v>708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215</v>
      </c>
      <c r="AU203" s="244" t="s">
        <v>81</v>
      </c>
      <c r="AV203" s="13" t="s">
        <v>79</v>
      </c>
      <c r="AW203" s="13" t="s">
        <v>33</v>
      </c>
      <c r="AX203" s="13" t="s">
        <v>72</v>
      </c>
      <c r="AY203" s="244" t="s">
        <v>203</v>
      </c>
    </row>
    <row r="204" s="14" customFormat="1">
      <c r="A204" s="14"/>
      <c r="B204" s="245"/>
      <c r="C204" s="246"/>
      <c r="D204" s="236" t="s">
        <v>215</v>
      </c>
      <c r="E204" s="247" t="s">
        <v>19</v>
      </c>
      <c r="F204" s="248" t="s">
        <v>417</v>
      </c>
      <c r="G204" s="246"/>
      <c r="H204" s="249">
        <v>60.859999999999999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215</v>
      </c>
      <c r="AU204" s="255" t="s">
        <v>81</v>
      </c>
      <c r="AV204" s="14" t="s">
        <v>81</v>
      </c>
      <c r="AW204" s="14" t="s">
        <v>33</v>
      </c>
      <c r="AX204" s="14" t="s">
        <v>72</v>
      </c>
      <c r="AY204" s="255" t="s">
        <v>203</v>
      </c>
    </row>
    <row r="205" s="13" customFormat="1">
      <c r="A205" s="13"/>
      <c r="B205" s="234"/>
      <c r="C205" s="235"/>
      <c r="D205" s="236" t="s">
        <v>215</v>
      </c>
      <c r="E205" s="237" t="s">
        <v>19</v>
      </c>
      <c r="F205" s="238" t="s">
        <v>216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215</v>
      </c>
      <c r="AU205" s="244" t="s">
        <v>81</v>
      </c>
      <c r="AV205" s="13" t="s">
        <v>79</v>
      </c>
      <c r="AW205" s="13" t="s">
        <v>33</v>
      </c>
      <c r="AX205" s="13" t="s">
        <v>72</v>
      </c>
      <c r="AY205" s="244" t="s">
        <v>203</v>
      </c>
    </row>
    <row r="206" s="13" customFormat="1">
      <c r="A206" s="13"/>
      <c r="B206" s="234"/>
      <c r="C206" s="235"/>
      <c r="D206" s="236" t="s">
        <v>215</v>
      </c>
      <c r="E206" s="237" t="s">
        <v>19</v>
      </c>
      <c r="F206" s="238" t="s">
        <v>714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215</v>
      </c>
      <c r="AU206" s="244" t="s">
        <v>81</v>
      </c>
      <c r="AV206" s="13" t="s">
        <v>79</v>
      </c>
      <c r="AW206" s="13" t="s">
        <v>33</v>
      </c>
      <c r="AX206" s="13" t="s">
        <v>72</v>
      </c>
      <c r="AY206" s="244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241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3" customFormat="1">
      <c r="A208" s="13"/>
      <c r="B208" s="234"/>
      <c r="C208" s="235"/>
      <c r="D208" s="236" t="s">
        <v>215</v>
      </c>
      <c r="E208" s="237" t="s">
        <v>19</v>
      </c>
      <c r="F208" s="238" t="s">
        <v>707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215</v>
      </c>
      <c r="AU208" s="244" t="s">
        <v>81</v>
      </c>
      <c r="AV208" s="13" t="s">
        <v>79</v>
      </c>
      <c r="AW208" s="13" t="s">
        <v>33</v>
      </c>
      <c r="AX208" s="13" t="s">
        <v>72</v>
      </c>
      <c r="AY208" s="244" t="s">
        <v>203</v>
      </c>
    </row>
    <row r="209" s="13" customFormat="1">
      <c r="A209" s="13"/>
      <c r="B209" s="234"/>
      <c r="C209" s="235"/>
      <c r="D209" s="236" t="s">
        <v>215</v>
      </c>
      <c r="E209" s="237" t="s">
        <v>19</v>
      </c>
      <c r="F209" s="238" t="s">
        <v>708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215</v>
      </c>
      <c r="AU209" s="244" t="s">
        <v>81</v>
      </c>
      <c r="AV209" s="13" t="s">
        <v>79</v>
      </c>
      <c r="AW209" s="13" t="s">
        <v>33</v>
      </c>
      <c r="AX209" s="13" t="s">
        <v>72</v>
      </c>
      <c r="AY209" s="244" t="s">
        <v>203</v>
      </c>
    </row>
    <row r="210" s="14" customFormat="1">
      <c r="A210" s="14"/>
      <c r="B210" s="245"/>
      <c r="C210" s="246"/>
      <c r="D210" s="236" t="s">
        <v>215</v>
      </c>
      <c r="E210" s="247" t="s">
        <v>19</v>
      </c>
      <c r="F210" s="248" t="s">
        <v>715</v>
      </c>
      <c r="G210" s="246"/>
      <c r="H210" s="249">
        <v>34.939999999999998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215</v>
      </c>
      <c r="AU210" s="255" t="s">
        <v>81</v>
      </c>
      <c r="AV210" s="14" t="s">
        <v>81</v>
      </c>
      <c r="AW210" s="14" t="s">
        <v>33</v>
      </c>
      <c r="AX210" s="14" t="s">
        <v>72</v>
      </c>
      <c r="AY210" s="255" t="s">
        <v>203</v>
      </c>
    </row>
    <row r="211" s="13" customFormat="1">
      <c r="A211" s="13"/>
      <c r="B211" s="234"/>
      <c r="C211" s="235"/>
      <c r="D211" s="236" t="s">
        <v>215</v>
      </c>
      <c r="E211" s="237" t="s">
        <v>19</v>
      </c>
      <c r="F211" s="238" t="s">
        <v>216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215</v>
      </c>
      <c r="AU211" s="244" t="s">
        <v>81</v>
      </c>
      <c r="AV211" s="13" t="s">
        <v>79</v>
      </c>
      <c r="AW211" s="13" t="s">
        <v>33</v>
      </c>
      <c r="AX211" s="13" t="s">
        <v>72</v>
      </c>
      <c r="AY211" s="244" t="s">
        <v>203</v>
      </c>
    </row>
    <row r="212" s="13" customFormat="1">
      <c r="A212" s="13"/>
      <c r="B212" s="234"/>
      <c r="C212" s="235"/>
      <c r="D212" s="236" t="s">
        <v>215</v>
      </c>
      <c r="E212" s="237" t="s">
        <v>19</v>
      </c>
      <c r="F212" s="238" t="s">
        <v>716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215</v>
      </c>
      <c r="AU212" s="244" t="s">
        <v>81</v>
      </c>
      <c r="AV212" s="13" t="s">
        <v>79</v>
      </c>
      <c r="AW212" s="13" t="s">
        <v>33</v>
      </c>
      <c r="AX212" s="13" t="s">
        <v>72</v>
      </c>
      <c r="AY212" s="244" t="s">
        <v>203</v>
      </c>
    </row>
    <row r="213" s="13" customFormat="1">
      <c r="A213" s="13"/>
      <c r="B213" s="234"/>
      <c r="C213" s="235"/>
      <c r="D213" s="236" t="s">
        <v>215</v>
      </c>
      <c r="E213" s="237" t="s">
        <v>19</v>
      </c>
      <c r="F213" s="238" t="s">
        <v>235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215</v>
      </c>
      <c r="AU213" s="244" t="s">
        <v>81</v>
      </c>
      <c r="AV213" s="13" t="s">
        <v>79</v>
      </c>
      <c r="AW213" s="13" t="s">
        <v>33</v>
      </c>
      <c r="AX213" s="13" t="s">
        <v>72</v>
      </c>
      <c r="AY213" s="244" t="s">
        <v>203</v>
      </c>
    </row>
    <row r="214" s="13" customFormat="1">
      <c r="A214" s="13"/>
      <c r="B214" s="234"/>
      <c r="C214" s="235"/>
      <c r="D214" s="236" t="s">
        <v>215</v>
      </c>
      <c r="E214" s="237" t="s">
        <v>19</v>
      </c>
      <c r="F214" s="238" t="s">
        <v>707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215</v>
      </c>
      <c r="AU214" s="244" t="s">
        <v>81</v>
      </c>
      <c r="AV214" s="13" t="s">
        <v>79</v>
      </c>
      <c r="AW214" s="13" t="s">
        <v>33</v>
      </c>
      <c r="AX214" s="13" t="s">
        <v>72</v>
      </c>
      <c r="AY214" s="244" t="s">
        <v>203</v>
      </c>
    </row>
    <row r="215" s="13" customFormat="1">
      <c r="A215" s="13"/>
      <c r="B215" s="234"/>
      <c r="C215" s="235"/>
      <c r="D215" s="236" t="s">
        <v>215</v>
      </c>
      <c r="E215" s="237" t="s">
        <v>19</v>
      </c>
      <c r="F215" s="238" t="s">
        <v>708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215</v>
      </c>
      <c r="AU215" s="244" t="s">
        <v>81</v>
      </c>
      <c r="AV215" s="13" t="s">
        <v>79</v>
      </c>
      <c r="AW215" s="13" t="s">
        <v>33</v>
      </c>
      <c r="AX215" s="13" t="s">
        <v>72</v>
      </c>
      <c r="AY215" s="244" t="s">
        <v>203</v>
      </c>
    </row>
    <row r="216" s="14" customFormat="1">
      <c r="A216" s="14"/>
      <c r="B216" s="245"/>
      <c r="C216" s="246"/>
      <c r="D216" s="236" t="s">
        <v>215</v>
      </c>
      <c r="E216" s="247" t="s">
        <v>19</v>
      </c>
      <c r="F216" s="248" t="s">
        <v>717</v>
      </c>
      <c r="G216" s="246"/>
      <c r="H216" s="249">
        <v>28.234999999999999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215</v>
      </c>
      <c r="AU216" s="255" t="s">
        <v>81</v>
      </c>
      <c r="AV216" s="14" t="s">
        <v>81</v>
      </c>
      <c r="AW216" s="14" t="s">
        <v>33</v>
      </c>
      <c r="AX216" s="14" t="s">
        <v>72</v>
      </c>
      <c r="AY216" s="255" t="s">
        <v>203</v>
      </c>
    </row>
    <row r="217" s="13" customFormat="1">
      <c r="A217" s="13"/>
      <c r="B217" s="234"/>
      <c r="C217" s="235"/>
      <c r="D217" s="236" t="s">
        <v>215</v>
      </c>
      <c r="E217" s="237" t="s">
        <v>19</v>
      </c>
      <c r="F217" s="238" t="s">
        <v>216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215</v>
      </c>
      <c r="AU217" s="244" t="s">
        <v>81</v>
      </c>
      <c r="AV217" s="13" t="s">
        <v>79</v>
      </c>
      <c r="AW217" s="13" t="s">
        <v>33</v>
      </c>
      <c r="AX217" s="13" t="s">
        <v>72</v>
      </c>
      <c r="AY217" s="244" t="s">
        <v>203</v>
      </c>
    </row>
    <row r="218" s="13" customFormat="1">
      <c r="A218" s="13"/>
      <c r="B218" s="234"/>
      <c r="C218" s="235"/>
      <c r="D218" s="236" t="s">
        <v>215</v>
      </c>
      <c r="E218" s="237" t="s">
        <v>19</v>
      </c>
      <c r="F218" s="238" t="s">
        <v>718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215</v>
      </c>
      <c r="AU218" s="244" t="s">
        <v>81</v>
      </c>
      <c r="AV218" s="13" t="s">
        <v>79</v>
      </c>
      <c r="AW218" s="13" t="s">
        <v>33</v>
      </c>
      <c r="AX218" s="13" t="s">
        <v>72</v>
      </c>
      <c r="AY218" s="244" t="s">
        <v>203</v>
      </c>
    </row>
    <row r="219" s="13" customFormat="1">
      <c r="A219" s="13"/>
      <c r="B219" s="234"/>
      <c r="C219" s="235"/>
      <c r="D219" s="236" t="s">
        <v>215</v>
      </c>
      <c r="E219" s="237" t="s">
        <v>19</v>
      </c>
      <c r="F219" s="238" t="s">
        <v>229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215</v>
      </c>
      <c r="AU219" s="244" t="s">
        <v>81</v>
      </c>
      <c r="AV219" s="13" t="s">
        <v>79</v>
      </c>
      <c r="AW219" s="13" t="s">
        <v>33</v>
      </c>
      <c r="AX219" s="13" t="s">
        <v>72</v>
      </c>
      <c r="AY219" s="244" t="s">
        <v>203</v>
      </c>
    </row>
    <row r="220" s="13" customFormat="1">
      <c r="A220" s="13"/>
      <c r="B220" s="234"/>
      <c r="C220" s="235"/>
      <c r="D220" s="236" t="s">
        <v>215</v>
      </c>
      <c r="E220" s="237" t="s">
        <v>19</v>
      </c>
      <c r="F220" s="238" t="s">
        <v>707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215</v>
      </c>
      <c r="AU220" s="244" t="s">
        <v>81</v>
      </c>
      <c r="AV220" s="13" t="s">
        <v>79</v>
      </c>
      <c r="AW220" s="13" t="s">
        <v>33</v>
      </c>
      <c r="AX220" s="13" t="s">
        <v>72</v>
      </c>
      <c r="AY220" s="244" t="s">
        <v>203</v>
      </c>
    </row>
    <row r="221" s="13" customFormat="1">
      <c r="A221" s="13"/>
      <c r="B221" s="234"/>
      <c r="C221" s="235"/>
      <c r="D221" s="236" t="s">
        <v>215</v>
      </c>
      <c r="E221" s="237" t="s">
        <v>19</v>
      </c>
      <c r="F221" s="238" t="s">
        <v>708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215</v>
      </c>
      <c r="AU221" s="244" t="s">
        <v>81</v>
      </c>
      <c r="AV221" s="13" t="s">
        <v>79</v>
      </c>
      <c r="AW221" s="13" t="s">
        <v>33</v>
      </c>
      <c r="AX221" s="13" t="s">
        <v>72</v>
      </c>
      <c r="AY221" s="244" t="s">
        <v>203</v>
      </c>
    </row>
    <row r="222" s="14" customFormat="1">
      <c r="A222" s="14"/>
      <c r="B222" s="245"/>
      <c r="C222" s="246"/>
      <c r="D222" s="236" t="s">
        <v>215</v>
      </c>
      <c r="E222" s="247" t="s">
        <v>19</v>
      </c>
      <c r="F222" s="248" t="s">
        <v>719</v>
      </c>
      <c r="G222" s="246"/>
      <c r="H222" s="249">
        <v>48.57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215</v>
      </c>
      <c r="AU222" s="255" t="s">
        <v>81</v>
      </c>
      <c r="AV222" s="14" t="s">
        <v>81</v>
      </c>
      <c r="AW222" s="14" t="s">
        <v>33</v>
      </c>
      <c r="AX222" s="14" t="s">
        <v>72</v>
      </c>
      <c r="AY222" s="255" t="s">
        <v>203</v>
      </c>
    </row>
    <row r="223" s="13" customFormat="1">
      <c r="A223" s="13"/>
      <c r="B223" s="234"/>
      <c r="C223" s="235"/>
      <c r="D223" s="236" t="s">
        <v>215</v>
      </c>
      <c r="E223" s="237" t="s">
        <v>19</v>
      </c>
      <c r="F223" s="238" t="s">
        <v>216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215</v>
      </c>
      <c r="AU223" s="244" t="s">
        <v>81</v>
      </c>
      <c r="AV223" s="13" t="s">
        <v>79</v>
      </c>
      <c r="AW223" s="13" t="s">
        <v>33</v>
      </c>
      <c r="AX223" s="13" t="s">
        <v>72</v>
      </c>
      <c r="AY223" s="244" t="s">
        <v>203</v>
      </c>
    </row>
    <row r="224" s="13" customFormat="1">
      <c r="A224" s="13"/>
      <c r="B224" s="234"/>
      <c r="C224" s="235"/>
      <c r="D224" s="236" t="s">
        <v>215</v>
      </c>
      <c r="E224" s="237" t="s">
        <v>19</v>
      </c>
      <c r="F224" s="238" t="s">
        <v>720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215</v>
      </c>
      <c r="AU224" s="244" t="s">
        <v>81</v>
      </c>
      <c r="AV224" s="13" t="s">
        <v>79</v>
      </c>
      <c r="AW224" s="13" t="s">
        <v>33</v>
      </c>
      <c r="AX224" s="13" t="s">
        <v>72</v>
      </c>
      <c r="AY224" s="244" t="s">
        <v>203</v>
      </c>
    </row>
    <row r="225" s="13" customFormat="1">
      <c r="A225" s="13"/>
      <c r="B225" s="234"/>
      <c r="C225" s="235"/>
      <c r="D225" s="236" t="s">
        <v>215</v>
      </c>
      <c r="E225" s="237" t="s">
        <v>19</v>
      </c>
      <c r="F225" s="238" t="s">
        <v>244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215</v>
      </c>
      <c r="AU225" s="244" t="s">
        <v>81</v>
      </c>
      <c r="AV225" s="13" t="s">
        <v>79</v>
      </c>
      <c r="AW225" s="13" t="s">
        <v>33</v>
      </c>
      <c r="AX225" s="13" t="s">
        <v>72</v>
      </c>
      <c r="AY225" s="244" t="s">
        <v>203</v>
      </c>
    </row>
    <row r="226" s="13" customFormat="1">
      <c r="A226" s="13"/>
      <c r="B226" s="234"/>
      <c r="C226" s="235"/>
      <c r="D226" s="236" t="s">
        <v>215</v>
      </c>
      <c r="E226" s="237" t="s">
        <v>19</v>
      </c>
      <c r="F226" s="238" t="s">
        <v>707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215</v>
      </c>
      <c r="AU226" s="244" t="s">
        <v>81</v>
      </c>
      <c r="AV226" s="13" t="s">
        <v>79</v>
      </c>
      <c r="AW226" s="13" t="s">
        <v>33</v>
      </c>
      <c r="AX226" s="13" t="s">
        <v>72</v>
      </c>
      <c r="AY226" s="244" t="s">
        <v>203</v>
      </c>
    </row>
    <row r="227" s="13" customFormat="1">
      <c r="A227" s="13"/>
      <c r="B227" s="234"/>
      <c r="C227" s="235"/>
      <c r="D227" s="236" t="s">
        <v>215</v>
      </c>
      <c r="E227" s="237" t="s">
        <v>19</v>
      </c>
      <c r="F227" s="238" t="s">
        <v>708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215</v>
      </c>
      <c r="AU227" s="244" t="s">
        <v>81</v>
      </c>
      <c r="AV227" s="13" t="s">
        <v>79</v>
      </c>
      <c r="AW227" s="13" t="s">
        <v>33</v>
      </c>
      <c r="AX227" s="13" t="s">
        <v>72</v>
      </c>
      <c r="AY227" s="244" t="s">
        <v>203</v>
      </c>
    </row>
    <row r="228" s="14" customFormat="1">
      <c r="A228" s="14"/>
      <c r="B228" s="245"/>
      <c r="C228" s="246"/>
      <c r="D228" s="236" t="s">
        <v>215</v>
      </c>
      <c r="E228" s="247" t="s">
        <v>19</v>
      </c>
      <c r="F228" s="248" t="s">
        <v>721</v>
      </c>
      <c r="G228" s="246"/>
      <c r="H228" s="249">
        <v>17.433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215</v>
      </c>
      <c r="AU228" s="255" t="s">
        <v>81</v>
      </c>
      <c r="AV228" s="14" t="s">
        <v>81</v>
      </c>
      <c r="AW228" s="14" t="s">
        <v>33</v>
      </c>
      <c r="AX228" s="14" t="s">
        <v>72</v>
      </c>
      <c r="AY228" s="255" t="s">
        <v>203</v>
      </c>
    </row>
    <row r="229" s="13" customFormat="1">
      <c r="A229" s="13"/>
      <c r="B229" s="234"/>
      <c r="C229" s="235"/>
      <c r="D229" s="236" t="s">
        <v>215</v>
      </c>
      <c r="E229" s="237" t="s">
        <v>19</v>
      </c>
      <c r="F229" s="238" t="s">
        <v>216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215</v>
      </c>
      <c r="AU229" s="244" t="s">
        <v>81</v>
      </c>
      <c r="AV229" s="13" t="s">
        <v>79</v>
      </c>
      <c r="AW229" s="13" t="s">
        <v>33</v>
      </c>
      <c r="AX229" s="13" t="s">
        <v>72</v>
      </c>
      <c r="AY229" s="244" t="s">
        <v>203</v>
      </c>
    </row>
    <row r="230" s="13" customFormat="1">
      <c r="A230" s="13"/>
      <c r="B230" s="234"/>
      <c r="C230" s="235"/>
      <c r="D230" s="236" t="s">
        <v>215</v>
      </c>
      <c r="E230" s="237" t="s">
        <v>19</v>
      </c>
      <c r="F230" s="238" t="s">
        <v>722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215</v>
      </c>
      <c r="AU230" s="244" t="s">
        <v>81</v>
      </c>
      <c r="AV230" s="13" t="s">
        <v>79</v>
      </c>
      <c r="AW230" s="13" t="s">
        <v>33</v>
      </c>
      <c r="AX230" s="13" t="s">
        <v>72</v>
      </c>
      <c r="AY230" s="244" t="s">
        <v>203</v>
      </c>
    </row>
    <row r="231" s="13" customFormat="1">
      <c r="A231" s="13"/>
      <c r="B231" s="234"/>
      <c r="C231" s="235"/>
      <c r="D231" s="236" t="s">
        <v>215</v>
      </c>
      <c r="E231" s="237" t="s">
        <v>19</v>
      </c>
      <c r="F231" s="238" t="s">
        <v>226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215</v>
      </c>
      <c r="AU231" s="244" t="s">
        <v>81</v>
      </c>
      <c r="AV231" s="13" t="s">
        <v>79</v>
      </c>
      <c r="AW231" s="13" t="s">
        <v>33</v>
      </c>
      <c r="AX231" s="13" t="s">
        <v>72</v>
      </c>
      <c r="AY231" s="244" t="s">
        <v>203</v>
      </c>
    </row>
    <row r="232" s="13" customFormat="1">
      <c r="A232" s="13"/>
      <c r="B232" s="234"/>
      <c r="C232" s="235"/>
      <c r="D232" s="236" t="s">
        <v>215</v>
      </c>
      <c r="E232" s="237" t="s">
        <v>19</v>
      </c>
      <c r="F232" s="238" t="s">
        <v>707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215</v>
      </c>
      <c r="AU232" s="244" t="s">
        <v>81</v>
      </c>
      <c r="AV232" s="13" t="s">
        <v>79</v>
      </c>
      <c r="AW232" s="13" t="s">
        <v>33</v>
      </c>
      <c r="AX232" s="13" t="s">
        <v>72</v>
      </c>
      <c r="AY232" s="244" t="s">
        <v>203</v>
      </c>
    </row>
    <row r="233" s="13" customFormat="1">
      <c r="A233" s="13"/>
      <c r="B233" s="234"/>
      <c r="C233" s="235"/>
      <c r="D233" s="236" t="s">
        <v>215</v>
      </c>
      <c r="E233" s="237" t="s">
        <v>19</v>
      </c>
      <c r="F233" s="238" t="s">
        <v>708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215</v>
      </c>
      <c r="AU233" s="244" t="s">
        <v>81</v>
      </c>
      <c r="AV233" s="13" t="s">
        <v>79</v>
      </c>
      <c r="AW233" s="13" t="s">
        <v>33</v>
      </c>
      <c r="AX233" s="13" t="s">
        <v>72</v>
      </c>
      <c r="AY233" s="244" t="s">
        <v>203</v>
      </c>
    </row>
    <row r="234" s="14" customFormat="1">
      <c r="A234" s="14"/>
      <c r="B234" s="245"/>
      <c r="C234" s="246"/>
      <c r="D234" s="236" t="s">
        <v>215</v>
      </c>
      <c r="E234" s="247" t="s">
        <v>19</v>
      </c>
      <c r="F234" s="248" t="s">
        <v>410</v>
      </c>
      <c r="G234" s="246"/>
      <c r="H234" s="249">
        <v>52.5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215</v>
      </c>
      <c r="AU234" s="255" t="s">
        <v>81</v>
      </c>
      <c r="AV234" s="14" t="s">
        <v>81</v>
      </c>
      <c r="AW234" s="14" t="s">
        <v>33</v>
      </c>
      <c r="AX234" s="14" t="s">
        <v>72</v>
      </c>
      <c r="AY234" s="255" t="s">
        <v>203</v>
      </c>
    </row>
    <row r="235" s="13" customFormat="1">
      <c r="A235" s="13"/>
      <c r="B235" s="234"/>
      <c r="C235" s="235"/>
      <c r="D235" s="236" t="s">
        <v>215</v>
      </c>
      <c r="E235" s="237" t="s">
        <v>19</v>
      </c>
      <c r="F235" s="238" t="s">
        <v>216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215</v>
      </c>
      <c r="AU235" s="244" t="s">
        <v>81</v>
      </c>
      <c r="AV235" s="13" t="s">
        <v>79</v>
      </c>
      <c r="AW235" s="13" t="s">
        <v>33</v>
      </c>
      <c r="AX235" s="13" t="s">
        <v>72</v>
      </c>
      <c r="AY235" s="244" t="s">
        <v>203</v>
      </c>
    </row>
    <row r="236" s="13" customFormat="1">
      <c r="A236" s="13"/>
      <c r="B236" s="234"/>
      <c r="C236" s="235"/>
      <c r="D236" s="236" t="s">
        <v>215</v>
      </c>
      <c r="E236" s="237" t="s">
        <v>19</v>
      </c>
      <c r="F236" s="238" t="s">
        <v>723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215</v>
      </c>
      <c r="AU236" s="244" t="s">
        <v>81</v>
      </c>
      <c r="AV236" s="13" t="s">
        <v>79</v>
      </c>
      <c r="AW236" s="13" t="s">
        <v>33</v>
      </c>
      <c r="AX236" s="13" t="s">
        <v>72</v>
      </c>
      <c r="AY236" s="244" t="s">
        <v>203</v>
      </c>
    </row>
    <row r="237" s="13" customFormat="1">
      <c r="A237" s="13"/>
      <c r="B237" s="234"/>
      <c r="C237" s="235"/>
      <c r="D237" s="236" t="s">
        <v>215</v>
      </c>
      <c r="E237" s="237" t="s">
        <v>19</v>
      </c>
      <c r="F237" s="238" t="s">
        <v>329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215</v>
      </c>
      <c r="AU237" s="244" t="s">
        <v>81</v>
      </c>
      <c r="AV237" s="13" t="s">
        <v>79</v>
      </c>
      <c r="AW237" s="13" t="s">
        <v>33</v>
      </c>
      <c r="AX237" s="13" t="s">
        <v>72</v>
      </c>
      <c r="AY237" s="244" t="s">
        <v>203</v>
      </c>
    </row>
    <row r="238" s="13" customFormat="1">
      <c r="A238" s="13"/>
      <c r="B238" s="234"/>
      <c r="C238" s="235"/>
      <c r="D238" s="236" t="s">
        <v>215</v>
      </c>
      <c r="E238" s="237" t="s">
        <v>19</v>
      </c>
      <c r="F238" s="238" t="s">
        <v>707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215</v>
      </c>
      <c r="AU238" s="244" t="s">
        <v>81</v>
      </c>
      <c r="AV238" s="13" t="s">
        <v>79</v>
      </c>
      <c r="AW238" s="13" t="s">
        <v>33</v>
      </c>
      <c r="AX238" s="13" t="s">
        <v>72</v>
      </c>
      <c r="AY238" s="244" t="s">
        <v>203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708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4" customFormat="1">
      <c r="A240" s="14"/>
      <c r="B240" s="245"/>
      <c r="C240" s="246"/>
      <c r="D240" s="236" t="s">
        <v>215</v>
      </c>
      <c r="E240" s="247" t="s">
        <v>19</v>
      </c>
      <c r="F240" s="248" t="s">
        <v>724</v>
      </c>
      <c r="G240" s="246"/>
      <c r="H240" s="249">
        <v>14.217000000000001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215</v>
      </c>
      <c r="AU240" s="255" t="s">
        <v>81</v>
      </c>
      <c r="AV240" s="14" t="s">
        <v>81</v>
      </c>
      <c r="AW240" s="14" t="s">
        <v>33</v>
      </c>
      <c r="AX240" s="14" t="s">
        <v>72</v>
      </c>
      <c r="AY240" s="255" t="s">
        <v>203</v>
      </c>
    </row>
    <row r="241" s="15" customFormat="1">
      <c r="A241" s="15"/>
      <c r="B241" s="256"/>
      <c r="C241" s="257"/>
      <c r="D241" s="236" t="s">
        <v>215</v>
      </c>
      <c r="E241" s="258" t="s">
        <v>19</v>
      </c>
      <c r="F241" s="259" t="s">
        <v>246</v>
      </c>
      <c r="G241" s="257"/>
      <c r="H241" s="260">
        <v>425.31999999999999</v>
      </c>
      <c r="I241" s="261"/>
      <c r="J241" s="257"/>
      <c r="K241" s="257"/>
      <c r="L241" s="262"/>
      <c r="M241" s="263"/>
      <c r="N241" s="264"/>
      <c r="O241" s="264"/>
      <c r="P241" s="264"/>
      <c r="Q241" s="264"/>
      <c r="R241" s="264"/>
      <c r="S241" s="264"/>
      <c r="T241" s="26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6" t="s">
        <v>215</v>
      </c>
      <c r="AU241" s="266" t="s">
        <v>81</v>
      </c>
      <c r="AV241" s="15" t="s">
        <v>211</v>
      </c>
      <c r="AW241" s="15" t="s">
        <v>33</v>
      </c>
      <c r="AX241" s="15" t="s">
        <v>79</v>
      </c>
      <c r="AY241" s="266" t="s">
        <v>203</v>
      </c>
    </row>
    <row r="242" s="2" customFormat="1" ht="16.5" customHeight="1">
      <c r="A242" s="40"/>
      <c r="B242" s="41"/>
      <c r="C242" s="216" t="s">
        <v>285</v>
      </c>
      <c r="D242" s="216" t="s">
        <v>206</v>
      </c>
      <c r="E242" s="217" t="s">
        <v>725</v>
      </c>
      <c r="F242" s="218" t="s">
        <v>726</v>
      </c>
      <c r="G242" s="219" t="s">
        <v>727</v>
      </c>
      <c r="H242" s="220">
        <v>39.420000000000002</v>
      </c>
      <c r="I242" s="221"/>
      <c r="J242" s="222">
        <f>ROUND(I242*H242,2)</f>
        <v>0</v>
      </c>
      <c r="K242" s="218" t="s">
        <v>210</v>
      </c>
      <c r="L242" s="46"/>
      <c r="M242" s="223" t="s">
        <v>19</v>
      </c>
      <c r="N242" s="224" t="s">
        <v>43</v>
      </c>
      <c r="O242" s="86"/>
      <c r="P242" s="225">
        <f>O242*H242</f>
        <v>0</v>
      </c>
      <c r="Q242" s="225">
        <v>0.0015</v>
      </c>
      <c r="R242" s="225">
        <f>Q242*H242</f>
        <v>0.059130000000000002</v>
      </c>
      <c r="S242" s="225">
        <v>0</v>
      </c>
      <c r="T242" s="226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7" t="s">
        <v>211</v>
      </c>
      <c r="AT242" s="227" t="s">
        <v>206</v>
      </c>
      <c r="AU242" s="227" t="s">
        <v>81</v>
      </c>
      <c r="AY242" s="19" t="s">
        <v>203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19" t="s">
        <v>79</v>
      </c>
      <c r="BK242" s="228">
        <f>ROUND(I242*H242,2)</f>
        <v>0</v>
      </c>
      <c r="BL242" s="19" t="s">
        <v>211</v>
      </c>
      <c r="BM242" s="227" t="s">
        <v>728</v>
      </c>
    </row>
    <row r="243" s="2" customFormat="1">
      <c r="A243" s="40"/>
      <c r="B243" s="41"/>
      <c r="C243" s="42"/>
      <c r="D243" s="229" t="s">
        <v>213</v>
      </c>
      <c r="E243" s="42"/>
      <c r="F243" s="230" t="s">
        <v>729</v>
      </c>
      <c r="G243" s="42"/>
      <c r="H243" s="42"/>
      <c r="I243" s="231"/>
      <c r="J243" s="42"/>
      <c r="K243" s="42"/>
      <c r="L243" s="46"/>
      <c r="M243" s="232"/>
      <c r="N243" s="233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213</v>
      </c>
      <c r="AU243" s="19" t="s">
        <v>81</v>
      </c>
    </row>
    <row r="244" s="13" customFormat="1">
      <c r="A244" s="13"/>
      <c r="B244" s="234"/>
      <c r="C244" s="235"/>
      <c r="D244" s="236" t="s">
        <v>215</v>
      </c>
      <c r="E244" s="237" t="s">
        <v>19</v>
      </c>
      <c r="F244" s="238" t="s">
        <v>216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215</v>
      </c>
      <c r="AU244" s="244" t="s">
        <v>81</v>
      </c>
      <c r="AV244" s="13" t="s">
        <v>79</v>
      </c>
      <c r="AW244" s="13" t="s">
        <v>33</v>
      </c>
      <c r="AX244" s="13" t="s">
        <v>72</v>
      </c>
      <c r="AY244" s="244" t="s">
        <v>203</v>
      </c>
    </row>
    <row r="245" s="13" customFormat="1">
      <c r="A245" s="13"/>
      <c r="B245" s="234"/>
      <c r="C245" s="235"/>
      <c r="D245" s="236" t="s">
        <v>215</v>
      </c>
      <c r="E245" s="237" t="s">
        <v>19</v>
      </c>
      <c r="F245" s="238" t="s">
        <v>730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215</v>
      </c>
      <c r="AU245" s="244" t="s">
        <v>81</v>
      </c>
      <c r="AV245" s="13" t="s">
        <v>79</v>
      </c>
      <c r="AW245" s="13" t="s">
        <v>33</v>
      </c>
      <c r="AX245" s="13" t="s">
        <v>72</v>
      </c>
      <c r="AY245" s="244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218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3" customFormat="1">
      <c r="A247" s="13"/>
      <c r="B247" s="234"/>
      <c r="C247" s="235"/>
      <c r="D247" s="236" t="s">
        <v>215</v>
      </c>
      <c r="E247" s="237" t="s">
        <v>19</v>
      </c>
      <c r="F247" s="238" t="s">
        <v>731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215</v>
      </c>
      <c r="AU247" s="244" t="s">
        <v>81</v>
      </c>
      <c r="AV247" s="13" t="s">
        <v>79</v>
      </c>
      <c r="AW247" s="13" t="s">
        <v>33</v>
      </c>
      <c r="AX247" s="13" t="s">
        <v>72</v>
      </c>
      <c r="AY247" s="244" t="s">
        <v>203</v>
      </c>
    </row>
    <row r="248" s="13" customFormat="1">
      <c r="A248" s="13"/>
      <c r="B248" s="234"/>
      <c r="C248" s="235"/>
      <c r="D248" s="236" t="s">
        <v>215</v>
      </c>
      <c r="E248" s="237" t="s">
        <v>19</v>
      </c>
      <c r="F248" s="238" t="s">
        <v>732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215</v>
      </c>
      <c r="AU248" s="244" t="s">
        <v>81</v>
      </c>
      <c r="AV248" s="13" t="s">
        <v>79</v>
      </c>
      <c r="AW248" s="13" t="s">
        <v>33</v>
      </c>
      <c r="AX248" s="13" t="s">
        <v>72</v>
      </c>
      <c r="AY248" s="244" t="s">
        <v>203</v>
      </c>
    </row>
    <row r="249" s="14" customFormat="1">
      <c r="A249" s="14"/>
      <c r="B249" s="245"/>
      <c r="C249" s="246"/>
      <c r="D249" s="236" t="s">
        <v>215</v>
      </c>
      <c r="E249" s="247" t="s">
        <v>19</v>
      </c>
      <c r="F249" s="248" t="s">
        <v>733</v>
      </c>
      <c r="G249" s="246"/>
      <c r="H249" s="249">
        <v>4.8399999999999999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215</v>
      </c>
      <c r="AU249" s="255" t="s">
        <v>81</v>
      </c>
      <c r="AV249" s="14" t="s">
        <v>81</v>
      </c>
      <c r="AW249" s="14" t="s">
        <v>33</v>
      </c>
      <c r="AX249" s="14" t="s">
        <v>72</v>
      </c>
      <c r="AY249" s="255" t="s">
        <v>203</v>
      </c>
    </row>
    <row r="250" s="13" customFormat="1">
      <c r="A250" s="13"/>
      <c r="B250" s="234"/>
      <c r="C250" s="235"/>
      <c r="D250" s="236" t="s">
        <v>215</v>
      </c>
      <c r="E250" s="237" t="s">
        <v>19</v>
      </c>
      <c r="F250" s="238" t="s">
        <v>216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215</v>
      </c>
      <c r="AU250" s="244" t="s">
        <v>81</v>
      </c>
      <c r="AV250" s="13" t="s">
        <v>79</v>
      </c>
      <c r="AW250" s="13" t="s">
        <v>33</v>
      </c>
      <c r="AX250" s="13" t="s">
        <v>72</v>
      </c>
      <c r="AY250" s="244" t="s">
        <v>203</v>
      </c>
    </row>
    <row r="251" s="13" customFormat="1">
      <c r="A251" s="13"/>
      <c r="B251" s="234"/>
      <c r="C251" s="235"/>
      <c r="D251" s="236" t="s">
        <v>215</v>
      </c>
      <c r="E251" s="237" t="s">
        <v>19</v>
      </c>
      <c r="F251" s="238" t="s">
        <v>734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215</v>
      </c>
      <c r="AU251" s="244" t="s">
        <v>81</v>
      </c>
      <c r="AV251" s="13" t="s">
        <v>79</v>
      </c>
      <c r="AW251" s="13" t="s">
        <v>33</v>
      </c>
      <c r="AX251" s="13" t="s">
        <v>72</v>
      </c>
      <c r="AY251" s="244" t="s">
        <v>203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238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3" customFormat="1">
      <c r="A253" s="13"/>
      <c r="B253" s="234"/>
      <c r="C253" s="235"/>
      <c r="D253" s="236" t="s">
        <v>215</v>
      </c>
      <c r="E253" s="237" t="s">
        <v>19</v>
      </c>
      <c r="F253" s="238" t="s">
        <v>731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215</v>
      </c>
      <c r="AU253" s="244" t="s">
        <v>81</v>
      </c>
      <c r="AV253" s="13" t="s">
        <v>79</v>
      </c>
      <c r="AW253" s="13" t="s">
        <v>33</v>
      </c>
      <c r="AX253" s="13" t="s">
        <v>72</v>
      </c>
      <c r="AY253" s="244" t="s">
        <v>203</v>
      </c>
    </row>
    <row r="254" s="13" customFormat="1">
      <c r="A254" s="13"/>
      <c r="B254" s="234"/>
      <c r="C254" s="235"/>
      <c r="D254" s="236" t="s">
        <v>215</v>
      </c>
      <c r="E254" s="237" t="s">
        <v>19</v>
      </c>
      <c r="F254" s="238" t="s">
        <v>735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215</v>
      </c>
      <c r="AU254" s="244" t="s">
        <v>81</v>
      </c>
      <c r="AV254" s="13" t="s">
        <v>79</v>
      </c>
      <c r="AW254" s="13" t="s">
        <v>33</v>
      </c>
      <c r="AX254" s="13" t="s">
        <v>72</v>
      </c>
      <c r="AY254" s="244" t="s">
        <v>203</v>
      </c>
    </row>
    <row r="255" s="14" customFormat="1">
      <c r="A255" s="14"/>
      <c r="B255" s="245"/>
      <c r="C255" s="246"/>
      <c r="D255" s="236" t="s">
        <v>215</v>
      </c>
      <c r="E255" s="247" t="s">
        <v>19</v>
      </c>
      <c r="F255" s="248" t="s">
        <v>736</v>
      </c>
      <c r="G255" s="246"/>
      <c r="H255" s="249">
        <v>4.9400000000000004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215</v>
      </c>
      <c r="AU255" s="255" t="s">
        <v>81</v>
      </c>
      <c r="AV255" s="14" t="s">
        <v>81</v>
      </c>
      <c r="AW255" s="14" t="s">
        <v>33</v>
      </c>
      <c r="AX255" s="14" t="s">
        <v>72</v>
      </c>
      <c r="AY255" s="255" t="s">
        <v>203</v>
      </c>
    </row>
    <row r="256" s="13" customFormat="1">
      <c r="A256" s="13"/>
      <c r="B256" s="234"/>
      <c r="C256" s="235"/>
      <c r="D256" s="236" t="s">
        <v>215</v>
      </c>
      <c r="E256" s="237" t="s">
        <v>19</v>
      </c>
      <c r="F256" s="238" t="s">
        <v>216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215</v>
      </c>
      <c r="AU256" s="244" t="s">
        <v>81</v>
      </c>
      <c r="AV256" s="13" t="s">
        <v>79</v>
      </c>
      <c r="AW256" s="13" t="s">
        <v>33</v>
      </c>
      <c r="AX256" s="13" t="s">
        <v>72</v>
      </c>
      <c r="AY256" s="244" t="s">
        <v>203</v>
      </c>
    </row>
    <row r="257" s="13" customFormat="1">
      <c r="A257" s="13"/>
      <c r="B257" s="234"/>
      <c r="C257" s="235"/>
      <c r="D257" s="236" t="s">
        <v>215</v>
      </c>
      <c r="E257" s="237" t="s">
        <v>19</v>
      </c>
      <c r="F257" s="238" t="s">
        <v>737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215</v>
      </c>
      <c r="AU257" s="244" t="s">
        <v>81</v>
      </c>
      <c r="AV257" s="13" t="s">
        <v>79</v>
      </c>
      <c r="AW257" s="13" t="s">
        <v>33</v>
      </c>
      <c r="AX257" s="13" t="s">
        <v>72</v>
      </c>
      <c r="AY257" s="244" t="s">
        <v>203</v>
      </c>
    </row>
    <row r="258" s="13" customFormat="1">
      <c r="A258" s="13"/>
      <c r="B258" s="234"/>
      <c r="C258" s="235"/>
      <c r="D258" s="236" t="s">
        <v>215</v>
      </c>
      <c r="E258" s="237" t="s">
        <v>19</v>
      </c>
      <c r="F258" s="238" t="s">
        <v>232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215</v>
      </c>
      <c r="AU258" s="244" t="s">
        <v>81</v>
      </c>
      <c r="AV258" s="13" t="s">
        <v>79</v>
      </c>
      <c r="AW258" s="13" t="s">
        <v>33</v>
      </c>
      <c r="AX258" s="13" t="s">
        <v>72</v>
      </c>
      <c r="AY258" s="244" t="s">
        <v>203</v>
      </c>
    </row>
    <row r="259" s="13" customFormat="1">
      <c r="A259" s="13"/>
      <c r="B259" s="234"/>
      <c r="C259" s="235"/>
      <c r="D259" s="236" t="s">
        <v>215</v>
      </c>
      <c r="E259" s="237" t="s">
        <v>19</v>
      </c>
      <c r="F259" s="238" t="s">
        <v>731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215</v>
      </c>
      <c r="AU259" s="244" t="s">
        <v>81</v>
      </c>
      <c r="AV259" s="13" t="s">
        <v>79</v>
      </c>
      <c r="AW259" s="13" t="s">
        <v>33</v>
      </c>
      <c r="AX259" s="13" t="s">
        <v>72</v>
      </c>
      <c r="AY259" s="244" t="s">
        <v>203</v>
      </c>
    </row>
    <row r="260" s="13" customFormat="1">
      <c r="A260" s="13"/>
      <c r="B260" s="234"/>
      <c r="C260" s="235"/>
      <c r="D260" s="236" t="s">
        <v>215</v>
      </c>
      <c r="E260" s="237" t="s">
        <v>19</v>
      </c>
      <c r="F260" s="238" t="s">
        <v>738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215</v>
      </c>
      <c r="AU260" s="244" t="s">
        <v>81</v>
      </c>
      <c r="AV260" s="13" t="s">
        <v>79</v>
      </c>
      <c r="AW260" s="13" t="s">
        <v>33</v>
      </c>
      <c r="AX260" s="13" t="s">
        <v>72</v>
      </c>
      <c r="AY260" s="244" t="s">
        <v>203</v>
      </c>
    </row>
    <row r="261" s="14" customFormat="1">
      <c r="A261" s="14"/>
      <c r="B261" s="245"/>
      <c r="C261" s="246"/>
      <c r="D261" s="236" t="s">
        <v>215</v>
      </c>
      <c r="E261" s="247" t="s">
        <v>19</v>
      </c>
      <c r="F261" s="248" t="s">
        <v>739</v>
      </c>
      <c r="G261" s="246"/>
      <c r="H261" s="249">
        <v>4.7400000000000002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215</v>
      </c>
      <c r="AU261" s="255" t="s">
        <v>81</v>
      </c>
      <c r="AV261" s="14" t="s">
        <v>81</v>
      </c>
      <c r="AW261" s="14" t="s">
        <v>33</v>
      </c>
      <c r="AX261" s="14" t="s">
        <v>72</v>
      </c>
      <c r="AY261" s="255" t="s">
        <v>203</v>
      </c>
    </row>
    <row r="262" s="13" customFormat="1">
      <c r="A262" s="13"/>
      <c r="B262" s="234"/>
      <c r="C262" s="235"/>
      <c r="D262" s="236" t="s">
        <v>215</v>
      </c>
      <c r="E262" s="237" t="s">
        <v>19</v>
      </c>
      <c r="F262" s="238" t="s">
        <v>216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215</v>
      </c>
      <c r="AU262" s="244" t="s">
        <v>81</v>
      </c>
      <c r="AV262" s="13" t="s">
        <v>79</v>
      </c>
      <c r="AW262" s="13" t="s">
        <v>33</v>
      </c>
      <c r="AX262" s="13" t="s">
        <v>72</v>
      </c>
      <c r="AY262" s="244" t="s">
        <v>203</v>
      </c>
    </row>
    <row r="263" s="13" customFormat="1">
      <c r="A263" s="13"/>
      <c r="B263" s="234"/>
      <c r="C263" s="235"/>
      <c r="D263" s="236" t="s">
        <v>215</v>
      </c>
      <c r="E263" s="237" t="s">
        <v>19</v>
      </c>
      <c r="F263" s="238" t="s">
        <v>740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215</v>
      </c>
      <c r="AU263" s="244" t="s">
        <v>81</v>
      </c>
      <c r="AV263" s="13" t="s">
        <v>79</v>
      </c>
      <c r="AW263" s="13" t="s">
        <v>33</v>
      </c>
      <c r="AX263" s="13" t="s">
        <v>72</v>
      </c>
      <c r="AY263" s="244" t="s">
        <v>203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235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3" customFormat="1">
      <c r="A265" s="13"/>
      <c r="B265" s="234"/>
      <c r="C265" s="235"/>
      <c r="D265" s="236" t="s">
        <v>215</v>
      </c>
      <c r="E265" s="237" t="s">
        <v>19</v>
      </c>
      <c r="F265" s="238" t="s">
        <v>731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215</v>
      </c>
      <c r="AU265" s="244" t="s">
        <v>81</v>
      </c>
      <c r="AV265" s="13" t="s">
        <v>79</v>
      </c>
      <c r="AW265" s="13" t="s">
        <v>33</v>
      </c>
      <c r="AX265" s="13" t="s">
        <v>72</v>
      </c>
      <c r="AY265" s="244" t="s">
        <v>203</v>
      </c>
    </row>
    <row r="266" s="13" customFormat="1">
      <c r="A266" s="13"/>
      <c r="B266" s="234"/>
      <c r="C266" s="235"/>
      <c r="D266" s="236" t="s">
        <v>215</v>
      </c>
      <c r="E266" s="237" t="s">
        <v>19</v>
      </c>
      <c r="F266" s="238" t="s">
        <v>741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215</v>
      </c>
      <c r="AU266" s="244" t="s">
        <v>81</v>
      </c>
      <c r="AV266" s="13" t="s">
        <v>79</v>
      </c>
      <c r="AW266" s="13" t="s">
        <v>33</v>
      </c>
      <c r="AX266" s="13" t="s">
        <v>72</v>
      </c>
      <c r="AY266" s="244" t="s">
        <v>203</v>
      </c>
    </row>
    <row r="267" s="14" customFormat="1">
      <c r="A267" s="14"/>
      <c r="B267" s="245"/>
      <c r="C267" s="246"/>
      <c r="D267" s="236" t="s">
        <v>215</v>
      </c>
      <c r="E267" s="247" t="s">
        <v>19</v>
      </c>
      <c r="F267" s="248" t="s">
        <v>742</v>
      </c>
      <c r="G267" s="246"/>
      <c r="H267" s="249">
        <v>5.04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215</v>
      </c>
      <c r="AU267" s="255" t="s">
        <v>81</v>
      </c>
      <c r="AV267" s="14" t="s">
        <v>81</v>
      </c>
      <c r="AW267" s="14" t="s">
        <v>33</v>
      </c>
      <c r="AX267" s="14" t="s">
        <v>72</v>
      </c>
      <c r="AY267" s="255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216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3" customFormat="1">
      <c r="A269" s="13"/>
      <c r="B269" s="234"/>
      <c r="C269" s="235"/>
      <c r="D269" s="236" t="s">
        <v>215</v>
      </c>
      <c r="E269" s="237" t="s">
        <v>19</v>
      </c>
      <c r="F269" s="238" t="s">
        <v>743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215</v>
      </c>
      <c r="AU269" s="244" t="s">
        <v>81</v>
      </c>
      <c r="AV269" s="13" t="s">
        <v>79</v>
      </c>
      <c r="AW269" s="13" t="s">
        <v>33</v>
      </c>
      <c r="AX269" s="13" t="s">
        <v>72</v>
      </c>
      <c r="AY269" s="244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229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3" customFormat="1">
      <c r="A271" s="13"/>
      <c r="B271" s="234"/>
      <c r="C271" s="235"/>
      <c r="D271" s="236" t="s">
        <v>215</v>
      </c>
      <c r="E271" s="237" t="s">
        <v>19</v>
      </c>
      <c r="F271" s="238" t="s">
        <v>731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215</v>
      </c>
      <c r="AU271" s="244" t="s">
        <v>81</v>
      </c>
      <c r="AV271" s="13" t="s">
        <v>79</v>
      </c>
      <c r="AW271" s="13" t="s">
        <v>33</v>
      </c>
      <c r="AX271" s="13" t="s">
        <v>72</v>
      </c>
      <c r="AY271" s="244" t="s">
        <v>203</v>
      </c>
    </row>
    <row r="272" s="13" customFormat="1">
      <c r="A272" s="13"/>
      <c r="B272" s="234"/>
      <c r="C272" s="235"/>
      <c r="D272" s="236" t="s">
        <v>215</v>
      </c>
      <c r="E272" s="237" t="s">
        <v>19</v>
      </c>
      <c r="F272" s="238" t="s">
        <v>744</v>
      </c>
      <c r="G272" s="235"/>
      <c r="H272" s="237" t="s">
        <v>19</v>
      </c>
      <c r="I272" s="239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215</v>
      </c>
      <c r="AU272" s="244" t="s">
        <v>81</v>
      </c>
      <c r="AV272" s="13" t="s">
        <v>79</v>
      </c>
      <c r="AW272" s="13" t="s">
        <v>33</v>
      </c>
      <c r="AX272" s="13" t="s">
        <v>72</v>
      </c>
      <c r="AY272" s="244" t="s">
        <v>203</v>
      </c>
    </row>
    <row r="273" s="14" customFormat="1">
      <c r="A273" s="14"/>
      <c r="B273" s="245"/>
      <c r="C273" s="246"/>
      <c r="D273" s="236" t="s">
        <v>215</v>
      </c>
      <c r="E273" s="247" t="s">
        <v>19</v>
      </c>
      <c r="F273" s="248" t="s">
        <v>745</v>
      </c>
      <c r="G273" s="246"/>
      <c r="H273" s="249">
        <v>4.9400000000000004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215</v>
      </c>
      <c r="AU273" s="255" t="s">
        <v>81</v>
      </c>
      <c r="AV273" s="14" t="s">
        <v>81</v>
      </c>
      <c r="AW273" s="14" t="s">
        <v>33</v>
      </c>
      <c r="AX273" s="14" t="s">
        <v>72</v>
      </c>
      <c r="AY273" s="255" t="s">
        <v>203</v>
      </c>
    </row>
    <row r="274" s="13" customFormat="1">
      <c r="A274" s="13"/>
      <c r="B274" s="234"/>
      <c r="C274" s="235"/>
      <c r="D274" s="236" t="s">
        <v>215</v>
      </c>
      <c r="E274" s="237" t="s">
        <v>19</v>
      </c>
      <c r="F274" s="238" t="s">
        <v>216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215</v>
      </c>
      <c r="AU274" s="244" t="s">
        <v>81</v>
      </c>
      <c r="AV274" s="13" t="s">
        <v>79</v>
      </c>
      <c r="AW274" s="13" t="s">
        <v>33</v>
      </c>
      <c r="AX274" s="13" t="s">
        <v>72</v>
      </c>
      <c r="AY274" s="244" t="s">
        <v>203</v>
      </c>
    </row>
    <row r="275" s="13" customFormat="1">
      <c r="A275" s="13"/>
      <c r="B275" s="234"/>
      <c r="C275" s="235"/>
      <c r="D275" s="236" t="s">
        <v>215</v>
      </c>
      <c r="E275" s="237" t="s">
        <v>19</v>
      </c>
      <c r="F275" s="238" t="s">
        <v>746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215</v>
      </c>
      <c r="AU275" s="244" t="s">
        <v>81</v>
      </c>
      <c r="AV275" s="13" t="s">
        <v>79</v>
      </c>
      <c r="AW275" s="13" t="s">
        <v>33</v>
      </c>
      <c r="AX275" s="13" t="s">
        <v>72</v>
      </c>
      <c r="AY275" s="244" t="s">
        <v>203</v>
      </c>
    </row>
    <row r="276" s="13" customFormat="1">
      <c r="A276" s="13"/>
      <c r="B276" s="234"/>
      <c r="C276" s="235"/>
      <c r="D276" s="236" t="s">
        <v>215</v>
      </c>
      <c r="E276" s="237" t="s">
        <v>19</v>
      </c>
      <c r="F276" s="238" t="s">
        <v>229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215</v>
      </c>
      <c r="AU276" s="244" t="s">
        <v>81</v>
      </c>
      <c r="AV276" s="13" t="s">
        <v>79</v>
      </c>
      <c r="AW276" s="13" t="s">
        <v>33</v>
      </c>
      <c r="AX276" s="13" t="s">
        <v>72</v>
      </c>
      <c r="AY276" s="244" t="s">
        <v>203</v>
      </c>
    </row>
    <row r="277" s="13" customFormat="1">
      <c r="A277" s="13"/>
      <c r="B277" s="234"/>
      <c r="C277" s="235"/>
      <c r="D277" s="236" t="s">
        <v>215</v>
      </c>
      <c r="E277" s="237" t="s">
        <v>19</v>
      </c>
      <c r="F277" s="238" t="s">
        <v>731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215</v>
      </c>
      <c r="AU277" s="244" t="s">
        <v>81</v>
      </c>
      <c r="AV277" s="13" t="s">
        <v>79</v>
      </c>
      <c r="AW277" s="13" t="s">
        <v>33</v>
      </c>
      <c r="AX277" s="13" t="s">
        <v>72</v>
      </c>
      <c r="AY277" s="244" t="s">
        <v>203</v>
      </c>
    </row>
    <row r="278" s="13" customFormat="1">
      <c r="A278" s="13"/>
      <c r="B278" s="234"/>
      <c r="C278" s="235"/>
      <c r="D278" s="236" t="s">
        <v>215</v>
      </c>
      <c r="E278" s="237" t="s">
        <v>19</v>
      </c>
      <c r="F278" s="238" t="s">
        <v>747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215</v>
      </c>
      <c r="AU278" s="244" t="s">
        <v>81</v>
      </c>
      <c r="AV278" s="13" t="s">
        <v>79</v>
      </c>
      <c r="AW278" s="13" t="s">
        <v>33</v>
      </c>
      <c r="AX278" s="13" t="s">
        <v>72</v>
      </c>
      <c r="AY278" s="244" t="s">
        <v>203</v>
      </c>
    </row>
    <row r="279" s="14" customFormat="1">
      <c r="A279" s="14"/>
      <c r="B279" s="245"/>
      <c r="C279" s="246"/>
      <c r="D279" s="236" t="s">
        <v>215</v>
      </c>
      <c r="E279" s="247" t="s">
        <v>19</v>
      </c>
      <c r="F279" s="248" t="s">
        <v>742</v>
      </c>
      <c r="G279" s="246"/>
      <c r="H279" s="249">
        <v>5.04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215</v>
      </c>
      <c r="AU279" s="255" t="s">
        <v>81</v>
      </c>
      <c r="AV279" s="14" t="s">
        <v>81</v>
      </c>
      <c r="AW279" s="14" t="s">
        <v>33</v>
      </c>
      <c r="AX279" s="14" t="s">
        <v>72</v>
      </c>
      <c r="AY279" s="255" t="s">
        <v>203</v>
      </c>
    </row>
    <row r="280" s="13" customFormat="1">
      <c r="A280" s="13"/>
      <c r="B280" s="234"/>
      <c r="C280" s="235"/>
      <c r="D280" s="236" t="s">
        <v>215</v>
      </c>
      <c r="E280" s="237" t="s">
        <v>19</v>
      </c>
      <c r="F280" s="238" t="s">
        <v>216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215</v>
      </c>
      <c r="AU280" s="244" t="s">
        <v>81</v>
      </c>
      <c r="AV280" s="13" t="s">
        <v>79</v>
      </c>
      <c r="AW280" s="13" t="s">
        <v>33</v>
      </c>
      <c r="AX280" s="13" t="s">
        <v>72</v>
      </c>
      <c r="AY280" s="244" t="s">
        <v>203</v>
      </c>
    </row>
    <row r="281" s="13" customFormat="1">
      <c r="A281" s="13"/>
      <c r="B281" s="234"/>
      <c r="C281" s="235"/>
      <c r="D281" s="236" t="s">
        <v>215</v>
      </c>
      <c r="E281" s="237" t="s">
        <v>19</v>
      </c>
      <c r="F281" s="238" t="s">
        <v>748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215</v>
      </c>
      <c r="AU281" s="244" t="s">
        <v>81</v>
      </c>
      <c r="AV281" s="13" t="s">
        <v>79</v>
      </c>
      <c r="AW281" s="13" t="s">
        <v>33</v>
      </c>
      <c r="AX281" s="13" t="s">
        <v>72</v>
      </c>
      <c r="AY281" s="244" t="s">
        <v>203</v>
      </c>
    </row>
    <row r="282" s="13" customFormat="1">
      <c r="A282" s="13"/>
      <c r="B282" s="234"/>
      <c r="C282" s="235"/>
      <c r="D282" s="236" t="s">
        <v>215</v>
      </c>
      <c r="E282" s="237" t="s">
        <v>19</v>
      </c>
      <c r="F282" s="238" t="s">
        <v>229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215</v>
      </c>
      <c r="AU282" s="244" t="s">
        <v>81</v>
      </c>
      <c r="AV282" s="13" t="s">
        <v>79</v>
      </c>
      <c r="AW282" s="13" t="s">
        <v>33</v>
      </c>
      <c r="AX282" s="13" t="s">
        <v>72</v>
      </c>
      <c r="AY282" s="244" t="s">
        <v>203</v>
      </c>
    </row>
    <row r="283" s="13" customFormat="1">
      <c r="A283" s="13"/>
      <c r="B283" s="234"/>
      <c r="C283" s="235"/>
      <c r="D283" s="236" t="s">
        <v>215</v>
      </c>
      <c r="E283" s="237" t="s">
        <v>19</v>
      </c>
      <c r="F283" s="238" t="s">
        <v>731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215</v>
      </c>
      <c r="AU283" s="244" t="s">
        <v>81</v>
      </c>
      <c r="AV283" s="13" t="s">
        <v>79</v>
      </c>
      <c r="AW283" s="13" t="s">
        <v>33</v>
      </c>
      <c r="AX283" s="13" t="s">
        <v>72</v>
      </c>
      <c r="AY283" s="244" t="s">
        <v>203</v>
      </c>
    </row>
    <row r="284" s="13" customFormat="1">
      <c r="A284" s="13"/>
      <c r="B284" s="234"/>
      <c r="C284" s="235"/>
      <c r="D284" s="236" t="s">
        <v>215</v>
      </c>
      <c r="E284" s="237" t="s">
        <v>19</v>
      </c>
      <c r="F284" s="238" t="s">
        <v>749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215</v>
      </c>
      <c r="AU284" s="244" t="s">
        <v>81</v>
      </c>
      <c r="AV284" s="13" t="s">
        <v>79</v>
      </c>
      <c r="AW284" s="13" t="s">
        <v>33</v>
      </c>
      <c r="AX284" s="13" t="s">
        <v>72</v>
      </c>
      <c r="AY284" s="244" t="s">
        <v>203</v>
      </c>
    </row>
    <row r="285" s="14" customFormat="1">
      <c r="A285" s="14"/>
      <c r="B285" s="245"/>
      <c r="C285" s="246"/>
      <c r="D285" s="236" t="s">
        <v>215</v>
      </c>
      <c r="E285" s="247" t="s">
        <v>19</v>
      </c>
      <c r="F285" s="248" t="s">
        <v>742</v>
      </c>
      <c r="G285" s="246"/>
      <c r="H285" s="249">
        <v>5.04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215</v>
      </c>
      <c r="AU285" s="255" t="s">
        <v>81</v>
      </c>
      <c r="AV285" s="14" t="s">
        <v>81</v>
      </c>
      <c r="AW285" s="14" t="s">
        <v>33</v>
      </c>
      <c r="AX285" s="14" t="s">
        <v>72</v>
      </c>
      <c r="AY285" s="255" t="s">
        <v>203</v>
      </c>
    </row>
    <row r="286" s="13" customFormat="1">
      <c r="A286" s="13"/>
      <c r="B286" s="234"/>
      <c r="C286" s="235"/>
      <c r="D286" s="236" t="s">
        <v>215</v>
      </c>
      <c r="E286" s="237" t="s">
        <v>19</v>
      </c>
      <c r="F286" s="238" t="s">
        <v>216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215</v>
      </c>
      <c r="AU286" s="244" t="s">
        <v>81</v>
      </c>
      <c r="AV286" s="13" t="s">
        <v>79</v>
      </c>
      <c r="AW286" s="13" t="s">
        <v>33</v>
      </c>
      <c r="AX286" s="13" t="s">
        <v>72</v>
      </c>
      <c r="AY286" s="244" t="s">
        <v>203</v>
      </c>
    </row>
    <row r="287" s="13" customFormat="1">
      <c r="A287" s="13"/>
      <c r="B287" s="234"/>
      <c r="C287" s="235"/>
      <c r="D287" s="236" t="s">
        <v>215</v>
      </c>
      <c r="E287" s="237" t="s">
        <v>19</v>
      </c>
      <c r="F287" s="238" t="s">
        <v>750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215</v>
      </c>
      <c r="AU287" s="244" t="s">
        <v>81</v>
      </c>
      <c r="AV287" s="13" t="s">
        <v>79</v>
      </c>
      <c r="AW287" s="13" t="s">
        <v>33</v>
      </c>
      <c r="AX287" s="13" t="s">
        <v>72</v>
      </c>
      <c r="AY287" s="244" t="s">
        <v>203</v>
      </c>
    </row>
    <row r="288" s="13" customFormat="1">
      <c r="A288" s="13"/>
      <c r="B288" s="234"/>
      <c r="C288" s="235"/>
      <c r="D288" s="236" t="s">
        <v>215</v>
      </c>
      <c r="E288" s="237" t="s">
        <v>19</v>
      </c>
      <c r="F288" s="238" t="s">
        <v>229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215</v>
      </c>
      <c r="AU288" s="244" t="s">
        <v>81</v>
      </c>
      <c r="AV288" s="13" t="s">
        <v>79</v>
      </c>
      <c r="AW288" s="13" t="s">
        <v>33</v>
      </c>
      <c r="AX288" s="13" t="s">
        <v>72</v>
      </c>
      <c r="AY288" s="244" t="s">
        <v>203</v>
      </c>
    </row>
    <row r="289" s="13" customFormat="1">
      <c r="A289" s="13"/>
      <c r="B289" s="234"/>
      <c r="C289" s="235"/>
      <c r="D289" s="236" t="s">
        <v>215</v>
      </c>
      <c r="E289" s="237" t="s">
        <v>19</v>
      </c>
      <c r="F289" s="238" t="s">
        <v>731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215</v>
      </c>
      <c r="AU289" s="244" t="s">
        <v>81</v>
      </c>
      <c r="AV289" s="13" t="s">
        <v>79</v>
      </c>
      <c r="AW289" s="13" t="s">
        <v>33</v>
      </c>
      <c r="AX289" s="13" t="s">
        <v>72</v>
      </c>
      <c r="AY289" s="244" t="s">
        <v>203</v>
      </c>
    </row>
    <row r="290" s="13" customFormat="1">
      <c r="A290" s="13"/>
      <c r="B290" s="234"/>
      <c r="C290" s="235"/>
      <c r="D290" s="236" t="s">
        <v>215</v>
      </c>
      <c r="E290" s="237" t="s">
        <v>19</v>
      </c>
      <c r="F290" s="238" t="s">
        <v>751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215</v>
      </c>
      <c r="AU290" s="244" t="s">
        <v>81</v>
      </c>
      <c r="AV290" s="13" t="s">
        <v>79</v>
      </c>
      <c r="AW290" s="13" t="s">
        <v>33</v>
      </c>
      <c r="AX290" s="13" t="s">
        <v>72</v>
      </c>
      <c r="AY290" s="244" t="s">
        <v>203</v>
      </c>
    </row>
    <row r="291" s="14" customFormat="1">
      <c r="A291" s="14"/>
      <c r="B291" s="245"/>
      <c r="C291" s="246"/>
      <c r="D291" s="236" t="s">
        <v>215</v>
      </c>
      <c r="E291" s="247" t="s">
        <v>19</v>
      </c>
      <c r="F291" s="248" t="s">
        <v>733</v>
      </c>
      <c r="G291" s="246"/>
      <c r="H291" s="249">
        <v>4.8399999999999999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215</v>
      </c>
      <c r="AU291" s="255" t="s">
        <v>81</v>
      </c>
      <c r="AV291" s="14" t="s">
        <v>81</v>
      </c>
      <c r="AW291" s="14" t="s">
        <v>33</v>
      </c>
      <c r="AX291" s="14" t="s">
        <v>72</v>
      </c>
      <c r="AY291" s="255" t="s">
        <v>203</v>
      </c>
    </row>
    <row r="292" s="15" customFormat="1">
      <c r="A292" s="15"/>
      <c r="B292" s="256"/>
      <c r="C292" s="257"/>
      <c r="D292" s="236" t="s">
        <v>215</v>
      </c>
      <c r="E292" s="258" t="s">
        <v>19</v>
      </c>
      <c r="F292" s="259" t="s">
        <v>246</v>
      </c>
      <c r="G292" s="257"/>
      <c r="H292" s="260">
        <v>39.420000000000002</v>
      </c>
      <c r="I292" s="261"/>
      <c r="J292" s="257"/>
      <c r="K292" s="257"/>
      <c r="L292" s="262"/>
      <c r="M292" s="263"/>
      <c r="N292" s="264"/>
      <c r="O292" s="264"/>
      <c r="P292" s="264"/>
      <c r="Q292" s="264"/>
      <c r="R292" s="264"/>
      <c r="S292" s="264"/>
      <c r="T292" s="26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6" t="s">
        <v>215</v>
      </c>
      <c r="AU292" s="266" t="s">
        <v>81</v>
      </c>
      <c r="AV292" s="15" t="s">
        <v>211</v>
      </c>
      <c r="AW292" s="15" t="s">
        <v>33</v>
      </c>
      <c r="AX292" s="15" t="s">
        <v>79</v>
      </c>
      <c r="AY292" s="266" t="s">
        <v>203</v>
      </c>
    </row>
    <row r="293" s="12" customFormat="1" ht="22.8" customHeight="1">
      <c r="A293" s="12"/>
      <c r="B293" s="200"/>
      <c r="C293" s="201"/>
      <c r="D293" s="202" t="s">
        <v>71</v>
      </c>
      <c r="E293" s="214" t="s">
        <v>752</v>
      </c>
      <c r="F293" s="214" t="s">
        <v>753</v>
      </c>
      <c r="G293" s="201"/>
      <c r="H293" s="201"/>
      <c r="I293" s="204"/>
      <c r="J293" s="215">
        <f>BK293</f>
        <v>0</v>
      </c>
      <c r="K293" s="201"/>
      <c r="L293" s="206"/>
      <c r="M293" s="207"/>
      <c r="N293" s="208"/>
      <c r="O293" s="208"/>
      <c r="P293" s="209">
        <f>SUM(P294:P377)</f>
        <v>0</v>
      </c>
      <c r="Q293" s="208"/>
      <c r="R293" s="209">
        <f>SUM(R294:R377)</f>
        <v>2.6323300000000001</v>
      </c>
      <c r="S293" s="208"/>
      <c r="T293" s="210">
        <f>SUM(T294:T377)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1" t="s">
        <v>79</v>
      </c>
      <c r="AT293" s="212" t="s">
        <v>71</v>
      </c>
      <c r="AU293" s="212" t="s">
        <v>79</v>
      </c>
      <c r="AY293" s="211" t="s">
        <v>203</v>
      </c>
      <c r="BK293" s="213">
        <f>SUM(BK294:BK377)</f>
        <v>0</v>
      </c>
    </row>
    <row r="294" s="2" customFormat="1" ht="24.15" customHeight="1">
      <c r="A294" s="40"/>
      <c r="B294" s="41"/>
      <c r="C294" s="216" t="s">
        <v>290</v>
      </c>
      <c r="D294" s="216" t="s">
        <v>206</v>
      </c>
      <c r="E294" s="217" t="s">
        <v>754</v>
      </c>
      <c r="F294" s="218" t="s">
        <v>755</v>
      </c>
      <c r="G294" s="219" t="s">
        <v>358</v>
      </c>
      <c r="H294" s="220">
        <v>6</v>
      </c>
      <c r="I294" s="221"/>
      <c r="J294" s="222">
        <f>ROUND(I294*H294,2)</f>
        <v>0</v>
      </c>
      <c r="K294" s="218" t="s">
        <v>210</v>
      </c>
      <c r="L294" s="46"/>
      <c r="M294" s="223" t="s">
        <v>19</v>
      </c>
      <c r="N294" s="224" t="s">
        <v>43</v>
      </c>
      <c r="O294" s="86"/>
      <c r="P294" s="225">
        <f>O294*H294</f>
        <v>0</v>
      </c>
      <c r="Q294" s="225">
        <v>0.42153000000000002</v>
      </c>
      <c r="R294" s="225">
        <f>Q294*H294</f>
        <v>2.5291800000000002</v>
      </c>
      <c r="S294" s="225">
        <v>0</v>
      </c>
      <c r="T294" s="226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7" t="s">
        <v>211</v>
      </c>
      <c r="AT294" s="227" t="s">
        <v>206</v>
      </c>
      <c r="AU294" s="227" t="s">
        <v>81</v>
      </c>
      <c r="AY294" s="19" t="s">
        <v>203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19" t="s">
        <v>79</v>
      </c>
      <c r="BK294" s="228">
        <f>ROUND(I294*H294,2)</f>
        <v>0</v>
      </c>
      <c r="BL294" s="19" t="s">
        <v>211</v>
      </c>
      <c r="BM294" s="227" t="s">
        <v>756</v>
      </c>
    </row>
    <row r="295" s="2" customFormat="1">
      <c r="A295" s="40"/>
      <c r="B295" s="41"/>
      <c r="C295" s="42"/>
      <c r="D295" s="229" t="s">
        <v>213</v>
      </c>
      <c r="E295" s="42"/>
      <c r="F295" s="230" t="s">
        <v>757</v>
      </c>
      <c r="G295" s="42"/>
      <c r="H295" s="42"/>
      <c r="I295" s="231"/>
      <c r="J295" s="42"/>
      <c r="K295" s="42"/>
      <c r="L295" s="46"/>
      <c r="M295" s="232"/>
      <c r="N295" s="233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213</v>
      </c>
      <c r="AU295" s="19" t="s">
        <v>81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216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3" customFormat="1">
      <c r="A297" s="13"/>
      <c r="B297" s="234"/>
      <c r="C297" s="235"/>
      <c r="D297" s="236" t="s">
        <v>215</v>
      </c>
      <c r="E297" s="237" t="s">
        <v>19</v>
      </c>
      <c r="F297" s="238" t="s">
        <v>758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215</v>
      </c>
      <c r="AU297" s="244" t="s">
        <v>81</v>
      </c>
      <c r="AV297" s="13" t="s">
        <v>79</v>
      </c>
      <c r="AW297" s="13" t="s">
        <v>33</v>
      </c>
      <c r="AX297" s="13" t="s">
        <v>72</v>
      </c>
      <c r="AY297" s="244" t="s">
        <v>203</v>
      </c>
    </row>
    <row r="298" s="13" customFormat="1">
      <c r="A298" s="13"/>
      <c r="B298" s="234"/>
      <c r="C298" s="235"/>
      <c r="D298" s="236" t="s">
        <v>215</v>
      </c>
      <c r="E298" s="237" t="s">
        <v>19</v>
      </c>
      <c r="F298" s="238" t="s">
        <v>218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215</v>
      </c>
      <c r="AU298" s="244" t="s">
        <v>81</v>
      </c>
      <c r="AV298" s="13" t="s">
        <v>79</v>
      </c>
      <c r="AW298" s="13" t="s">
        <v>33</v>
      </c>
      <c r="AX298" s="13" t="s">
        <v>72</v>
      </c>
      <c r="AY298" s="244" t="s">
        <v>203</v>
      </c>
    </row>
    <row r="299" s="13" customFormat="1">
      <c r="A299" s="13"/>
      <c r="B299" s="234"/>
      <c r="C299" s="235"/>
      <c r="D299" s="236" t="s">
        <v>215</v>
      </c>
      <c r="E299" s="237" t="s">
        <v>19</v>
      </c>
      <c r="F299" s="238" t="s">
        <v>759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215</v>
      </c>
      <c r="AU299" s="244" t="s">
        <v>81</v>
      </c>
      <c r="AV299" s="13" t="s">
        <v>79</v>
      </c>
      <c r="AW299" s="13" t="s">
        <v>33</v>
      </c>
      <c r="AX299" s="13" t="s">
        <v>72</v>
      </c>
      <c r="AY299" s="244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760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4" customFormat="1">
      <c r="A301" s="14"/>
      <c r="B301" s="245"/>
      <c r="C301" s="246"/>
      <c r="D301" s="236" t="s">
        <v>215</v>
      </c>
      <c r="E301" s="247" t="s">
        <v>19</v>
      </c>
      <c r="F301" s="248" t="s">
        <v>79</v>
      </c>
      <c r="G301" s="246"/>
      <c r="H301" s="249">
        <v>1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215</v>
      </c>
      <c r="AU301" s="255" t="s">
        <v>81</v>
      </c>
      <c r="AV301" s="14" t="s">
        <v>81</v>
      </c>
      <c r="AW301" s="14" t="s">
        <v>33</v>
      </c>
      <c r="AX301" s="14" t="s">
        <v>72</v>
      </c>
      <c r="AY301" s="255" t="s">
        <v>203</v>
      </c>
    </row>
    <row r="302" s="13" customFormat="1">
      <c r="A302" s="13"/>
      <c r="B302" s="234"/>
      <c r="C302" s="235"/>
      <c r="D302" s="236" t="s">
        <v>215</v>
      </c>
      <c r="E302" s="237" t="s">
        <v>19</v>
      </c>
      <c r="F302" s="238" t="s">
        <v>216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215</v>
      </c>
      <c r="AU302" s="244" t="s">
        <v>81</v>
      </c>
      <c r="AV302" s="13" t="s">
        <v>79</v>
      </c>
      <c r="AW302" s="13" t="s">
        <v>33</v>
      </c>
      <c r="AX302" s="13" t="s">
        <v>72</v>
      </c>
      <c r="AY302" s="244" t="s">
        <v>203</v>
      </c>
    </row>
    <row r="303" s="13" customFormat="1">
      <c r="A303" s="13"/>
      <c r="B303" s="234"/>
      <c r="C303" s="235"/>
      <c r="D303" s="236" t="s">
        <v>215</v>
      </c>
      <c r="E303" s="237" t="s">
        <v>19</v>
      </c>
      <c r="F303" s="238" t="s">
        <v>761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215</v>
      </c>
      <c r="AU303" s="244" t="s">
        <v>81</v>
      </c>
      <c r="AV303" s="13" t="s">
        <v>79</v>
      </c>
      <c r="AW303" s="13" t="s">
        <v>33</v>
      </c>
      <c r="AX303" s="13" t="s">
        <v>72</v>
      </c>
      <c r="AY303" s="244" t="s">
        <v>203</v>
      </c>
    </row>
    <row r="304" s="13" customFormat="1">
      <c r="A304" s="13"/>
      <c r="B304" s="234"/>
      <c r="C304" s="235"/>
      <c r="D304" s="236" t="s">
        <v>215</v>
      </c>
      <c r="E304" s="237" t="s">
        <v>19</v>
      </c>
      <c r="F304" s="238" t="s">
        <v>238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215</v>
      </c>
      <c r="AU304" s="244" t="s">
        <v>81</v>
      </c>
      <c r="AV304" s="13" t="s">
        <v>79</v>
      </c>
      <c r="AW304" s="13" t="s">
        <v>33</v>
      </c>
      <c r="AX304" s="13" t="s">
        <v>72</v>
      </c>
      <c r="AY304" s="244" t="s">
        <v>203</v>
      </c>
    </row>
    <row r="305" s="13" customFormat="1">
      <c r="A305" s="13"/>
      <c r="B305" s="234"/>
      <c r="C305" s="235"/>
      <c r="D305" s="236" t="s">
        <v>215</v>
      </c>
      <c r="E305" s="237" t="s">
        <v>19</v>
      </c>
      <c r="F305" s="238" t="s">
        <v>759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215</v>
      </c>
      <c r="AU305" s="244" t="s">
        <v>81</v>
      </c>
      <c r="AV305" s="13" t="s">
        <v>79</v>
      </c>
      <c r="AW305" s="13" t="s">
        <v>33</v>
      </c>
      <c r="AX305" s="13" t="s">
        <v>72</v>
      </c>
      <c r="AY305" s="244" t="s">
        <v>203</v>
      </c>
    </row>
    <row r="306" s="13" customFormat="1">
      <c r="A306" s="13"/>
      <c r="B306" s="234"/>
      <c r="C306" s="235"/>
      <c r="D306" s="236" t="s">
        <v>215</v>
      </c>
      <c r="E306" s="237" t="s">
        <v>19</v>
      </c>
      <c r="F306" s="238" t="s">
        <v>762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215</v>
      </c>
      <c r="AU306" s="244" t="s">
        <v>81</v>
      </c>
      <c r="AV306" s="13" t="s">
        <v>79</v>
      </c>
      <c r="AW306" s="13" t="s">
        <v>33</v>
      </c>
      <c r="AX306" s="13" t="s">
        <v>72</v>
      </c>
      <c r="AY306" s="244" t="s">
        <v>203</v>
      </c>
    </row>
    <row r="307" s="14" customFormat="1">
      <c r="A307" s="14"/>
      <c r="B307" s="245"/>
      <c r="C307" s="246"/>
      <c r="D307" s="236" t="s">
        <v>215</v>
      </c>
      <c r="E307" s="247" t="s">
        <v>19</v>
      </c>
      <c r="F307" s="248" t="s">
        <v>79</v>
      </c>
      <c r="G307" s="246"/>
      <c r="H307" s="249">
        <v>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215</v>
      </c>
      <c r="AU307" s="255" t="s">
        <v>81</v>
      </c>
      <c r="AV307" s="14" t="s">
        <v>81</v>
      </c>
      <c r="AW307" s="14" t="s">
        <v>33</v>
      </c>
      <c r="AX307" s="14" t="s">
        <v>72</v>
      </c>
      <c r="AY307" s="255" t="s">
        <v>203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216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3" customFormat="1">
      <c r="A309" s="13"/>
      <c r="B309" s="234"/>
      <c r="C309" s="235"/>
      <c r="D309" s="236" t="s">
        <v>215</v>
      </c>
      <c r="E309" s="237" t="s">
        <v>19</v>
      </c>
      <c r="F309" s="238" t="s">
        <v>763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215</v>
      </c>
      <c r="AU309" s="244" t="s">
        <v>81</v>
      </c>
      <c r="AV309" s="13" t="s">
        <v>79</v>
      </c>
      <c r="AW309" s="13" t="s">
        <v>33</v>
      </c>
      <c r="AX309" s="13" t="s">
        <v>72</v>
      </c>
      <c r="AY309" s="244" t="s">
        <v>203</v>
      </c>
    </row>
    <row r="310" s="13" customFormat="1">
      <c r="A310" s="13"/>
      <c r="B310" s="234"/>
      <c r="C310" s="235"/>
      <c r="D310" s="236" t="s">
        <v>215</v>
      </c>
      <c r="E310" s="237" t="s">
        <v>19</v>
      </c>
      <c r="F310" s="238" t="s">
        <v>232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215</v>
      </c>
      <c r="AU310" s="244" t="s">
        <v>81</v>
      </c>
      <c r="AV310" s="13" t="s">
        <v>79</v>
      </c>
      <c r="AW310" s="13" t="s">
        <v>33</v>
      </c>
      <c r="AX310" s="13" t="s">
        <v>72</v>
      </c>
      <c r="AY310" s="244" t="s">
        <v>203</v>
      </c>
    </row>
    <row r="311" s="13" customFormat="1">
      <c r="A311" s="13"/>
      <c r="B311" s="234"/>
      <c r="C311" s="235"/>
      <c r="D311" s="236" t="s">
        <v>215</v>
      </c>
      <c r="E311" s="237" t="s">
        <v>19</v>
      </c>
      <c r="F311" s="238" t="s">
        <v>759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215</v>
      </c>
      <c r="AU311" s="244" t="s">
        <v>81</v>
      </c>
      <c r="AV311" s="13" t="s">
        <v>79</v>
      </c>
      <c r="AW311" s="13" t="s">
        <v>33</v>
      </c>
      <c r="AX311" s="13" t="s">
        <v>72</v>
      </c>
      <c r="AY311" s="244" t="s">
        <v>203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764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4" customFormat="1">
      <c r="A313" s="14"/>
      <c r="B313" s="245"/>
      <c r="C313" s="246"/>
      <c r="D313" s="236" t="s">
        <v>215</v>
      </c>
      <c r="E313" s="247" t="s">
        <v>19</v>
      </c>
      <c r="F313" s="248" t="s">
        <v>79</v>
      </c>
      <c r="G313" s="246"/>
      <c r="H313" s="249">
        <v>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215</v>
      </c>
      <c r="AU313" s="255" t="s">
        <v>81</v>
      </c>
      <c r="AV313" s="14" t="s">
        <v>81</v>
      </c>
      <c r="AW313" s="14" t="s">
        <v>33</v>
      </c>
      <c r="AX313" s="14" t="s">
        <v>72</v>
      </c>
      <c r="AY313" s="255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216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3" customFormat="1">
      <c r="A315" s="13"/>
      <c r="B315" s="234"/>
      <c r="C315" s="235"/>
      <c r="D315" s="236" t="s">
        <v>215</v>
      </c>
      <c r="E315" s="237" t="s">
        <v>19</v>
      </c>
      <c r="F315" s="238" t="s">
        <v>765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215</v>
      </c>
      <c r="AU315" s="244" t="s">
        <v>81</v>
      </c>
      <c r="AV315" s="13" t="s">
        <v>79</v>
      </c>
      <c r="AW315" s="13" t="s">
        <v>33</v>
      </c>
      <c r="AX315" s="13" t="s">
        <v>72</v>
      </c>
      <c r="AY315" s="244" t="s">
        <v>203</v>
      </c>
    </row>
    <row r="316" s="13" customFormat="1">
      <c r="A316" s="13"/>
      <c r="B316" s="234"/>
      <c r="C316" s="235"/>
      <c r="D316" s="236" t="s">
        <v>215</v>
      </c>
      <c r="E316" s="237" t="s">
        <v>19</v>
      </c>
      <c r="F316" s="238" t="s">
        <v>235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215</v>
      </c>
      <c r="AU316" s="244" t="s">
        <v>81</v>
      </c>
      <c r="AV316" s="13" t="s">
        <v>79</v>
      </c>
      <c r="AW316" s="13" t="s">
        <v>33</v>
      </c>
      <c r="AX316" s="13" t="s">
        <v>72</v>
      </c>
      <c r="AY316" s="244" t="s">
        <v>203</v>
      </c>
    </row>
    <row r="317" s="13" customFormat="1">
      <c r="A317" s="13"/>
      <c r="B317" s="234"/>
      <c r="C317" s="235"/>
      <c r="D317" s="236" t="s">
        <v>215</v>
      </c>
      <c r="E317" s="237" t="s">
        <v>19</v>
      </c>
      <c r="F317" s="238" t="s">
        <v>759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215</v>
      </c>
      <c r="AU317" s="244" t="s">
        <v>81</v>
      </c>
      <c r="AV317" s="13" t="s">
        <v>79</v>
      </c>
      <c r="AW317" s="13" t="s">
        <v>33</v>
      </c>
      <c r="AX317" s="13" t="s">
        <v>72</v>
      </c>
      <c r="AY317" s="244" t="s">
        <v>203</v>
      </c>
    </row>
    <row r="318" s="13" customFormat="1">
      <c r="A318" s="13"/>
      <c r="B318" s="234"/>
      <c r="C318" s="235"/>
      <c r="D318" s="236" t="s">
        <v>215</v>
      </c>
      <c r="E318" s="237" t="s">
        <v>19</v>
      </c>
      <c r="F318" s="238" t="s">
        <v>766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215</v>
      </c>
      <c r="AU318" s="244" t="s">
        <v>81</v>
      </c>
      <c r="AV318" s="13" t="s">
        <v>79</v>
      </c>
      <c r="AW318" s="13" t="s">
        <v>33</v>
      </c>
      <c r="AX318" s="13" t="s">
        <v>72</v>
      </c>
      <c r="AY318" s="244" t="s">
        <v>203</v>
      </c>
    </row>
    <row r="319" s="14" customFormat="1">
      <c r="A319" s="14"/>
      <c r="B319" s="245"/>
      <c r="C319" s="246"/>
      <c r="D319" s="236" t="s">
        <v>215</v>
      </c>
      <c r="E319" s="247" t="s">
        <v>19</v>
      </c>
      <c r="F319" s="248" t="s">
        <v>79</v>
      </c>
      <c r="G319" s="246"/>
      <c r="H319" s="249">
        <v>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215</v>
      </c>
      <c r="AU319" s="255" t="s">
        <v>81</v>
      </c>
      <c r="AV319" s="14" t="s">
        <v>81</v>
      </c>
      <c r="AW319" s="14" t="s">
        <v>33</v>
      </c>
      <c r="AX319" s="14" t="s">
        <v>72</v>
      </c>
      <c r="AY319" s="255" t="s">
        <v>203</v>
      </c>
    </row>
    <row r="320" s="13" customFormat="1">
      <c r="A320" s="13"/>
      <c r="B320" s="234"/>
      <c r="C320" s="235"/>
      <c r="D320" s="236" t="s">
        <v>215</v>
      </c>
      <c r="E320" s="237" t="s">
        <v>19</v>
      </c>
      <c r="F320" s="238" t="s">
        <v>216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215</v>
      </c>
      <c r="AU320" s="244" t="s">
        <v>81</v>
      </c>
      <c r="AV320" s="13" t="s">
        <v>79</v>
      </c>
      <c r="AW320" s="13" t="s">
        <v>33</v>
      </c>
      <c r="AX320" s="13" t="s">
        <v>72</v>
      </c>
      <c r="AY320" s="244" t="s">
        <v>203</v>
      </c>
    </row>
    <row r="321" s="13" customFormat="1">
      <c r="A321" s="13"/>
      <c r="B321" s="234"/>
      <c r="C321" s="235"/>
      <c r="D321" s="236" t="s">
        <v>215</v>
      </c>
      <c r="E321" s="237" t="s">
        <v>19</v>
      </c>
      <c r="F321" s="238" t="s">
        <v>767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215</v>
      </c>
      <c r="AU321" s="244" t="s">
        <v>81</v>
      </c>
      <c r="AV321" s="13" t="s">
        <v>79</v>
      </c>
      <c r="AW321" s="13" t="s">
        <v>33</v>
      </c>
      <c r="AX321" s="13" t="s">
        <v>72</v>
      </c>
      <c r="AY321" s="244" t="s">
        <v>203</v>
      </c>
    </row>
    <row r="322" s="13" customFormat="1">
      <c r="A322" s="13"/>
      <c r="B322" s="234"/>
      <c r="C322" s="235"/>
      <c r="D322" s="236" t="s">
        <v>215</v>
      </c>
      <c r="E322" s="237" t="s">
        <v>19</v>
      </c>
      <c r="F322" s="238" t="s">
        <v>229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215</v>
      </c>
      <c r="AU322" s="244" t="s">
        <v>81</v>
      </c>
      <c r="AV322" s="13" t="s">
        <v>79</v>
      </c>
      <c r="AW322" s="13" t="s">
        <v>33</v>
      </c>
      <c r="AX322" s="13" t="s">
        <v>72</v>
      </c>
      <c r="AY322" s="244" t="s">
        <v>203</v>
      </c>
    </row>
    <row r="323" s="13" customFormat="1">
      <c r="A323" s="13"/>
      <c r="B323" s="234"/>
      <c r="C323" s="235"/>
      <c r="D323" s="236" t="s">
        <v>215</v>
      </c>
      <c r="E323" s="237" t="s">
        <v>19</v>
      </c>
      <c r="F323" s="238" t="s">
        <v>759</v>
      </c>
      <c r="G323" s="235"/>
      <c r="H323" s="237" t="s">
        <v>19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215</v>
      </c>
      <c r="AU323" s="244" t="s">
        <v>81</v>
      </c>
      <c r="AV323" s="13" t="s">
        <v>79</v>
      </c>
      <c r="AW323" s="13" t="s">
        <v>33</v>
      </c>
      <c r="AX323" s="13" t="s">
        <v>72</v>
      </c>
      <c r="AY323" s="244" t="s">
        <v>203</v>
      </c>
    </row>
    <row r="324" s="13" customFormat="1">
      <c r="A324" s="13"/>
      <c r="B324" s="234"/>
      <c r="C324" s="235"/>
      <c r="D324" s="236" t="s">
        <v>215</v>
      </c>
      <c r="E324" s="237" t="s">
        <v>19</v>
      </c>
      <c r="F324" s="238" t="s">
        <v>768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215</v>
      </c>
      <c r="AU324" s="244" t="s">
        <v>81</v>
      </c>
      <c r="AV324" s="13" t="s">
        <v>79</v>
      </c>
      <c r="AW324" s="13" t="s">
        <v>33</v>
      </c>
      <c r="AX324" s="13" t="s">
        <v>72</v>
      </c>
      <c r="AY324" s="244" t="s">
        <v>203</v>
      </c>
    </row>
    <row r="325" s="14" customFormat="1">
      <c r="A325" s="14"/>
      <c r="B325" s="245"/>
      <c r="C325" s="246"/>
      <c r="D325" s="236" t="s">
        <v>215</v>
      </c>
      <c r="E325" s="247" t="s">
        <v>19</v>
      </c>
      <c r="F325" s="248" t="s">
        <v>79</v>
      </c>
      <c r="G325" s="246"/>
      <c r="H325" s="249">
        <v>1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215</v>
      </c>
      <c r="AU325" s="255" t="s">
        <v>81</v>
      </c>
      <c r="AV325" s="14" t="s">
        <v>81</v>
      </c>
      <c r="AW325" s="14" t="s">
        <v>33</v>
      </c>
      <c r="AX325" s="14" t="s">
        <v>72</v>
      </c>
      <c r="AY325" s="255" t="s">
        <v>203</v>
      </c>
    </row>
    <row r="326" s="13" customFormat="1">
      <c r="A326" s="13"/>
      <c r="B326" s="234"/>
      <c r="C326" s="235"/>
      <c r="D326" s="236" t="s">
        <v>215</v>
      </c>
      <c r="E326" s="237" t="s">
        <v>19</v>
      </c>
      <c r="F326" s="238" t="s">
        <v>216</v>
      </c>
      <c r="G326" s="235"/>
      <c r="H326" s="237" t="s">
        <v>19</v>
      </c>
      <c r="I326" s="239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215</v>
      </c>
      <c r="AU326" s="244" t="s">
        <v>81</v>
      </c>
      <c r="AV326" s="13" t="s">
        <v>79</v>
      </c>
      <c r="AW326" s="13" t="s">
        <v>33</v>
      </c>
      <c r="AX326" s="13" t="s">
        <v>72</v>
      </c>
      <c r="AY326" s="244" t="s">
        <v>203</v>
      </c>
    </row>
    <row r="327" s="13" customFormat="1">
      <c r="A327" s="13"/>
      <c r="B327" s="234"/>
      <c r="C327" s="235"/>
      <c r="D327" s="236" t="s">
        <v>215</v>
      </c>
      <c r="E327" s="237" t="s">
        <v>19</v>
      </c>
      <c r="F327" s="238" t="s">
        <v>769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215</v>
      </c>
      <c r="AU327" s="244" t="s">
        <v>81</v>
      </c>
      <c r="AV327" s="13" t="s">
        <v>79</v>
      </c>
      <c r="AW327" s="13" t="s">
        <v>33</v>
      </c>
      <c r="AX327" s="13" t="s">
        <v>72</v>
      </c>
      <c r="AY327" s="244" t="s">
        <v>203</v>
      </c>
    </row>
    <row r="328" s="13" customFormat="1">
      <c r="A328" s="13"/>
      <c r="B328" s="234"/>
      <c r="C328" s="235"/>
      <c r="D328" s="236" t="s">
        <v>215</v>
      </c>
      <c r="E328" s="237" t="s">
        <v>19</v>
      </c>
      <c r="F328" s="238" t="s">
        <v>229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215</v>
      </c>
      <c r="AU328" s="244" t="s">
        <v>81</v>
      </c>
      <c r="AV328" s="13" t="s">
        <v>79</v>
      </c>
      <c r="AW328" s="13" t="s">
        <v>33</v>
      </c>
      <c r="AX328" s="13" t="s">
        <v>72</v>
      </c>
      <c r="AY328" s="244" t="s">
        <v>203</v>
      </c>
    </row>
    <row r="329" s="13" customFormat="1">
      <c r="A329" s="13"/>
      <c r="B329" s="234"/>
      <c r="C329" s="235"/>
      <c r="D329" s="236" t="s">
        <v>215</v>
      </c>
      <c r="E329" s="237" t="s">
        <v>19</v>
      </c>
      <c r="F329" s="238" t="s">
        <v>759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215</v>
      </c>
      <c r="AU329" s="244" t="s">
        <v>81</v>
      </c>
      <c r="AV329" s="13" t="s">
        <v>79</v>
      </c>
      <c r="AW329" s="13" t="s">
        <v>33</v>
      </c>
      <c r="AX329" s="13" t="s">
        <v>72</v>
      </c>
      <c r="AY329" s="244" t="s">
        <v>203</v>
      </c>
    </row>
    <row r="330" s="13" customFormat="1">
      <c r="A330" s="13"/>
      <c r="B330" s="234"/>
      <c r="C330" s="235"/>
      <c r="D330" s="236" t="s">
        <v>215</v>
      </c>
      <c r="E330" s="237" t="s">
        <v>19</v>
      </c>
      <c r="F330" s="238" t="s">
        <v>770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215</v>
      </c>
      <c r="AU330" s="244" t="s">
        <v>81</v>
      </c>
      <c r="AV330" s="13" t="s">
        <v>79</v>
      </c>
      <c r="AW330" s="13" t="s">
        <v>33</v>
      </c>
      <c r="AX330" s="13" t="s">
        <v>72</v>
      </c>
      <c r="AY330" s="244" t="s">
        <v>203</v>
      </c>
    </row>
    <row r="331" s="14" customFormat="1">
      <c r="A331" s="14"/>
      <c r="B331" s="245"/>
      <c r="C331" s="246"/>
      <c r="D331" s="236" t="s">
        <v>215</v>
      </c>
      <c r="E331" s="247" t="s">
        <v>19</v>
      </c>
      <c r="F331" s="248" t="s">
        <v>79</v>
      </c>
      <c r="G331" s="246"/>
      <c r="H331" s="249">
        <v>1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215</v>
      </c>
      <c r="AU331" s="255" t="s">
        <v>81</v>
      </c>
      <c r="AV331" s="14" t="s">
        <v>81</v>
      </c>
      <c r="AW331" s="14" t="s">
        <v>33</v>
      </c>
      <c r="AX331" s="14" t="s">
        <v>72</v>
      </c>
      <c r="AY331" s="255" t="s">
        <v>203</v>
      </c>
    </row>
    <row r="332" s="15" customFormat="1">
      <c r="A332" s="15"/>
      <c r="B332" s="256"/>
      <c r="C332" s="257"/>
      <c r="D332" s="236" t="s">
        <v>215</v>
      </c>
      <c r="E332" s="258" t="s">
        <v>19</v>
      </c>
      <c r="F332" s="259" t="s">
        <v>246</v>
      </c>
      <c r="G332" s="257"/>
      <c r="H332" s="260">
        <v>6</v>
      </c>
      <c r="I332" s="261"/>
      <c r="J332" s="257"/>
      <c r="K332" s="257"/>
      <c r="L332" s="262"/>
      <c r="M332" s="263"/>
      <c r="N332" s="264"/>
      <c r="O332" s="264"/>
      <c r="P332" s="264"/>
      <c r="Q332" s="264"/>
      <c r="R332" s="264"/>
      <c r="S332" s="264"/>
      <c r="T332" s="26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66" t="s">
        <v>215</v>
      </c>
      <c r="AU332" s="266" t="s">
        <v>81</v>
      </c>
      <c r="AV332" s="15" t="s">
        <v>211</v>
      </c>
      <c r="AW332" s="15" t="s">
        <v>33</v>
      </c>
      <c r="AX332" s="15" t="s">
        <v>79</v>
      </c>
      <c r="AY332" s="266" t="s">
        <v>203</v>
      </c>
    </row>
    <row r="333" s="2" customFormat="1" ht="21.75" customHeight="1">
      <c r="A333" s="40"/>
      <c r="B333" s="41"/>
      <c r="C333" s="270" t="s">
        <v>296</v>
      </c>
      <c r="D333" s="270" t="s">
        <v>771</v>
      </c>
      <c r="E333" s="271" t="s">
        <v>772</v>
      </c>
      <c r="F333" s="272" t="s">
        <v>773</v>
      </c>
      <c r="G333" s="273" t="s">
        <v>358</v>
      </c>
      <c r="H333" s="274">
        <v>1</v>
      </c>
      <c r="I333" s="275"/>
      <c r="J333" s="276">
        <f>ROUND(I333*H333,2)</f>
        <v>0</v>
      </c>
      <c r="K333" s="272" t="s">
        <v>210</v>
      </c>
      <c r="L333" s="277"/>
      <c r="M333" s="278" t="s">
        <v>19</v>
      </c>
      <c r="N333" s="279" t="s">
        <v>43</v>
      </c>
      <c r="O333" s="86"/>
      <c r="P333" s="225">
        <f>O333*H333</f>
        <v>0</v>
      </c>
      <c r="Q333" s="225">
        <v>0.01325</v>
      </c>
      <c r="R333" s="225">
        <f>Q333*H333</f>
        <v>0.01325</v>
      </c>
      <c r="S333" s="225">
        <v>0</v>
      </c>
      <c r="T333" s="226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7" t="s">
        <v>302</v>
      </c>
      <c r="AT333" s="227" t="s">
        <v>771</v>
      </c>
      <c r="AU333" s="227" t="s">
        <v>81</v>
      </c>
      <c r="AY333" s="19" t="s">
        <v>203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19" t="s">
        <v>79</v>
      </c>
      <c r="BK333" s="228">
        <f>ROUND(I333*H333,2)</f>
        <v>0</v>
      </c>
      <c r="BL333" s="19" t="s">
        <v>211</v>
      </c>
      <c r="BM333" s="227" t="s">
        <v>774</v>
      </c>
    </row>
    <row r="334" s="13" customFormat="1">
      <c r="A334" s="13"/>
      <c r="B334" s="234"/>
      <c r="C334" s="235"/>
      <c r="D334" s="236" t="s">
        <v>215</v>
      </c>
      <c r="E334" s="237" t="s">
        <v>19</v>
      </c>
      <c r="F334" s="238" t="s">
        <v>216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215</v>
      </c>
      <c r="AU334" s="244" t="s">
        <v>81</v>
      </c>
      <c r="AV334" s="13" t="s">
        <v>79</v>
      </c>
      <c r="AW334" s="13" t="s">
        <v>33</v>
      </c>
      <c r="AX334" s="13" t="s">
        <v>72</v>
      </c>
      <c r="AY334" s="244" t="s">
        <v>203</v>
      </c>
    </row>
    <row r="335" s="13" customFormat="1">
      <c r="A335" s="13"/>
      <c r="B335" s="234"/>
      <c r="C335" s="235"/>
      <c r="D335" s="236" t="s">
        <v>215</v>
      </c>
      <c r="E335" s="237" t="s">
        <v>19</v>
      </c>
      <c r="F335" s="238" t="s">
        <v>765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215</v>
      </c>
      <c r="AU335" s="244" t="s">
        <v>81</v>
      </c>
      <c r="AV335" s="13" t="s">
        <v>79</v>
      </c>
      <c r="AW335" s="13" t="s">
        <v>33</v>
      </c>
      <c r="AX335" s="13" t="s">
        <v>72</v>
      </c>
      <c r="AY335" s="244" t="s">
        <v>203</v>
      </c>
    </row>
    <row r="336" s="13" customFormat="1">
      <c r="A336" s="13"/>
      <c r="B336" s="234"/>
      <c r="C336" s="235"/>
      <c r="D336" s="236" t="s">
        <v>215</v>
      </c>
      <c r="E336" s="237" t="s">
        <v>19</v>
      </c>
      <c r="F336" s="238" t="s">
        <v>235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215</v>
      </c>
      <c r="AU336" s="244" t="s">
        <v>81</v>
      </c>
      <c r="AV336" s="13" t="s">
        <v>79</v>
      </c>
      <c r="AW336" s="13" t="s">
        <v>33</v>
      </c>
      <c r="AX336" s="13" t="s">
        <v>72</v>
      </c>
      <c r="AY336" s="244" t="s">
        <v>203</v>
      </c>
    </row>
    <row r="337" s="13" customFormat="1">
      <c r="A337" s="13"/>
      <c r="B337" s="234"/>
      <c r="C337" s="235"/>
      <c r="D337" s="236" t="s">
        <v>215</v>
      </c>
      <c r="E337" s="237" t="s">
        <v>19</v>
      </c>
      <c r="F337" s="238" t="s">
        <v>759</v>
      </c>
      <c r="G337" s="235"/>
      <c r="H337" s="237" t="s">
        <v>19</v>
      </c>
      <c r="I337" s="239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215</v>
      </c>
      <c r="AU337" s="244" t="s">
        <v>81</v>
      </c>
      <c r="AV337" s="13" t="s">
        <v>79</v>
      </c>
      <c r="AW337" s="13" t="s">
        <v>33</v>
      </c>
      <c r="AX337" s="13" t="s">
        <v>72</v>
      </c>
      <c r="AY337" s="244" t="s">
        <v>203</v>
      </c>
    </row>
    <row r="338" s="13" customFormat="1">
      <c r="A338" s="13"/>
      <c r="B338" s="234"/>
      <c r="C338" s="235"/>
      <c r="D338" s="236" t="s">
        <v>215</v>
      </c>
      <c r="E338" s="237" t="s">
        <v>19</v>
      </c>
      <c r="F338" s="238" t="s">
        <v>766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215</v>
      </c>
      <c r="AU338" s="244" t="s">
        <v>81</v>
      </c>
      <c r="AV338" s="13" t="s">
        <v>79</v>
      </c>
      <c r="AW338" s="13" t="s">
        <v>33</v>
      </c>
      <c r="AX338" s="13" t="s">
        <v>72</v>
      </c>
      <c r="AY338" s="244" t="s">
        <v>203</v>
      </c>
    </row>
    <row r="339" s="14" customFormat="1">
      <c r="A339" s="14"/>
      <c r="B339" s="245"/>
      <c r="C339" s="246"/>
      <c r="D339" s="236" t="s">
        <v>215</v>
      </c>
      <c r="E339" s="247" t="s">
        <v>19</v>
      </c>
      <c r="F339" s="248" t="s">
        <v>79</v>
      </c>
      <c r="G339" s="246"/>
      <c r="H339" s="249">
        <v>1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215</v>
      </c>
      <c r="AU339" s="255" t="s">
        <v>81</v>
      </c>
      <c r="AV339" s="14" t="s">
        <v>81</v>
      </c>
      <c r="AW339" s="14" t="s">
        <v>33</v>
      </c>
      <c r="AX339" s="14" t="s">
        <v>72</v>
      </c>
      <c r="AY339" s="255" t="s">
        <v>203</v>
      </c>
    </row>
    <row r="340" s="15" customFormat="1">
      <c r="A340" s="15"/>
      <c r="B340" s="256"/>
      <c r="C340" s="257"/>
      <c r="D340" s="236" t="s">
        <v>215</v>
      </c>
      <c r="E340" s="258" t="s">
        <v>19</v>
      </c>
      <c r="F340" s="259" t="s">
        <v>246</v>
      </c>
      <c r="G340" s="257"/>
      <c r="H340" s="260">
        <v>1</v>
      </c>
      <c r="I340" s="261"/>
      <c r="J340" s="257"/>
      <c r="K340" s="257"/>
      <c r="L340" s="262"/>
      <c r="M340" s="263"/>
      <c r="N340" s="264"/>
      <c r="O340" s="264"/>
      <c r="P340" s="264"/>
      <c r="Q340" s="264"/>
      <c r="R340" s="264"/>
      <c r="S340" s="264"/>
      <c r="T340" s="26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6" t="s">
        <v>215</v>
      </c>
      <c r="AU340" s="266" t="s">
        <v>81</v>
      </c>
      <c r="AV340" s="15" t="s">
        <v>211</v>
      </c>
      <c r="AW340" s="15" t="s">
        <v>33</v>
      </c>
      <c r="AX340" s="15" t="s">
        <v>79</v>
      </c>
      <c r="AY340" s="266" t="s">
        <v>203</v>
      </c>
    </row>
    <row r="341" s="2" customFormat="1" ht="21.75" customHeight="1">
      <c r="A341" s="40"/>
      <c r="B341" s="41"/>
      <c r="C341" s="270" t="s">
        <v>302</v>
      </c>
      <c r="D341" s="270" t="s">
        <v>771</v>
      </c>
      <c r="E341" s="271" t="s">
        <v>775</v>
      </c>
      <c r="F341" s="272" t="s">
        <v>776</v>
      </c>
      <c r="G341" s="273" t="s">
        <v>358</v>
      </c>
      <c r="H341" s="274">
        <v>2</v>
      </c>
      <c r="I341" s="275"/>
      <c r="J341" s="276">
        <f>ROUND(I341*H341,2)</f>
        <v>0</v>
      </c>
      <c r="K341" s="272" t="s">
        <v>210</v>
      </c>
      <c r="L341" s="277"/>
      <c r="M341" s="278" t="s">
        <v>19</v>
      </c>
      <c r="N341" s="279" t="s">
        <v>43</v>
      </c>
      <c r="O341" s="86"/>
      <c r="P341" s="225">
        <f>O341*H341</f>
        <v>0</v>
      </c>
      <c r="Q341" s="225">
        <v>0.01553</v>
      </c>
      <c r="R341" s="225">
        <f>Q341*H341</f>
        <v>0.031060000000000001</v>
      </c>
      <c r="S341" s="225">
        <v>0</v>
      </c>
      <c r="T341" s="226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27" t="s">
        <v>302</v>
      </c>
      <c r="AT341" s="227" t="s">
        <v>771</v>
      </c>
      <c r="AU341" s="227" t="s">
        <v>81</v>
      </c>
      <c r="AY341" s="19" t="s">
        <v>203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19" t="s">
        <v>79</v>
      </c>
      <c r="BK341" s="228">
        <f>ROUND(I341*H341,2)</f>
        <v>0</v>
      </c>
      <c r="BL341" s="19" t="s">
        <v>211</v>
      </c>
      <c r="BM341" s="227" t="s">
        <v>777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216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3" customFormat="1">
      <c r="A343" s="13"/>
      <c r="B343" s="234"/>
      <c r="C343" s="235"/>
      <c r="D343" s="236" t="s">
        <v>215</v>
      </c>
      <c r="E343" s="237" t="s">
        <v>19</v>
      </c>
      <c r="F343" s="238" t="s">
        <v>758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215</v>
      </c>
      <c r="AU343" s="244" t="s">
        <v>81</v>
      </c>
      <c r="AV343" s="13" t="s">
        <v>79</v>
      </c>
      <c r="AW343" s="13" t="s">
        <v>33</v>
      </c>
      <c r="AX343" s="13" t="s">
        <v>72</v>
      </c>
      <c r="AY343" s="244" t="s">
        <v>203</v>
      </c>
    </row>
    <row r="344" s="13" customFormat="1">
      <c r="A344" s="13"/>
      <c r="B344" s="234"/>
      <c r="C344" s="235"/>
      <c r="D344" s="236" t="s">
        <v>215</v>
      </c>
      <c r="E344" s="237" t="s">
        <v>19</v>
      </c>
      <c r="F344" s="238" t="s">
        <v>218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215</v>
      </c>
      <c r="AU344" s="244" t="s">
        <v>81</v>
      </c>
      <c r="AV344" s="13" t="s">
        <v>79</v>
      </c>
      <c r="AW344" s="13" t="s">
        <v>33</v>
      </c>
      <c r="AX344" s="13" t="s">
        <v>72</v>
      </c>
      <c r="AY344" s="244" t="s">
        <v>203</v>
      </c>
    </row>
    <row r="345" s="13" customFormat="1">
      <c r="A345" s="13"/>
      <c r="B345" s="234"/>
      <c r="C345" s="235"/>
      <c r="D345" s="236" t="s">
        <v>215</v>
      </c>
      <c r="E345" s="237" t="s">
        <v>19</v>
      </c>
      <c r="F345" s="238" t="s">
        <v>759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215</v>
      </c>
      <c r="AU345" s="244" t="s">
        <v>81</v>
      </c>
      <c r="AV345" s="13" t="s">
        <v>79</v>
      </c>
      <c r="AW345" s="13" t="s">
        <v>33</v>
      </c>
      <c r="AX345" s="13" t="s">
        <v>72</v>
      </c>
      <c r="AY345" s="244" t="s">
        <v>203</v>
      </c>
    </row>
    <row r="346" s="13" customFormat="1">
      <c r="A346" s="13"/>
      <c r="B346" s="234"/>
      <c r="C346" s="235"/>
      <c r="D346" s="236" t="s">
        <v>215</v>
      </c>
      <c r="E346" s="237" t="s">
        <v>19</v>
      </c>
      <c r="F346" s="238" t="s">
        <v>760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215</v>
      </c>
      <c r="AU346" s="244" t="s">
        <v>81</v>
      </c>
      <c r="AV346" s="13" t="s">
        <v>79</v>
      </c>
      <c r="AW346" s="13" t="s">
        <v>33</v>
      </c>
      <c r="AX346" s="13" t="s">
        <v>72</v>
      </c>
      <c r="AY346" s="244" t="s">
        <v>203</v>
      </c>
    </row>
    <row r="347" s="14" customFormat="1">
      <c r="A347" s="14"/>
      <c r="B347" s="245"/>
      <c r="C347" s="246"/>
      <c r="D347" s="236" t="s">
        <v>215</v>
      </c>
      <c r="E347" s="247" t="s">
        <v>19</v>
      </c>
      <c r="F347" s="248" t="s">
        <v>79</v>
      </c>
      <c r="G347" s="246"/>
      <c r="H347" s="249">
        <v>1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215</v>
      </c>
      <c r="AU347" s="255" t="s">
        <v>81</v>
      </c>
      <c r="AV347" s="14" t="s">
        <v>81</v>
      </c>
      <c r="AW347" s="14" t="s">
        <v>33</v>
      </c>
      <c r="AX347" s="14" t="s">
        <v>72</v>
      </c>
      <c r="AY347" s="255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769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3" customFormat="1">
      <c r="A349" s="13"/>
      <c r="B349" s="234"/>
      <c r="C349" s="235"/>
      <c r="D349" s="236" t="s">
        <v>215</v>
      </c>
      <c r="E349" s="237" t="s">
        <v>19</v>
      </c>
      <c r="F349" s="238" t="s">
        <v>229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215</v>
      </c>
      <c r="AU349" s="244" t="s">
        <v>81</v>
      </c>
      <c r="AV349" s="13" t="s">
        <v>79</v>
      </c>
      <c r="AW349" s="13" t="s">
        <v>33</v>
      </c>
      <c r="AX349" s="13" t="s">
        <v>72</v>
      </c>
      <c r="AY349" s="244" t="s">
        <v>203</v>
      </c>
    </row>
    <row r="350" s="13" customFormat="1">
      <c r="A350" s="13"/>
      <c r="B350" s="234"/>
      <c r="C350" s="235"/>
      <c r="D350" s="236" t="s">
        <v>215</v>
      </c>
      <c r="E350" s="237" t="s">
        <v>19</v>
      </c>
      <c r="F350" s="238" t="s">
        <v>759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215</v>
      </c>
      <c r="AU350" s="244" t="s">
        <v>81</v>
      </c>
      <c r="AV350" s="13" t="s">
        <v>79</v>
      </c>
      <c r="AW350" s="13" t="s">
        <v>33</v>
      </c>
      <c r="AX350" s="13" t="s">
        <v>72</v>
      </c>
      <c r="AY350" s="244" t="s">
        <v>203</v>
      </c>
    </row>
    <row r="351" s="13" customFormat="1">
      <c r="A351" s="13"/>
      <c r="B351" s="234"/>
      <c r="C351" s="235"/>
      <c r="D351" s="236" t="s">
        <v>215</v>
      </c>
      <c r="E351" s="237" t="s">
        <v>19</v>
      </c>
      <c r="F351" s="238" t="s">
        <v>770</v>
      </c>
      <c r="G351" s="235"/>
      <c r="H351" s="237" t="s">
        <v>19</v>
      </c>
      <c r="I351" s="239"/>
      <c r="J351" s="235"/>
      <c r="K351" s="235"/>
      <c r="L351" s="240"/>
      <c r="M351" s="241"/>
      <c r="N351" s="242"/>
      <c r="O351" s="242"/>
      <c r="P351" s="242"/>
      <c r="Q351" s="242"/>
      <c r="R351" s="242"/>
      <c r="S351" s="242"/>
      <c r="T351" s="24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4" t="s">
        <v>215</v>
      </c>
      <c r="AU351" s="244" t="s">
        <v>81</v>
      </c>
      <c r="AV351" s="13" t="s">
        <v>79</v>
      </c>
      <c r="AW351" s="13" t="s">
        <v>33</v>
      </c>
      <c r="AX351" s="13" t="s">
        <v>72</v>
      </c>
      <c r="AY351" s="244" t="s">
        <v>203</v>
      </c>
    </row>
    <row r="352" s="14" customFormat="1">
      <c r="A352" s="14"/>
      <c r="B352" s="245"/>
      <c r="C352" s="246"/>
      <c r="D352" s="236" t="s">
        <v>215</v>
      </c>
      <c r="E352" s="247" t="s">
        <v>19</v>
      </c>
      <c r="F352" s="248" t="s">
        <v>79</v>
      </c>
      <c r="G352" s="246"/>
      <c r="H352" s="249">
        <v>1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215</v>
      </c>
      <c r="AU352" s="255" t="s">
        <v>81</v>
      </c>
      <c r="AV352" s="14" t="s">
        <v>81</v>
      </c>
      <c r="AW352" s="14" t="s">
        <v>33</v>
      </c>
      <c r="AX352" s="14" t="s">
        <v>72</v>
      </c>
      <c r="AY352" s="255" t="s">
        <v>203</v>
      </c>
    </row>
    <row r="353" s="15" customFormat="1">
      <c r="A353" s="15"/>
      <c r="B353" s="256"/>
      <c r="C353" s="257"/>
      <c r="D353" s="236" t="s">
        <v>215</v>
      </c>
      <c r="E353" s="258" t="s">
        <v>19</v>
      </c>
      <c r="F353" s="259" t="s">
        <v>246</v>
      </c>
      <c r="G353" s="257"/>
      <c r="H353" s="260">
        <v>2</v>
      </c>
      <c r="I353" s="261"/>
      <c r="J353" s="257"/>
      <c r="K353" s="257"/>
      <c r="L353" s="262"/>
      <c r="M353" s="263"/>
      <c r="N353" s="264"/>
      <c r="O353" s="264"/>
      <c r="P353" s="264"/>
      <c r="Q353" s="264"/>
      <c r="R353" s="264"/>
      <c r="S353" s="264"/>
      <c r="T353" s="26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6" t="s">
        <v>215</v>
      </c>
      <c r="AU353" s="266" t="s">
        <v>81</v>
      </c>
      <c r="AV353" s="15" t="s">
        <v>211</v>
      </c>
      <c r="AW353" s="15" t="s">
        <v>33</v>
      </c>
      <c r="AX353" s="15" t="s">
        <v>79</v>
      </c>
      <c r="AY353" s="266" t="s">
        <v>203</v>
      </c>
    </row>
    <row r="354" s="2" customFormat="1" ht="24.15" customHeight="1">
      <c r="A354" s="40"/>
      <c r="B354" s="41"/>
      <c r="C354" s="270" t="s">
        <v>308</v>
      </c>
      <c r="D354" s="270" t="s">
        <v>771</v>
      </c>
      <c r="E354" s="271" t="s">
        <v>778</v>
      </c>
      <c r="F354" s="272" t="s">
        <v>779</v>
      </c>
      <c r="G354" s="273" t="s">
        <v>358</v>
      </c>
      <c r="H354" s="274">
        <v>1</v>
      </c>
      <c r="I354" s="275"/>
      <c r="J354" s="276">
        <f>ROUND(I354*H354,2)</f>
        <v>0</v>
      </c>
      <c r="K354" s="272" t="s">
        <v>19</v>
      </c>
      <c r="L354" s="277"/>
      <c r="M354" s="278" t="s">
        <v>19</v>
      </c>
      <c r="N354" s="279" t="s">
        <v>43</v>
      </c>
      <c r="O354" s="86"/>
      <c r="P354" s="225">
        <f>O354*H354</f>
        <v>0</v>
      </c>
      <c r="Q354" s="225">
        <v>0.016240000000000001</v>
      </c>
      <c r="R354" s="225">
        <f>Q354*H354</f>
        <v>0.016240000000000001</v>
      </c>
      <c r="S354" s="225">
        <v>0</v>
      </c>
      <c r="T354" s="226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27" t="s">
        <v>302</v>
      </c>
      <c r="AT354" s="227" t="s">
        <v>771</v>
      </c>
      <c r="AU354" s="227" t="s">
        <v>81</v>
      </c>
      <c r="AY354" s="19" t="s">
        <v>203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19" t="s">
        <v>79</v>
      </c>
      <c r="BK354" s="228">
        <f>ROUND(I354*H354,2)</f>
        <v>0</v>
      </c>
      <c r="BL354" s="19" t="s">
        <v>211</v>
      </c>
      <c r="BM354" s="227" t="s">
        <v>780</v>
      </c>
    </row>
    <row r="355" s="13" customFormat="1">
      <c r="A355" s="13"/>
      <c r="B355" s="234"/>
      <c r="C355" s="235"/>
      <c r="D355" s="236" t="s">
        <v>215</v>
      </c>
      <c r="E355" s="237" t="s">
        <v>19</v>
      </c>
      <c r="F355" s="238" t="s">
        <v>216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215</v>
      </c>
      <c r="AU355" s="244" t="s">
        <v>81</v>
      </c>
      <c r="AV355" s="13" t="s">
        <v>79</v>
      </c>
      <c r="AW355" s="13" t="s">
        <v>33</v>
      </c>
      <c r="AX355" s="13" t="s">
        <v>72</v>
      </c>
      <c r="AY355" s="244" t="s">
        <v>203</v>
      </c>
    </row>
    <row r="356" s="13" customFormat="1">
      <c r="A356" s="13"/>
      <c r="B356" s="234"/>
      <c r="C356" s="235"/>
      <c r="D356" s="236" t="s">
        <v>215</v>
      </c>
      <c r="E356" s="237" t="s">
        <v>19</v>
      </c>
      <c r="F356" s="238" t="s">
        <v>767</v>
      </c>
      <c r="G356" s="235"/>
      <c r="H356" s="237" t="s">
        <v>19</v>
      </c>
      <c r="I356" s="239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215</v>
      </c>
      <c r="AU356" s="244" t="s">
        <v>81</v>
      </c>
      <c r="AV356" s="13" t="s">
        <v>79</v>
      </c>
      <c r="AW356" s="13" t="s">
        <v>33</v>
      </c>
      <c r="AX356" s="13" t="s">
        <v>72</v>
      </c>
      <c r="AY356" s="244" t="s">
        <v>203</v>
      </c>
    </row>
    <row r="357" s="13" customFormat="1">
      <c r="A357" s="13"/>
      <c r="B357" s="234"/>
      <c r="C357" s="235"/>
      <c r="D357" s="236" t="s">
        <v>215</v>
      </c>
      <c r="E357" s="237" t="s">
        <v>19</v>
      </c>
      <c r="F357" s="238" t="s">
        <v>229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215</v>
      </c>
      <c r="AU357" s="244" t="s">
        <v>81</v>
      </c>
      <c r="AV357" s="13" t="s">
        <v>79</v>
      </c>
      <c r="AW357" s="13" t="s">
        <v>33</v>
      </c>
      <c r="AX357" s="13" t="s">
        <v>72</v>
      </c>
      <c r="AY357" s="244" t="s">
        <v>203</v>
      </c>
    </row>
    <row r="358" s="13" customFormat="1">
      <c r="A358" s="13"/>
      <c r="B358" s="234"/>
      <c r="C358" s="235"/>
      <c r="D358" s="236" t="s">
        <v>215</v>
      </c>
      <c r="E358" s="237" t="s">
        <v>19</v>
      </c>
      <c r="F358" s="238" t="s">
        <v>759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215</v>
      </c>
      <c r="AU358" s="244" t="s">
        <v>81</v>
      </c>
      <c r="AV358" s="13" t="s">
        <v>79</v>
      </c>
      <c r="AW358" s="13" t="s">
        <v>33</v>
      </c>
      <c r="AX358" s="13" t="s">
        <v>72</v>
      </c>
      <c r="AY358" s="244" t="s">
        <v>203</v>
      </c>
    </row>
    <row r="359" s="13" customFormat="1">
      <c r="A359" s="13"/>
      <c r="B359" s="234"/>
      <c r="C359" s="235"/>
      <c r="D359" s="236" t="s">
        <v>215</v>
      </c>
      <c r="E359" s="237" t="s">
        <v>19</v>
      </c>
      <c r="F359" s="238" t="s">
        <v>768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215</v>
      </c>
      <c r="AU359" s="244" t="s">
        <v>81</v>
      </c>
      <c r="AV359" s="13" t="s">
        <v>79</v>
      </c>
      <c r="AW359" s="13" t="s">
        <v>33</v>
      </c>
      <c r="AX359" s="13" t="s">
        <v>72</v>
      </c>
      <c r="AY359" s="244" t="s">
        <v>203</v>
      </c>
    </row>
    <row r="360" s="14" customFormat="1">
      <c r="A360" s="14"/>
      <c r="B360" s="245"/>
      <c r="C360" s="246"/>
      <c r="D360" s="236" t="s">
        <v>215</v>
      </c>
      <c r="E360" s="247" t="s">
        <v>19</v>
      </c>
      <c r="F360" s="248" t="s">
        <v>79</v>
      </c>
      <c r="G360" s="246"/>
      <c r="H360" s="249">
        <v>1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215</v>
      </c>
      <c r="AU360" s="255" t="s">
        <v>81</v>
      </c>
      <c r="AV360" s="14" t="s">
        <v>81</v>
      </c>
      <c r="AW360" s="14" t="s">
        <v>33</v>
      </c>
      <c r="AX360" s="14" t="s">
        <v>72</v>
      </c>
      <c r="AY360" s="255" t="s">
        <v>203</v>
      </c>
    </row>
    <row r="361" s="15" customFormat="1">
      <c r="A361" s="15"/>
      <c r="B361" s="256"/>
      <c r="C361" s="257"/>
      <c r="D361" s="236" t="s">
        <v>215</v>
      </c>
      <c r="E361" s="258" t="s">
        <v>19</v>
      </c>
      <c r="F361" s="259" t="s">
        <v>246</v>
      </c>
      <c r="G361" s="257"/>
      <c r="H361" s="260">
        <v>1</v>
      </c>
      <c r="I361" s="261"/>
      <c r="J361" s="257"/>
      <c r="K361" s="257"/>
      <c r="L361" s="262"/>
      <c r="M361" s="263"/>
      <c r="N361" s="264"/>
      <c r="O361" s="264"/>
      <c r="P361" s="264"/>
      <c r="Q361" s="264"/>
      <c r="R361" s="264"/>
      <c r="S361" s="264"/>
      <c r="T361" s="26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6" t="s">
        <v>215</v>
      </c>
      <c r="AU361" s="266" t="s">
        <v>81</v>
      </c>
      <c r="AV361" s="15" t="s">
        <v>211</v>
      </c>
      <c r="AW361" s="15" t="s">
        <v>33</v>
      </c>
      <c r="AX361" s="15" t="s">
        <v>79</v>
      </c>
      <c r="AY361" s="266" t="s">
        <v>203</v>
      </c>
    </row>
    <row r="362" s="2" customFormat="1" ht="24.15" customHeight="1">
      <c r="A362" s="40"/>
      <c r="B362" s="41"/>
      <c r="C362" s="270" t="s">
        <v>318</v>
      </c>
      <c r="D362" s="270" t="s">
        <v>771</v>
      </c>
      <c r="E362" s="271" t="s">
        <v>781</v>
      </c>
      <c r="F362" s="272" t="s">
        <v>782</v>
      </c>
      <c r="G362" s="273" t="s">
        <v>358</v>
      </c>
      <c r="H362" s="274">
        <v>1</v>
      </c>
      <c r="I362" s="275"/>
      <c r="J362" s="276">
        <f>ROUND(I362*H362,2)</f>
        <v>0</v>
      </c>
      <c r="K362" s="272" t="s">
        <v>19</v>
      </c>
      <c r="L362" s="277"/>
      <c r="M362" s="278" t="s">
        <v>19</v>
      </c>
      <c r="N362" s="279" t="s">
        <v>43</v>
      </c>
      <c r="O362" s="86"/>
      <c r="P362" s="225">
        <f>O362*H362</f>
        <v>0</v>
      </c>
      <c r="Q362" s="225">
        <v>0.019230000000000001</v>
      </c>
      <c r="R362" s="225">
        <f>Q362*H362</f>
        <v>0.019230000000000001</v>
      </c>
      <c r="S362" s="225">
        <v>0</v>
      </c>
      <c r="T362" s="226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27" t="s">
        <v>302</v>
      </c>
      <c r="AT362" s="227" t="s">
        <v>771</v>
      </c>
      <c r="AU362" s="227" t="s">
        <v>81</v>
      </c>
      <c r="AY362" s="19" t="s">
        <v>203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19" t="s">
        <v>79</v>
      </c>
      <c r="BK362" s="228">
        <f>ROUND(I362*H362,2)</f>
        <v>0</v>
      </c>
      <c r="BL362" s="19" t="s">
        <v>211</v>
      </c>
      <c r="BM362" s="227" t="s">
        <v>783</v>
      </c>
    </row>
    <row r="363" s="13" customFormat="1">
      <c r="A363" s="13"/>
      <c r="B363" s="234"/>
      <c r="C363" s="235"/>
      <c r="D363" s="236" t="s">
        <v>215</v>
      </c>
      <c r="E363" s="237" t="s">
        <v>19</v>
      </c>
      <c r="F363" s="238" t="s">
        <v>216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215</v>
      </c>
      <c r="AU363" s="244" t="s">
        <v>81</v>
      </c>
      <c r="AV363" s="13" t="s">
        <v>79</v>
      </c>
      <c r="AW363" s="13" t="s">
        <v>33</v>
      </c>
      <c r="AX363" s="13" t="s">
        <v>72</v>
      </c>
      <c r="AY363" s="244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761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3" customFormat="1">
      <c r="A365" s="13"/>
      <c r="B365" s="234"/>
      <c r="C365" s="235"/>
      <c r="D365" s="236" t="s">
        <v>215</v>
      </c>
      <c r="E365" s="237" t="s">
        <v>19</v>
      </c>
      <c r="F365" s="238" t="s">
        <v>238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215</v>
      </c>
      <c r="AU365" s="244" t="s">
        <v>81</v>
      </c>
      <c r="AV365" s="13" t="s">
        <v>79</v>
      </c>
      <c r="AW365" s="13" t="s">
        <v>33</v>
      </c>
      <c r="AX365" s="13" t="s">
        <v>72</v>
      </c>
      <c r="AY365" s="244" t="s">
        <v>203</v>
      </c>
    </row>
    <row r="366" s="13" customFormat="1">
      <c r="A366" s="13"/>
      <c r="B366" s="234"/>
      <c r="C366" s="235"/>
      <c r="D366" s="236" t="s">
        <v>215</v>
      </c>
      <c r="E366" s="237" t="s">
        <v>19</v>
      </c>
      <c r="F366" s="238" t="s">
        <v>759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215</v>
      </c>
      <c r="AU366" s="244" t="s">
        <v>81</v>
      </c>
      <c r="AV366" s="13" t="s">
        <v>79</v>
      </c>
      <c r="AW366" s="13" t="s">
        <v>33</v>
      </c>
      <c r="AX366" s="13" t="s">
        <v>72</v>
      </c>
      <c r="AY366" s="244" t="s">
        <v>203</v>
      </c>
    </row>
    <row r="367" s="13" customFormat="1">
      <c r="A367" s="13"/>
      <c r="B367" s="234"/>
      <c r="C367" s="235"/>
      <c r="D367" s="236" t="s">
        <v>215</v>
      </c>
      <c r="E367" s="237" t="s">
        <v>19</v>
      </c>
      <c r="F367" s="238" t="s">
        <v>762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215</v>
      </c>
      <c r="AU367" s="244" t="s">
        <v>81</v>
      </c>
      <c r="AV367" s="13" t="s">
        <v>79</v>
      </c>
      <c r="AW367" s="13" t="s">
        <v>33</v>
      </c>
      <c r="AX367" s="13" t="s">
        <v>72</v>
      </c>
      <c r="AY367" s="244" t="s">
        <v>203</v>
      </c>
    </row>
    <row r="368" s="14" customFormat="1">
      <c r="A368" s="14"/>
      <c r="B368" s="245"/>
      <c r="C368" s="246"/>
      <c r="D368" s="236" t="s">
        <v>215</v>
      </c>
      <c r="E368" s="247" t="s">
        <v>19</v>
      </c>
      <c r="F368" s="248" t="s">
        <v>79</v>
      </c>
      <c r="G368" s="246"/>
      <c r="H368" s="249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215</v>
      </c>
      <c r="AU368" s="255" t="s">
        <v>81</v>
      </c>
      <c r="AV368" s="14" t="s">
        <v>81</v>
      </c>
      <c r="AW368" s="14" t="s">
        <v>33</v>
      </c>
      <c r="AX368" s="14" t="s">
        <v>72</v>
      </c>
      <c r="AY368" s="255" t="s">
        <v>203</v>
      </c>
    </row>
    <row r="369" s="15" customFormat="1">
      <c r="A369" s="15"/>
      <c r="B369" s="256"/>
      <c r="C369" s="257"/>
      <c r="D369" s="236" t="s">
        <v>215</v>
      </c>
      <c r="E369" s="258" t="s">
        <v>19</v>
      </c>
      <c r="F369" s="259" t="s">
        <v>246</v>
      </c>
      <c r="G369" s="257"/>
      <c r="H369" s="260">
        <v>1</v>
      </c>
      <c r="I369" s="261"/>
      <c r="J369" s="257"/>
      <c r="K369" s="257"/>
      <c r="L369" s="262"/>
      <c r="M369" s="263"/>
      <c r="N369" s="264"/>
      <c r="O369" s="264"/>
      <c r="P369" s="264"/>
      <c r="Q369" s="264"/>
      <c r="R369" s="264"/>
      <c r="S369" s="264"/>
      <c r="T369" s="26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6" t="s">
        <v>215</v>
      </c>
      <c r="AU369" s="266" t="s">
        <v>81</v>
      </c>
      <c r="AV369" s="15" t="s">
        <v>211</v>
      </c>
      <c r="AW369" s="15" t="s">
        <v>33</v>
      </c>
      <c r="AX369" s="15" t="s">
        <v>79</v>
      </c>
      <c r="AY369" s="266" t="s">
        <v>203</v>
      </c>
    </row>
    <row r="370" s="2" customFormat="1" ht="24.15" customHeight="1">
      <c r="A370" s="40"/>
      <c r="B370" s="41"/>
      <c r="C370" s="270" t="s">
        <v>331</v>
      </c>
      <c r="D370" s="270" t="s">
        <v>771</v>
      </c>
      <c r="E370" s="271" t="s">
        <v>784</v>
      </c>
      <c r="F370" s="272" t="s">
        <v>785</v>
      </c>
      <c r="G370" s="273" t="s">
        <v>358</v>
      </c>
      <c r="H370" s="274">
        <v>1</v>
      </c>
      <c r="I370" s="275"/>
      <c r="J370" s="276">
        <f>ROUND(I370*H370,2)</f>
        <v>0</v>
      </c>
      <c r="K370" s="272" t="s">
        <v>210</v>
      </c>
      <c r="L370" s="277"/>
      <c r="M370" s="278" t="s">
        <v>19</v>
      </c>
      <c r="N370" s="279" t="s">
        <v>43</v>
      </c>
      <c r="O370" s="86"/>
      <c r="P370" s="225">
        <f>O370*H370</f>
        <v>0</v>
      </c>
      <c r="Q370" s="225">
        <v>0.023369999999999998</v>
      </c>
      <c r="R370" s="225">
        <f>Q370*H370</f>
        <v>0.023369999999999998</v>
      </c>
      <c r="S370" s="225">
        <v>0</v>
      </c>
      <c r="T370" s="226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7" t="s">
        <v>302</v>
      </c>
      <c r="AT370" s="227" t="s">
        <v>771</v>
      </c>
      <c r="AU370" s="227" t="s">
        <v>81</v>
      </c>
      <c r="AY370" s="19" t="s">
        <v>203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19" t="s">
        <v>79</v>
      </c>
      <c r="BK370" s="228">
        <f>ROUND(I370*H370,2)</f>
        <v>0</v>
      </c>
      <c r="BL370" s="19" t="s">
        <v>211</v>
      </c>
      <c r="BM370" s="227" t="s">
        <v>786</v>
      </c>
    </row>
    <row r="371" s="13" customFormat="1">
      <c r="A371" s="13"/>
      <c r="B371" s="234"/>
      <c r="C371" s="235"/>
      <c r="D371" s="236" t="s">
        <v>215</v>
      </c>
      <c r="E371" s="237" t="s">
        <v>19</v>
      </c>
      <c r="F371" s="238" t="s">
        <v>216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215</v>
      </c>
      <c r="AU371" s="244" t="s">
        <v>81</v>
      </c>
      <c r="AV371" s="13" t="s">
        <v>79</v>
      </c>
      <c r="AW371" s="13" t="s">
        <v>33</v>
      </c>
      <c r="AX371" s="13" t="s">
        <v>72</v>
      </c>
      <c r="AY371" s="244" t="s">
        <v>203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763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3" customFormat="1">
      <c r="A373" s="13"/>
      <c r="B373" s="234"/>
      <c r="C373" s="235"/>
      <c r="D373" s="236" t="s">
        <v>215</v>
      </c>
      <c r="E373" s="237" t="s">
        <v>19</v>
      </c>
      <c r="F373" s="238" t="s">
        <v>232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215</v>
      </c>
      <c r="AU373" s="244" t="s">
        <v>81</v>
      </c>
      <c r="AV373" s="13" t="s">
        <v>79</v>
      </c>
      <c r="AW373" s="13" t="s">
        <v>33</v>
      </c>
      <c r="AX373" s="13" t="s">
        <v>72</v>
      </c>
      <c r="AY373" s="244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759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3" customFormat="1">
      <c r="A375" s="13"/>
      <c r="B375" s="234"/>
      <c r="C375" s="235"/>
      <c r="D375" s="236" t="s">
        <v>215</v>
      </c>
      <c r="E375" s="237" t="s">
        <v>19</v>
      </c>
      <c r="F375" s="238" t="s">
        <v>764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215</v>
      </c>
      <c r="AU375" s="244" t="s">
        <v>81</v>
      </c>
      <c r="AV375" s="13" t="s">
        <v>79</v>
      </c>
      <c r="AW375" s="13" t="s">
        <v>33</v>
      </c>
      <c r="AX375" s="13" t="s">
        <v>72</v>
      </c>
      <c r="AY375" s="244" t="s">
        <v>203</v>
      </c>
    </row>
    <row r="376" s="14" customFormat="1">
      <c r="A376" s="14"/>
      <c r="B376" s="245"/>
      <c r="C376" s="246"/>
      <c r="D376" s="236" t="s">
        <v>215</v>
      </c>
      <c r="E376" s="247" t="s">
        <v>19</v>
      </c>
      <c r="F376" s="248" t="s">
        <v>79</v>
      </c>
      <c r="G376" s="246"/>
      <c r="H376" s="249">
        <v>1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215</v>
      </c>
      <c r="AU376" s="255" t="s">
        <v>81</v>
      </c>
      <c r="AV376" s="14" t="s">
        <v>81</v>
      </c>
      <c r="AW376" s="14" t="s">
        <v>33</v>
      </c>
      <c r="AX376" s="14" t="s">
        <v>72</v>
      </c>
      <c r="AY376" s="255" t="s">
        <v>203</v>
      </c>
    </row>
    <row r="377" s="15" customFormat="1">
      <c r="A377" s="15"/>
      <c r="B377" s="256"/>
      <c r="C377" s="257"/>
      <c r="D377" s="236" t="s">
        <v>215</v>
      </c>
      <c r="E377" s="258" t="s">
        <v>19</v>
      </c>
      <c r="F377" s="259" t="s">
        <v>246</v>
      </c>
      <c r="G377" s="257"/>
      <c r="H377" s="260">
        <v>1</v>
      </c>
      <c r="I377" s="261"/>
      <c r="J377" s="257"/>
      <c r="K377" s="257"/>
      <c r="L377" s="262"/>
      <c r="M377" s="263"/>
      <c r="N377" s="264"/>
      <c r="O377" s="264"/>
      <c r="P377" s="264"/>
      <c r="Q377" s="264"/>
      <c r="R377" s="264"/>
      <c r="S377" s="264"/>
      <c r="T377" s="26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6" t="s">
        <v>215</v>
      </c>
      <c r="AU377" s="266" t="s">
        <v>81</v>
      </c>
      <c r="AV377" s="15" t="s">
        <v>211</v>
      </c>
      <c r="AW377" s="15" t="s">
        <v>33</v>
      </c>
      <c r="AX377" s="15" t="s">
        <v>79</v>
      </c>
      <c r="AY377" s="266" t="s">
        <v>203</v>
      </c>
    </row>
    <row r="378" s="12" customFormat="1" ht="22.8" customHeight="1">
      <c r="A378" s="12"/>
      <c r="B378" s="200"/>
      <c r="C378" s="201"/>
      <c r="D378" s="202" t="s">
        <v>71</v>
      </c>
      <c r="E378" s="214" t="s">
        <v>787</v>
      </c>
      <c r="F378" s="214" t="s">
        <v>788</v>
      </c>
      <c r="G378" s="201"/>
      <c r="H378" s="201"/>
      <c r="I378" s="204"/>
      <c r="J378" s="215">
        <f>BK378</f>
        <v>0</v>
      </c>
      <c r="K378" s="201"/>
      <c r="L378" s="206"/>
      <c r="M378" s="207"/>
      <c r="N378" s="208"/>
      <c r="O378" s="208"/>
      <c r="P378" s="209">
        <f>SUM(P379:P441)</f>
        <v>0</v>
      </c>
      <c r="Q378" s="208"/>
      <c r="R378" s="209">
        <f>SUM(R379:R441)</f>
        <v>0.0088528000000000009</v>
      </c>
      <c r="S378" s="208"/>
      <c r="T378" s="210">
        <f>SUM(T379:T441)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11" t="s">
        <v>79</v>
      </c>
      <c r="AT378" s="212" t="s">
        <v>71</v>
      </c>
      <c r="AU378" s="212" t="s">
        <v>79</v>
      </c>
      <c r="AY378" s="211" t="s">
        <v>203</v>
      </c>
      <c r="BK378" s="213">
        <f>SUM(BK379:BK441)</f>
        <v>0</v>
      </c>
    </row>
    <row r="379" s="2" customFormat="1" ht="24.15" customHeight="1">
      <c r="A379" s="40"/>
      <c r="B379" s="41"/>
      <c r="C379" s="216" t="s">
        <v>8</v>
      </c>
      <c r="D379" s="216" t="s">
        <v>206</v>
      </c>
      <c r="E379" s="217" t="s">
        <v>789</v>
      </c>
      <c r="F379" s="218" t="s">
        <v>790</v>
      </c>
      <c r="G379" s="219" t="s">
        <v>209</v>
      </c>
      <c r="H379" s="220">
        <v>221.31999999999999</v>
      </c>
      <c r="I379" s="221"/>
      <c r="J379" s="222">
        <f>ROUND(I379*H379,2)</f>
        <v>0</v>
      </c>
      <c r="K379" s="218" t="s">
        <v>210</v>
      </c>
      <c r="L379" s="46"/>
      <c r="M379" s="223" t="s">
        <v>19</v>
      </c>
      <c r="N379" s="224" t="s">
        <v>43</v>
      </c>
      <c r="O379" s="86"/>
      <c r="P379" s="225">
        <f>O379*H379</f>
        <v>0</v>
      </c>
      <c r="Q379" s="225">
        <v>4.0000000000000003E-05</v>
      </c>
      <c r="R379" s="225">
        <f>Q379*H379</f>
        <v>0.0088528000000000009</v>
      </c>
      <c r="S379" s="225">
        <v>0</v>
      </c>
      <c r="T379" s="226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27" t="s">
        <v>211</v>
      </c>
      <c r="AT379" s="227" t="s">
        <v>206</v>
      </c>
      <c r="AU379" s="227" t="s">
        <v>81</v>
      </c>
      <c r="AY379" s="19" t="s">
        <v>203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19" t="s">
        <v>79</v>
      </c>
      <c r="BK379" s="228">
        <f>ROUND(I379*H379,2)</f>
        <v>0</v>
      </c>
      <c r="BL379" s="19" t="s">
        <v>211</v>
      </c>
      <c r="BM379" s="227" t="s">
        <v>791</v>
      </c>
    </row>
    <row r="380" s="2" customFormat="1">
      <c r="A380" s="40"/>
      <c r="B380" s="41"/>
      <c r="C380" s="42"/>
      <c r="D380" s="229" t="s">
        <v>213</v>
      </c>
      <c r="E380" s="42"/>
      <c r="F380" s="230" t="s">
        <v>792</v>
      </c>
      <c r="G380" s="42"/>
      <c r="H380" s="42"/>
      <c r="I380" s="231"/>
      <c r="J380" s="42"/>
      <c r="K380" s="42"/>
      <c r="L380" s="46"/>
      <c r="M380" s="232"/>
      <c r="N380" s="233"/>
      <c r="O380" s="86"/>
      <c r="P380" s="86"/>
      <c r="Q380" s="86"/>
      <c r="R380" s="86"/>
      <c r="S380" s="86"/>
      <c r="T380" s="87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213</v>
      </c>
      <c r="AU380" s="19" t="s">
        <v>81</v>
      </c>
    </row>
    <row r="381" s="13" customFormat="1">
      <c r="A381" s="13"/>
      <c r="B381" s="234"/>
      <c r="C381" s="235"/>
      <c r="D381" s="236" t="s">
        <v>215</v>
      </c>
      <c r="E381" s="237" t="s">
        <v>19</v>
      </c>
      <c r="F381" s="238" t="s">
        <v>216</v>
      </c>
      <c r="G381" s="235"/>
      <c r="H381" s="237" t="s">
        <v>19</v>
      </c>
      <c r="I381" s="239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215</v>
      </c>
      <c r="AU381" s="244" t="s">
        <v>81</v>
      </c>
      <c r="AV381" s="13" t="s">
        <v>79</v>
      </c>
      <c r="AW381" s="13" t="s">
        <v>33</v>
      </c>
      <c r="AX381" s="13" t="s">
        <v>72</v>
      </c>
      <c r="AY381" s="244" t="s">
        <v>203</v>
      </c>
    </row>
    <row r="382" s="13" customFormat="1">
      <c r="A382" s="13"/>
      <c r="B382" s="234"/>
      <c r="C382" s="235"/>
      <c r="D382" s="236" t="s">
        <v>215</v>
      </c>
      <c r="E382" s="237" t="s">
        <v>19</v>
      </c>
      <c r="F382" s="238" t="s">
        <v>793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215</v>
      </c>
      <c r="AU382" s="244" t="s">
        <v>81</v>
      </c>
      <c r="AV382" s="13" t="s">
        <v>79</v>
      </c>
      <c r="AW382" s="13" t="s">
        <v>33</v>
      </c>
      <c r="AX382" s="13" t="s">
        <v>72</v>
      </c>
      <c r="AY382" s="244" t="s">
        <v>203</v>
      </c>
    </row>
    <row r="383" s="13" customFormat="1">
      <c r="A383" s="13"/>
      <c r="B383" s="234"/>
      <c r="C383" s="235"/>
      <c r="D383" s="236" t="s">
        <v>215</v>
      </c>
      <c r="E383" s="237" t="s">
        <v>19</v>
      </c>
      <c r="F383" s="238" t="s">
        <v>218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215</v>
      </c>
      <c r="AU383" s="244" t="s">
        <v>81</v>
      </c>
      <c r="AV383" s="13" t="s">
        <v>79</v>
      </c>
      <c r="AW383" s="13" t="s">
        <v>33</v>
      </c>
      <c r="AX383" s="13" t="s">
        <v>72</v>
      </c>
      <c r="AY383" s="244" t="s">
        <v>203</v>
      </c>
    </row>
    <row r="384" s="13" customFormat="1">
      <c r="A384" s="13"/>
      <c r="B384" s="234"/>
      <c r="C384" s="235"/>
      <c r="D384" s="236" t="s">
        <v>215</v>
      </c>
      <c r="E384" s="237" t="s">
        <v>19</v>
      </c>
      <c r="F384" s="238" t="s">
        <v>794</v>
      </c>
      <c r="G384" s="235"/>
      <c r="H384" s="237" t="s">
        <v>19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215</v>
      </c>
      <c r="AU384" s="244" t="s">
        <v>81</v>
      </c>
      <c r="AV384" s="13" t="s">
        <v>79</v>
      </c>
      <c r="AW384" s="13" t="s">
        <v>33</v>
      </c>
      <c r="AX384" s="13" t="s">
        <v>72</v>
      </c>
      <c r="AY384" s="244" t="s">
        <v>203</v>
      </c>
    </row>
    <row r="385" s="13" customFormat="1">
      <c r="A385" s="13"/>
      <c r="B385" s="234"/>
      <c r="C385" s="235"/>
      <c r="D385" s="236" t="s">
        <v>215</v>
      </c>
      <c r="E385" s="237" t="s">
        <v>19</v>
      </c>
      <c r="F385" s="238" t="s">
        <v>795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215</v>
      </c>
      <c r="AU385" s="244" t="s">
        <v>81</v>
      </c>
      <c r="AV385" s="13" t="s">
        <v>79</v>
      </c>
      <c r="AW385" s="13" t="s">
        <v>33</v>
      </c>
      <c r="AX385" s="13" t="s">
        <v>72</v>
      </c>
      <c r="AY385" s="244" t="s">
        <v>203</v>
      </c>
    </row>
    <row r="386" s="14" customFormat="1">
      <c r="A386" s="14"/>
      <c r="B386" s="245"/>
      <c r="C386" s="246"/>
      <c r="D386" s="236" t="s">
        <v>215</v>
      </c>
      <c r="E386" s="247" t="s">
        <v>19</v>
      </c>
      <c r="F386" s="248" t="s">
        <v>221</v>
      </c>
      <c r="G386" s="246"/>
      <c r="H386" s="249">
        <v>7.5700000000000003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215</v>
      </c>
      <c r="AU386" s="255" t="s">
        <v>81</v>
      </c>
      <c r="AV386" s="14" t="s">
        <v>81</v>
      </c>
      <c r="AW386" s="14" t="s">
        <v>33</v>
      </c>
      <c r="AX386" s="14" t="s">
        <v>72</v>
      </c>
      <c r="AY386" s="255" t="s">
        <v>203</v>
      </c>
    </row>
    <row r="387" s="13" customFormat="1">
      <c r="A387" s="13"/>
      <c r="B387" s="234"/>
      <c r="C387" s="235"/>
      <c r="D387" s="236" t="s">
        <v>215</v>
      </c>
      <c r="E387" s="237" t="s">
        <v>19</v>
      </c>
      <c r="F387" s="238" t="s">
        <v>216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215</v>
      </c>
      <c r="AU387" s="244" t="s">
        <v>81</v>
      </c>
      <c r="AV387" s="13" t="s">
        <v>79</v>
      </c>
      <c r="AW387" s="13" t="s">
        <v>33</v>
      </c>
      <c r="AX387" s="13" t="s">
        <v>72</v>
      </c>
      <c r="AY387" s="244" t="s">
        <v>203</v>
      </c>
    </row>
    <row r="388" s="13" customFormat="1">
      <c r="A388" s="13"/>
      <c r="B388" s="234"/>
      <c r="C388" s="235"/>
      <c r="D388" s="236" t="s">
        <v>215</v>
      </c>
      <c r="E388" s="237" t="s">
        <v>19</v>
      </c>
      <c r="F388" s="238" t="s">
        <v>796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215</v>
      </c>
      <c r="AU388" s="244" t="s">
        <v>81</v>
      </c>
      <c r="AV388" s="13" t="s">
        <v>79</v>
      </c>
      <c r="AW388" s="13" t="s">
        <v>33</v>
      </c>
      <c r="AX388" s="13" t="s">
        <v>72</v>
      </c>
      <c r="AY388" s="244" t="s">
        <v>203</v>
      </c>
    </row>
    <row r="389" s="13" customFormat="1">
      <c r="A389" s="13"/>
      <c r="B389" s="234"/>
      <c r="C389" s="235"/>
      <c r="D389" s="236" t="s">
        <v>215</v>
      </c>
      <c r="E389" s="237" t="s">
        <v>19</v>
      </c>
      <c r="F389" s="238" t="s">
        <v>223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215</v>
      </c>
      <c r="AU389" s="244" t="s">
        <v>81</v>
      </c>
      <c r="AV389" s="13" t="s">
        <v>79</v>
      </c>
      <c r="AW389" s="13" t="s">
        <v>33</v>
      </c>
      <c r="AX389" s="13" t="s">
        <v>72</v>
      </c>
      <c r="AY389" s="244" t="s">
        <v>203</v>
      </c>
    </row>
    <row r="390" s="13" customFormat="1">
      <c r="A390" s="13"/>
      <c r="B390" s="234"/>
      <c r="C390" s="235"/>
      <c r="D390" s="236" t="s">
        <v>215</v>
      </c>
      <c r="E390" s="237" t="s">
        <v>19</v>
      </c>
      <c r="F390" s="238" t="s">
        <v>794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215</v>
      </c>
      <c r="AU390" s="244" t="s">
        <v>81</v>
      </c>
      <c r="AV390" s="13" t="s">
        <v>79</v>
      </c>
      <c r="AW390" s="13" t="s">
        <v>33</v>
      </c>
      <c r="AX390" s="13" t="s">
        <v>72</v>
      </c>
      <c r="AY390" s="244" t="s">
        <v>203</v>
      </c>
    </row>
    <row r="391" s="13" customFormat="1">
      <c r="A391" s="13"/>
      <c r="B391" s="234"/>
      <c r="C391" s="235"/>
      <c r="D391" s="236" t="s">
        <v>215</v>
      </c>
      <c r="E391" s="237" t="s">
        <v>19</v>
      </c>
      <c r="F391" s="238" t="s">
        <v>795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215</v>
      </c>
      <c r="AU391" s="244" t="s">
        <v>81</v>
      </c>
      <c r="AV391" s="13" t="s">
        <v>79</v>
      </c>
      <c r="AW391" s="13" t="s">
        <v>33</v>
      </c>
      <c r="AX391" s="13" t="s">
        <v>72</v>
      </c>
      <c r="AY391" s="244" t="s">
        <v>203</v>
      </c>
    </row>
    <row r="392" s="14" customFormat="1">
      <c r="A392" s="14"/>
      <c r="B392" s="245"/>
      <c r="C392" s="246"/>
      <c r="D392" s="236" t="s">
        <v>215</v>
      </c>
      <c r="E392" s="247" t="s">
        <v>19</v>
      </c>
      <c r="F392" s="248" t="s">
        <v>224</v>
      </c>
      <c r="G392" s="246"/>
      <c r="H392" s="249">
        <v>32.890000000000001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215</v>
      </c>
      <c r="AU392" s="255" t="s">
        <v>81</v>
      </c>
      <c r="AV392" s="14" t="s">
        <v>81</v>
      </c>
      <c r="AW392" s="14" t="s">
        <v>33</v>
      </c>
      <c r="AX392" s="14" t="s">
        <v>72</v>
      </c>
      <c r="AY392" s="255" t="s">
        <v>203</v>
      </c>
    </row>
    <row r="393" s="13" customFormat="1">
      <c r="A393" s="13"/>
      <c r="B393" s="234"/>
      <c r="C393" s="235"/>
      <c r="D393" s="236" t="s">
        <v>215</v>
      </c>
      <c r="E393" s="237" t="s">
        <v>19</v>
      </c>
      <c r="F393" s="238" t="s">
        <v>216</v>
      </c>
      <c r="G393" s="235"/>
      <c r="H393" s="237" t="s">
        <v>19</v>
      </c>
      <c r="I393" s="239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215</v>
      </c>
      <c r="AU393" s="244" t="s">
        <v>81</v>
      </c>
      <c r="AV393" s="13" t="s">
        <v>79</v>
      </c>
      <c r="AW393" s="13" t="s">
        <v>33</v>
      </c>
      <c r="AX393" s="13" t="s">
        <v>72</v>
      </c>
      <c r="AY393" s="244" t="s">
        <v>203</v>
      </c>
    </row>
    <row r="394" s="13" customFormat="1">
      <c r="A394" s="13"/>
      <c r="B394" s="234"/>
      <c r="C394" s="235"/>
      <c r="D394" s="236" t="s">
        <v>215</v>
      </c>
      <c r="E394" s="237" t="s">
        <v>19</v>
      </c>
      <c r="F394" s="238" t="s">
        <v>797</v>
      </c>
      <c r="G394" s="235"/>
      <c r="H394" s="237" t="s">
        <v>19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215</v>
      </c>
      <c r="AU394" s="244" t="s">
        <v>81</v>
      </c>
      <c r="AV394" s="13" t="s">
        <v>79</v>
      </c>
      <c r="AW394" s="13" t="s">
        <v>33</v>
      </c>
      <c r="AX394" s="13" t="s">
        <v>72</v>
      </c>
      <c r="AY394" s="244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238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794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795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4" customFormat="1">
      <c r="A398" s="14"/>
      <c r="B398" s="245"/>
      <c r="C398" s="246"/>
      <c r="D398" s="236" t="s">
        <v>215</v>
      </c>
      <c r="E398" s="247" t="s">
        <v>19</v>
      </c>
      <c r="F398" s="248" t="s">
        <v>239</v>
      </c>
      <c r="G398" s="246"/>
      <c r="H398" s="249">
        <v>39.799999999999997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215</v>
      </c>
      <c r="AU398" s="255" t="s">
        <v>81</v>
      </c>
      <c r="AV398" s="14" t="s">
        <v>81</v>
      </c>
      <c r="AW398" s="14" t="s">
        <v>33</v>
      </c>
      <c r="AX398" s="14" t="s">
        <v>72</v>
      </c>
      <c r="AY398" s="255" t="s">
        <v>203</v>
      </c>
    </row>
    <row r="399" s="13" customFormat="1">
      <c r="A399" s="13"/>
      <c r="B399" s="234"/>
      <c r="C399" s="235"/>
      <c r="D399" s="236" t="s">
        <v>215</v>
      </c>
      <c r="E399" s="237" t="s">
        <v>19</v>
      </c>
      <c r="F399" s="238" t="s">
        <v>216</v>
      </c>
      <c r="G399" s="235"/>
      <c r="H399" s="237" t="s">
        <v>19</v>
      </c>
      <c r="I399" s="239"/>
      <c r="J399" s="235"/>
      <c r="K399" s="235"/>
      <c r="L399" s="240"/>
      <c r="M399" s="241"/>
      <c r="N399" s="242"/>
      <c r="O399" s="242"/>
      <c r="P399" s="242"/>
      <c r="Q399" s="242"/>
      <c r="R399" s="242"/>
      <c r="S399" s="242"/>
      <c r="T399" s="24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4" t="s">
        <v>215</v>
      </c>
      <c r="AU399" s="244" t="s">
        <v>81</v>
      </c>
      <c r="AV399" s="13" t="s">
        <v>79</v>
      </c>
      <c r="AW399" s="13" t="s">
        <v>33</v>
      </c>
      <c r="AX399" s="13" t="s">
        <v>72</v>
      </c>
      <c r="AY399" s="244" t="s">
        <v>203</v>
      </c>
    </row>
    <row r="400" s="13" customFormat="1">
      <c r="A400" s="13"/>
      <c r="B400" s="234"/>
      <c r="C400" s="235"/>
      <c r="D400" s="236" t="s">
        <v>215</v>
      </c>
      <c r="E400" s="237" t="s">
        <v>19</v>
      </c>
      <c r="F400" s="238" t="s">
        <v>798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215</v>
      </c>
      <c r="AU400" s="244" t="s">
        <v>81</v>
      </c>
      <c r="AV400" s="13" t="s">
        <v>79</v>
      </c>
      <c r="AW400" s="13" t="s">
        <v>33</v>
      </c>
      <c r="AX400" s="13" t="s">
        <v>72</v>
      </c>
      <c r="AY400" s="244" t="s">
        <v>203</v>
      </c>
    </row>
    <row r="401" s="13" customFormat="1">
      <c r="A401" s="13"/>
      <c r="B401" s="234"/>
      <c r="C401" s="235"/>
      <c r="D401" s="236" t="s">
        <v>215</v>
      </c>
      <c r="E401" s="237" t="s">
        <v>19</v>
      </c>
      <c r="F401" s="238" t="s">
        <v>232</v>
      </c>
      <c r="G401" s="235"/>
      <c r="H401" s="237" t="s">
        <v>19</v>
      </c>
      <c r="I401" s="239"/>
      <c r="J401" s="235"/>
      <c r="K401" s="235"/>
      <c r="L401" s="240"/>
      <c r="M401" s="241"/>
      <c r="N401" s="242"/>
      <c r="O401" s="242"/>
      <c r="P401" s="242"/>
      <c r="Q401" s="242"/>
      <c r="R401" s="242"/>
      <c r="S401" s="242"/>
      <c r="T401" s="24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4" t="s">
        <v>215</v>
      </c>
      <c r="AU401" s="244" t="s">
        <v>81</v>
      </c>
      <c r="AV401" s="13" t="s">
        <v>79</v>
      </c>
      <c r="AW401" s="13" t="s">
        <v>33</v>
      </c>
      <c r="AX401" s="13" t="s">
        <v>72</v>
      </c>
      <c r="AY401" s="244" t="s">
        <v>203</v>
      </c>
    </row>
    <row r="402" s="13" customFormat="1">
      <c r="A402" s="13"/>
      <c r="B402" s="234"/>
      <c r="C402" s="235"/>
      <c r="D402" s="236" t="s">
        <v>215</v>
      </c>
      <c r="E402" s="237" t="s">
        <v>19</v>
      </c>
      <c r="F402" s="238" t="s">
        <v>794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215</v>
      </c>
      <c r="AU402" s="244" t="s">
        <v>81</v>
      </c>
      <c r="AV402" s="13" t="s">
        <v>79</v>
      </c>
      <c r="AW402" s="13" t="s">
        <v>33</v>
      </c>
      <c r="AX402" s="13" t="s">
        <v>72</v>
      </c>
      <c r="AY402" s="244" t="s">
        <v>203</v>
      </c>
    </row>
    <row r="403" s="13" customFormat="1">
      <c r="A403" s="13"/>
      <c r="B403" s="234"/>
      <c r="C403" s="235"/>
      <c r="D403" s="236" t="s">
        <v>215</v>
      </c>
      <c r="E403" s="237" t="s">
        <v>19</v>
      </c>
      <c r="F403" s="238" t="s">
        <v>795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215</v>
      </c>
      <c r="AU403" s="244" t="s">
        <v>81</v>
      </c>
      <c r="AV403" s="13" t="s">
        <v>79</v>
      </c>
      <c r="AW403" s="13" t="s">
        <v>33</v>
      </c>
      <c r="AX403" s="13" t="s">
        <v>72</v>
      </c>
      <c r="AY403" s="244" t="s">
        <v>203</v>
      </c>
    </row>
    <row r="404" s="14" customFormat="1">
      <c r="A404" s="14"/>
      <c r="B404" s="245"/>
      <c r="C404" s="246"/>
      <c r="D404" s="236" t="s">
        <v>215</v>
      </c>
      <c r="E404" s="247" t="s">
        <v>19</v>
      </c>
      <c r="F404" s="248" t="s">
        <v>233</v>
      </c>
      <c r="G404" s="246"/>
      <c r="H404" s="249">
        <v>35.07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215</v>
      </c>
      <c r="AU404" s="255" t="s">
        <v>81</v>
      </c>
      <c r="AV404" s="14" t="s">
        <v>81</v>
      </c>
      <c r="AW404" s="14" t="s">
        <v>33</v>
      </c>
      <c r="AX404" s="14" t="s">
        <v>72</v>
      </c>
      <c r="AY404" s="255" t="s">
        <v>203</v>
      </c>
    </row>
    <row r="405" s="13" customFormat="1">
      <c r="A405" s="13"/>
      <c r="B405" s="234"/>
      <c r="C405" s="235"/>
      <c r="D405" s="236" t="s">
        <v>215</v>
      </c>
      <c r="E405" s="237" t="s">
        <v>19</v>
      </c>
      <c r="F405" s="238" t="s">
        <v>216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215</v>
      </c>
      <c r="AU405" s="244" t="s">
        <v>81</v>
      </c>
      <c r="AV405" s="13" t="s">
        <v>79</v>
      </c>
      <c r="AW405" s="13" t="s">
        <v>33</v>
      </c>
      <c r="AX405" s="13" t="s">
        <v>72</v>
      </c>
      <c r="AY405" s="244" t="s">
        <v>203</v>
      </c>
    </row>
    <row r="406" s="13" customFormat="1">
      <c r="A406" s="13"/>
      <c r="B406" s="234"/>
      <c r="C406" s="235"/>
      <c r="D406" s="236" t="s">
        <v>215</v>
      </c>
      <c r="E406" s="237" t="s">
        <v>19</v>
      </c>
      <c r="F406" s="238" t="s">
        <v>799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215</v>
      </c>
      <c r="AU406" s="244" t="s">
        <v>81</v>
      </c>
      <c r="AV406" s="13" t="s">
        <v>79</v>
      </c>
      <c r="AW406" s="13" t="s">
        <v>33</v>
      </c>
      <c r="AX406" s="13" t="s">
        <v>72</v>
      </c>
      <c r="AY406" s="244" t="s">
        <v>203</v>
      </c>
    </row>
    <row r="407" s="13" customFormat="1">
      <c r="A407" s="13"/>
      <c r="B407" s="234"/>
      <c r="C407" s="235"/>
      <c r="D407" s="236" t="s">
        <v>215</v>
      </c>
      <c r="E407" s="237" t="s">
        <v>19</v>
      </c>
      <c r="F407" s="238" t="s">
        <v>241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215</v>
      </c>
      <c r="AU407" s="244" t="s">
        <v>81</v>
      </c>
      <c r="AV407" s="13" t="s">
        <v>79</v>
      </c>
      <c r="AW407" s="13" t="s">
        <v>33</v>
      </c>
      <c r="AX407" s="13" t="s">
        <v>72</v>
      </c>
      <c r="AY407" s="244" t="s">
        <v>203</v>
      </c>
    </row>
    <row r="408" s="13" customFormat="1">
      <c r="A408" s="13"/>
      <c r="B408" s="234"/>
      <c r="C408" s="235"/>
      <c r="D408" s="236" t="s">
        <v>215</v>
      </c>
      <c r="E408" s="237" t="s">
        <v>19</v>
      </c>
      <c r="F408" s="238" t="s">
        <v>794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215</v>
      </c>
      <c r="AU408" s="244" t="s">
        <v>81</v>
      </c>
      <c r="AV408" s="13" t="s">
        <v>79</v>
      </c>
      <c r="AW408" s="13" t="s">
        <v>33</v>
      </c>
      <c r="AX408" s="13" t="s">
        <v>72</v>
      </c>
      <c r="AY408" s="244" t="s">
        <v>203</v>
      </c>
    </row>
    <row r="409" s="13" customFormat="1">
      <c r="A409" s="13"/>
      <c r="B409" s="234"/>
      <c r="C409" s="235"/>
      <c r="D409" s="236" t="s">
        <v>215</v>
      </c>
      <c r="E409" s="237" t="s">
        <v>19</v>
      </c>
      <c r="F409" s="238" t="s">
        <v>795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215</v>
      </c>
      <c r="AU409" s="244" t="s">
        <v>81</v>
      </c>
      <c r="AV409" s="13" t="s">
        <v>79</v>
      </c>
      <c r="AW409" s="13" t="s">
        <v>33</v>
      </c>
      <c r="AX409" s="13" t="s">
        <v>72</v>
      </c>
      <c r="AY409" s="244" t="s">
        <v>203</v>
      </c>
    </row>
    <row r="410" s="14" customFormat="1">
      <c r="A410" s="14"/>
      <c r="B410" s="245"/>
      <c r="C410" s="246"/>
      <c r="D410" s="236" t="s">
        <v>215</v>
      </c>
      <c r="E410" s="247" t="s">
        <v>19</v>
      </c>
      <c r="F410" s="248" t="s">
        <v>242</v>
      </c>
      <c r="G410" s="246"/>
      <c r="H410" s="249">
        <v>14.24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215</v>
      </c>
      <c r="AU410" s="255" t="s">
        <v>81</v>
      </c>
      <c r="AV410" s="14" t="s">
        <v>81</v>
      </c>
      <c r="AW410" s="14" t="s">
        <v>33</v>
      </c>
      <c r="AX410" s="14" t="s">
        <v>72</v>
      </c>
      <c r="AY410" s="255" t="s">
        <v>203</v>
      </c>
    </row>
    <row r="411" s="13" customFormat="1">
      <c r="A411" s="13"/>
      <c r="B411" s="234"/>
      <c r="C411" s="235"/>
      <c r="D411" s="236" t="s">
        <v>215</v>
      </c>
      <c r="E411" s="237" t="s">
        <v>19</v>
      </c>
      <c r="F411" s="238" t="s">
        <v>216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215</v>
      </c>
      <c r="AU411" s="244" t="s">
        <v>81</v>
      </c>
      <c r="AV411" s="13" t="s">
        <v>79</v>
      </c>
      <c r="AW411" s="13" t="s">
        <v>33</v>
      </c>
      <c r="AX411" s="13" t="s">
        <v>72</v>
      </c>
      <c r="AY411" s="244" t="s">
        <v>203</v>
      </c>
    </row>
    <row r="412" s="13" customFormat="1">
      <c r="A412" s="13"/>
      <c r="B412" s="234"/>
      <c r="C412" s="235"/>
      <c r="D412" s="236" t="s">
        <v>215</v>
      </c>
      <c r="E412" s="237" t="s">
        <v>19</v>
      </c>
      <c r="F412" s="238" t="s">
        <v>800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215</v>
      </c>
      <c r="AU412" s="244" t="s">
        <v>81</v>
      </c>
      <c r="AV412" s="13" t="s">
        <v>79</v>
      </c>
      <c r="AW412" s="13" t="s">
        <v>33</v>
      </c>
      <c r="AX412" s="13" t="s">
        <v>72</v>
      </c>
      <c r="AY412" s="244" t="s">
        <v>203</v>
      </c>
    </row>
    <row r="413" s="13" customFormat="1">
      <c r="A413" s="13"/>
      <c r="B413" s="234"/>
      <c r="C413" s="235"/>
      <c r="D413" s="236" t="s">
        <v>215</v>
      </c>
      <c r="E413" s="237" t="s">
        <v>19</v>
      </c>
      <c r="F413" s="238" t="s">
        <v>235</v>
      </c>
      <c r="G413" s="235"/>
      <c r="H413" s="237" t="s">
        <v>19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215</v>
      </c>
      <c r="AU413" s="244" t="s">
        <v>81</v>
      </c>
      <c r="AV413" s="13" t="s">
        <v>79</v>
      </c>
      <c r="AW413" s="13" t="s">
        <v>33</v>
      </c>
      <c r="AX413" s="13" t="s">
        <v>72</v>
      </c>
      <c r="AY413" s="244" t="s">
        <v>203</v>
      </c>
    </row>
    <row r="414" s="13" customFormat="1">
      <c r="A414" s="13"/>
      <c r="B414" s="234"/>
      <c r="C414" s="235"/>
      <c r="D414" s="236" t="s">
        <v>215</v>
      </c>
      <c r="E414" s="237" t="s">
        <v>19</v>
      </c>
      <c r="F414" s="238" t="s">
        <v>794</v>
      </c>
      <c r="G414" s="235"/>
      <c r="H414" s="237" t="s">
        <v>19</v>
      </c>
      <c r="I414" s="239"/>
      <c r="J414" s="235"/>
      <c r="K414" s="235"/>
      <c r="L414" s="240"/>
      <c r="M414" s="241"/>
      <c r="N414" s="242"/>
      <c r="O414" s="242"/>
      <c r="P414" s="242"/>
      <c r="Q414" s="242"/>
      <c r="R414" s="242"/>
      <c r="S414" s="242"/>
      <c r="T414" s="24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4" t="s">
        <v>215</v>
      </c>
      <c r="AU414" s="244" t="s">
        <v>81</v>
      </c>
      <c r="AV414" s="13" t="s">
        <v>79</v>
      </c>
      <c r="AW414" s="13" t="s">
        <v>33</v>
      </c>
      <c r="AX414" s="13" t="s">
        <v>72</v>
      </c>
      <c r="AY414" s="244" t="s">
        <v>203</v>
      </c>
    </row>
    <row r="415" s="13" customFormat="1">
      <c r="A415" s="13"/>
      <c r="B415" s="234"/>
      <c r="C415" s="235"/>
      <c r="D415" s="236" t="s">
        <v>215</v>
      </c>
      <c r="E415" s="237" t="s">
        <v>19</v>
      </c>
      <c r="F415" s="238" t="s">
        <v>795</v>
      </c>
      <c r="G415" s="235"/>
      <c r="H415" s="237" t="s">
        <v>19</v>
      </c>
      <c r="I415" s="239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215</v>
      </c>
      <c r="AU415" s="244" t="s">
        <v>81</v>
      </c>
      <c r="AV415" s="13" t="s">
        <v>79</v>
      </c>
      <c r="AW415" s="13" t="s">
        <v>33</v>
      </c>
      <c r="AX415" s="13" t="s">
        <v>72</v>
      </c>
      <c r="AY415" s="244" t="s">
        <v>203</v>
      </c>
    </row>
    <row r="416" s="14" customFormat="1">
      <c r="A416" s="14"/>
      <c r="B416" s="245"/>
      <c r="C416" s="246"/>
      <c r="D416" s="236" t="s">
        <v>215</v>
      </c>
      <c r="E416" s="247" t="s">
        <v>19</v>
      </c>
      <c r="F416" s="248" t="s">
        <v>236</v>
      </c>
      <c r="G416" s="246"/>
      <c r="H416" s="249">
        <v>28.050000000000001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215</v>
      </c>
      <c r="AU416" s="255" t="s">
        <v>81</v>
      </c>
      <c r="AV416" s="14" t="s">
        <v>81</v>
      </c>
      <c r="AW416" s="14" t="s">
        <v>33</v>
      </c>
      <c r="AX416" s="14" t="s">
        <v>72</v>
      </c>
      <c r="AY416" s="255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216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801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3" customFormat="1">
      <c r="A419" s="13"/>
      <c r="B419" s="234"/>
      <c r="C419" s="235"/>
      <c r="D419" s="236" t="s">
        <v>215</v>
      </c>
      <c r="E419" s="237" t="s">
        <v>19</v>
      </c>
      <c r="F419" s="238" t="s">
        <v>229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215</v>
      </c>
      <c r="AU419" s="244" t="s">
        <v>81</v>
      </c>
      <c r="AV419" s="13" t="s">
        <v>79</v>
      </c>
      <c r="AW419" s="13" t="s">
        <v>33</v>
      </c>
      <c r="AX419" s="13" t="s">
        <v>72</v>
      </c>
      <c r="AY419" s="244" t="s">
        <v>203</v>
      </c>
    </row>
    <row r="420" s="13" customFormat="1">
      <c r="A420" s="13"/>
      <c r="B420" s="234"/>
      <c r="C420" s="235"/>
      <c r="D420" s="236" t="s">
        <v>215</v>
      </c>
      <c r="E420" s="237" t="s">
        <v>19</v>
      </c>
      <c r="F420" s="238" t="s">
        <v>794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215</v>
      </c>
      <c r="AU420" s="244" t="s">
        <v>81</v>
      </c>
      <c r="AV420" s="13" t="s">
        <v>79</v>
      </c>
      <c r="AW420" s="13" t="s">
        <v>33</v>
      </c>
      <c r="AX420" s="13" t="s">
        <v>72</v>
      </c>
      <c r="AY420" s="244" t="s">
        <v>203</v>
      </c>
    </row>
    <row r="421" s="13" customFormat="1">
      <c r="A421" s="13"/>
      <c r="B421" s="234"/>
      <c r="C421" s="235"/>
      <c r="D421" s="236" t="s">
        <v>215</v>
      </c>
      <c r="E421" s="237" t="s">
        <v>19</v>
      </c>
      <c r="F421" s="238" t="s">
        <v>795</v>
      </c>
      <c r="G421" s="235"/>
      <c r="H421" s="237" t="s">
        <v>19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215</v>
      </c>
      <c r="AU421" s="244" t="s">
        <v>81</v>
      </c>
      <c r="AV421" s="13" t="s">
        <v>79</v>
      </c>
      <c r="AW421" s="13" t="s">
        <v>33</v>
      </c>
      <c r="AX421" s="13" t="s">
        <v>72</v>
      </c>
      <c r="AY421" s="244" t="s">
        <v>203</v>
      </c>
    </row>
    <row r="422" s="14" customFormat="1">
      <c r="A422" s="14"/>
      <c r="B422" s="245"/>
      <c r="C422" s="246"/>
      <c r="D422" s="236" t="s">
        <v>215</v>
      </c>
      <c r="E422" s="247" t="s">
        <v>19</v>
      </c>
      <c r="F422" s="248" t="s">
        <v>230</v>
      </c>
      <c r="G422" s="246"/>
      <c r="H422" s="249">
        <v>20.960000000000001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215</v>
      </c>
      <c r="AU422" s="255" t="s">
        <v>81</v>
      </c>
      <c r="AV422" s="14" t="s">
        <v>81</v>
      </c>
      <c r="AW422" s="14" t="s">
        <v>33</v>
      </c>
      <c r="AX422" s="14" t="s">
        <v>72</v>
      </c>
      <c r="AY422" s="255" t="s">
        <v>203</v>
      </c>
    </row>
    <row r="423" s="13" customFormat="1">
      <c r="A423" s="13"/>
      <c r="B423" s="234"/>
      <c r="C423" s="235"/>
      <c r="D423" s="236" t="s">
        <v>215</v>
      </c>
      <c r="E423" s="237" t="s">
        <v>19</v>
      </c>
      <c r="F423" s="238" t="s">
        <v>216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215</v>
      </c>
      <c r="AU423" s="244" t="s">
        <v>81</v>
      </c>
      <c r="AV423" s="13" t="s">
        <v>79</v>
      </c>
      <c r="AW423" s="13" t="s">
        <v>33</v>
      </c>
      <c r="AX423" s="13" t="s">
        <v>72</v>
      </c>
      <c r="AY423" s="244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802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3" customFormat="1">
      <c r="A425" s="13"/>
      <c r="B425" s="234"/>
      <c r="C425" s="235"/>
      <c r="D425" s="236" t="s">
        <v>215</v>
      </c>
      <c r="E425" s="237" t="s">
        <v>19</v>
      </c>
      <c r="F425" s="238" t="s">
        <v>244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215</v>
      </c>
      <c r="AU425" s="244" t="s">
        <v>81</v>
      </c>
      <c r="AV425" s="13" t="s">
        <v>79</v>
      </c>
      <c r="AW425" s="13" t="s">
        <v>33</v>
      </c>
      <c r="AX425" s="13" t="s">
        <v>72</v>
      </c>
      <c r="AY425" s="244" t="s">
        <v>203</v>
      </c>
    </row>
    <row r="426" s="13" customFormat="1">
      <c r="A426" s="13"/>
      <c r="B426" s="234"/>
      <c r="C426" s="235"/>
      <c r="D426" s="236" t="s">
        <v>215</v>
      </c>
      <c r="E426" s="237" t="s">
        <v>19</v>
      </c>
      <c r="F426" s="238" t="s">
        <v>794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215</v>
      </c>
      <c r="AU426" s="244" t="s">
        <v>81</v>
      </c>
      <c r="AV426" s="13" t="s">
        <v>79</v>
      </c>
      <c r="AW426" s="13" t="s">
        <v>33</v>
      </c>
      <c r="AX426" s="13" t="s">
        <v>72</v>
      </c>
      <c r="AY426" s="244" t="s">
        <v>203</v>
      </c>
    </row>
    <row r="427" s="13" customFormat="1">
      <c r="A427" s="13"/>
      <c r="B427" s="234"/>
      <c r="C427" s="235"/>
      <c r="D427" s="236" t="s">
        <v>215</v>
      </c>
      <c r="E427" s="237" t="s">
        <v>19</v>
      </c>
      <c r="F427" s="238" t="s">
        <v>795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215</v>
      </c>
      <c r="AU427" s="244" t="s">
        <v>81</v>
      </c>
      <c r="AV427" s="13" t="s">
        <v>79</v>
      </c>
      <c r="AW427" s="13" t="s">
        <v>33</v>
      </c>
      <c r="AX427" s="13" t="s">
        <v>72</v>
      </c>
      <c r="AY427" s="244" t="s">
        <v>203</v>
      </c>
    </row>
    <row r="428" s="14" customFormat="1">
      <c r="A428" s="14"/>
      <c r="B428" s="245"/>
      <c r="C428" s="246"/>
      <c r="D428" s="236" t="s">
        <v>215</v>
      </c>
      <c r="E428" s="247" t="s">
        <v>19</v>
      </c>
      <c r="F428" s="248" t="s">
        <v>245</v>
      </c>
      <c r="G428" s="246"/>
      <c r="H428" s="249">
        <v>8.0800000000000001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215</v>
      </c>
      <c r="AU428" s="255" t="s">
        <v>81</v>
      </c>
      <c r="AV428" s="14" t="s">
        <v>81</v>
      </c>
      <c r="AW428" s="14" t="s">
        <v>33</v>
      </c>
      <c r="AX428" s="14" t="s">
        <v>72</v>
      </c>
      <c r="AY428" s="255" t="s">
        <v>203</v>
      </c>
    </row>
    <row r="429" s="13" customFormat="1">
      <c r="A429" s="13"/>
      <c r="B429" s="234"/>
      <c r="C429" s="235"/>
      <c r="D429" s="236" t="s">
        <v>215</v>
      </c>
      <c r="E429" s="237" t="s">
        <v>19</v>
      </c>
      <c r="F429" s="238" t="s">
        <v>216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215</v>
      </c>
      <c r="AU429" s="244" t="s">
        <v>81</v>
      </c>
      <c r="AV429" s="13" t="s">
        <v>79</v>
      </c>
      <c r="AW429" s="13" t="s">
        <v>33</v>
      </c>
      <c r="AX429" s="13" t="s">
        <v>72</v>
      </c>
      <c r="AY429" s="244" t="s">
        <v>203</v>
      </c>
    </row>
    <row r="430" s="13" customFormat="1">
      <c r="A430" s="13"/>
      <c r="B430" s="234"/>
      <c r="C430" s="235"/>
      <c r="D430" s="236" t="s">
        <v>215</v>
      </c>
      <c r="E430" s="237" t="s">
        <v>19</v>
      </c>
      <c r="F430" s="238" t="s">
        <v>803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215</v>
      </c>
      <c r="AU430" s="244" t="s">
        <v>81</v>
      </c>
      <c r="AV430" s="13" t="s">
        <v>79</v>
      </c>
      <c r="AW430" s="13" t="s">
        <v>33</v>
      </c>
      <c r="AX430" s="13" t="s">
        <v>72</v>
      </c>
      <c r="AY430" s="244" t="s">
        <v>203</v>
      </c>
    </row>
    <row r="431" s="13" customFormat="1">
      <c r="A431" s="13"/>
      <c r="B431" s="234"/>
      <c r="C431" s="235"/>
      <c r="D431" s="236" t="s">
        <v>215</v>
      </c>
      <c r="E431" s="237" t="s">
        <v>19</v>
      </c>
      <c r="F431" s="238" t="s">
        <v>226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215</v>
      </c>
      <c r="AU431" s="244" t="s">
        <v>81</v>
      </c>
      <c r="AV431" s="13" t="s">
        <v>79</v>
      </c>
      <c r="AW431" s="13" t="s">
        <v>33</v>
      </c>
      <c r="AX431" s="13" t="s">
        <v>72</v>
      </c>
      <c r="AY431" s="244" t="s">
        <v>203</v>
      </c>
    </row>
    <row r="432" s="13" customFormat="1">
      <c r="A432" s="13"/>
      <c r="B432" s="234"/>
      <c r="C432" s="235"/>
      <c r="D432" s="236" t="s">
        <v>215</v>
      </c>
      <c r="E432" s="237" t="s">
        <v>19</v>
      </c>
      <c r="F432" s="238" t="s">
        <v>794</v>
      </c>
      <c r="G432" s="235"/>
      <c r="H432" s="237" t="s">
        <v>19</v>
      </c>
      <c r="I432" s="239"/>
      <c r="J432" s="235"/>
      <c r="K432" s="235"/>
      <c r="L432" s="240"/>
      <c r="M432" s="241"/>
      <c r="N432" s="242"/>
      <c r="O432" s="242"/>
      <c r="P432" s="242"/>
      <c r="Q432" s="242"/>
      <c r="R432" s="242"/>
      <c r="S432" s="242"/>
      <c r="T432" s="24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4" t="s">
        <v>215</v>
      </c>
      <c r="AU432" s="244" t="s">
        <v>81</v>
      </c>
      <c r="AV432" s="13" t="s">
        <v>79</v>
      </c>
      <c r="AW432" s="13" t="s">
        <v>33</v>
      </c>
      <c r="AX432" s="13" t="s">
        <v>72</v>
      </c>
      <c r="AY432" s="244" t="s">
        <v>203</v>
      </c>
    </row>
    <row r="433" s="13" customFormat="1">
      <c r="A433" s="13"/>
      <c r="B433" s="234"/>
      <c r="C433" s="235"/>
      <c r="D433" s="236" t="s">
        <v>215</v>
      </c>
      <c r="E433" s="237" t="s">
        <v>19</v>
      </c>
      <c r="F433" s="238" t="s">
        <v>795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215</v>
      </c>
      <c r="AU433" s="244" t="s">
        <v>81</v>
      </c>
      <c r="AV433" s="13" t="s">
        <v>79</v>
      </c>
      <c r="AW433" s="13" t="s">
        <v>33</v>
      </c>
      <c r="AX433" s="13" t="s">
        <v>72</v>
      </c>
      <c r="AY433" s="244" t="s">
        <v>203</v>
      </c>
    </row>
    <row r="434" s="14" customFormat="1">
      <c r="A434" s="14"/>
      <c r="B434" s="245"/>
      <c r="C434" s="246"/>
      <c r="D434" s="236" t="s">
        <v>215</v>
      </c>
      <c r="E434" s="247" t="s">
        <v>19</v>
      </c>
      <c r="F434" s="248" t="s">
        <v>227</v>
      </c>
      <c r="G434" s="246"/>
      <c r="H434" s="249">
        <v>26.579999999999998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215</v>
      </c>
      <c r="AU434" s="255" t="s">
        <v>81</v>
      </c>
      <c r="AV434" s="14" t="s">
        <v>81</v>
      </c>
      <c r="AW434" s="14" t="s">
        <v>33</v>
      </c>
      <c r="AX434" s="14" t="s">
        <v>72</v>
      </c>
      <c r="AY434" s="255" t="s">
        <v>203</v>
      </c>
    </row>
    <row r="435" s="13" customFormat="1">
      <c r="A435" s="13"/>
      <c r="B435" s="234"/>
      <c r="C435" s="235"/>
      <c r="D435" s="236" t="s">
        <v>215</v>
      </c>
      <c r="E435" s="237" t="s">
        <v>19</v>
      </c>
      <c r="F435" s="238" t="s">
        <v>216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215</v>
      </c>
      <c r="AU435" s="244" t="s">
        <v>81</v>
      </c>
      <c r="AV435" s="13" t="s">
        <v>79</v>
      </c>
      <c r="AW435" s="13" t="s">
        <v>33</v>
      </c>
      <c r="AX435" s="13" t="s">
        <v>72</v>
      </c>
      <c r="AY435" s="244" t="s">
        <v>203</v>
      </c>
    </row>
    <row r="436" s="13" customFormat="1">
      <c r="A436" s="13"/>
      <c r="B436" s="234"/>
      <c r="C436" s="235"/>
      <c r="D436" s="236" t="s">
        <v>215</v>
      </c>
      <c r="E436" s="237" t="s">
        <v>19</v>
      </c>
      <c r="F436" s="238" t="s">
        <v>804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215</v>
      </c>
      <c r="AU436" s="244" t="s">
        <v>81</v>
      </c>
      <c r="AV436" s="13" t="s">
        <v>79</v>
      </c>
      <c r="AW436" s="13" t="s">
        <v>33</v>
      </c>
      <c r="AX436" s="13" t="s">
        <v>72</v>
      </c>
      <c r="AY436" s="244" t="s">
        <v>203</v>
      </c>
    </row>
    <row r="437" s="13" customFormat="1">
      <c r="A437" s="13"/>
      <c r="B437" s="234"/>
      <c r="C437" s="235"/>
      <c r="D437" s="236" t="s">
        <v>215</v>
      </c>
      <c r="E437" s="237" t="s">
        <v>19</v>
      </c>
      <c r="F437" s="238" t="s">
        <v>329</v>
      </c>
      <c r="G437" s="235"/>
      <c r="H437" s="237" t="s">
        <v>19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215</v>
      </c>
      <c r="AU437" s="244" t="s">
        <v>81</v>
      </c>
      <c r="AV437" s="13" t="s">
        <v>79</v>
      </c>
      <c r="AW437" s="13" t="s">
        <v>33</v>
      </c>
      <c r="AX437" s="13" t="s">
        <v>72</v>
      </c>
      <c r="AY437" s="244" t="s">
        <v>203</v>
      </c>
    </row>
    <row r="438" s="13" customFormat="1">
      <c r="A438" s="13"/>
      <c r="B438" s="234"/>
      <c r="C438" s="235"/>
      <c r="D438" s="236" t="s">
        <v>215</v>
      </c>
      <c r="E438" s="237" t="s">
        <v>19</v>
      </c>
      <c r="F438" s="238" t="s">
        <v>794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215</v>
      </c>
      <c r="AU438" s="244" t="s">
        <v>81</v>
      </c>
      <c r="AV438" s="13" t="s">
        <v>79</v>
      </c>
      <c r="AW438" s="13" t="s">
        <v>33</v>
      </c>
      <c r="AX438" s="13" t="s">
        <v>72</v>
      </c>
      <c r="AY438" s="244" t="s">
        <v>203</v>
      </c>
    </row>
    <row r="439" s="13" customFormat="1">
      <c r="A439" s="13"/>
      <c r="B439" s="234"/>
      <c r="C439" s="235"/>
      <c r="D439" s="236" t="s">
        <v>215</v>
      </c>
      <c r="E439" s="237" t="s">
        <v>19</v>
      </c>
      <c r="F439" s="238" t="s">
        <v>795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215</v>
      </c>
      <c r="AU439" s="244" t="s">
        <v>81</v>
      </c>
      <c r="AV439" s="13" t="s">
        <v>79</v>
      </c>
      <c r="AW439" s="13" t="s">
        <v>33</v>
      </c>
      <c r="AX439" s="13" t="s">
        <v>72</v>
      </c>
      <c r="AY439" s="244" t="s">
        <v>203</v>
      </c>
    </row>
    <row r="440" s="14" customFormat="1">
      <c r="A440" s="14"/>
      <c r="B440" s="245"/>
      <c r="C440" s="246"/>
      <c r="D440" s="236" t="s">
        <v>215</v>
      </c>
      <c r="E440" s="247" t="s">
        <v>19</v>
      </c>
      <c r="F440" s="248" t="s">
        <v>245</v>
      </c>
      <c r="G440" s="246"/>
      <c r="H440" s="249">
        <v>8.0800000000000001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215</v>
      </c>
      <c r="AU440" s="255" t="s">
        <v>81</v>
      </c>
      <c r="AV440" s="14" t="s">
        <v>81</v>
      </c>
      <c r="AW440" s="14" t="s">
        <v>33</v>
      </c>
      <c r="AX440" s="14" t="s">
        <v>72</v>
      </c>
      <c r="AY440" s="255" t="s">
        <v>203</v>
      </c>
    </row>
    <row r="441" s="15" customFormat="1">
      <c r="A441" s="15"/>
      <c r="B441" s="256"/>
      <c r="C441" s="257"/>
      <c r="D441" s="236" t="s">
        <v>215</v>
      </c>
      <c r="E441" s="258" t="s">
        <v>19</v>
      </c>
      <c r="F441" s="259" t="s">
        <v>246</v>
      </c>
      <c r="G441" s="257"/>
      <c r="H441" s="260">
        <v>221.32000000000002</v>
      </c>
      <c r="I441" s="261"/>
      <c r="J441" s="257"/>
      <c r="K441" s="257"/>
      <c r="L441" s="262"/>
      <c r="M441" s="263"/>
      <c r="N441" s="264"/>
      <c r="O441" s="264"/>
      <c r="P441" s="264"/>
      <c r="Q441" s="264"/>
      <c r="R441" s="264"/>
      <c r="S441" s="264"/>
      <c r="T441" s="26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6" t="s">
        <v>215</v>
      </c>
      <c r="AU441" s="266" t="s">
        <v>81</v>
      </c>
      <c r="AV441" s="15" t="s">
        <v>211</v>
      </c>
      <c r="AW441" s="15" t="s">
        <v>33</v>
      </c>
      <c r="AX441" s="15" t="s">
        <v>79</v>
      </c>
      <c r="AY441" s="266" t="s">
        <v>203</v>
      </c>
    </row>
    <row r="442" s="12" customFormat="1" ht="22.8" customHeight="1">
      <c r="A442" s="12"/>
      <c r="B442" s="200"/>
      <c r="C442" s="201"/>
      <c r="D442" s="202" t="s">
        <v>71</v>
      </c>
      <c r="E442" s="214" t="s">
        <v>805</v>
      </c>
      <c r="F442" s="214" t="s">
        <v>806</v>
      </c>
      <c r="G442" s="201"/>
      <c r="H442" s="201"/>
      <c r="I442" s="204"/>
      <c r="J442" s="215">
        <f>BK442</f>
        <v>0</v>
      </c>
      <c r="K442" s="201"/>
      <c r="L442" s="206"/>
      <c r="M442" s="207"/>
      <c r="N442" s="208"/>
      <c r="O442" s="208"/>
      <c r="P442" s="209">
        <f>SUM(P443:P444)</f>
        <v>0</v>
      </c>
      <c r="Q442" s="208"/>
      <c r="R442" s="209">
        <f>SUM(R443:R444)</f>
        <v>0</v>
      </c>
      <c r="S442" s="208"/>
      <c r="T442" s="210">
        <f>SUM(T443:T444)</f>
        <v>0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11" t="s">
        <v>79</v>
      </c>
      <c r="AT442" s="212" t="s">
        <v>71</v>
      </c>
      <c r="AU442" s="212" t="s">
        <v>79</v>
      </c>
      <c r="AY442" s="211" t="s">
        <v>203</v>
      </c>
      <c r="BK442" s="213">
        <f>SUM(BK443:BK444)</f>
        <v>0</v>
      </c>
    </row>
    <row r="443" s="2" customFormat="1" ht="33" customHeight="1">
      <c r="A443" s="40"/>
      <c r="B443" s="41"/>
      <c r="C443" s="216" t="s">
        <v>348</v>
      </c>
      <c r="D443" s="216" t="s">
        <v>206</v>
      </c>
      <c r="E443" s="217" t="s">
        <v>807</v>
      </c>
      <c r="F443" s="218" t="s">
        <v>808</v>
      </c>
      <c r="G443" s="219" t="s">
        <v>282</v>
      </c>
      <c r="H443" s="220">
        <v>14.606</v>
      </c>
      <c r="I443" s="221"/>
      <c r="J443" s="222">
        <f>ROUND(I443*H443,2)</f>
        <v>0</v>
      </c>
      <c r="K443" s="218" t="s">
        <v>210</v>
      </c>
      <c r="L443" s="46"/>
      <c r="M443" s="223" t="s">
        <v>19</v>
      </c>
      <c r="N443" s="224" t="s">
        <v>43</v>
      </c>
      <c r="O443" s="86"/>
      <c r="P443" s="225">
        <f>O443*H443</f>
        <v>0</v>
      </c>
      <c r="Q443" s="225">
        <v>0</v>
      </c>
      <c r="R443" s="225">
        <f>Q443*H443</f>
        <v>0</v>
      </c>
      <c r="S443" s="225">
        <v>0</v>
      </c>
      <c r="T443" s="226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27" t="s">
        <v>211</v>
      </c>
      <c r="AT443" s="227" t="s">
        <v>206</v>
      </c>
      <c r="AU443" s="227" t="s">
        <v>81</v>
      </c>
      <c r="AY443" s="19" t="s">
        <v>203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19" t="s">
        <v>79</v>
      </c>
      <c r="BK443" s="228">
        <f>ROUND(I443*H443,2)</f>
        <v>0</v>
      </c>
      <c r="BL443" s="19" t="s">
        <v>211</v>
      </c>
      <c r="BM443" s="227" t="s">
        <v>809</v>
      </c>
    </row>
    <row r="444" s="2" customFormat="1">
      <c r="A444" s="40"/>
      <c r="B444" s="41"/>
      <c r="C444" s="42"/>
      <c r="D444" s="229" t="s">
        <v>213</v>
      </c>
      <c r="E444" s="42"/>
      <c r="F444" s="230" t="s">
        <v>810</v>
      </c>
      <c r="G444" s="42"/>
      <c r="H444" s="42"/>
      <c r="I444" s="231"/>
      <c r="J444" s="42"/>
      <c r="K444" s="42"/>
      <c r="L444" s="46"/>
      <c r="M444" s="232"/>
      <c r="N444" s="233"/>
      <c r="O444" s="86"/>
      <c r="P444" s="86"/>
      <c r="Q444" s="86"/>
      <c r="R444" s="86"/>
      <c r="S444" s="86"/>
      <c r="T444" s="87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T444" s="19" t="s">
        <v>213</v>
      </c>
      <c r="AU444" s="19" t="s">
        <v>81</v>
      </c>
    </row>
    <row r="445" s="12" customFormat="1" ht="25.92" customHeight="1">
      <c r="A445" s="12"/>
      <c r="B445" s="200"/>
      <c r="C445" s="201"/>
      <c r="D445" s="202" t="s">
        <v>71</v>
      </c>
      <c r="E445" s="203" t="s">
        <v>314</v>
      </c>
      <c r="F445" s="203" t="s">
        <v>315</v>
      </c>
      <c r="G445" s="201"/>
      <c r="H445" s="201"/>
      <c r="I445" s="204"/>
      <c r="J445" s="205">
        <f>BK445</f>
        <v>0</v>
      </c>
      <c r="K445" s="201"/>
      <c r="L445" s="206"/>
      <c r="M445" s="207"/>
      <c r="N445" s="208"/>
      <c r="O445" s="208"/>
      <c r="P445" s="209">
        <f>P446+P612+P671+P749</f>
        <v>0</v>
      </c>
      <c r="Q445" s="208"/>
      <c r="R445" s="209">
        <f>R446+R612+R671+R749</f>
        <v>0.79777168730000003</v>
      </c>
      <c r="S445" s="208"/>
      <c r="T445" s="210">
        <f>T446+T612+T671+T749</f>
        <v>0.0081522599999999997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11" t="s">
        <v>81</v>
      </c>
      <c r="AT445" s="212" t="s">
        <v>71</v>
      </c>
      <c r="AU445" s="212" t="s">
        <v>72</v>
      </c>
      <c r="AY445" s="211" t="s">
        <v>203</v>
      </c>
      <c r="BK445" s="213">
        <f>BK446+BK612+BK671+BK749</f>
        <v>0</v>
      </c>
    </row>
    <row r="446" s="12" customFormat="1" ht="22.8" customHeight="1">
      <c r="A446" s="12"/>
      <c r="B446" s="200"/>
      <c r="C446" s="201"/>
      <c r="D446" s="202" t="s">
        <v>71</v>
      </c>
      <c r="E446" s="214" t="s">
        <v>316</v>
      </c>
      <c r="F446" s="214" t="s">
        <v>811</v>
      </c>
      <c r="G446" s="201"/>
      <c r="H446" s="201"/>
      <c r="I446" s="204"/>
      <c r="J446" s="215">
        <f>BK446</f>
        <v>0</v>
      </c>
      <c r="K446" s="201"/>
      <c r="L446" s="206"/>
      <c r="M446" s="207"/>
      <c r="N446" s="208"/>
      <c r="O446" s="208"/>
      <c r="P446" s="209">
        <f>SUM(P447:P611)</f>
        <v>0</v>
      </c>
      <c r="Q446" s="208"/>
      <c r="R446" s="209">
        <f>SUM(R447:R611)</f>
        <v>0.1671</v>
      </c>
      <c r="S446" s="208"/>
      <c r="T446" s="210">
        <f>SUM(T447:T611)</f>
        <v>0</v>
      </c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R446" s="211" t="s">
        <v>81</v>
      </c>
      <c r="AT446" s="212" t="s">
        <v>71</v>
      </c>
      <c r="AU446" s="212" t="s">
        <v>79</v>
      </c>
      <c r="AY446" s="211" t="s">
        <v>203</v>
      </c>
      <c r="BK446" s="213">
        <f>SUM(BK447:BK611)</f>
        <v>0</v>
      </c>
    </row>
    <row r="447" s="2" customFormat="1" ht="24.15" customHeight="1">
      <c r="A447" s="40"/>
      <c r="B447" s="41"/>
      <c r="C447" s="216" t="s">
        <v>355</v>
      </c>
      <c r="D447" s="216" t="s">
        <v>206</v>
      </c>
      <c r="E447" s="217" t="s">
        <v>812</v>
      </c>
      <c r="F447" s="218" t="s">
        <v>813</v>
      </c>
      <c r="G447" s="219" t="s">
        <v>358</v>
      </c>
      <c r="H447" s="220">
        <v>1</v>
      </c>
      <c r="I447" s="221"/>
      <c r="J447" s="222">
        <f>ROUND(I447*H447,2)</f>
        <v>0</v>
      </c>
      <c r="K447" s="218" t="s">
        <v>210</v>
      </c>
      <c r="L447" s="46"/>
      <c r="M447" s="223" t="s">
        <v>19</v>
      </c>
      <c r="N447" s="224" t="s">
        <v>43</v>
      </c>
      <c r="O447" s="86"/>
      <c r="P447" s="225">
        <f>O447*H447</f>
        <v>0</v>
      </c>
      <c r="Q447" s="225">
        <v>0</v>
      </c>
      <c r="R447" s="225">
        <f>Q447*H447</f>
        <v>0</v>
      </c>
      <c r="S447" s="225">
        <v>0</v>
      </c>
      <c r="T447" s="226">
        <f>S447*H447</f>
        <v>0</v>
      </c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27" t="s">
        <v>321</v>
      </c>
      <c r="AT447" s="227" t="s">
        <v>206</v>
      </c>
      <c r="AU447" s="227" t="s">
        <v>81</v>
      </c>
      <c r="AY447" s="19" t="s">
        <v>203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19" t="s">
        <v>79</v>
      </c>
      <c r="BK447" s="228">
        <f>ROUND(I447*H447,2)</f>
        <v>0</v>
      </c>
      <c r="BL447" s="19" t="s">
        <v>321</v>
      </c>
      <c r="BM447" s="227" t="s">
        <v>814</v>
      </c>
    </row>
    <row r="448" s="2" customFormat="1">
      <c r="A448" s="40"/>
      <c r="B448" s="41"/>
      <c r="C448" s="42"/>
      <c r="D448" s="229" t="s">
        <v>213</v>
      </c>
      <c r="E448" s="42"/>
      <c r="F448" s="230" t="s">
        <v>815</v>
      </c>
      <c r="G448" s="42"/>
      <c r="H448" s="42"/>
      <c r="I448" s="231"/>
      <c r="J448" s="42"/>
      <c r="K448" s="42"/>
      <c r="L448" s="46"/>
      <c r="M448" s="232"/>
      <c r="N448" s="233"/>
      <c r="O448" s="86"/>
      <c r="P448" s="86"/>
      <c r="Q448" s="86"/>
      <c r="R448" s="86"/>
      <c r="S448" s="86"/>
      <c r="T448" s="87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T448" s="19" t="s">
        <v>213</v>
      </c>
      <c r="AU448" s="19" t="s">
        <v>81</v>
      </c>
    </row>
    <row r="449" s="13" customFormat="1">
      <c r="A449" s="13"/>
      <c r="B449" s="234"/>
      <c r="C449" s="235"/>
      <c r="D449" s="236" t="s">
        <v>215</v>
      </c>
      <c r="E449" s="237" t="s">
        <v>19</v>
      </c>
      <c r="F449" s="238" t="s">
        <v>216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215</v>
      </c>
      <c r="AU449" s="244" t="s">
        <v>81</v>
      </c>
      <c r="AV449" s="13" t="s">
        <v>79</v>
      </c>
      <c r="AW449" s="13" t="s">
        <v>33</v>
      </c>
      <c r="AX449" s="13" t="s">
        <v>72</v>
      </c>
      <c r="AY449" s="244" t="s">
        <v>203</v>
      </c>
    </row>
    <row r="450" s="13" customFormat="1">
      <c r="A450" s="13"/>
      <c r="B450" s="234"/>
      <c r="C450" s="235"/>
      <c r="D450" s="236" t="s">
        <v>215</v>
      </c>
      <c r="E450" s="237" t="s">
        <v>19</v>
      </c>
      <c r="F450" s="238" t="s">
        <v>816</v>
      </c>
      <c r="G450" s="235"/>
      <c r="H450" s="237" t="s">
        <v>19</v>
      </c>
      <c r="I450" s="239"/>
      <c r="J450" s="235"/>
      <c r="K450" s="235"/>
      <c r="L450" s="240"/>
      <c r="M450" s="241"/>
      <c r="N450" s="242"/>
      <c r="O450" s="242"/>
      <c r="P450" s="242"/>
      <c r="Q450" s="242"/>
      <c r="R450" s="242"/>
      <c r="S450" s="242"/>
      <c r="T450" s="24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4" t="s">
        <v>215</v>
      </c>
      <c r="AU450" s="244" t="s">
        <v>81</v>
      </c>
      <c r="AV450" s="13" t="s">
        <v>79</v>
      </c>
      <c r="AW450" s="13" t="s">
        <v>33</v>
      </c>
      <c r="AX450" s="13" t="s">
        <v>72</v>
      </c>
      <c r="AY450" s="244" t="s">
        <v>203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232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817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3" customFormat="1">
      <c r="A453" s="13"/>
      <c r="B453" s="234"/>
      <c r="C453" s="235"/>
      <c r="D453" s="236" t="s">
        <v>215</v>
      </c>
      <c r="E453" s="237" t="s">
        <v>19</v>
      </c>
      <c r="F453" s="238" t="s">
        <v>818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215</v>
      </c>
      <c r="AU453" s="244" t="s">
        <v>81</v>
      </c>
      <c r="AV453" s="13" t="s">
        <v>79</v>
      </c>
      <c r="AW453" s="13" t="s">
        <v>33</v>
      </c>
      <c r="AX453" s="13" t="s">
        <v>72</v>
      </c>
      <c r="AY453" s="244" t="s">
        <v>203</v>
      </c>
    </row>
    <row r="454" s="14" customFormat="1">
      <c r="A454" s="14"/>
      <c r="B454" s="245"/>
      <c r="C454" s="246"/>
      <c r="D454" s="236" t="s">
        <v>215</v>
      </c>
      <c r="E454" s="247" t="s">
        <v>19</v>
      </c>
      <c r="F454" s="248" t="s">
        <v>79</v>
      </c>
      <c r="G454" s="246"/>
      <c r="H454" s="249">
        <v>1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215</v>
      </c>
      <c r="AU454" s="255" t="s">
        <v>81</v>
      </c>
      <c r="AV454" s="14" t="s">
        <v>81</v>
      </c>
      <c r="AW454" s="14" t="s">
        <v>33</v>
      </c>
      <c r="AX454" s="14" t="s">
        <v>72</v>
      </c>
      <c r="AY454" s="255" t="s">
        <v>203</v>
      </c>
    </row>
    <row r="455" s="15" customFormat="1">
      <c r="A455" s="15"/>
      <c r="B455" s="256"/>
      <c r="C455" s="257"/>
      <c r="D455" s="236" t="s">
        <v>215</v>
      </c>
      <c r="E455" s="258" t="s">
        <v>19</v>
      </c>
      <c r="F455" s="259" t="s">
        <v>246</v>
      </c>
      <c r="G455" s="257"/>
      <c r="H455" s="260">
        <v>1</v>
      </c>
      <c r="I455" s="261"/>
      <c r="J455" s="257"/>
      <c r="K455" s="257"/>
      <c r="L455" s="262"/>
      <c r="M455" s="263"/>
      <c r="N455" s="264"/>
      <c r="O455" s="264"/>
      <c r="P455" s="264"/>
      <c r="Q455" s="264"/>
      <c r="R455" s="264"/>
      <c r="S455" s="264"/>
      <c r="T455" s="26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66" t="s">
        <v>215</v>
      </c>
      <c r="AU455" s="266" t="s">
        <v>81</v>
      </c>
      <c r="AV455" s="15" t="s">
        <v>211</v>
      </c>
      <c r="AW455" s="15" t="s">
        <v>33</v>
      </c>
      <c r="AX455" s="15" t="s">
        <v>79</v>
      </c>
      <c r="AY455" s="266" t="s">
        <v>203</v>
      </c>
    </row>
    <row r="456" s="2" customFormat="1" ht="21.75" customHeight="1">
      <c r="A456" s="40"/>
      <c r="B456" s="41"/>
      <c r="C456" s="270" t="s">
        <v>365</v>
      </c>
      <c r="D456" s="270" t="s">
        <v>771</v>
      </c>
      <c r="E456" s="271" t="s">
        <v>819</v>
      </c>
      <c r="F456" s="272" t="s">
        <v>820</v>
      </c>
      <c r="G456" s="273" t="s">
        <v>358</v>
      </c>
      <c r="H456" s="274">
        <v>1</v>
      </c>
      <c r="I456" s="275"/>
      <c r="J456" s="276">
        <f>ROUND(I456*H456,2)</f>
        <v>0</v>
      </c>
      <c r="K456" s="272" t="s">
        <v>210</v>
      </c>
      <c r="L456" s="277"/>
      <c r="M456" s="278" t="s">
        <v>19</v>
      </c>
      <c r="N456" s="279" t="s">
        <v>43</v>
      </c>
      <c r="O456" s="86"/>
      <c r="P456" s="225">
        <f>O456*H456</f>
        <v>0</v>
      </c>
      <c r="Q456" s="225">
        <v>0.021600000000000001</v>
      </c>
      <c r="R456" s="225">
        <f>Q456*H456</f>
        <v>0.021600000000000001</v>
      </c>
      <c r="S456" s="225">
        <v>0</v>
      </c>
      <c r="T456" s="226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27" t="s">
        <v>821</v>
      </c>
      <c r="AT456" s="227" t="s">
        <v>771</v>
      </c>
      <c r="AU456" s="227" t="s">
        <v>81</v>
      </c>
      <c r="AY456" s="19" t="s">
        <v>203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19" t="s">
        <v>79</v>
      </c>
      <c r="BK456" s="228">
        <f>ROUND(I456*H456,2)</f>
        <v>0</v>
      </c>
      <c r="BL456" s="19" t="s">
        <v>321</v>
      </c>
      <c r="BM456" s="227" t="s">
        <v>822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216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816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3" customFormat="1">
      <c r="A459" s="13"/>
      <c r="B459" s="234"/>
      <c r="C459" s="235"/>
      <c r="D459" s="236" t="s">
        <v>215</v>
      </c>
      <c r="E459" s="237" t="s">
        <v>19</v>
      </c>
      <c r="F459" s="238" t="s">
        <v>232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215</v>
      </c>
      <c r="AU459" s="244" t="s">
        <v>81</v>
      </c>
      <c r="AV459" s="13" t="s">
        <v>79</v>
      </c>
      <c r="AW459" s="13" t="s">
        <v>33</v>
      </c>
      <c r="AX459" s="13" t="s">
        <v>72</v>
      </c>
      <c r="AY459" s="244" t="s">
        <v>203</v>
      </c>
    </row>
    <row r="460" s="13" customFormat="1">
      <c r="A460" s="13"/>
      <c r="B460" s="234"/>
      <c r="C460" s="235"/>
      <c r="D460" s="236" t="s">
        <v>215</v>
      </c>
      <c r="E460" s="237" t="s">
        <v>19</v>
      </c>
      <c r="F460" s="238" t="s">
        <v>817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215</v>
      </c>
      <c r="AU460" s="244" t="s">
        <v>81</v>
      </c>
      <c r="AV460" s="13" t="s">
        <v>79</v>
      </c>
      <c r="AW460" s="13" t="s">
        <v>33</v>
      </c>
      <c r="AX460" s="13" t="s">
        <v>72</v>
      </c>
      <c r="AY460" s="244" t="s">
        <v>203</v>
      </c>
    </row>
    <row r="461" s="13" customFormat="1">
      <c r="A461" s="13"/>
      <c r="B461" s="234"/>
      <c r="C461" s="235"/>
      <c r="D461" s="236" t="s">
        <v>215</v>
      </c>
      <c r="E461" s="237" t="s">
        <v>19</v>
      </c>
      <c r="F461" s="238" t="s">
        <v>818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215</v>
      </c>
      <c r="AU461" s="244" t="s">
        <v>81</v>
      </c>
      <c r="AV461" s="13" t="s">
        <v>79</v>
      </c>
      <c r="AW461" s="13" t="s">
        <v>33</v>
      </c>
      <c r="AX461" s="13" t="s">
        <v>72</v>
      </c>
      <c r="AY461" s="244" t="s">
        <v>203</v>
      </c>
    </row>
    <row r="462" s="14" customFormat="1">
      <c r="A462" s="14"/>
      <c r="B462" s="245"/>
      <c r="C462" s="246"/>
      <c r="D462" s="236" t="s">
        <v>215</v>
      </c>
      <c r="E462" s="247" t="s">
        <v>19</v>
      </c>
      <c r="F462" s="248" t="s">
        <v>79</v>
      </c>
      <c r="G462" s="246"/>
      <c r="H462" s="249">
        <v>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215</v>
      </c>
      <c r="AU462" s="255" t="s">
        <v>81</v>
      </c>
      <c r="AV462" s="14" t="s">
        <v>81</v>
      </c>
      <c r="AW462" s="14" t="s">
        <v>33</v>
      </c>
      <c r="AX462" s="14" t="s">
        <v>72</v>
      </c>
      <c r="AY462" s="255" t="s">
        <v>203</v>
      </c>
    </row>
    <row r="463" s="15" customFormat="1">
      <c r="A463" s="15"/>
      <c r="B463" s="256"/>
      <c r="C463" s="257"/>
      <c r="D463" s="236" t="s">
        <v>215</v>
      </c>
      <c r="E463" s="258" t="s">
        <v>19</v>
      </c>
      <c r="F463" s="259" t="s">
        <v>246</v>
      </c>
      <c r="G463" s="257"/>
      <c r="H463" s="260">
        <v>1</v>
      </c>
      <c r="I463" s="261"/>
      <c r="J463" s="257"/>
      <c r="K463" s="257"/>
      <c r="L463" s="262"/>
      <c r="M463" s="263"/>
      <c r="N463" s="264"/>
      <c r="O463" s="264"/>
      <c r="P463" s="264"/>
      <c r="Q463" s="264"/>
      <c r="R463" s="264"/>
      <c r="S463" s="264"/>
      <c r="T463" s="26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6" t="s">
        <v>215</v>
      </c>
      <c r="AU463" s="266" t="s">
        <v>81</v>
      </c>
      <c r="AV463" s="15" t="s">
        <v>211</v>
      </c>
      <c r="AW463" s="15" t="s">
        <v>33</v>
      </c>
      <c r="AX463" s="15" t="s">
        <v>79</v>
      </c>
      <c r="AY463" s="266" t="s">
        <v>203</v>
      </c>
    </row>
    <row r="464" s="2" customFormat="1" ht="24.15" customHeight="1">
      <c r="A464" s="40"/>
      <c r="B464" s="41"/>
      <c r="C464" s="216" t="s">
        <v>321</v>
      </c>
      <c r="D464" s="216" t="s">
        <v>206</v>
      </c>
      <c r="E464" s="217" t="s">
        <v>823</v>
      </c>
      <c r="F464" s="218" t="s">
        <v>824</v>
      </c>
      <c r="G464" s="219" t="s">
        <v>358</v>
      </c>
      <c r="H464" s="220">
        <v>5</v>
      </c>
      <c r="I464" s="221"/>
      <c r="J464" s="222">
        <f>ROUND(I464*H464,2)</f>
        <v>0</v>
      </c>
      <c r="K464" s="218" t="s">
        <v>210</v>
      </c>
      <c r="L464" s="46"/>
      <c r="M464" s="223" t="s">
        <v>19</v>
      </c>
      <c r="N464" s="224" t="s">
        <v>43</v>
      </c>
      <c r="O464" s="86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7" t="s">
        <v>321</v>
      </c>
      <c r="AT464" s="227" t="s">
        <v>206</v>
      </c>
      <c r="AU464" s="227" t="s">
        <v>81</v>
      </c>
      <c r="AY464" s="19" t="s">
        <v>203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19" t="s">
        <v>79</v>
      </c>
      <c r="BK464" s="228">
        <f>ROUND(I464*H464,2)</f>
        <v>0</v>
      </c>
      <c r="BL464" s="19" t="s">
        <v>321</v>
      </c>
      <c r="BM464" s="227" t="s">
        <v>825</v>
      </c>
    </row>
    <row r="465" s="2" customFormat="1">
      <c r="A465" s="40"/>
      <c r="B465" s="41"/>
      <c r="C465" s="42"/>
      <c r="D465" s="229" t="s">
        <v>213</v>
      </c>
      <c r="E465" s="42"/>
      <c r="F465" s="230" t="s">
        <v>826</v>
      </c>
      <c r="G465" s="42"/>
      <c r="H465" s="42"/>
      <c r="I465" s="231"/>
      <c r="J465" s="42"/>
      <c r="K465" s="42"/>
      <c r="L465" s="46"/>
      <c r="M465" s="232"/>
      <c r="N465" s="233"/>
      <c r="O465" s="86"/>
      <c r="P465" s="86"/>
      <c r="Q465" s="86"/>
      <c r="R465" s="86"/>
      <c r="S465" s="86"/>
      <c r="T465" s="87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213</v>
      </c>
      <c r="AU465" s="19" t="s">
        <v>81</v>
      </c>
    </row>
    <row r="466" s="13" customFormat="1">
      <c r="A466" s="13"/>
      <c r="B466" s="234"/>
      <c r="C466" s="235"/>
      <c r="D466" s="236" t="s">
        <v>215</v>
      </c>
      <c r="E466" s="237" t="s">
        <v>19</v>
      </c>
      <c r="F466" s="238" t="s">
        <v>216</v>
      </c>
      <c r="G466" s="235"/>
      <c r="H466" s="237" t="s">
        <v>19</v>
      </c>
      <c r="I466" s="239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215</v>
      </c>
      <c r="AU466" s="244" t="s">
        <v>81</v>
      </c>
      <c r="AV466" s="13" t="s">
        <v>79</v>
      </c>
      <c r="AW466" s="13" t="s">
        <v>33</v>
      </c>
      <c r="AX466" s="13" t="s">
        <v>72</v>
      </c>
      <c r="AY466" s="244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827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3" customFormat="1">
      <c r="A468" s="13"/>
      <c r="B468" s="234"/>
      <c r="C468" s="235"/>
      <c r="D468" s="236" t="s">
        <v>215</v>
      </c>
      <c r="E468" s="237" t="s">
        <v>19</v>
      </c>
      <c r="F468" s="238" t="s">
        <v>218</v>
      </c>
      <c r="G468" s="235"/>
      <c r="H468" s="237" t="s">
        <v>19</v>
      </c>
      <c r="I468" s="239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215</v>
      </c>
      <c r="AU468" s="244" t="s">
        <v>81</v>
      </c>
      <c r="AV468" s="13" t="s">
        <v>79</v>
      </c>
      <c r="AW468" s="13" t="s">
        <v>33</v>
      </c>
      <c r="AX468" s="13" t="s">
        <v>72</v>
      </c>
      <c r="AY468" s="244" t="s">
        <v>203</v>
      </c>
    </row>
    <row r="469" s="13" customFormat="1">
      <c r="A469" s="13"/>
      <c r="B469" s="234"/>
      <c r="C469" s="235"/>
      <c r="D469" s="236" t="s">
        <v>215</v>
      </c>
      <c r="E469" s="237" t="s">
        <v>19</v>
      </c>
      <c r="F469" s="238" t="s">
        <v>817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215</v>
      </c>
      <c r="AU469" s="244" t="s">
        <v>81</v>
      </c>
      <c r="AV469" s="13" t="s">
        <v>79</v>
      </c>
      <c r="AW469" s="13" t="s">
        <v>33</v>
      </c>
      <c r="AX469" s="13" t="s">
        <v>72</v>
      </c>
      <c r="AY469" s="244" t="s">
        <v>203</v>
      </c>
    </row>
    <row r="470" s="13" customFormat="1">
      <c r="A470" s="13"/>
      <c r="B470" s="234"/>
      <c r="C470" s="235"/>
      <c r="D470" s="236" t="s">
        <v>215</v>
      </c>
      <c r="E470" s="237" t="s">
        <v>19</v>
      </c>
      <c r="F470" s="238" t="s">
        <v>828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215</v>
      </c>
      <c r="AU470" s="244" t="s">
        <v>81</v>
      </c>
      <c r="AV470" s="13" t="s">
        <v>79</v>
      </c>
      <c r="AW470" s="13" t="s">
        <v>33</v>
      </c>
      <c r="AX470" s="13" t="s">
        <v>72</v>
      </c>
      <c r="AY470" s="244" t="s">
        <v>203</v>
      </c>
    </row>
    <row r="471" s="14" customFormat="1">
      <c r="A471" s="14"/>
      <c r="B471" s="245"/>
      <c r="C471" s="246"/>
      <c r="D471" s="236" t="s">
        <v>215</v>
      </c>
      <c r="E471" s="247" t="s">
        <v>19</v>
      </c>
      <c r="F471" s="248" t="s">
        <v>79</v>
      </c>
      <c r="G471" s="246"/>
      <c r="H471" s="249">
        <v>1</v>
      </c>
      <c r="I471" s="250"/>
      <c r="J471" s="246"/>
      <c r="K471" s="246"/>
      <c r="L471" s="251"/>
      <c r="M471" s="252"/>
      <c r="N471" s="253"/>
      <c r="O471" s="253"/>
      <c r="P471" s="253"/>
      <c r="Q471" s="253"/>
      <c r="R471" s="253"/>
      <c r="S471" s="253"/>
      <c r="T471" s="25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5" t="s">
        <v>215</v>
      </c>
      <c r="AU471" s="255" t="s">
        <v>81</v>
      </c>
      <c r="AV471" s="14" t="s">
        <v>81</v>
      </c>
      <c r="AW471" s="14" t="s">
        <v>33</v>
      </c>
      <c r="AX471" s="14" t="s">
        <v>72</v>
      </c>
      <c r="AY471" s="255" t="s">
        <v>203</v>
      </c>
    </row>
    <row r="472" s="13" customFormat="1">
      <c r="A472" s="13"/>
      <c r="B472" s="234"/>
      <c r="C472" s="235"/>
      <c r="D472" s="236" t="s">
        <v>215</v>
      </c>
      <c r="E472" s="237" t="s">
        <v>19</v>
      </c>
      <c r="F472" s="238" t="s">
        <v>216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215</v>
      </c>
      <c r="AU472" s="244" t="s">
        <v>81</v>
      </c>
      <c r="AV472" s="13" t="s">
        <v>79</v>
      </c>
      <c r="AW472" s="13" t="s">
        <v>33</v>
      </c>
      <c r="AX472" s="13" t="s">
        <v>72</v>
      </c>
      <c r="AY472" s="244" t="s">
        <v>203</v>
      </c>
    </row>
    <row r="473" s="13" customFormat="1">
      <c r="A473" s="13"/>
      <c r="B473" s="234"/>
      <c r="C473" s="235"/>
      <c r="D473" s="236" t="s">
        <v>215</v>
      </c>
      <c r="E473" s="237" t="s">
        <v>19</v>
      </c>
      <c r="F473" s="238" t="s">
        <v>829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215</v>
      </c>
      <c r="AU473" s="244" t="s">
        <v>81</v>
      </c>
      <c r="AV473" s="13" t="s">
        <v>79</v>
      </c>
      <c r="AW473" s="13" t="s">
        <v>33</v>
      </c>
      <c r="AX473" s="13" t="s">
        <v>72</v>
      </c>
      <c r="AY473" s="244" t="s">
        <v>203</v>
      </c>
    </row>
    <row r="474" s="13" customFormat="1">
      <c r="A474" s="13"/>
      <c r="B474" s="234"/>
      <c r="C474" s="235"/>
      <c r="D474" s="236" t="s">
        <v>215</v>
      </c>
      <c r="E474" s="237" t="s">
        <v>19</v>
      </c>
      <c r="F474" s="238" t="s">
        <v>238</v>
      </c>
      <c r="G474" s="235"/>
      <c r="H474" s="237" t="s">
        <v>19</v>
      </c>
      <c r="I474" s="239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215</v>
      </c>
      <c r="AU474" s="244" t="s">
        <v>81</v>
      </c>
      <c r="AV474" s="13" t="s">
        <v>79</v>
      </c>
      <c r="AW474" s="13" t="s">
        <v>33</v>
      </c>
      <c r="AX474" s="13" t="s">
        <v>72</v>
      </c>
      <c r="AY474" s="244" t="s">
        <v>203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817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3" customFormat="1">
      <c r="A476" s="13"/>
      <c r="B476" s="234"/>
      <c r="C476" s="235"/>
      <c r="D476" s="236" t="s">
        <v>215</v>
      </c>
      <c r="E476" s="237" t="s">
        <v>19</v>
      </c>
      <c r="F476" s="238" t="s">
        <v>830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215</v>
      </c>
      <c r="AU476" s="244" t="s">
        <v>81</v>
      </c>
      <c r="AV476" s="13" t="s">
        <v>79</v>
      </c>
      <c r="AW476" s="13" t="s">
        <v>33</v>
      </c>
      <c r="AX476" s="13" t="s">
        <v>72</v>
      </c>
      <c r="AY476" s="244" t="s">
        <v>203</v>
      </c>
    </row>
    <row r="477" s="14" customFormat="1">
      <c r="A477" s="14"/>
      <c r="B477" s="245"/>
      <c r="C477" s="246"/>
      <c r="D477" s="236" t="s">
        <v>215</v>
      </c>
      <c r="E477" s="247" t="s">
        <v>19</v>
      </c>
      <c r="F477" s="248" t="s">
        <v>79</v>
      </c>
      <c r="G477" s="246"/>
      <c r="H477" s="249">
        <v>1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215</v>
      </c>
      <c r="AU477" s="255" t="s">
        <v>81</v>
      </c>
      <c r="AV477" s="14" t="s">
        <v>81</v>
      </c>
      <c r="AW477" s="14" t="s">
        <v>33</v>
      </c>
      <c r="AX477" s="14" t="s">
        <v>72</v>
      </c>
      <c r="AY477" s="255" t="s">
        <v>203</v>
      </c>
    </row>
    <row r="478" s="13" customFormat="1">
      <c r="A478" s="13"/>
      <c r="B478" s="234"/>
      <c r="C478" s="235"/>
      <c r="D478" s="236" t="s">
        <v>215</v>
      </c>
      <c r="E478" s="237" t="s">
        <v>19</v>
      </c>
      <c r="F478" s="238" t="s">
        <v>216</v>
      </c>
      <c r="G478" s="235"/>
      <c r="H478" s="237" t="s">
        <v>19</v>
      </c>
      <c r="I478" s="239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215</v>
      </c>
      <c r="AU478" s="244" t="s">
        <v>81</v>
      </c>
      <c r="AV478" s="13" t="s">
        <v>79</v>
      </c>
      <c r="AW478" s="13" t="s">
        <v>33</v>
      </c>
      <c r="AX478" s="13" t="s">
        <v>72</v>
      </c>
      <c r="AY478" s="244" t="s">
        <v>203</v>
      </c>
    </row>
    <row r="479" s="13" customFormat="1">
      <c r="A479" s="13"/>
      <c r="B479" s="234"/>
      <c r="C479" s="235"/>
      <c r="D479" s="236" t="s">
        <v>215</v>
      </c>
      <c r="E479" s="237" t="s">
        <v>19</v>
      </c>
      <c r="F479" s="238" t="s">
        <v>831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215</v>
      </c>
      <c r="AU479" s="244" t="s">
        <v>81</v>
      </c>
      <c r="AV479" s="13" t="s">
        <v>79</v>
      </c>
      <c r="AW479" s="13" t="s">
        <v>33</v>
      </c>
      <c r="AX479" s="13" t="s">
        <v>72</v>
      </c>
      <c r="AY479" s="244" t="s">
        <v>203</v>
      </c>
    </row>
    <row r="480" s="13" customFormat="1">
      <c r="A480" s="13"/>
      <c r="B480" s="234"/>
      <c r="C480" s="235"/>
      <c r="D480" s="236" t="s">
        <v>215</v>
      </c>
      <c r="E480" s="237" t="s">
        <v>19</v>
      </c>
      <c r="F480" s="238" t="s">
        <v>235</v>
      </c>
      <c r="G480" s="235"/>
      <c r="H480" s="237" t="s">
        <v>19</v>
      </c>
      <c r="I480" s="239"/>
      <c r="J480" s="235"/>
      <c r="K480" s="235"/>
      <c r="L480" s="240"/>
      <c r="M480" s="241"/>
      <c r="N480" s="242"/>
      <c r="O480" s="242"/>
      <c r="P480" s="242"/>
      <c r="Q480" s="242"/>
      <c r="R480" s="242"/>
      <c r="S480" s="242"/>
      <c r="T480" s="24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4" t="s">
        <v>215</v>
      </c>
      <c r="AU480" s="244" t="s">
        <v>81</v>
      </c>
      <c r="AV480" s="13" t="s">
        <v>79</v>
      </c>
      <c r="AW480" s="13" t="s">
        <v>33</v>
      </c>
      <c r="AX480" s="13" t="s">
        <v>72</v>
      </c>
      <c r="AY480" s="244" t="s">
        <v>203</v>
      </c>
    </row>
    <row r="481" s="13" customFormat="1">
      <c r="A481" s="13"/>
      <c r="B481" s="234"/>
      <c r="C481" s="235"/>
      <c r="D481" s="236" t="s">
        <v>215</v>
      </c>
      <c r="E481" s="237" t="s">
        <v>19</v>
      </c>
      <c r="F481" s="238" t="s">
        <v>817</v>
      </c>
      <c r="G481" s="235"/>
      <c r="H481" s="237" t="s">
        <v>19</v>
      </c>
      <c r="I481" s="239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215</v>
      </c>
      <c r="AU481" s="244" t="s">
        <v>81</v>
      </c>
      <c r="AV481" s="13" t="s">
        <v>79</v>
      </c>
      <c r="AW481" s="13" t="s">
        <v>33</v>
      </c>
      <c r="AX481" s="13" t="s">
        <v>72</v>
      </c>
      <c r="AY481" s="244" t="s">
        <v>203</v>
      </c>
    </row>
    <row r="482" s="13" customFormat="1">
      <c r="A482" s="13"/>
      <c r="B482" s="234"/>
      <c r="C482" s="235"/>
      <c r="D482" s="236" t="s">
        <v>215</v>
      </c>
      <c r="E482" s="237" t="s">
        <v>19</v>
      </c>
      <c r="F482" s="238" t="s">
        <v>832</v>
      </c>
      <c r="G482" s="235"/>
      <c r="H482" s="237" t="s">
        <v>19</v>
      </c>
      <c r="I482" s="239"/>
      <c r="J482" s="235"/>
      <c r="K482" s="235"/>
      <c r="L482" s="240"/>
      <c r="M482" s="241"/>
      <c r="N482" s="242"/>
      <c r="O482" s="242"/>
      <c r="P482" s="242"/>
      <c r="Q482" s="242"/>
      <c r="R482" s="242"/>
      <c r="S482" s="242"/>
      <c r="T482" s="24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4" t="s">
        <v>215</v>
      </c>
      <c r="AU482" s="244" t="s">
        <v>81</v>
      </c>
      <c r="AV482" s="13" t="s">
        <v>79</v>
      </c>
      <c r="AW482" s="13" t="s">
        <v>33</v>
      </c>
      <c r="AX482" s="13" t="s">
        <v>72</v>
      </c>
      <c r="AY482" s="244" t="s">
        <v>203</v>
      </c>
    </row>
    <row r="483" s="14" customFormat="1">
      <c r="A483" s="14"/>
      <c r="B483" s="245"/>
      <c r="C483" s="246"/>
      <c r="D483" s="236" t="s">
        <v>215</v>
      </c>
      <c r="E483" s="247" t="s">
        <v>19</v>
      </c>
      <c r="F483" s="248" t="s">
        <v>79</v>
      </c>
      <c r="G483" s="246"/>
      <c r="H483" s="249">
        <v>1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5" t="s">
        <v>215</v>
      </c>
      <c r="AU483" s="255" t="s">
        <v>81</v>
      </c>
      <c r="AV483" s="14" t="s">
        <v>81</v>
      </c>
      <c r="AW483" s="14" t="s">
        <v>33</v>
      </c>
      <c r="AX483" s="14" t="s">
        <v>72</v>
      </c>
      <c r="AY483" s="255" t="s">
        <v>203</v>
      </c>
    </row>
    <row r="484" s="13" customFormat="1">
      <c r="A484" s="13"/>
      <c r="B484" s="234"/>
      <c r="C484" s="235"/>
      <c r="D484" s="236" t="s">
        <v>215</v>
      </c>
      <c r="E484" s="237" t="s">
        <v>19</v>
      </c>
      <c r="F484" s="238" t="s">
        <v>216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215</v>
      </c>
      <c r="AU484" s="244" t="s">
        <v>81</v>
      </c>
      <c r="AV484" s="13" t="s">
        <v>79</v>
      </c>
      <c r="AW484" s="13" t="s">
        <v>33</v>
      </c>
      <c r="AX484" s="13" t="s">
        <v>72</v>
      </c>
      <c r="AY484" s="244" t="s">
        <v>203</v>
      </c>
    </row>
    <row r="485" s="13" customFormat="1">
      <c r="A485" s="13"/>
      <c r="B485" s="234"/>
      <c r="C485" s="235"/>
      <c r="D485" s="236" t="s">
        <v>215</v>
      </c>
      <c r="E485" s="237" t="s">
        <v>19</v>
      </c>
      <c r="F485" s="238" t="s">
        <v>833</v>
      </c>
      <c r="G485" s="235"/>
      <c r="H485" s="237" t="s">
        <v>19</v>
      </c>
      <c r="I485" s="239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215</v>
      </c>
      <c r="AU485" s="244" t="s">
        <v>81</v>
      </c>
      <c r="AV485" s="13" t="s">
        <v>79</v>
      </c>
      <c r="AW485" s="13" t="s">
        <v>33</v>
      </c>
      <c r="AX485" s="13" t="s">
        <v>72</v>
      </c>
      <c r="AY485" s="244" t="s">
        <v>203</v>
      </c>
    </row>
    <row r="486" s="13" customFormat="1">
      <c r="A486" s="13"/>
      <c r="B486" s="234"/>
      <c r="C486" s="235"/>
      <c r="D486" s="236" t="s">
        <v>215</v>
      </c>
      <c r="E486" s="237" t="s">
        <v>19</v>
      </c>
      <c r="F486" s="238" t="s">
        <v>229</v>
      </c>
      <c r="G486" s="235"/>
      <c r="H486" s="237" t="s">
        <v>19</v>
      </c>
      <c r="I486" s="239"/>
      <c r="J486" s="235"/>
      <c r="K486" s="235"/>
      <c r="L486" s="240"/>
      <c r="M486" s="241"/>
      <c r="N486" s="242"/>
      <c r="O486" s="242"/>
      <c r="P486" s="242"/>
      <c r="Q486" s="242"/>
      <c r="R486" s="242"/>
      <c r="S486" s="242"/>
      <c r="T486" s="24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4" t="s">
        <v>215</v>
      </c>
      <c r="AU486" s="244" t="s">
        <v>81</v>
      </c>
      <c r="AV486" s="13" t="s">
        <v>79</v>
      </c>
      <c r="AW486" s="13" t="s">
        <v>33</v>
      </c>
      <c r="AX486" s="13" t="s">
        <v>72</v>
      </c>
      <c r="AY486" s="244" t="s">
        <v>203</v>
      </c>
    </row>
    <row r="487" s="13" customFormat="1">
      <c r="A487" s="13"/>
      <c r="B487" s="234"/>
      <c r="C487" s="235"/>
      <c r="D487" s="236" t="s">
        <v>215</v>
      </c>
      <c r="E487" s="237" t="s">
        <v>19</v>
      </c>
      <c r="F487" s="238" t="s">
        <v>817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215</v>
      </c>
      <c r="AU487" s="244" t="s">
        <v>81</v>
      </c>
      <c r="AV487" s="13" t="s">
        <v>79</v>
      </c>
      <c r="AW487" s="13" t="s">
        <v>33</v>
      </c>
      <c r="AX487" s="13" t="s">
        <v>72</v>
      </c>
      <c r="AY487" s="244" t="s">
        <v>203</v>
      </c>
    </row>
    <row r="488" s="13" customFormat="1">
      <c r="A488" s="13"/>
      <c r="B488" s="234"/>
      <c r="C488" s="235"/>
      <c r="D488" s="236" t="s">
        <v>215</v>
      </c>
      <c r="E488" s="237" t="s">
        <v>19</v>
      </c>
      <c r="F488" s="238" t="s">
        <v>834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215</v>
      </c>
      <c r="AU488" s="244" t="s">
        <v>81</v>
      </c>
      <c r="AV488" s="13" t="s">
        <v>79</v>
      </c>
      <c r="AW488" s="13" t="s">
        <v>33</v>
      </c>
      <c r="AX488" s="13" t="s">
        <v>72</v>
      </c>
      <c r="AY488" s="244" t="s">
        <v>203</v>
      </c>
    </row>
    <row r="489" s="14" customFormat="1">
      <c r="A489" s="14"/>
      <c r="B489" s="245"/>
      <c r="C489" s="246"/>
      <c r="D489" s="236" t="s">
        <v>215</v>
      </c>
      <c r="E489" s="247" t="s">
        <v>19</v>
      </c>
      <c r="F489" s="248" t="s">
        <v>79</v>
      </c>
      <c r="G489" s="246"/>
      <c r="H489" s="249">
        <v>1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215</v>
      </c>
      <c r="AU489" s="255" t="s">
        <v>81</v>
      </c>
      <c r="AV489" s="14" t="s">
        <v>81</v>
      </c>
      <c r="AW489" s="14" t="s">
        <v>33</v>
      </c>
      <c r="AX489" s="14" t="s">
        <v>72</v>
      </c>
      <c r="AY489" s="255" t="s">
        <v>203</v>
      </c>
    </row>
    <row r="490" s="13" customFormat="1">
      <c r="A490" s="13"/>
      <c r="B490" s="234"/>
      <c r="C490" s="235"/>
      <c r="D490" s="236" t="s">
        <v>215</v>
      </c>
      <c r="E490" s="237" t="s">
        <v>19</v>
      </c>
      <c r="F490" s="238" t="s">
        <v>216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215</v>
      </c>
      <c r="AU490" s="244" t="s">
        <v>81</v>
      </c>
      <c r="AV490" s="13" t="s">
        <v>79</v>
      </c>
      <c r="AW490" s="13" t="s">
        <v>33</v>
      </c>
      <c r="AX490" s="13" t="s">
        <v>72</v>
      </c>
      <c r="AY490" s="244" t="s">
        <v>203</v>
      </c>
    </row>
    <row r="491" s="13" customFormat="1">
      <c r="A491" s="13"/>
      <c r="B491" s="234"/>
      <c r="C491" s="235"/>
      <c r="D491" s="236" t="s">
        <v>215</v>
      </c>
      <c r="E491" s="237" t="s">
        <v>19</v>
      </c>
      <c r="F491" s="238" t="s">
        <v>835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215</v>
      </c>
      <c r="AU491" s="244" t="s">
        <v>81</v>
      </c>
      <c r="AV491" s="13" t="s">
        <v>79</v>
      </c>
      <c r="AW491" s="13" t="s">
        <v>33</v>
      </c>
      <c r="AX491" s="13" t="s">
        <v>72</v>
      </c>
      <c r="AY491" s="244" t="s">
        <v>203</v>
      </c>
    </row>
    <row r="492" s="13" customFormat="1">
      <c r="A492" s="13"/>
      <c r="B492" s="234"/>
      <c r="C492" s="235"/>
      <c r="D492" s="236" t="s">
        <v>215</v>
      </c>
      <c r="E492" s="237" t="s">
        <v>19</v>
      </c>
      <c r="F492" s="238" t="s">
        <v>229</v>
      </c>
      <c r="G492" s="235"/>
      <c r="H492" s="237" t="s">
        <v>19</v>
      </c>
      <c r="I492" s="239"/>
      <c r="J492" s="235"/>
      <c r="K492" s="235"/>
      <c r="L492" s="240"/>
      <c r="M492" s="241"/>
      <c r="N492" s="242"/>
      <c r="O492" s="242"/>
      <c r="P492" s="242"/>
      <c r="Q492" s="242"/>
      <c r="R492" s="242"/>
      <c r="S492" s="242"/>
      <c r="T492" s="24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4" t="s">
        <v>215</v>
      </c>
      <c r="AU492" s="244" t="s">
        <v>81</v>
      </c>
      <c r="AV492" s="13" t="s">
        <v>79</v>
      </c>
      <c r="AW492" s="13" t="s">
        <v>33</v>
      </c>
      <c r="AX492" s="13" t="s">
        <v>72</v>
      </c>
      <c r="AY492" s="244" t="s">
        <v>203</v>
      </c>
    </row>
    <row r="493" s="13" customFormat="1">
      <c r="A493" s="13"/>
      <c r="B493" s="234"/>
      <c r="C493" s="235"/>
      <c r="D493" s="236" t="s">
        <v>215</v>
      </c>
      <c r="E493" s="237" t="s">
        <v>19</v>
      </c>
      <c r="F493" s="238" t="s">
        <v>817</v>
      </c>
      <c r="G493" s="235"/>
      <c r="H493" s="237" t="s">
        <v>19</v>
      </c>
      <c r="I493" s="239"/>
      <c r="J493" s="235"/>
      <c r="K493" s="235"/>
      <c r="L493" s="240"/>
      <c r="M493" s="241"/>
      <c r="N493" s="242"/>
      <c r="O493" s="242"/>
      <c r="P493" s="242"/>
      <c r="Q493" s="242"/>
      <c r="R493" s="242"/>
      <c r="S493" s="242"/>
      <c r="T493" s="24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4" t="s">
        <v>215</v>
      </c>
      <c r="AU493" s="244" t="s">
        <v>81</v>
      </c>
      <c r="AV493" s="13" t="s">
        <v>79</v>
      </c>
      <c r="AW493" s="13" t="s">
        <v>33</v>
      </c>
      <c r="AX493" s="13" t="s">
        <v>72</v>
      </c>
      <c r="AY493" s="244" t="s">
        <v>203</v>
      </c>
    </row>
    <row r="494" s="13" customFormat="1">
      <c r="A494" s="13"/>
      <c r="B494" s="234"/>
      <c r="C494" s="235"/>
      <c r="D494" s="236" t="s">
        <v>215</v>
      </c>
      <c r="E494" s="237" t="s">
        <v>19</v>
      </c>
      <c r="F494" s="238" t="s">
        <v>836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215</v>
      </c>
      <c r="AU494" s="244" t="s">
        <v>81</v>
      </c>
      <c r="AV494" s="13" t="s">
        <v>79</v>
      </c>
      <c r="AW494" s="13" t="s">
        <v>33</v>
      </c>
      <c r="AX494" s="13" t="s">
        <v>72</v>
      </c>
      <c r="AY494" s="244" t="s">
        <v>203</v>
      </c>
    </row>
    <row r="495" s="14" customFormat="1">
      <c r="A495" s="14"/>
      <c r="B495" s="245"/>
      <c r="C495" s="246"/>
      <c r="D495" s="236" t="s">
        <v>215</v>
      </c>
      <c r="E495" s="247" t="s">
        <v>19</v>
      </c>
      <c r="F495" s="248" t="s">
        <v>79</v>
      </c>
      <c r="G495" s="246"/>
      <c r="H495" s="249">
        <v>1</v>
      </c>
      <c r="I495" s="250"/>
      <c r="J495" s="246"/>
      <c r="K495" s="246"/>
      <c r="L495" s="251"/>
      <c r="M495" s="252"/>
      <c r="N495" s="253"/>
      <c r="O495" s="253"/>
      <c r="P495" s="253"/>
      <c r="Q495" s="253"/>
      <c r="R495" s="253"/>
      <c r="S495" s="253"/>
      <c r="T495" s="25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5" t="s">
        <v>215</v>
      </c>
      <c r="AU495" s="255" t="s">
        <v>81</v>
      </c>
      <c r="AV495" s="14" t="s">
        <v>81</v>
      </c>
      <c r="AW495" s="14" t="s">
        <v>33</v>
      </c>
      <c r="AX495" s="14" t="s">
        <v>72</v>
      </c>
      <c r="AY495" s="255" t="s">
        <v>203</v>
      </c>
    </row>
    <row r="496" s="15" customFormat="1">
      <c r="A496" s="15"/>
      <c r="B496" s="256"/>
      <c r="C496" s="257"/>
      <c r="D496" s="236" t="s">
        <v>215</v>
      </c>
      <c r="E496" s="258" t="s">
        <v>19</v>
      </c>
      <c r="F496" s="259" t="s">
        <v>246</v>
      </c>
      <c r="G496" s="257"/>
      <c r="H496" s="260">
        <v>5</v>
      </c>
      <c r="I496" s="261"/>
      <c r="J496" s="257"/>
      <c r="K496" s="257"/>
      <c r="L496" s="262"/>
      <c r="M496" s="263"/>
      <c r="N496" s="264"/>
      <c r="O496" s="264"/>
      <c r="P496" s="264"/>
      <c r="Q496" s="264"/>
      <c r="R496" s="264"/>
      <c r="S496" s="264"/>
      <c r="T496" s="26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66" t="s">
        <v>215</v>
      </c>
      <c r="AU496" s="266" t="s">
        <v>81</v>
      </c>
      <c r="AV496" s="15" t="s">
        <v>211</v>
      </c>
      <c r="AW496" s="15" t="s">
        <v>33</v>
      </c>
      <c r="AX496" s="15" t="s">
        <v>79</v>
      </c>
      <c r="AY496" s="266" t="s">
        <v>203</v>
      </c>
    </row>
    <row r="497" s="2" customFormat="1" ht="21.75" customHeight="1">
      <c r="A497" s="40"/>
      <c r="B497" s="41"/>
      <c r="C497" s="270" t="s">
        <v>394</v>
      </c>
      <c r="D497" s="270" t="s">
        <v>771</v>
      </c>
      <c r="E497" s="271" t="s">
        <v>837</v>
      </c>
      <c r="F497" s="272" t="s">
        <v>838</v>
      </c>
      <c r="G497" s="273" t="s">
        <v>358</v>
      </c>
      <c r="H497" s="274">
        <v>2</v>
      </c>
      <c r="I497" s="275"/>
      <c r="J497" s="276">
        <f>ROUND(I497*H497,2)</f>
        <v>0</v>
      </c>
      <c r="K497" s="272" t="s">
        <v>210</v>
      </c>
      <c r="L497" s="277"/>
      <c r="M497" s="278" t="s">
        <v>19</v>
      </c>
      <c r="N497" s="279" t="s">
        <v>43</v>
      </c>
      <c r="O497" s="86"/>
      <c r="P497" s="225">
        <f>O497*H497</f>
        <v>0</v>
      </c>
      <c r="Q497" s="225">
        <v>0.024299999999999999</v>
      </c>
      <c r="R497" s="225">
        <f>Q497*H497</f>
        <v>0.048599999999999997</v>
      </c>
      <c r="S497" s="225">
        <v>0</v>
      </c>
      <c r="T497" s="226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27" t="s">
        <v>821</v>
      </c>
      <c r="AT497" s="227" t="s">
        <v>771</v>
      </c>
      <c r="AU497" s="227" t="s">
        <v>81</v>
      </c>
      <c r="AY497" s="19" t="s">
        <v>203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19" t="s">
        <v>79</v>
      </c>
      <c r="BK497" s="228">
        <f>ROUND(I497*H497,2)</f>
        <v>0</v>
      </c>
      <c r="BL497" s="19" t="s">
        <v>321</v>
      </c>
      <c r="BM497" s="227" t="s">
        <v>839</v>
      </c>
    </row>
    <row r="498" s="13" customFormat="1">
      <c r="A498" s="13"/>
      <c r="B498" s="234"/>
      <c r="C498" s="235"/>
      <c r="D498" s="236" t="s">
        <v>215</v>
      </c>
      <c r="E498" s="237" t="s">
        <v>19</v>
      </c>
      <c r="F498" s="238" t="s">
        <v>216</v>
      </c>
      <c r="G498" s="235"/>
      <c r="H498" s="237" t="s">
        <v>19</v>
      </c>
      <c r="I498" s="239"/>
      <c r="J498" s="235"/>
      <c r="K498" s="235"/>
      <c r="L498" s="240"/>
      <c r="M498" s="241"/>
      <c r="N498" s="242"/>
      <c r="O498" s="242"/>
      <c r="P498" s="242"/>
      <c r="Q498" s="242"/>
      <c r="R498" s="242"/>
      <c r="S498" s="242"/>
      <c r="T498" s="24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4" t="s">
        <v>215</v>
      </c>
      <c r="AU498" s="244" t="s">
        <v>81</v>
      </c>
      <c r="AV498" s="13" t="s">
        <v>79</v>
      </c>
      <c r="AW498" s="13" t="s">
        <v>33</v>
      </c>
      <c r="AX498" s="13" t="s">
        <v>72</v>
      </c>
      <c r="AY498" s="244" t="s">
        <v>203</v>
      </c>
    </row>
    <row r="499" s="13" customFormat="1">
      <c r="A499" s="13"/>
      <c r="B499" s="234"/>
      <c r="C499" s="235"/>
      <c r="D499" s="236" t="s">
        <v>215</v>
      </c>
      <c r="E499" s="237" t="s">
        <v>19</v>
      </c>
      <c r="F499" s="238" t="s">
        <v>827</v>
      </c>
      <c r="G499" s="235"/>
      <c r="H499" s="237" t="s">
        <v>19</v>
      </c>
      <c r="I499" s="239"/>
      <c r="J499" s="235"/>
      <c r="K499" s="235"/>
      <c r="L499" s="240"/>
      <c r="M499" s="241"/>
      <c r="N499" s="242"/>
      <c r="O499" s="242"/>
      <c r="P499" s="242"/>
      <c r="Q499" s="242"/>
      <c r="R499" s="242"/>
      <c r="S499" s="242"/>
      <c r="T499" s="24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4" t="s">
        <v>215</v>
      </c>
      <c r="AU499" s="244" t="s">
        <v>81</v>
      </c>
      <c r="AV499" s="13" t="s">
        <v>79</v>
      </c>
      <c r="AW499" s="13" t="s">
        <v>33</v>
      </c>
      <c r="AX499" s="13" t="s">
        <v>72</v>
      </c>
      <c r="AY499" s="244" t="s">
        <v>203</v>
      </c>
    </row>
    <row r="500" s="13" customFormat="1">
      <c r="A500" s="13"/>
      <c r="B500" s="234"/>
      <c r="C500" s="235"/>
      <c r="D500" s="236" t="s">
        <v>215</v>
      </c>
      <c r="E500" s="237" t="s">
        <v>19</v>
      </c>
      <c r="F500" s="238" t="s">
        <v>218</v>
      </c>
      <c r="G500" s="235"/>
      <c r="H500" s="237" t="s">
        <v>19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215</v>
      </c>
      <c r="AU500" s="244" t="s">
        <v>81</v>
      </c>
      <c r="AV500" s="13" t="s">
        <v>79</v>
      </c>
      <c r="AW500" s="13" t="s">
        <v>33</v>
      </c>
      <c r="AX500" s="13" t="s">
        <v>72</v>
      </c>
      <c r="AY500" s="244" t="s">
        <v>203</v>
      </c>
    </row>
    <row r="501" s="13" customFormat="1">
      <c r="A501" s="13"/>
      <c r="B501" s="234"/>
      <c r="C501" s="235"/>
      <c r="D501" s="236" t="s">
        <v>215</v>
      </c>
      <c r="E501" s="237" t="s">
        <v>19</v>
      </c>
      <c r="F501" s="238" t="s">
        <v>817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215</v>
      </c>
      <c r="AU501" s="244" t="s">
        <v>81</v>
      </c>
      <c r="AV501" s="13" t="s">
        <v>79</v>
      </c>
      <c r="AW501" s="13" t="s">
        <v>33</v>
      </c>
      <c r="AX501" s="13" t="s">
        <v>72</v>
      </c>
      <c r="AY501" s="244" t="s">
        <v>203</v>
      </c>
    </row>
    <row r="502" s="13" customFormat="1">
      <c r="A502" s="13"/>
      <c r="B502" s="234"/>
      <c r="C502" s="235"/>
      <c r="D502" s="236" t="s">
        <v>215</v>
      </c>
      <c r="E502" s="237" t="s">
        <v>19</v>
      </c>
      <c r="F502" s="238" t="s">
        <v>828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215</v>
      </c>
      <c r="AU502" s="244" t="s">
        <v>81</v>
      </c>
      <c r="AV502" s="13" t="s">
        <v>79</v>
      </c>
      <c r="AW502" s="13" t="s">
        <v>33</v>
      </c>
      <c r="AX502" s="13" t="s">
        <v>72</v>
      </c>
      <c r="AY502" s="244" t="s">
        <v>203</v>
      </c>
    </row>
    <row r="503" s="14" customFormat="1">
      <c r="A503" s="14"/>
      <c r="B503" s="245"/>
      <c r="C503" s="246"/>
      <c r="D503" s="236" t="s">
        <v>215</v>
      </c>
      <c r="E503" s="247" t="s">
        <v>19</v>
      </c>
      <c r="F503" s="248" t="s">
        <v>79</v>
      </c>
      <c r="G503" s="246"/>
      <c r="H503" s="249">
        <v>1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5" t="s">
        <v>215</v>
      </c>
      <c r="AU503" s="255" t="s">
        <v>81</v>
      </c>
      <c r="AV503" s="14" t="s">
        <v>81</v>
      </c>
      <c r="AW503" s="14" t="s">
        <v>33</v>
      </c>
      <c r="AX503" s="14" t="s">
        <v>72</v>
      </c>
      <c r="AY503" s="255" t="s">
        <v>203</v>
      </c>
    </row>
    <row r="504" s="13" customFormat="1">
      <c r="A504" s="13"/>
      <c r="B504" s="234"/>
      <c r="C504" s="235"/>
      <c r="D504" s="236" t="s">
        <v>215</v>
      </c>
      <c r="E504" s="237" t="s">
        <v>19</v>
      </c>
      <c r="F504" s="238" t="s">
        <v>216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215</v>
      </c>
      <c r="AU504" s="244" t="s">
        <v>81</v>
      </c>
      <c r="AV504" s="13" t="s">
        <v>79</v>
      </c>
      <c r="AW504" s="13" t="s">
        <v>33</v>
      </c>
      <c r="AX504" s="13" t="s">
        <v>72</v>
      </c>
      <c r="AY504" s="244" t="s">
        <v>203</v>
      </c>
    </row>
    <row r="505" s="13" customFormat="1">
      <c r="A505" s="13"/>
      <c r="B505" s="234"/>
      <c r="C505" s="235"/>
      <c r="D505" s="236" t="s">
        <v>215</v>
      </c>
      <c r="E505" s="237" t="s">
        <v>19</v>
      </c>
      <c r="F505" s="238" t="s">
        <v>835</v>
      </c>
      <c r="G505" s="235"/>
      <c r="H505" s="237" t="s">
        <v>19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215</v>
      </c>
      <c r="AU505" s="244" t="s">
        <v>81</v>
      </c>
      <c r="AV505" s="13" t="s">
        <v>79</v>
      </c>
      <c r="AW505" s="13" t="s">
        <v>33</v>
      </c>
      <c r="AX505" s="13" t="s">
        <v>72</v>
      </c>
      <c r="AY505" s="244" t="s">
        <v>203</v>
      </c>
    </row>
    <row r="506" s="13" customFormat="1">
      <c r="A506" s="13"/>
      <c r="B506" s="234"/>
      <c r="C506" s="235"/>
      <c r="D506" s="236" t="s">
        <v>215</v>
      </c>
      <c r="E506" s="237" t="s">
        <v>19</v>
      </c>
      <c r="F506" s="238" t="s">
        <v>229</v>
      </c>
      <c r="G506" s="235"/>
      <c r="H506" s="237" t="s">
        <v>19</v>
      </c>
      <c r="I506" s="239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215</v>
      </c>
      <c r="AU506" s="244" t="s">
        <v>81</v>
      </c>
      <c r="AV506" s="13" t="s">
        <v>79</v>
      </c>
      <c r="AW506" s="13" t="s">
        <v>33</v>
      </c>
      <c r="AX506" s="13" t="s">
        <v>72</v>
      </c>
      <c r="AY506" s="244" t="s">
        <v>203</v>
      </c>
    </row>
    <row r="507" s="13" customFormat="1">
      <c r="A507" s="13"/>
      <c r="B507" s="234"/>
      <c r="C507" s="235"/>
      <c r="D507" s="236" t="s">
        <v>215</v>
      </c>
      <c r="E507" s="237" t="s">
        <v>19</v>
      </c>
      <c r="F507" s="238" t="s">
        <v>817</v>
      </c>
      <c r="G507" s="235"/>
      <c r="H507" s="237" t="s">
        <v>19</v>
      </c>
      <c r="I507" s="239"/>
      <c r="J507" s="235"/>
      <c r="K507" s="235"/>
      <c r="L507" s="240"/>
      <c r="M507" s="241"/>
      <c r="N507" s="242"/>
      <c r="O507" s="242"/>
      <c r="P507" s="242"/>
      <c r="Q507" s="242"/>
      <c r="R507" s="242"/>
      <c r="S507" s="242"/>
      <c r="T507" s="24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4" t="s">
        <v>215</v>
      </c>
      <c r="AU507" s="244" t="s">
        <v>81</v>
      </c>
      <c r="AV507" s="13" t="s">
        <v>79</v>
      </c>
      <c r="AW507" s="13" t="s">
        <v>33</v>
      </c>
      <c r="AX507" s="13" t="s">
        <v>72</v>
      </c>
      <c r="AY507" s="244" t="s">
        <v>203</v>
      </c>
    </row>
    <row r="508" s="13" customFormat="1">
      <c r="A508" s="13"/>
      <c r="B508" s="234"/>
      <c r="C508" s="235"/>
      <c r="D508" s="236" t="s">
        <v>215</v>
      </c>
      <c r="E508" s="237" t="s">
        <v>19</v>
      </c>
      <c r="F508" s="238" t="s">
        <v>836</v>
      </c>
      <c r="G508" s="235"/>
      <c r="H508" s="237" t="s">
        <v>19</v>
      </c>
      <c r="I508" s="239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215</v>
      </c>
      <c r="AU508" s="244" t="s">
        <v>81</v>
      </c>
      <c r="AV508" s="13" t="s">
        <v>79</v>
      </c>
      <c r="AW508" s="13" t="s">
        <v>33</v>
      </c>
      <c r="AX508" s="13" t="s">
        <v>72</v>
      </c>
      <c r="AY508" s="244" t="s">
        <v>203</v>
      </c>
    </row>
    <row r="509" s="14" customFormat="1">
      <c r="A509" s="14"/>
      <c r="B509" s="245"/>
      <c r="C509" s="246"/>
      <c r="D509" s="236" t="s">
        <v>215</v>
      </c>
      <c r="E509" s="247" t="s">
        <v>19</v>
      </c>
      <c r="F509" s="248" t="s">
        <v>79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215</v>
      </c>
      <c r="AU509" s="255" t="s">
        <v>81</v>
      </c>
      <c r="AV509" s="14" t="s">
        <v>81</v>
      </c>
      <c r="AW509" s="14" t="s">
        <v>33</v>
      </c>
      <c r="AX509" s="14" t="s">
        <v>72</v>
      </c>
      <c r="AY509" s="255" t="s">
        <v>203</v>
      </c>
    </row>
    <row r="510" s="15" customFormat="1">
      <c r="A510" s="15"/>
      <c r="B510" s="256"/>
      <c r="C510" s="257"/>
      <c r="D510" s="236" t="s">
        <v>215</v>
      </c>
      <c r="E510" s="258" t="s">
        <v>19</v>
      </c>
      <c r="F510" s="259" t="s">
        <v>246</v>
      </c>
      <c r="G510" s="257"/>
      <c r="H510" s="260">
        <v>2</v>
      </c>
      <c r="I510" s="261"/>
      <c r="J510" s="257"/>
      <c r="K510" s="257"/>
      <c r="L510" s="262"/>
      <c r="M510" s="263"/>
      <c r="N510" s="264"/>
      <c r="O510" s="264"/>
      <c r="P510" s="264"/>
      <c r="Q510" s="264"/>
      <c r="R510" s="264"/>
      <c r="S510" s="264"/>
      <c r="T510" s="26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66" t="s">
        <v>215</v>
      </c>
      <c r="AU510" s="266" t="s">
        <v>81</v>
      </c>
      <c r="AV510" s="15" t="s">
        <v>211</v>
      </c>
      <c r="AW510" s="15" t="s">
        <v>33</v>
      </c>
      <c r="AX510" s="15" t="s">
        <v>79</v>
      </c>
      <c r="AY510" s="266" t="s">
        <v>203</v>
      </c>
    </row>
    <row r="511" s="2" customFormat="1" ht="21.75" customHeight="1">
      <c r="A511" s="40"/>
      <c r="B511" s="41"/>
      <c r="C511" s="270" t="s">
        <v>430</v>
      </c>
      <c r="D511" s="270" t="s">
        <v>771</v>
      </c>
      <c r="E511" s="271" t="s">
        <v>840</v>
      </c>
      <c r="F511" s="272" t="s">
        <v>841</v>
      </c>
      <c r="G511" s="273" t="s">
        <v>358</v>
      </c>
      <c r="H511" s="274">
        <v>2</v>
      </c>
      <c r="I511" s="275"/>
      <c r="J511" s="276">
        <f>ROUND(I511*H511,2)</f>
        <v>0</v>
      </c>
      <c r="K511" s="272" t="s">
        <v>210</v>
      </c>
      <c r="L511" s="277"/>
      <c r="M511" s="278" t="s">
        <v>19</v>
      </c>
      <c r="N511" s="279" t="s">
        <v>43</v>
      </c>
      <c r="O511" s="86"/>
      <c r="P511" s="225">
        <f>O511*H511</f>
        <v>0</v>
      </c>
      <c r="Q511" s="225">
        <v>0.027</v>
      </c>
      <c r="R511" s="225">
        <f>Q511*H511</f>
        <v>0.053999999999999999</v>
      </c>
      <c r="S511" s="225">
        <v>0</v>
      </c>
      <c r="T511" s="226">
        <f>S511*H511</f>
        <v>0</v>
      </c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27" t="s">
        <v>821</v>
      </c>
      <c r="AT511" s="227" t="s">
        <v>771</v>
      </c>
      <c r="AU511" s="227" t="s">
        <v>81</v>
      </c>
      <c r="AY511" s="19" t="s">
        <v>203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19" t="s">
        <v>79</v>
      </c>
      <c r="BK511" s="228">
        <f>ROUND(I511*H511,2)</f>
        <v>0</v>
      </c>
      <c r="BL511" s="19" t="s">
        <v>321</v>
      </c>
      <c r="BM511" s="227" t="s">
        <v>842</v>
      </c>
    </row>
    <row r="512" s="13" customFormat="1">
      <c r="A512" s="13"/>
      <c r="B512" s="234"/>
      <c r="C512" s="235"/>
      <c r="D512" s="236" t="s">
        <v>215</v>
      </c>
      <c r="E512" s="237" t="s">
        <v>19</v>
      </c>
      <c r="F512" s="238" t="s">
        <v>216</v>
      </c>
      <c r="G512" s="235"/>
      <c r="H512" s="237" t="s">
        <v>19</v>
      </c>
      <c r="I512" s="239"/>
      <c r="J512" s="235"/>
      <c r="K512" s="235"/>
      <c r="L512" s="240"/>
      <c r="M512" s="241"/>
      <c r="N512" s="242"/>
      <c r="O512" s="242"/>
      <c r="P512" s="242"/>
      <c r="Q512" s="242"/>
      <c r="R512" s="242"/>
      <c r="S512" s="242"/>
      <c r="T512" s="24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4" t="s">
        <v>215</v>
      </c>
      <c r="AU512" s="244" t="s">
        <v>81</v>
      </c>
      <c r="AV512" s="13" t="s">
        <v>79</v>
      </c>
      <c r="AW512" s="13" t="s">
        <v>33</v>
      </c>
      <c r="AX512" s="13" t="s">
        <v>72</v>
      </c>
      <c r="AY512" s="244" t="s">
        <v>203</v>
      </c>
    </row>
    <row r="513" s="13" customFormat="1">
      <c r="A513" s="13"/>
      <c r="B513" s="234"/>
      <c r="C513" s="235"/>
      <c r="D513" s="236" t="s">
        <v>215</v>
      </c>
      <c r="E513" s="237" t="s">
        <v>19</v>
      </c>
      <c r="F513" s="238" t="s">
        <v>829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215</v>
      </c>
      <c r="AU513" s="244" t="s">
        <v>81</v>
      </c>
      <c r="AV513" s="13" t="s">
        <v>79</v>
      </c>
      <c r="AW513" s="13" t="s">
        <v>33</v>
      </c>
      <c r="AX513" s="13" t="s">
        <v>72</v>
      </c>
      <c r="AY513" s="244" t="s">
        <v>203</v>
      </c>
    </row>
    <row r="514" s="13" customFormat="1">
      <c r="A514" s="13"/>
      <c r="B514" s="234"/>
      <c r="C514" s="235"/>
      <c r="D514" s="236" t="s">
        <v>215</v>
      </c>
      <c r="E514" s="237" t="s">
        <v>19</v>
      </c>
      <c r="F514" s="238" t="s">
        <v>238</v>
      </c>
      <c r="G514" s="235"/>
      <c r="H514" s="237" t="s">
        <v>19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215</v>
      </c>
      <c r="AU514" s="244" t="s">
        <v>81</v>
      </c>
      <c r="AV514" s="13" t="s">
        <v>79</v>
      </c>
      <c r="AW514" s="13" t="s">
        <v>33</v>
      </c>
      <c r="AX514" s="13" t="s">
        <v>72</v>
      </c>
      <c r="AY514" s="244" t="s">
        <v>203</v>
      </c>
    </row>
    <row r="515" s="13" customFormat="1">
      <c r="A515" s="13"/>
      <c r="B515" s="234"/>
      <c r="C515" s="235"/>
      <c r="D515" s="236" t="s">
        <v>215</v>
      </c>
      <c r="E515" s="237" t="s">
        <v>19</v>
      </c>
      <c r="F515" s="238" t="s">
        <v>817</v>
      </c>
      <c r="G515" s="235"/>
      <c r="H515" s="237" t="s">
        <v>19</v>
      </c>
      <c r="I515" s="239"/>
      <c r="J515" s="235"/>
      <c r="K515" s="235"/>
      <c r="L515" s="240"/>
      <c r="M515" s="241"/>
      <c r="N515" s="242"/>
      <c r="O515" s="242"/>
      <c r="P515" s="242"/>
      <c r="Q515" s="242"/>
      <c r="R515" s="242"/>
      <c r="S515" s="242"/>
      <c r="T515" s="24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4" t="s">
        <v>215</v>
      </c>
      <c r="AU515" s="244" t="s">
        <v>81</v>
      </c>
      <c r="AV515" s="13" t="s">
        <v>79</v>
      </c>
      <c r="AW515" s="13" t="s">
        <v>33</v>
      </c>
      <c r="AX515" s="13" t="s">
        <v>72</v>
      </c>
      <c r="AY515" s="244" t="s">
        <v>203</v>
      </c>
    </row>
    <row r="516" s="13" customFormat="1">
      <c r="A516" s="13"/>
      <c r="B516" s="234"/>
      <c r="C516" s="235"/>
      <c r="D516" s="236" t="s">
        <v>215</v>
      </c>
      <c r="E516" s="237" t="s">
        <v>19</v>
      </c>
      <c r="F516" s="238" t="s">
        <v>830</v>
      </c>
      <c r="G516" s="235"/>
      <c r="H516" s="237" t="s">
        <v>19</v>
      </c>
      <c r="I516" s="239"/>
      <c r="J516" s="235"/>
      <c r="K516" s="235"/>
      <c r="L516" s="240"/>
      <c r="M516" s="241"/>
      <c r="N516" s="242"/>
      <c r="O516" s="242"/>
      <c r="P516" s="242"/>
      <c r="Q516" s="242"/>
      <c r="R516" s="242"/>
      <c r="S516" s="242"/>
      <c r="T516" s="24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4" t="s">
        <v>215</v>
      </c>
      <c r="AU516" s="244" t="s">
        <v>81</v>
      </c>
      <c r="AV516" s="13" t="s">
        <v>79</v>
      </c>
      <c r="AW516" s="13" t="s">
        <v>33</v>
      </c>
      <c r="AX516" s="13" t="s">
        <v>72</v>
      </c>
      <c r="AY516" s="244" t="s">
        <v>203</v>
      </c>
    </row>
    <row r="517" s="14" customFormat="1">
      <c r="A517" s="14"/>
      <c r="B517" s="245"/>
      <c r="C517" s="246"/>
      <c r="D517" s="236" t="s">
        <v>215</v>
      </c>
      <c r="E517" s="247" t="s">
        <v>19</v>
      </c>
      <c r="F517" s="248" t="s">
        <v>79</v>
      </c>
      <c r="G517" s="246"/>
      <c r="H517" s="249">
        <v>1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5" t="s">
        <v>215</v>
      </c>
      <c r="AU517" s="255" t="s">
        <v>81</v>
      </c>
      <c r="AV517" s="14" t="s">
        <v>81</v>
      </c>
      <c r="AW517" s="14" t="s">
        <v>33</v>
      </c>
      <c r="AX517" s="14" t="s">
        <v>72</v>
      </c>
      <c r="AY517" s="255" t="s">
        <v>203</v>
      </c>
    </row>
    <row r="518" s="13" customFormat="1">
      <c r="A518" s="13"/>
      <c r="B518" s="234"/>
      <c r="C518" s="235"/>
      <c r="D518" s="236" t="s">
        <v>215</v>
      </c>
      <c r="E518" s="237" t="s">
        <v>19</v>
      </c>
      <c r="F518" s="238" t="s">
        <v>216</v>
      </c>
      <c r="G518" s="235"/>
      <c r="H518" s="237" t="s">
        <v>19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215</v>
      </c>
      <c r="AU518" s="244" t="s">
        <v>81</v>
      </c>
      <c r="AV518" s="13" t="s">
        <v>79</v>
      </c>
      <c r="AW518" s="13" t="s">
        <v>33</v>
      </c>
      <c r="AX518" s="13" t="s">
        <v>72</v>
      </c>
      <c r="AY518" s="244" t="s">
        <v>203</v>
      </c>
    </row>
    <row r="519" s="13" customFormat="1">
      <c r="A519" s="13"/>
      <c r="B519" s="234"/>
      <c r="C519" s="235"/>
      <c r="D519" s="236" t="s">
        <v>215</v>
      </c>
      <c r="E519" s="237" t="s">
        <v>19</v>
      </c>
      <c r="F519" s="238" t="s">
        <v>833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215</v>
      </c>
      <c r="AU519" s="244" t="s">
        <v>81</v>
      </c>
      <c r="AV519" s="13" t="s">
        <v>79</v>
      </c>
      <c r="AW519" s="13" t="s">
        <v>33</v>
      </c>
      <c r="AX519" s="13" t="s">
        <v>72</v>
      </c>
      <c r="AY519" s="244" t="s">
        <v>203</v>
      </c>
    </row>
    <row r="520" s="13" customFormat="1">
      <c r="A520" s="13"/>
      <c r="B520" s="234"/>
      <c r="C520" s="235"/>
      <c r="D520" s="236" t="s">
        <v>215</v>
      </c>
      <c r="E520" s="237" t="s">
        <v>19</v>
      </c>
      <c r="F520" s="238" t="s">
        <v>229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215</v>
      </c>
      <c r="AU520" s="244" t="s">
        <v>81</v>
      </c>
      <c r="AV520" s="13" t="s">
        <v>79</v>
      </c>
      <c r="AW520" s="13" t="s">
        <v>33</v>
      </c>
      <c r="AX520" s="13" t="s">
        <v>72</v>
      </c>
      <c r="AY520" s="244" t="s">
        <v>203</v>
      </c>
    </row>
    <row r="521" s="13" customFormat="1">
      <c r="A521" s="13"/>
      <c r="B521" s="234"/>
      <c r="C521" s="235"/>
      <c r="D521" s="236" t="s">
        <v>215</v>
      </c>
      <c r="E521" s="237" t="s">
        <v>19</v>
      </c>
      <c r="F521" s="238" t="s">
        <v>817</v>
      </c>
      <c r="G521" s="235"/>
      <c r="H521" s="237" t="s">
        <v>19</v>
      </c>
      <c r="I521" s="239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215</v>
      </c>
      <c r="AU521" s="244" t="s">
        <v>81</v>
      </c>
      <c r="AV521" s="13" t="s">
        <v>79</v>
      </c>
      <c r="AW521" s="13" t="s">
        <v>33</v>
      </c>
      <c r="AX521" s="13" t="s">
        <v>72</v>
      </c>
      <c r="AY521" s="244" t="s">
        <v>203</v>
      </c>
    </row>
    <row r="522" s="13" customFormat="1">
      <c r="A522" s="13"/>
      <c r="B522" s="234"/>
      <c r="C522" s="235"/>
      <c r="D522" s="236" t="s">
        <v>215</v>
      </c>
      <c r="E522" s="237" t="s">
        <v>19</v>
      </c>
      <c r="F522" s="238" t="s">
        <v>834</v>
      </c>
      <c r="G522" s="235"/>
      <c r="H522" s="237" t="s">
        <v>19</v>
      </c>
      <c r="I522" s="239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215</v>
      </c>
      <c r="AU522" s="244" t="s">
        <v>81</v>
      </c>
      <c r="AV522" s="13" t="s">
        <v>79</v>
      </c>
      <c r="AW522" s="13" t="s">
        <v>33</v>
      </c>
      <c r="AX522" s="13" t="s">
        <v>72</v>
      </c>
      <c r="AY522" s="244" t="s">
        <v>203</v>
      </c>
    </row>
    <row r="523" s="14" customFormat="1">
      <c r="A523" s="14"/>
      <c r="B523" s="245"/>
      <c r="C523" s="246"/>
      <c r="D523" s="236" t="s">
        <v>215</v>
      </c>
      <c r="E523" s="247" t="s">
        <v>19</v>
      </c>
      <c r="F523" s="248" t="s">
        <v>79</v>
      </c>
      <c r="G523" s="246"/>
      <c r="H523" s="249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215</v>
      </c>
      <c r="AU523" s="255" t="s">
        <v>81</v>
      </c>
      <c r="AV523" s="14" t="s">
        <v>81</v>
      </c>
      <c r="AW523" s="14" t="s">
        <v>33</v>
      </c>
      <c r="AX523" s="14" t="s">
        <v>72</v>
      </c>
      <c r="AY523" s="255" t="s">
        <v>203</v>
      </c>
    </row>
    <row r="524" s="15" customFormat="1">
      <c r="A524" s="15"/>
      <c r="B524" s="256"/>
      <c r="C524" s="257"/>
      <c r="D524" s="236" t="s">
        <v>215</v>
      </c>
      <c r="E524" s="258" t="s">
        <v>19</v>
      </c>
      <c r="F524" s="259" t="s">
        <v>246</v>
      </c>
      <c r="G524" s="257"/>
      <c r="H524" s="260">
        <v>2</v>
      </c>
      <c r="I524" s="261"/>
      <c r="J524" s="257"/>
      <c r="K524" s="257"/>
      <c r="L524" s="262"/>
      <c r="M524" s="263"/>
      <c r="N524" s="264"/>
      <c r="O524" s="264"/>
      <c r="P524" s="264"/>
      <c r="Q524" s="264"/>
      <c r="R524" s="264"/>
      <c r="S524" s="264"/>
      <c r="T524" s="26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66" t="s">
        <v>215</v>
      </c>
      <c r="AU524" s="266" t="s">
        <v>81</v>
      </c>
      <c r="AV524" s="15" t="s">
        <v>211</v>
      </c>
      <c r="AW524" s="15" t="s">
        <v>33</v>
      </c>
      <c r="AX524" s="15" t="s">
        <v>79</v>
      </c>
      <c r="AY524" s="266" t="s">
        <v>203</v>
      </c>
    </row>
    <row r="525" s="2" customFormat="1" ht="21.75" customHeight="1">
      <c r="A525" s="40"/>
      <c r="B525" s="41"/>
      <c r="C525" s="270" t="s">
        <v>843</v>
      </c>
      <c r="D525" s="270" t="s">
        <v>771</v>
      </c>
      <c r="E525" s="271" t="s">
        <v>844</v>
      </c>
      <c r="F525" s="272" t="s">
        <v>845</v>
      </c>
      <c r="G525" s="273" t="s">
        <v>358</v>
      </c>
      <c r="H525" s="274">
        <v>1</v>
      </c>
      <c r="I525" s="275"/>
      <c r="J525" s="276">
        <f>ROUND(I525*H525,2)</f>
        <v>0</v>
      </c>
      <c r="K525" s="272" t="s">
        <v>210</v>
      </c>
      <c r="L525" s="277"/>
      <c r="M525" s="278" t="s">
        <v>19</v>
      </c>
      <c r="N525" s="279" t="s">
        <v>43</v>
      </c>
      <c r="O525" s="86"/>
      <c r="P525" s="225">
        <f>O525*H525</f>
        <v>0</v>
      </c>
      <c r="Q525" s="225">
        <v>0.029700000000000001</v>
      </c>
      <c r="R525" s="225">
        <f>Q525*H525</f>
        <v>0.029700000000000001</v>
      </c>
      <c r="S525" s="225">
        <v>0</v>
      </c>
      <c r="T525" s="226">
        <f>S525*H525</f>
        <v>0</v>
      </c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27" t="s">
        <v>821</v>
      </c>
      <c r="AT525" s="227" t="s">
        <v>771</v>
      </c>
      <c r="AU525" s="227" t="s">
        <v>81</v>
      </c>
      <c r="AY525" s="19" t="s">
        <v>203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19" t="s">
        <v>79</v>
      </c>
      <c r="BK525" s="228">
        <f>ROUND(I525*H525,2)</f>
        <v>0</v>
      </c>
      <c r="BL525" s="19" t="s">
        <v>321</v>
      </c>
      <c r="BM525" s="227" t="s">
        <v>846</v>
      </c>
    </row>
    <row r="526" s="13" customFormat="1">
      <c r="A526" s="13"/>
      <c r="B526" s="234"/>
      <c r="C526" s="235"/>
      <c r="D526" s="236" t="s">
        <v>215</v>
      </c>
      <c r="E526" s="237" t="s">
        <v>19</v>
      </c>
      <c r="F526" s="238" t="s">
        <v>216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215</v>
      </c>
      <c r="AU526" s="244" t="s">
        <v>81</v>
      </c>
      <c r="AV526" s="13" t="s">
        <v>79</v>
      </c>
      <c r="AW526" s="13" t="s">
        <v>33</v>
      </c>
      <c r="AX526" s="13" t="s">
        <v>72</v>
      </c>
      <c r="AY526" s="244" t="s">
        <v>203</v>
      </c>
    </row>
    <row r="527" s="13" customFormat="1">
      <c r="A527" s="13"/>
      <c r="B527" s="234"/>
      <c r="C527" s="235"/>
      <c r="D527" s="236" t="s">
        <v>215</v>
      </c>
      <c r="E527" s="237" t="s">
        <v>19</v>
      </c>
      <c r="F527" s="238" t="s">
        <v>831</v>
      </c>
      <c r="G527" s="235"/>
      <c r="H527" s="237" t="s">
        <v>19</v>
      </c>
      <c r="I527" s="239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215</v>
      </c>
      <c r="AU527" s="244" t="s">
        <v>81</v>
      </c>
      <c r="AV527" s="13" t="s">
        <v>79</v>
      </c>
      <c r="AW527" s="13" t="s">
        <v>33</v>
      </c>
      <c r="AX527" s="13" t="s">
        <v>72</v>
      </c>
      <c r="AY527" s="244" t="s">
        <v>203</v>
      </c>
    </row>
    <row r="528" s="13" customFormat="1">
      <c r="A528" s="13"/>
      <c r="B528" s="234"/>
      <c r="C528" s="235"/>
      <c r="D528" s="236" t="s">
        <v>215</v>
      </c>
      <c r="E528" s="237" t="s">
        <v>19</v>
      </c>
      <c r="F528" s="238" t="s">
        <v>235</v>
      </c>
      <c r="G528" s="235"/>
      <c r="H528" s="237" t="s">
        <v>19</v>
      </c>
      <c r="I528" s="239"/>
      <c r="J528" s="235"/>
      <c r="K528" s="235"/>
      <c r="L528" s="240"/>
      <c r="M528" s="241"/>
      <c r="N528" s="242"/>
      <c r="O528" s="242"/>
      <c r="P528" s="242"/>
      <c r="Q528" s="242"/>
      <c r="R528" s="242"/>
      <c r="S528" s="242"/>
      <c r="T528" s="24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4" t="s">
        <v>215</v>
      </c>
      <c r="AU528" s="244" t="s">
        <v>81</v>
      </c>
      <c r="AV528" s="13" t="s">
        <v>79</v>
      </c>
      <c r="AW528" s="13" t="s">
        <v>33</v>
      </c>
      <c r="AX528" s="13" t="s">
        <v>72</v>
      </c>
      <c r="AY528" s="244" t="s">
        <v>203</v>
      </c>
    </row>
    <row r="529" s="13" customFormat="1">
      <c r="A529" s="13"/>
      <c r="B529" s="234"/>
      <c r="C529" s="235"/>
      <c r="D529" s="236" t="s">
        <v>215</v>
      </c>
      <c r="E529" s="237" t="s">
        <v>19</v>
      </c>
      <c r="F529" s="238" t="s">
        <v>817</v>
      </c>
      <c r="G529" s="235"/>
      <c r="H529" s="237" t="s">
        <v>19</v>
      </c>
      <c r="I529" s="239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215</v>
      </c>
      <c r="AU529" s="244" t="s">
        <v>81</v>
      </c>
      <c r="AV529" s="13" t="s">
        <v>79</v>
      </c>
      <c r="AW529" s="13" t="s">
        <v>33</v>
      </c>
      <c r="AX529" s="13" t="s">
        <v>72</v>
      </c>
      <c r="AY529" s="244" t="s">
        <v>203</v>
      </c>
    </row>
    <row r="530" s="13" customFormat="1">
      <c r="A530" s="13"/>
      <c r="B530" s="234"/>
      <c r="C530" s="235"/>
      <c r="D530" s="236" t="s">
        <v>215</v>
      </c>
      <c r="E530" s="237" t="s">
        <v>19</v>
      </c>
      <c r="F530" s="238" t="s">
        <v>832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215</v>
      </c>
      <c r="AU530" s="244" t="s">
        <v>81</v>
      </c>
      <c r="AV530" s="13" t="s">
        <v>79</v>
      </c>
      <c r="AW530" s="13" t="s">
        <v>33</v>
      </c>
      <c r="AX530" s="13" t="s">
        <v>72</v>
      </c>
      <c r="AY530" s="244" t="s">
        <v>203</v>
      </c>
    </row>
    <row r="531" s="14" customFormat="1">
      <c r="A531" s="14"/>
      <c r="B531" s="245"/>
      <c r="C531" s="246"/>
      <c r="D531" s="236" t="s">
        <v>215</v>
      </c>
      <c r="E531" s="247" t="s">
        <v>19</v>
      </c>
      <c r="F531" s="248" t="s">
        <v>79</v>
      </c>
      <c r="G531" s="246"/>
      <c r="H531" s="249">
        <v>1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215</v>
      </c>
      <c r="AU531" s="255" t="s">
        <v>81</v>
      </c>
      <c r="AV531" s="14" t="s">
        <v>81</v>
      </c>
      <c r="AW531" s="14" t="s">
        <v>33</v>
      </c>
      <c r="AX531" s="14" t="s">
        <v>72</v>
      </c>
      <c r="AY531" s="255" t="s">
        <v>203</v>
      </c>
    </row>
    <row r="532" s="15" customFormat="1">
      <c r="A532" s="15"/>
      <c r="B532" s="256"/>
      <c r="C532" s="257"/>
      <c r="D532" s="236" t="s">
        <v>215</v>
      </c>
      <c r="E532" s="258" t="s">
        <v>19</v>
      </c>
      <c r="F532" s="259" t="s">
        <v>246</v>
      </c>
      <c r="G532" s="257"/>
      <c r="H532" s="260">
        <v>1</v>
      </c>
      <c r="I532" s="261"/>
      <c r="J532" s="257"/>
      <c r="K532" s="257"/>
      <c r="L532" s="262"/>
      <c r="M532" s="263"/>
      <c r="N532" s="264"/>
      <c r="O532" s="264"/>
      <c r="P532" s="264"/>
      <c r="Q532" s="264"/>
      <c r="R532" s="264"/>
      <c r="S532" s="264"/>
      <c r="T532" s="26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6" t="s">
        <v>215</v>
      </c>
      <c r="AU532" s="266" t="s">
        <v>81</v>
      </c>
      <c r="AV532" s="15" t="s">
        <v>211</v>
      </c>
      <c r="AW532" s="15" t="s">
        <v>33</v>
      </c>
      <c r="AX532" s="15" t="s">
        <v>79</v>
      </c>
      <c r="AY532" s="266" t="s">
        <v>203</v>
      </c>
    </row>
    <row r="533" s="2" customFormat="1" ht="16.5" customHeight="1">
      <c r="A533" s="40"/>
      <c r="B533" s="41"/>
      <c r="C533" s="216" t="s">
        <v>847</v>
      </c>
      <c r="D533" s="216" t="s">
        <v>206</v>
      </c>
      <c r="E533" s="217" t="s">
        <v>848</v>
      </c>
      <c r="F533" s="218" t="s">
        <v>849</v>
      </c>
      <c r="G533" s="219" t="s">
        <v>358</v>
      </c>
      <c r="H533" s="220">
        <v>6</v>
      </c>
      <c r="I533" s="221"/>
      <c r="J533" s="222">
        <f>ROUND(I533*H533,2)</f>
        <v>0</v>
      </c>
      <c r="K533" s="218" t="s">
        <v>210</v>
      </c>
      <c r="L533" s="46"/>
      <c r="M533" s="223" t="s">
        <v>19</v>
      </c>
      <c r="N533" s="224" t="s">
        <v>43</v>
      </c>
      <c r="O533" s="86"/>
      <c r="P533" s="225">
        <f>O533*H533</f>
        <v>0</v>
      </c>
      <c r="Q533" s="225">
        <v>0</v>
      </c>
      <c r="R533" s="225">
        <f>Q533*H533</f>
        <v>0</v>
      </c>
      <c r="S533" s="225">
        <v>0</v>
      </c>
      <c r="T533" s="226">
        <f>S533*H533</f>
        <v>0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27" t="s">
        <v>321</v>
      </c>
      <c r="AT533" s="227" t="s">
        <v>206</v>
      </c>
      <c r="AU533" s="227" t="s">
        <v>81</v>
      </c>
      <c r="AY533" s="19" t="s">
        <v>203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19" t="s">
        <v>79</v>
      </c>
      <c r="BK533" s="228">
        <f>ROUND(I533*H533,2)</f>
        <v>0</v>
      </c>
      <c r="BL533" s="19" t="s">
        <v>321</v>
      </c>
      <c r="BM533" s="227" t="s">
        <v>850</v>
      </c>
    </row>
    <row r="534" s="2" customFormat="1">
      <c r="A534" s="40"/>
      <c r="B534" s="41"/>
      <c r="C534" s="42"/>
      <c r="D534" s="229" t="s">
        <v>213</v>
      </c>
      <c r="E534" s="42"/>
      <c r="F534" s="230" t="s">
        <v>851</v>
      </c>
      <c r="G534" s="42"/>
      <c r="H534" s="42"/>
      <c r="I534" s="231"/>
      <c r="J534" s="42"/>
      <c r="K534" s="42"/>
      <c r="L534" s="46"/>
      <c r="M534" s="232"/>
      <c r="N534" s="233"/>
      <c r="O534" s="86"/>
      <c r="P534" s="86"/>
      <c r="Q534" s="86"/>
      <c r="R534" s="86"/>
      <c r="S534" s="86"/>
      <c r="T534" s="87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9" t="s">
        <v>213</v>
      </c>
      <c r="AU534" s="19" t="s">
        <v>81</v>
      </c>
    </row>
    <row r="535" s="13" customFormat="1">
      <c r="A535" s="13"/>
      <c r="B535" s="234"/>
      <c r="C535" s="235"/>
      <c r="D535" s="236" t="s">
        <v>215</v>
      </c>
      <c r="E535" s="237" t="s">
        <v>19</v>
      </c>
      <c r="F535" s="238" t="s">
        <v>216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215</v>
      </c>
      <c r="AU535" s="244" t="s">
        <v>81</v>
      </c>
      <c r="AV535" s="13" t="s">
        <v>79</v>
      </c>
      <c r="AW535" s="13" t="s">
        <v>33</v>
      </c>
      <c r="AX535" s="13" t="s">
        <v>72</v>
      </c>
      <c r="AY535" s="244" t="s">
        <v>203</v>
      </c>
    </row>
    <row r="536" s="13" customFormat="1">
      <c r="A536" s="13"/>
      <c r="B536" s="234"/>
      <c r="C536" s="235"/>
      <c r="D536" s="236" t="s">
        <v>215</v>
      </c>
      <c r="E536" s="237" t="s">
        <v>19</v>
      </c>
      <c r="F536" s="238" t="s">
        <v>852</v>
      </c>
      <c r="G536" s="235"/>
      <c r="H536" s="237" t="s">
        <v>19</v>
      </c>
      <c r="I536" s="239"/>
      <c r="J536" s="235"/>
      <c r="K536" s="235"/>
      <c r="L536" s="240"/>
      <c r="M536" s="241"/>
      <c r="N536" s="242"/>
      <c r="O536" s="242"/>
      <c r="P536" s="242"/>
      <c r="Q536" s="242"/>
      <c r="R536" s="242"/>
      <c r="S536" s="242"/>
      <c r="T536" s="24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4" t="s">
        <v>215</v>
      </c>
      <c r="AU536" s="244" t="s">
        <v>81</v>
      </c>
      <c r="AV536" s="13" t="s">
        <v>79</v>
      </c>
      <c r="AW536" s="13" t="s">
        <v>33</v>
      </c>
      <c r="AX536" s="13" t="s">
        <v>72</v>
      </c>
      <c r="AY536" s="244" t="s">
        <v>203</v>
      </c>
    </row>
    <row r="537" s="13" customFormat="1">
      <c r="A537" s="13"/>
      <c r="B537" s="234"/>
      <c r="C537" s="235"/>
      <c r="D537" s="236" t="s">
        <v>215</v>
      </c>
      <c r="E537" s="237" t="s">
        <v>19</v>
      </c>
      <c r="F537" s="238" t="s">
        <v>362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215</v>
      </c>
      <c r="AU537" s="244" t="s">
        <v>81</v>
      </c>
      <c r="AV537" s="13" t="s">
        <v>79</v>
      </c>
      <c r="AW537" s="13" t="s">
        <v>33</v>
      </c>
      <c r="AX537" s="13" t="s">
        <v>72</v>
      </c>
      <c r="AY537" s="244" t="s">
        <v>203</v>
      </c>
    </row>
    <row r="538" s="13" customFormat="1">
      <c r="A538" s="13"/>
      <c r="B538" s="234"/>
      <c r="C538" s="235"/>
      <c r="D538" s="236" t="s">
        <v>215</v>
      </c>
      <c r="E538" s="237" t="s">
        <v>19</v>
      </c>
      <c r="F538" s="238" t="s">
        <v>363</v>
      </c>
      <c r="G538" s="235"/>
      <c r="H538" s="237" t="s">
        <v>19</v>
      </c>
      <c r="I538" s="239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215</v>
      </c>
      <c r="AU538" s="244" t="s">
        <v>81</v>
      </c>
      <c r="AV538" s="13" t="s">
        <v>79</v>
      </c>
      <c r="AW538" s="13" t="s">
        <v>33</v>
      </c>
      <c r="AX538" s="13" t="s">
        <v>72</v>
      </c>
      <c r="AY538" s="244" t="s">
        <v>203</v>
      </c>
    </row>
    <row r="539" s="13" customFormat="1">
      <c r="A539" s="13"/>
      <c r="B539" s="234"/>
      <c r="C539" s="235"/>
      <c r="D539" s="236" t="s">
        <v>215</v>
      </c>
      <c r="E539" s="237" t="s">
        <v>19</v>
      </c>
      <c r="F539" s="238" t="s">
        <v>853</v>
      </c>
      <c r="G539" s="235"/>
      <c r="H539" s="237" t="s">
        <v>19</v>
      </c>
      <c r="I539" s="239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215</v>
      </c>
      <c r="AU539" s="244" t="s">
        <v>81</v>
      </c>
      <c r="AV539" s="13" t="s">
        <v>79</v>
      </c>
      <c r="AW539" s="13" t="s">
        <v>33</v>
      </c>
      <c r="AX539" s="13" t="s">
        <v>72</v>
      </c>
      <c r="AY539" s="244" t="s">
        <v>203</v>
      </c>
    </row>
    <row r="540" s="14" customFormat="1">
      <c r="A540" s="14"/>
      <c r="B540" s="245"/>
      <c r="C540" s="246"/>
      <c r="D540" s="236" t="s">
        <v>215</v>
      </c>
      <c r="E540" s="247" t="s">
        <v>19</v>
      </c>
      <c r="F540" s="248" t="s">
        <v>79</v>
      </c>
      <c r="G540" s="246"/>
      <c r="H540" s="249">
        <v>1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215</v>
      </c>
      <c r="AU540" s="255" t="s">
        <v>81</v>
      </c>
      <c r="AV540" s="14" t="s">
        <v>81</v>
      </c>
      <c r="AW540" s="14" t="s">
        <v>33</v>
      </c>
      <c r="AX540" s="14" t="s">
        <v>72</v>
      </c>
      <c r="AY540" s="255" t="s">
        <v>203</v>
      </c>
    </row>
    <row r="541" s="13" customFormat="1">
      <c r="A541" s="13"/>
      <c r="B541" s="234"/>
      <c r="C541" s="235"/>
      <c r="D541" s="236" t="s">
        <v>215</v>
      </c>
      <c r="E541" s="237" t="s">
        <v>19</v>
      </c>
      <c r="F541" s="238" t="s">
        <v>216</v>
      </c>
      <c r="G541" s="235"/>
      <c r="H541" s="237" t="s">
        <v>19</v>
      </c>
      <c r="I541" s="239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215</v>
      </c>
      <c r="AU541" s="244" t="s">
        <v>81</v>
      </c>
      <c r="AV541" s="13" t="s">
        <v>79</v>
      </c>
      <c r="AW541" s="13" t="s">
        <v>33</v>
      </c>
      <c r="AX541" s="13" t="s">
        <v>72</v>
      </c>
      <c r="AY541" s="244" t="s">
        <v>203</v>
      </c>
    </row>
    <row r="542" s="13" customFormat="1">
      <c r="A542" s="13"/>
      <c r="B542" s="234"/>
      <c r="C542" s="235"/>
      <c r="D542" s="236" t="s">
        <v>215</v>
      </c>
      <c r="E542" s="237" t="s">
        <v>19</v>
      </c>
      <c r="F542" s="238" t="s">
        <v>854</v>
      </c>
      <c r="G542" s="235"/>
      <c r="H542" s="237" t="s">
        <v>19</v>
      </c>
      <c r="I542" s="239"/>
      <c r="J542" s="235"/>
      <c r="K542" s="235"/>
      <c r="L542" s="240"/>
      <c r="M542" s="241"/>
      <c r="N542" s="242"/>
      <c r="O542" s="242"/>
      <c r="P542" s="242"/>
      <c r="Q542" s="242"/>
      <c r="R542" s="242"/>
      <c r="S542" s="242"/>
      <c r="T542" s="24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4" t="s">
        <v>215</v>
      </c>
      <c r="AU542" s="244" t="s">
        <v>81</v>
      </c>
      <c r="AV542" s="13" t="s">
        <v>79</v>
      </c>
      <c r="AW542" s="13" t="s">
        <v>33</v>
      </c>
      <c r="AX542" s="13" t="s">
        <v>72</v>
      </c>
      <c r="AY542" s="244" t="s">
        <v>203</v>
      </c>
    </row>
    <row r="543" s="13" customFormat="1">
      <c r="A543" s="13"/>
      <c r="B543" s="234"/>
      <c r="C543" s="235"/>
      <c r="D543" s="236" t="s">
        <v>215</v>
      </c>
      <c r="E543" s="237" t="s">
        <v>19</v>
      </c>
      <c r="F543" s="238" t="s">
        <v>362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215</v>
      </c>
      <c r="AU543" s="244" t="s">
        <v>81</v>
      </c>
      <c r="AV543" s="13" t="s">
        <v>79</v>
      </c>
      <c r="AW543" s="13" t="s">
        <v>33</v>
      </c>
      <c r="AX543" s="13" t="s">
        <v>72</v>
      </c>
      <c r="AY543" s="244" t="s">
        <v>203</v>
      </c>
    </row>
    <row r="544" s="13" customFormat="1">
      <c r="A544" s="13"/>
      <c r="B544" s="234"/>
      <c r="C544" s="235"/>
      <c r="D544" s="236" t="s">
        <v>215</v>
      </c>
      <c r="E544" s="237" t="s">
        <v>19</v>
      </c>
      <c r="F544" s="238" t="s">
        <v>363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215</v>
      </c>
      <c r="AU544" s="244" t="s">
        <v>81</v>
      </c>
      <c r="AV544" s="13" t="s">
        <v>79</v>
      </c>
      <c r="AW544" s="13" t="s">
        <v>33</v>
      </c>
      <c r="AX544" s="13" t="s">
        <v>72</v>
      </c>
      <c r="AY544" s="244" t="s">
        <v>203</v>
      </c>
    </row>
    <row r="545" s="13" customFormat="1">
      <c r="A545" s="13"/>
      <c r="B545" s="234"/>
      <c r="C545" s="235"/>
      <c r="D545" s="236" t="s">
        <v>215</v>
      </c>
      <c r="E545" s="237" t="s">
        <v>19</v>
      </c>
      <c r="F545" s="238" t="s">
        <v>853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215</v>
      </c>
      <c r="AU545" s="244" t="s">
        <v>81</v>
      </c>
      <c r="AV545" s="13" t="s">
        <v>79</v>
      </c>
      <c r="AW545" s="13" t="s">
        <v>33</v>
      </c>
      <c r="AX545" s="13" t="s">
        <v>72</v>
      </c>
      <c r="AY545" s="244" t="s">
        <v>203</v>
      </c>
    </row>
    <row r="546" s="14" customFormat="1">
      <c r="A546" s="14"/>
      <c r="B546" s="245"/>
      <c r="C546" s="246"/>
      <c r="D546" s="236" t="s">
        <v>215</v>
      </c>
      <c r="E546" s="247" t="s">
        <v>19</v>
      </c>
      <c r="F546" s="248" t="s">
        <v>79</v>
      </c>
      <c r="G546" s="246"/>
      <c r="H546" s="249">
        <v>1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215</v>
      </c>
      <c r="AU546" s="255" t="s">
        <v>81</v>
      </c>
      <c r="AV546" s="14" t="s">
        <v>81</v>
      </c>
      <c r="AW546" s="14" t="s">
        <v>33</v>
      </c>
      <c r="AX546" s="14" t="s">
        <v>72</v>
      </c>
      <c r="AY546" s="255" t="s">
        <v>203</v>
      </c>
    </row>
    <row r="547" s="13" customFormat="1">
      <c r="A547" s="13"/>
      <c r="B547" s="234"/>
      <c r="C547" s="235"/>
      <c r="D547" s="236" t="s">
        <v>215</v>
      </c>
      <c r="E547" s="237" t="s">
        <v>19</v>
      </c>
      <c r="F547" s="238" t="s">
        <v>216</v>
      </c>
      <c r="G547" s="235"/>
      <c r="H547" s="237" t="s">
        <v>19</v>
      </c>
      <c r="I547" s="239"/>
      <c r="J547" s="235"/>
      <c r="K547" s="235"/>
      <c r="L547" s="240"/>
      <c r="M547" s="241"/>
      <c r="N547" s="242"/>
      <c r="O547" s="242"/>
      <c r="P547" s="242"/>
      <c r="Q547" s="242"/>
      <c r="R547" s="242"/>
      <c r="S547" s="242"/>
      <c r="T547" s="24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4" t="s">
        <v>215</v>
      </c>
      <c r="AU547" s="244" t="s">
        <v>81</v>
      </c>
      <c r="AV547" s="13" t="s">
        <v>79</v>
      </c>
      <c r="AW547" s="13" t="s">
        <v>33</v>
      </c>
      <c r="AX547" s="13" t="s">
        <v>72</v>
      </c>
      <c r="AY547" s="244" t="s">
        <v>203</v>
      </c>
    </row>
    <row r="548" s="13" customFormat="1">
      <c r="A548" s="13"/>
      <c r="B548" s="234"/>
      <c r="C548" s="235"/>
      <c r="D548" s="236" t="s">
        <v>215</v>
      </c>
      <c r="E548" s="237" t="s">
        <v>19</v>
      </c>
      <c r="F548" s="238" t="s">
        <v>855</v>
      </c>
      <c r="G548" s="235"/>
      <c r="H548" s="237" t="s">
        <v>19</v>
      </c>
      <c r="I548" s="239"/>
      <c r="J548" s="235"/>
      <c r="K548" s="235"/>
      <c r="L548" s="240"/>
      <c r="M548" s="241"/>
      <c r="N548" s="242"/>
      <c r="O548" s="242"/>
      <c r="P548" s="242"/>
      <c r="Q548" s="242"/>
      <c r="R548" s="242"/>
      <c r="S548" s="242"/>
      <c r="T548" s="24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4" t="s">
        <v>215</v>
      </c>
      <c r="AU548" s="244" t="s">
        <v>81</v>
      </c>
      <c r="AV548" s="13" t="s">
        <v>79</v>
      </c>
      <c r="AW548" s="13" t="s">
        <v>33</v>
      </c>
      <c r="AX548" s="13" t="s">
        <v>72</v>
      </c>
      <c r="AY548" s="244" t="s">
        <v>203</v>
      </c>
    </row>
    <row r="549" s="13" customFormat="1">
      <c r="A549" s="13"/>
      <c r="B549" s="234"/>
      <c r="C549" s="235"/>
      <c r="D549" s="236" t="s">
        <v>215</v>
      </c>
      <c r="E549" s="237" t="s">
        <v>19</v>
      </c>
      <c r="F549" s="238" t="s">
        <v>223</v>
      </c>
      <c r="G549" s="235"/>
      <c r="H549" s="237" t="s">
        <v>19</v>
      </c>
      <c r="I549" s="239"/>
      <c r="J549" s="235"/>
      <c r="K549" s="235"/>
      <c r="L549" s="240"/>
      <c r="M549" s="241"/>
      <c r="N549" s="242"/>
      <c r="O549" s="242"/>
      <c r="P549" s="242"/>
      <c r="Q549" s="242"/>
      <c r="R549" s="242"/>
      <c r="S549" s="242"/>
      <c r="T549" s="24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4" t="s">
        <v>215</v>
      </c>
      <c r="AU549" s="244" t="s">
        <v>81</v>
      </c>
      <c r="AV549" s="13" t="s">
        <v>79</v>
      </c>
      <c r="AW549" s="13" t="s">
        <v>33</v>
      </c>
      <c r="AX549" s="13" t="s">
        <v>72</v>
      </c>
      <c r="AY549" s="244" t="s">
        <v>203</v>
      </c>
    </row>
    <row r="550" s="13" customFormat="1">
      <c r="A550" s="13"/>
      <c r="B550" s="234"/>
      <c r="C550" s="235"/>
      <c r="D550" s="236" t="s">
        <v>215</v>
      </c>
      <c r="E550" s="237" t="s">
        <v>19</v>
      </c>
      <c r="F550" s="238" t="s">
        <v>363</v>
      </c>
      <c r="G550" s="235"/>
      <c r="H550" s="237" t="s">
        <v>19</v>
      </c>
      <c r="I550" s="239"/>
      <c r="J550" s="235"/>
      <c r="K550" s="235"/>
      <c r="L550" s="240"/>
      <c r="M550" s="241"/>
      <c r="N550" s="242"/>
      <c r="O550" s="242"/>
      <c r="P550" s="242"/>
      <c r="Q550" s="242"/>
      <c r="R550" s="242"/>
      <c r="S550" s="242"/>
      <c r="T550" s="24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4" t="s">
        <v>215</v>
      </c>
      <c r="AU550" s="244" t="s">
        <v>81</v>
      </c>
      <c r="AV550" s="13" t="s">
        <v>79</v>
      </c>
      <c r="AW550" s="13" t="s">
        <v>33</v>
      </c>
      <c r="AX550" s="13" t="s">
        <v>72</v>
      </c>
      <c r="AY550" s="244" t="s">
        <v>203</v>
      </c>
    </row>
    <row r="551" s="13" customFormat="1">
      <c r="A551" s="13"/>
      <c r="B551" s="234"/>
      <c r="C551" s="235"/>
      <c r="D551" s="236" t="s">
        <v>215</v>
      </c>
      <c r="E551" s="237" t="s">
        <v>19</v>
      </c>
      <c r="F551" s="238" t="s">
        <v>853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215</v>
      </c>
      <c r="AU551" s="244" t="s">
        <v>81</v>
      </c>
      <c r="AV551" s="13" t="s">
        <v>79</v>
      </c>
      <c r="AW551" s="13" t="s">
        <v>33</v>
      </c>
      <c r="AX551" s="13" t="s">
        <v>72</v>
      </c>
      <c r="AY551" s="244" t="s">
        <v>203</v>
      </c>
    </row>
    <row r="552" s="14" customFormat="1">
      <c r="A552" s="14"/>
      <c r="B552" s="245"/>
      <c r="C552" s="246"/>
      <c r="D552" s="236" t="s">
        <v>215</v>
      </c>
      <c r="E552" s="247" t="s">
        <v>19</v>
      </c>
      <c r="F552" s="248" t="s">
        <v>79</v>
      </c>
      <c r="G552" s="246"/>
      <c r="H552" s="249">
        <v>1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215</v>
      </c>
      <c r="AU552" s="255" t="s">
        <v>81</v>
      </c>
      <c r="AV552" s="14" t="s">
        <v>81</v>
      </c>
      <c r="AW552" s="14" t="s">
        <v>33</v>
      </c>
      <c r="AX552" s="14" t="s">
        <v>72</v>
      </c>
      <c r="AY552" s="255" t="s">
        <v>203</v>
      </c>
    </row>
    <row r="553" s="13" customFormat="1">
      <c r="A553" s="13"/>
      <c r="B553" s="234"/>
      <c r="C553" s="235"/>
      <c r="D553" s="236" t="s">
        <v>215</v>
      </c>
      <c r="E553" s="237" t="s">
        <v>19</v>
      </c>
      <c r="F553" s="238" t="s">
        <v>216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215</v>
      </c>
      <c r="AU553" s="244" t="s">
        <v>81</v>
      </c>
      <c r="AV553" s="13" t="s">
        <v>79</v>
      </c>
      <c r="AW553" s="13" t="s">
        <v>33</v>
      </c>
      <c r="AX553" s="13" t="s">
        <v>72</v>
      </c>
      <c r="AY553" s="244" t="s">
        <v>203</v>
      </c>
    </row>
    <row r="554" s="13" customFormat="1">
      <c r="A554" s="13"/>
      <c r="B554" s="234"/>
      <c r="C554" s="235"/>
      <c r="D554" s="236" t="s">
        <v>215</v>
      </c>
      <c r="E554" s="237" t="s">
        <v>19</v>
      </c>
      <c r="F554" s="238" t="s">
        <v>856</v>
      </c>
      <c r="G554" s="235"/>
      <c r="H554" s="237" t="s">
        <v>19</v>
      </c>
      <c r="I554" s="239"/>
      <c r="J554" s="235"/>
      <c r="K554" s="235"/>
      <c r="L554" s="240"/>
      <c r="M554" s="241"/>
      <c r="N554" s="242"/>
      <c r="O554" s="242"/>
      <c r="P554" s="242"/>
      <c r="Q554" s="242"/>
      <c r="R554" s="242"/>
      <c r="S554" s="242"/>
      <c r="T554" s="24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4" t="s">
        <v>215</v>
      </c>
      <c r="AU554" s="244" t="s">
        <v>81</v>
      </c>
      <c r="AV554" s="13" t="s">
        <v>79</v>
      </c>
      <c r="AW554" s="13" t="s">
        <v>33</v>
      </c>
      <c r="AX554" s="13" t="s">
        <v>72</v>
      </c>
      <c r="AY554" s="244" t="s">
        <v>203</v>
      </c>
    </row>
    <row r="555" s="13" customFormat="1">
      <c r="A555" s="13"/>
      <c r="B555" s="234"/>
      <c r="C555" s="235"/>
      <c r="D555" s="236" t="s">
        <v>215</v>
      </c>
      <c r="E555" s="237" t="s">
        <v>19</v>
      </c>
      <c r="F555" s="238" t="s">
        <v>857</v>
      </c>
      <c r="G555" s="235"/>
      <c r="H555" s="237" t="s">
        <v>19</v>
      </c>
      <c r="I555" s="239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215</v>
      </c>
      <c r="AU555" s="244" t="s">
        <v>81</v>
      </c>
      <c r="AV555" s="13" t="s">
        <v>79</v>
      </c>
      <c r="AW555" s="13" t="s">
        <v>33</v>
      </c>
      <c r="AX555" s="13" t="s">
        <v>72</v>
      </c>
      <c r="AY555" s="244" t="s">
        <v>203</v>
      </c>
    </row>
    <row r="556" s="13" customFormat="1">
      <c r="A556" s="13"/>
      <c r="B556" s="234"/>
      <c r="C556" s="235"/>
      <c r="D556" s="236" t="s">
        <v>215</v>
      </c>
      <c r="E556" s="237" t="s">
        <v>19</v>
      </c>
      <c r="F556" s="238" t="s">
        <v>363</v>
      </c>
      <c r="G556" s="235"/>
      <c r="H556" s="237" t="s">
        <v>19</v>
      </c>
      <c r="I556" s="239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215</v>
      </c>
      <c r="AU556" s="244" t="s">
        <v>81</v>
      </c>
      <c r="AV556" s="13" t="s">
        <v>79</v>
      </c>
      <c r="AW556" s="13" t="s">
        <v>33</v>
      </c>
      <c r="AX556" s="13" t="s">
        <v>72</v>
      </c>
      <c r="AY556" s="244" t="s">
        <v>203</v>
      </c>
    </row>
    <row r="557" s="13" customFormat="1">
      <c r="A557" s="13"/>
      <c r="B557" s="234"/>
      <c r="C557" s="235"/>
      <c r="D557" s="236" t="s">
        <v>215</v>
      </c>
      <c r="E557" s="237" t="s">
        <v>19</v>
      </c>
      <c r="F557" s="238" t="s">
        <v>853</v>
      </c>
      <c r="G557" s="235"/>
      <c r="H557" s="237" t="s">
        <v>19</v>
      </c>
      <c r="I557" s="239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215</v>
      </c>
      <c r="AU557" s="244" t="s">
        <v>81</v>
      </c>
      <c r="AV557" s="13" t="s">
        <v>79</v>
      </c>
      <c r="AW557" s="13" t="s">
        <v>33</v>
      </c>
      <c r="AX557" s="13" t="s">
        <v>72</v>
      </c>
      <c r="AY557" s="244" t="s">
        <v>203</v>
      </c>
    </row>
    <row r="558" s="14" customFormat="1">
      <c r="A558" s="14"/>
      <c r="B558" s="245"/>
      <c r="C558" s="246"/>
      <c r="D558" s="236" t="s">
        <v>215</v>
      </c>
      <c r="E558" s="247" t="s">
        <v>19</v>
      </c>
      <c r="F558" s="248" t="s">
        <v>79</v>
      </c>
      <c r="G558" s="246"/>
      <c r="H558" s="249">
        <v>1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215</v>
      </c>
      <c r="AU558" s="255" t="s">
        <v>81</v>
      </c>
      <c r="AV558" s="14" t="s">
        <v>81</v>
      </c>
      <c r="AW558" s="14" t="s">
        <v>33</v>
      </c>
      <c r="AX558" s="14" t="s">
        <v>72</v>
      </c>
      <c r="AY558" s="255" t="s">
        <v>203</v>
      </c>
    </row>
    <row r="559" s="13" customFormat="1">
      <c r="A559" s="13"/>
      <c r="B559" s="234"/>
      <c r="C559" s="235"/>
      <c r="D559" s="236" t="s">
        <v>215</v>
      </c>
      <c r="E559" s="237" t="s">
        <v>19</v>
      </c>
      <c r="F559" s="238" t="s">
        <v>216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215</v>
      </c>
      <c r="AU559" s="244" t="s">
        <v>81</v>
      </c>
      <c r="AV559" s="13" t="s">
        <v>79</v>
      </c>
      <c r="AW559" s="13" t="s">
        <v>33</v>
      </c>
      <c r="AX559" s="13" t="s">
        <v>72</v>
      </c>
      <c r="AY559" s="244" t="s">
        <v>203</v>
      </c>
    </row>
    <row r="560" s="13" customFormat="1">
      <c r="A560" s="13"/>
      <c r="B560" s="234"/>
      <c r="C560" s="235"/>
      <c r="D560" s="236" t="s">
        <v>215</v>
      </c>
      <c r="E560" s="237" t="s">
        <v>19</v>
      </c>
      <c r="F560" s="238" t="s">
        <v>858</v>
      </c>
      <c r="G560" s="235"/>
      <c r="H560" s="237" t="s">
        <v>19</v>
      </c>
      <c r="I560" s="239"/>
      <c r="J560" s="235"/>
      <c r="K560" s="235"/>
      <c r="L560" s="240"/>
      <c r="M560" s="241"/>
      <c r="N560" s="242"/>
      <c r="O560" s="242"/>
      <c r="P560" s="242"/>
      <c r="Q560" s="242"/>
      <c r="R560" s="242"/>
      <c r="S560" s="242"/>
      <c r="T560" s="24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4" t="s">
        <v>215</v>
      </c>
      <c r="AU560" s="244" t="s">
        <v>81</v>
      </c>
      <c r="AV560" s="13" t="s">
        <v>79</v>
      </c>
      <c r="AW560" s="13" t="s">
        <v>33</v>
      </c>
      <c r="AX560" s="13" t="s">
        <v>72</v>
      </c>
      <c r="AY560" s="244" t="s">
        <v>203</v>
      </c>
    </row>
    <row r="561" s="13" customFormat="1">
      <c r="A561" s="13"/>
      <c r="B561" s="234"/>
      <c r="C561" s="235"/>
      <c r="D561" s="236" t="s">
        <v>215</v>
      </c>
      <c r="E561" s="237" t="s">
        <v>19</v>
      </c>
      <c r="F561" s="238" t="s">
        <v>859</v>
      </c>
      <c r="G561" s="235"/>
      <c r="H561" s="237" t="s">
        <v>19</v>
      </c>
      <c r="I561" s="239"/>
      <c r="J561" s="235"/>
      <c r="K561" s="235"/>
      <c r="L561" s="240"/>
      <c r="M561" s="241"/>
      <c r="N561" s="242"/>
      <c r="O561" s="242"/>
      <c r="P561" s="242"/>
      <c r="Q561" s="242"/>
      <c r="R561" s="242"/>
      <c r="S561" s="242"/>
      <c r="T561" s="24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4" t="s">
        <v>215</v>
      </c>
      <c r="AU561" s="244" t="s">
        <v>81</v>
      </c>
      <c r="AV561" s="13" t="s">
        <v>79</v>
      </c>
      <c r="AW561" s="13" t="s">
        <v>33</v>
      </c>
      <c r="AX561" s="13" t="s">
        <v>72</v>
      </c>
      <c r="AY561" s="244" t="s">
        <v>203</v>
      </c>
    </row>
    <row r="562" s="13" customFormat="1">
      <c r="A562" s="13"/>
      <c r="B562" s="234"/>
      <c r="C562" s="235"/>
      <c r="D562" s="236" t="s">
        <v>215</v>
      </c>
      <c r="E562" s="237" t="s">
        <v>19</v>
      </c>
      <c r="F562" s="238" t="s">
        <v>363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215</v>
      </c>
      <c r="AU562" s="244" t="s">
        <v>81</v>
      </c>
      <c r="AV562" s="13" t="s">
        <v>79</v>
      </c>
      <c r="AW562" s="13" t="s">
        <v>33</v>
      </c>
      <c r="AX562" s="13" t="s">
        <v>72</v>
      </c>
      <c r="AY562" s="244" t="s">
        <v>203</v>
      </c>
    </row>
    <row r="563" s="13" customFormat="1">
      <c r="A563" s="13"/>
      <c r="B563" s="234"/>
      <c r="C563" s="235"/>
      <c r="D563" s="236" t="s">
        <v>215</v>
      </c>
      <c r="E563" s="237" t="s">
        <v>19</v>
      </c>
      <c r="F563" s="238" t="s">
        <v>853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215</v>
      </c>
      <c r="AU563" s="244" t="s">
        <v>81</v>
      </c>
      <c r="AV563" s="13" t="s">
        <v>79</v>
      </c>
      <c r="AW563" s="13" t="s">
        <v>33</v>
      </c>
      <c r="AX563" s="13" t="s">
        <v>72</v>
      </c>
      <c r="AY563" s="244" t="s">
        <v>203</v>
      </c>
    </row>
    <row r="564" s="14" customFormat="1">
      <c r="A564" s="14"/>
      <c r="B564" s="245"/>
      <c r="C564" s="246"/>
      <c r="D564" s="236" t="s">
        <v>215</v>
      </c>
      <c r="E564" s="247" t="s">
        <v>19</v>
      </c>
      <c r="F564" s="248" t="s">
        <v>79</v>
      </c>
      <c r="G564" s="246"/>
      <c r="H564" s="249">
        <v>1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215</v>
      </c>
      <c r="AU564" s="255" t="s">
        <v>81</v>
      </c>
      <c r="AV564" s="14" t="s">
        <v>81</v>
      </c>
      <c r="AW564" s="14" t="s">
        <v>33</v>
      </c>
      <c r="AX564" s="14" t="s">
        <v>72</v>
      </c>
      <c r="AY564" s="255" t="s">
        <v>203</v>
      </c>
    </row>
    <row r="565" s="13" customFormat="1">
      <c r="A565" s="13"/>
      <c r="B565" s="234"/>
      <c r="C565" s="235"/>
      <c r="D565" s="236" t="s">
        <v>215</v>
      </c>
      <c r="E565" s="237" t="s">
        <v>19</v>
      </c>
      <c r="F565" s="238" t="s">
        <v>216</v>
      </c>
      <c r="G565" s="235"/>
      <c r="H565" s="237" t="s">
        <v>19</v>
      </c>
      <c r="I565" s="239"/>
      <c r="J565" s="235"/>
      <c r="K565" s="235"/>
      <c r="L565" s="240"/>
      <c r="M565" s="241"/>
      <c r="N565" s="242"/>
      <c r="O565" s="242"/>
      <c r="P565" s="242"/>
      <c r="Q565" s="242"/>
      <c r="R565" s="242"/>
      <c r="S565" s="242"/>
      <c r="T565" s="24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4" t="s">
        <v>215</v>
      </c>
      <c r="AU565" s="244" t="s">
        <v>81</v>
      </c>
      <c r="AV565" s="13" t="s">
        <v>79</v>
      </c>
      <c r="AW565" s="13" t="s">
        <v>33</v>
      </c>
      <c r="AX565" s="13" t="s">
        <v>72</v>
      </c>
      <c r="AY565" s="244" t="s">
        <v>203</v>
      </c>
    </row>
    <row r="566" s="13" customFormat="1">
      <c r="A566" s="13"/>
      <c r="B566" s="234"/>
      <c r="C566" s="235"/>
      <c r="D566" s="236" t="s">
        <v>215</v>
      </c>
      <c r="E566" s="237" t="s">
        <v>19</v>
      </c>
      <c r="F566" s="238" t="s">
        <v>860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215</v>
      </c>
      <c r="AU566" s="244" t="s">
        <v>81</v>
      </c>
      <c r="AV566" s="13" t="s">
        <v>79</v>
      </c>
      <c r="AW566" s="13" t="s">
        <v>33</v>
      </c>
      <c r="AX566" s="13" t="s">
        <v>72</v>
      </c>
      <c r="AY566" s="244" t="s">
        <v>203</v>
      </c>
    </row>
    <row r="567" s="13" customFormat="1">
      <c r="A567" s="13"/>
      <c r="B567" s="234"/>
      <c r="C567" s="235"/>
      <c r="D567" s="236" t="s">
        <v>215</v>
      </c>
      <c r="E567" s="237" t="s">
        <v>19</v>
      </c>
      <c r="F567" s="238" t="s">
        <v>229</v>
      </c>
      <c r="G567" s="235"/>
      <c r="H567" s="237" t="s">
        <v>19</v>
      </c>
      <c r="I567" s="239"/>
      <c r="J567" s="235"/>
      <c r="K567" s="235"/>
      <c r="L567" s="240"/>
      <c r="M567" s="241"/>
      <c r="N567" s="242"/>
      <c r="O567" s="242"/>
      <c r="P567" s="242"/>
      <c r="Q567" s="242"/>
      <c r="R567" s="242"/>
      <c r="S567" s="242"/>
      <c r="T567" s="24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4" t="s">
        <v>215</v>
      </c>
      <c r="AU567" s="244" t="s">
        <v>81</v>
      </c>
      <c r="AV567" s="13" t="s">
        <v>79</v>
      </c>
      <c r="AW567" s="13" t="s">
        <v>33</v>
      </c>
      <c r="AX567" s="13" t="s">
        <v>72</v>
      </c>
      <c r="AY567" s="244" t="s">
        <v>203</v>
      </c>
    </row>
    <row r="568" s="13" customFormat="1">
      <c r="A568" s="13"/>
      <c r="B568" s="234"/>
      <c r="C568" s="235"/>
      <c r="D568" s="236" t="s">
        <v>215</v>
      </c>
      <c r="E568" s="237" t="s">
        <v>19</v>
      </c>
      <c r="F568" s="238" t="s">
        <v>363</v>
      </c>
      <c r="G568" s="235"/>
      <c r="H568" s="237" t="s">
        <v>19</v>
      </c>
      <c r="I568" s="239"/>
      <c r="J568" s="235"/>
      <c r="K568" s="235"/>
      <c r="L568" s="240"/>
      <c r="M568" s="241"/>
      <c r="N568" s="242"/>
      <c r="O568" s="242"/>
      <c r="P568" s="242"/>
      <c r="Q568" s="242"/>
      <c r="R568" s="242"/>
      <c r="S568" s="242"/>
      <c r="T568" s="24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4" t="s">
        <v>215</v>
      </c>
      <c r="AU568" s="244" t="s">
        <v>81</v>
      </c>
      <c r="AV568" s="13" t="s">
        <v>79</v>
      </c>
      <c r="AW568" s="13" t="s">
        <v>33</v>
      </c>
      <c r="AX568" s="13" t="s">
        <v>72</v>
      </c>
      <c r="AY568" s="244" t="s">
        <v>203</v>
      </c>
    </row>
    <row r="569" s="13" customFormat="1">
      <c r="A569" s="13"/>
      <c r="B569" s="234"/>
      <c r="C569" s="235"/>
      <c r="D569" s="236" t="s">
        <v>215</v>
      </c>
      <c r="E569" s="237" t="s">
        <v>19</v>
      </c>
      <c r="F569" s="238" t="s">
        <v>853</v>
      </c>
      <c r="G569" s="235"/>
      <c r="H569" s="237" t="s">
        <v>19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215</v>
      </c>
      <c r="AU569" s="244" t="s">
        <v>81</v>
      </c>
      <c r="AV569" s="13" t="s">
        <v>79</v>
      </c>
      <c r="AW569" s="13" t="s">
        <v>33</v>
      </c>
      <c r="AX569" s="13" t="s">
        <v>72</v>
      </c>
      <c r="AY569" s="244" t="s">
        <v>203</v>
      </c>
    </row>
    <row r="570" s="14" customFormat="1">
      <c r="A570" s="14"/>
      <c r="B570" s="245"/>
      <c r="C570" s="246"/>
      <c r="D570" s="236" t="s">
        <v>215</v>
      </c>
      <c r="E570" s="247" t="s">
        <v>19</v>
      </c>
      <c r="F570" s="248" t="s">
        <v>79</v>
      </c>
      <c r="G570" s="246"/>
      <c r="H570" s="249">
        <v>1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5" t="s">
        <v>215</v>
      </c>
      <c r="AU570" s="255" t="s">
        <v>81</v>
      </c>
      <c r="AV570" s="14" t="s">
        <v>81</v>
      </c>
      <c r="AW570" s="14" t="s">
        <v>33</v>
      </c>
      <c r="AX570" s="14" t="s">
        <v>72</v>
      </c>
      <c r="AY570" s="255" t="s">
        <v>203</v>
      </c>
    </row>
    <row r="571" s="15" customFormat="1">
      <c r="A571" s="15"/>
      <c r="B571" s="256"/>
      <c r="C571" s="257"/>
      <c r="D571" s="236" t="s">
        <v>215</v>
      </c>
      <c r="E571" s="258" t="s">
        <v>19</v>
      </c>
      <c r="F571" s="259" t="s">
        <v>246</v>
      </c>
      <c r="G571" s="257"/>
      <c r="H571" s="260">
        <v>6</v>
      </c>
      <c r="I571" s="261"/>
      <c r="J571" s="257"/>
      <c r="K571" s="257"/>
      <c r="L571" s="262"/>
      <c r="M571" s="263"/>
      <c r="N571" s="264"/>
      <c r="O571" s="264"/>
      <c r="P571" s="264"/>
      <c r="Q571" s="264"/>
      <c r="R571" s="264"/>
      <c r="S571" s="264"/>
      <c r="T571" s="26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66" t="s">
        <v>215</v>
      </c>
      <c r="AU571" s="266" t="s">
        <v>81</v>
      </c>
      <c r="AV571" s="15" t="s">
        <v>211</v>
      </c>
      <c r="AW571" s="15" t="s">
        <v>33</v>
      </c>
      <c r="AX571" s="15" t="s">
        <v>79</v>
      </c>
      <c r="AY571" s="266" t="s">
        <v>203</v>
      </c>
    </row>
    <row r="572" s="2" customFormat="1" ht="16.5" customHeight="1">
      <c r="A572" s="40"/>
      <c r="B572" s="41"/>
      <c r="C572" s="270" t="s">
        <v>7</v>
      </c>
      <c r="D572" s="270" t="s">
        <v>771</v>
      </c>
      <c r="E572" s="271" t="s">
        <v>861</v>
      </c>
      <c r="F572" s="272" t="s">
        <v>862</v>
      </c>
      <c r="G572" s="273" t="s">
        <v>358</v>
      </c>
      <c r="H572" s="274">
        <v>6</v>
      </c>
      <c r="I572" s="275"/>
      <c r="J572" s="276">
        <f>ROUND(I572*H572,2)</f>
        <v>0</v>
      </c>
      <c r="K572" s="272" t="s">
        <v>210</v>
      </c>
      <c r="L572" s="277"/>
      <c r="M572" s="278" t="s">
        <v>19</v>
      </c>
      <c r="N572" s="279" t="s">
        <v>43</v>
      </c>
      <c r="O572" s="86"/>
      <c r="P572" s="225">
        <f>O572*H572</f>
        <v>0</v>
      </c>
      <c r="Q572" s="225">
        <v>0.0022000000000000001</v>
      </c>
      <c r="R572" s="225">
        <f>Q572*H572</f>
        <v>0.0132</v>
      </c>
      <c r="S572" s="225">
        <v>0</v>
      </c>
      <c r="T572" s="226">
        <f>S572*H572</f>
        <v>0</v>
      </c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R572" s="227" t="s">
        <v>821</v>
      </c>
      <c r="AT572" s="227" t="s">
        <v>771</v>
      </c>
      <c r="AU572" s="227" t="s">
        <v>81</v>
      </c>
      <c r="AY572" s="19" t="s">
        <v>203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19" t="s">
        <v>79</v>
      </c>
      <c r="BK572" s="228">
        <f>ROUND(I572*H572,2)</f>
        <v>0</v>
      </c>
      <c r="BL572" s="19" t="s">
        <v>321</v>
      </c>
      <c r="BM572" s="227" t="s">
        <v>863</v>
      </c>
    </row>
    <row r="573" s="13" customFormat="1">
      <c r="A573" s="13"/>
      <c r="B573" s="234"/>
      <c r="C573" s="235"/>
      <c r="D573" s="236" t="s">
        <v>215</v>
      </c>
      <c r="E573" s="237" t="s">
        <v>19</v>
      </c>
      <c r="F573" s="238" t="s">
        <v>216</v>
      </c>
      <c r="G573" s="235"/>
      <c r="H573" s="237" t="s">
        <v>19</v>
      </c>
      <c r="I573" s="239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215</v>
      </c>
      <c r="AU573" s="244" t="s">
        <v>81</v>
      </c>
      <c r="AV573" s="13" t="s">
        <v>79</v>
      </c>
      <c r="AW573" s="13" t="s">
        <v>33</v>
      </c>
      <c r="AX573" s="13" t="s">
        <v>72</v>
      </c>
      <c r="AY573" s="244" t="s">
        <v>203</v>
      </c>
    </row>
    <row r="574" s="13" customFormat="1">
      <c r="A574" s="13"/>
      <c r="B574" s="234"/>
      <c r="C574" s="235"/>
      <c r="D574" s="236" t="s">
        <v>215</v>
      </c>
      <c r="E574" s="237" t="s">
        <v>19</v>
      </c>
      <c r="F574" s="238" t="s">
        <v>852</v>
      </c>
      <c r="G574" s="235"/>
      <c r="H574" s="237" t="s">
        <v>19</v>
      </c>
      <c r="I574" s="239"/>
      <c r="J574" s="235"/>
      <c r="K574" s="235"/>
      <c r="L574" s="240"/>
      <c r="M574" s="241"/>
      <c r="N574" s="242"/>
      <c r="O574" s="242"/>
      <c r="P574" s="242"/>
      <c r="Q574" s="242"/>
      <c r="R574" s="242"/>
      <c r="S574" s="242"/>
      <c r="T574" s="24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4" t="s">
        <v>215</v>
      </c>
      <c r="AU574" s="244" t="s">
        <v>81</v>
      </c>
      <c r="AV574" s="13" t="s">
        <v>79</v>
      </c>
      <c r="AW574" s="13" t="s">
        <v>33</v>
      </c>
      <c r="AX574" s="13" t="s">
        <v>72</v>
      </c>
      <c r="AY574" s="244" t="s">
        <v>203</v>
      </c>
    </row>
    <row r="575" s="13" customFormat="1">
      <c r="A575" s="13"/>
      <c r="B575" s="234"/>
      <c r="C575" s="235"/>
      <c r="D575" s="236" t="s">
        <v>215</v>
      </c>
      <c r="E575" s="237" t="s">
        <v>19</v>
      </c>
      <c r="F575" s="238" t="s">
        <v>362</v>
      </c>
      <c r="G575" s="235"/>
      <c r="H575" s="237" t="s">
        <v>19</v>
      </c>
      <c r="I575" s="239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215</v>
      </c>
      <c r="AU575" s="244" t="s">
        <v>81</v>
      </c>
      <c r="AV575" s="13" t="s">
        <v>79</v>
      </c>
      <c r="AW575" s="13" t="s">
        <v>33</v>
      </c>
      <c r="AX575" s="13" t="s">
        <v>72</v>
      </c>
      <c r="AY575" s="244" t="s">
        <v>203</v>
      </c>
    </row>
    <row r="576" s="13" customFormat="1">
      <c r="A576" s="13"/>
      <c r="B576" s="234"/>
      <c r="C576" s="235"/>
      <c r="D576" s="236" t="s">
        <v>215</v>
      </c>
      <c r="E576" s="237" t="s">
        <v>19</v>
      </c>
      <c r="F576" s="238" t="s">
        <v>363</v>
      </c>
      <c r="G576" s="235"/>
      <c r="H576" s="237" t="s">
        <v>19</v>
      </c>
      <c r="I576" s="239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215</v>
      </c>
      <c r="AU576" s="244" t="s">
        <v>81</v>
      </c>
      <c r="AV576" s="13" t="s">
        <v>79</v>
      </c>
      <c r="AW576" s="13" t="s">
        <v>33</v>
      </c>
      <c r="AX576" s="13" t="s">
        <v>72</v>
      </c>
      <c r="AY576" s="244" t="s">
        <v>203</v>
      </c>
    </row>
    <row r="577" s="13" customFormat="1">
      <c r="A577" s="13"/>
      <c r="B577" s="234"/>
      <c r="C577" s="235"/>
      <c r="D577" s="236" t="s">
        <v>215</v>
      </c>
      <c r="E577" s="237" t="s">
        <v>19</v>
      </c>
      <c r="F577" s="238" t="s">
        <v>853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215</v>
      </c>
      <c r="AU577" s="244" t="s">
        <v>81</v>
      </c>
      <c r="AV577" s="13" t="s">
        <v>79</v>
      </c>
      <c r="AW577" s="13" t="s">
        <v>33</v>
      </c>
      <c r="AX577" s="13" t="s">
        <v>72</v>
      </c>
      <c r="AY577" s="244" t="s">
        <v>203</v>
      </c>
    </row>
    <row r="578" s="14" customFormat="1">
      <c r="A578" s="14"/>
      <c r="B578" s="245"/>
      <c r="C578" s="246"/>
      <c r="D578" s="236" t="s">
        <v>215</v>
      </c>
      <c r="E578" s="247" t="s">
        <v>19</v>
      </c>
      <c r="F578" s="248" t="s">
        <v>79</v>
      </c>
      <c r="G578" s="246"/>
      <c r="H578" s="249">
        <v>1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215</v>
      </c>
      <c r="AU578" s="255" t="s">
        <v>81</v>
      </c>
      <c r="AV578" s="14" t="s">
        <v>81</v>
      </c>
      <c r="AW578" s="14" t="s">
        <v>33</v>
      </c>
      <c r="AX578" s="14" t="s">
        <v>72</v>
      </c>
      <c r="AY578" s="255" t="s">
        <v>203</v>
      </c>
    </row>
    <row r="579" s="13" customFormat="1">
      <c r="A579" s="13"/>
      <c r="B579" s="234"/>
      <c r="C579" s="235"/>
      <c r="D579" s="236" t="s">
        <v>215</v>
      </c>
      <c r="E579" s="237" t="s">
        <v>19</v>
      </c>
      <c r="F579" s="238" t="s">
        <v>216</v>
      </c>
      <c r="G579" s="235"/>
      <c r="H579" s="237" t="s">
        <v>19</v>
      </c>
      <c r="I579" s="239"/>
      <c r="J579" s="235"/>
      <c r="K579" s="235"/>
      <c r="L579" s="240"/>
      <c r="M579" s="241"/>
      <c r="N579" s="242"/>
      <c r="O579" s="242"/>
      <c r="P579" s="242"/>
      <c r="Q579" s="242"/>
      <c r="R579" s="242"/>
      <c r="S579" s="242"/>
      <c r="T579" s="24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4" t="s">
        <v>215</v>
      </c>
      <c r="AU579" s="244" t="s">
        <v>81</v>
      </c>
      <c r="AV579" s="13" t="s">
        <v>79</v>
      </c>
      <c r="AW579" s="13" t="s">
        <v>33</v>
      </c>
      <c r="AX579" s="13" t="s">
        <v>72</v>
      </c>
      <c r="AY579" s="244" t="s">
        <v>203</v>
      </c>
    </row>
    <row r="580" s="13" customFormat="1">
      <c r="A580" s="13"/>
      <c r="B580" s="234"/>
      <c r="C580" s="235"/>
      <c r="D580" s="236" t="s">
        <v>215</v>
      </c>
      <c r="E580" s="237" t="s">
        <v>19</v>
      </c>
      <c r="F580" s="238" t="s">
        <v>854</v>
      </c>
      <c r="G580" s="235"/>
      <c r="H580" s="237" t="s">
        <v>19</v>
      </c>
      <c r="I580" s="239"/>
      <c r="J580" s="235"/>
      <c r="K580" s="235"/>
      <c r="L580" s="240"/>
      <c r="M580" s="241"/>
      <c r="N580" s="242"/>
      <c r="O580" s="242"/>
      <c r="P580" s="242"/>
      <c r="Q580" s="242"/>
      <c r="R580" s="242"/>
      <c r="S580" s="242"/>
      <c r="T580" s="24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4" t="s">
        <v>215</v>
      </c>
      <c r="AU580" s="244" t="s">
        <v>81</v>
      </c>
      <c r="AV580" s="13" t="s">
        <v>79</v>
      </c>
      <c r="AW580" s="13" t="s">
        <v>33</v>
      </c>
      <c r="AX580" s="13" t="s">
        <v>72</v>
      </c>
      <c r="AY580" s="244" t="s">
        <v>203</v>
      </c>
    </row>
    <row r="581" s="13" customFormat="1">
      <c r="A581" s="13"/>
      <c r="B581" s="234"/>
      <c r="C581" s="235"/>
      <c r="D581" s="236" t="s">
        <v>215</v>
      </c>
      <c r="E581" s="237" t="s">
        <v>19</v>
      </c>
      <c r="F581" s="238" t="s">
        <v>362</v>
      </c>
      <c r="G581" s="235"/>
      <c r="H581" s="237" t="s">
        <v>19</v>
      </c>
      <c r="I581" s="239"/>
      <c r="J581" s="235"/>
      <c r="K581" s="235"/>
      <c r="L581" s="240"/>
      <c r="M581" s="241"/>
      <c r="N581" s="242"/>
      <c r="O581" s="242"/>
      <c r="P581" s="242"/>
      <c r="Q581" s="242"/>
      <c r="R581" s="242"/>
      <c r="S581" s="242"/>
      <c r="T581" s="24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4" t="s">
        <v>215</v>
      </c>
      <c r="AU581" s="244" t="s">
        <v>81</v>
      </c>
      <c r="AV581" s="13" t="s">
        <v>79</v>
      </c>
      <c r="AW581" s="13" t="s">
        <v>33</v>
      </c>
      <c r="AX581" s="13" t="s">
        <v>72</v>
      </c>
      <c r="AY581" s="244" t="s">
        <v>203</v>
      </c>
    </row>
    <row r="582" s="13" customFormat="1">
      <c r="A582" s="13"/>
      <c r="B582" s="234"/>
      <c r="C582" s="235"/>
      <c r="D582" s="236" t="s">
        <v>215</v>
      </c>
      <c r="E582" s="237" t="s">
        <v>19</v>
      </c>
      <c r="F582" s="238" t="s">
        <v>363</v>
      </c>
      <c r="G582" s="235"/>
      <c r="H582" s="237" t="s">
        <v>19</v>
      </c>
      <c r="I582" s="239"/>
      <c r="J582" s="235"/>
      <c r="K582" s="235"/>
      <c r="L582" s="240"/>
      <c r="M582" s="241"/>
      <c r="N582" s="242"/>
      <c r="O582" s="242"/>
      <c r="P582" s="242"/>
      <c r="Q582" s="242"/>
      <c r="R582" s="242"/>
      <c r="S582" s="242"/>
      <c r="T582" s="24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4" t="s">
        <v>215</v>
      </c>
      <c r="AU582" s="244" t="s">
        <v>81</v>
      </c>
      <c r="AV582" s="13" t="s">
        <v>79</v>
      </c>
      <c r="AW582" s="13" t="s">
        <v>33</v>
      </c>
      <c r="AX582" s="13" t="s">
        <v>72</v>
      </c>
      <c r="AY582" s="244" t="s">
        <v>203</v>
      </c>
    </row>
    <row r="583" s="13" customFormat="1">
      <c r="A583" s="13"/>
      <c r="B583" s="234"/>
      <c r="C583" s="235"/>
      <c r="D583" s="236" t="s">
        <v>215</v>
      </c>
      <c r="E583" s="237" t="s">
        <v>19</v>
      </c>
      <c r="F583" s="238" t="s">
        <v>853</v>
      </c>
      <c r="G583" s="235"/>
      <c r="H583" s="237" t="s">
        <v>19</v>
      </c>
      <c r="I583" s="239"/>
      <c r="J583" s="235"/>
      <c r="K583" s="235"/>
      <c r="L583" s="240"/>
      <c r="M583" s="241"/>
      <c r="N583" s="242"/>
      <c r="O583" s="242"/>
      <c r="P583" s="242"/>
      <c r="Q583" s="242"/>
      <c r="R583" s="242"/>
      <c r="S583" s="242"/>
      <c r="T583" s="24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4" t="s">
        <v>215</v>
      </c>
      <c r="AU583" s="244" t="s">
        <v>81</v>
      </c>
      <c r="AV583" s="13" t="s">
        <v>79</v>
      </c>
      <c r="AW583" s="13" t="s">
        <v>33</v>
      </c>
      <c r="AX583" s="13" t="s">
        <v>72</v>
      </c>
      <c r="AY583" s="244" t="s">
        <v>203</v>
      </c>
    </row>
    <row r="584" s="14" customFormat="1">
      <c r="A584" s="14"/>
      <c r="B584" s="245"/>
      <c r="C584" s="246"/>
      <c r="D584" s="236" t="s">
        <v>215</v>
      </c>
      <c r="E584" s="247" t="s">
        <v>19</v>
      </c>
      <c r="F584" s="248" t="s">
        <v>79</v>
      </c>
      <c r="G584" s="246"/>
      <c r="H584" s="249">
        <v>1</v>
      </c>
      <c r="I584" s="250"/>
      <c r="J584" s="246"/>
      <c r="K584" s="246"/>
      <c r="L584" s="251"/>
      <c r="M584" s="252"/>
      <c r="N584" s="253"/>
      <c r="O584" s="253"/>
      <c r="P584" s="253"/>
      <c r="Q584" s="253"/>
      <c r="R584" s="253"/>
      <c r="S584" s="253"/>
      <c r="T584" s="25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5" t="s">
        <v>215</v>
      </c>
      <c r="AU584" s="255" t="s">
        <v>81</v>
      </c>
      <c r="AV584" s="14" t="s">
        <v>81</v>
      </c>
      <c r="AW584" s="14" t="s">
        <v>33</v>
      </c>
      <c r="AX584" s="14" t="s">
        <v>72</v>
      </c>
      <c r="AY584" s="255" t="s">
        <v>203</v>
      </c>
    </row>
    <row r="585" s="13" customFormat="1">
      <c r="A585" s="13"/>
      <c r="B585" s="234"/>
      <c r="C585" s="235"/>
      <c r="D585" s="236" t="s">
        <v>215</v>
      </c>
      <c r="E585" s="237" t="s">
        <v>19</v>
      </c>
      <c r="F585" s="238" t="s">
        <v>216</v>
      </c>
      <c r="G585" s="235"/>
      <c r="H585" s="237" t="s">
        <v>19</v>
      </c>
      <c r="I585" s="239"/>
      <c r="J585" s="235"/>
      <c r="K585" s="235"/>
      <c r="L585" s="240"/>
      <c r="M585" s="241"/>
      <c r="N585" s="242"/>
      <c r="O585" s="242"/>
      <c r="P585" s="242"/>
      <c r="Q585" s="242"/>
      <c r="R585" s="242"/>
      <c r="S585" s="242"/>
      <c r="T585" s="24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4" t="s">
        <v>215</v>
      </c>
      <c r="AU585" s="244" t="s">
        <v>81</v>
      </c>
      <c r="AV585" s="13" t="s">
        <v>79</v>
      </c>
      <c r="AW585" s="13" t="s">
        <v>33</v>
      </c>
      <c r="AX585" s="13" t="s">
        <v>72</v>
      </c>
      <c r="AY585" s="244" t="s">
        <v>203</v>
      </c>
    </row>
    <row r="586" s="13" customFormat="1">
      <c r="A586" s="13"/>
      <c r="B586" s="234"/>
      <c r="C586" s="235"/>
      <c r="D586" s="236" t="s">
        <v>215</v>
      </c>
      <c r="E586" s="237" t="s">
        <v>19</v>
      </c>
      <c r="F586" s="238" t="s">
        <v>855</v>
      </c>
      <c r="G586" s="235"/>
      <c r="H586" s="237" t="s">
        <v>19</v>
      </c>
      <c r="I586" s="239"/>
      <c r="J586" s="235"/>
      <c r="K586" s="235"/>
      <c r="L586" s="240"/>
      <c r="M586" s="241"/>
      <c r="N586" s="242"/>
      <c r="O586" s="242"/>
      <c r="P586" s="242"/>
      <c r="Q586" s="242"/>
      <c r="R586" s="242"/>
      <c r="S586" s="242"/>
      <c r="T586" s="24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4" t="s">
        <v>215</v>
      </c>
      <c r="AU586" s="244" t="s">
        <v>81</v>
      </c>
      <c r="AV586" s="13" t="s">
        <v>79</v>
      </c>
      <c r="AW586" s="13" t="s">
        <v>33</v>
      </c>
      <c r="AX586" s="13" t="s">
        <v>72</v>
      </c>
      <c r="AY586" s="244" t="s">
        <v>203</v>
      </c>
    </row>
    <row r="587" s="13" customFormat="1">
      <c r="A587" s="13"/>
      <c r="B587" s="234"/>
      <c r="C587" s="235"/>
      <c r="D587" s="236" t="s">
        <v>215</v>
      </c>
      <c r="E587" s="237" t="s">
        <v>19</v>
      </c>
      <c r="F587" s="238" t="s">
        <v>223</v>
      </c>
      <c r="G587" s="235"/>
      <c r="H587" s="237" t="s">
        <v>19</v>
      </c>
      <c r="I587" s="239"/>
      <c r="J587" s="235"/>
      <c r="K587" s="235"/>
      <c r="L587" s="240"/>
      <c r="M587" s="241"/>
      <c r="N587" s="242"/>
      <c r="O587" s="242"/>
      <c r="P587" s="242"/>
      <c r="Q587" s="242"/>
      <c r="R587" s="242"/>
      <c r="S587" s="242"/>
      <c r="T587" s="24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4" t="s">
        <v>215</v>
      </c>
      <c r="AU587" s="244" t="s">
        <v>81</v>
      </c>
      <c r="AV587" s="13" t="s">
        <v>79</v>
      </c>
      <c r="AW587" s="13" t="s">
        <v>33</v>
      </c>
      <c r="AX587" s="13" t="s">
        <v>72</v>
      </c>
      <c r="AY587" s="244" t="s">
        <v>203</v>
      </c>
    </row>
    <row r="588" s="13" customFormat="1">
      <c r="A588" s="13"/>
      <c r="B588" s="234"/>
      <c r="C588" s="235"/>
      <c r="D588" s="236" t="s">
        <v>215</v>
      </c>
      <c r="E588" s="237" t="s">
        <v>19</v>
      </c>
      <c r="F588" s="238" t="s">
        <v>363</v>
      </c>
      <c r="G588" s="235"/>
      <c r="H588" s="237" t="s">
        <v>19</v>
      </c>
      <c r="I588" s="239"/>
      <c r="J588" s="235"/>
      <c r="K588" s="235"/>
      <c r="L588" s="240"/>
      <c r="M588" s="241"/>
      <c r="N588" s="242"/>
      <c r="O588" s="242"/>
      <c r="P588" s="242"/>
      <c r="Q588" s="242"/>
      <c r="R588" s="242"/>
      <c r="S588" s="242"/>
      <c r="T588" s="24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4" t="s">
        <v>215</v>
      </c>
      <c r="AU588" s="244" t="s">
        <v>81</v>
      </c>
      <c r="AV588" s="13" t="s">
        <v>79</v>
      </c>
      <c r="AW588" s="13" t="s">
        <v>33</v>
      </c>
      <c r="AX588" s="13" t="s">
        <v>72</v>
      </c>
      <c r="AY588" s="244" t="s">
        <v>203</v>
      </c>
    </row>
    <row r="589" s="13" customFormat="1">
      <c r="A589" s="13"/>
      <c r="B589" s="234"/>
      <c r="C589" s="235"/>
      <c r="D589" s="236" t="s">
        <v>215</v>
      </c>
      <c r="E589" s="237" t="s">
        <v>19</v>
      </c>
      <c r="F589" s="238" t="s">
        <v>853</v>
      </c>
      <c r="G589" s="235"/>
      <c r="H589" s="237" t="s">
        <v>19</v>
      </c>
      <c r="I589" s="239"/>
      <c r="J589" s="235"/>
      <c r="K589" s="235"/>
      <c r="L589" s="240"/>
      <c r="M589" s="241"/>
      <c r="N589" s="242"/>
      <c r="O589" s="242"/>
      <c r="P589" s="242"/>
      <c r="Q589" s="242"/>
      <c r="R589" s="242"/>
      <c r="S589" s="242"/>
      <c r="T589" s="24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4" t="s">
        <v>215</v>
      </c>
      <c r="AU589" s="244" t="s">
        <v>81</v>
      </c>
      <c r="AV589" s="13" t="s">
        <v>79</v>
      </c>
      <c r="AW589" s="13" t="s">
        <v>33</v>
      </c>
      <c r="AX589" s="13" t="s">
        <v>72</v>
      </c>
      <c r="AY589" s="244" t="s">
        <v>203</v>
      </c>
    </row>
    <row r="590" s="14" customFormat="1">
      <c r="A590" s="14"/>
      <c r="B590" s="245"/>
      <c r="C590" s="246"/>
      <c r="D590" s="236" t="s">
        <v>215</v>
      </c>
      <c r="E590" s="247" t="s">
        <v>19</v>
      </c>
      <c r="F590" s="248" t="s">
        <v>79</v>
      </c>
      <c r="G590" s="246"/>
      <c r="H590" s="249">
        <v>1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215</v>
      </c>
      <c r="AU590" s="255" t="s">
        <v>81</v>
      </c>
      <c r="AV590" s="14" t="s">
        <v>81</v>
      </c>
      <c r="AW590" s="14" t="s">
        <v>33</v>
      </c>
      <c r="AX590" s="14" t="s">
        <v>72</v>
      </c>
      <c r="AY590" s="255" t="s">
        <v>203</v>
      </c>
    </row>
    <row r="591" s="13" customFormat="1">
      <c r="A591" s="13"/>
      <c r="B591" s="234"/>
      <c r="C591" s="235"/>
      <c r="D591" s="236" t="s">
        <v>215</v>
      </c>
      <c r="E591" s="237" t="s">
        <v>19</v>
      </c>
      <c r="F591" s="238" t="s">
        <v>216</v>
      </c>
      <c r="G591" s="235"/>
      <c r="H591" s="237" t="s">
        <v>19</v>
      </c>
      <c r="I591" s="239"/>
      <c r="J591" s="235"/>
      <c r="K591" s="235"/>
      <c r="L591" s="240"/>
      <c r="M591" s="241"/>
      <c r="N591" s="242"/>
      <c r="O591" s="242"/>
      <c r="P591" s="242"/>
      <c r="Q591" s="242"/>
      <c r="R591" s="242"/>
      <c r="S591" s="242"/>
      <c r="T591" s="24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4" t="s">
        <v>215</v>
      </c>
      <c r="AU591" s="244" t="s">
        <v>81</v>
      </c>
      <c r="AV591" s="13" t="s">
        <v>79</v>
      </c>
      <c r="AW591" s="13" t="s">
        <v>33</v>
      </c>
      <c r="AX591" s="13" t="s">
        <v>72</v>
      </c>
      <c r="AY591" s="244" t="s">
        <v>203</v>
      </c>
    </row>
    <row r="592" s="13" customFormat="1">
      <c r="A592" s="13"/>
      <c r="B592" s="234"/>
      <c r="C592" s="235"/>
      <c r="D592" s="236" t="s">
        <v>215</v>
      </c>
      <c r="E592" s="237" t="s">
        <v>19</v>
      </c>
      <c r="F592" s="238" t="s">
        <v>856</v>
      </c>
      <c r="G592" s="235"/>
      <c r="H592" s="237" t="s">
        <v>19</v>
      </c>
      <c r="I592" s="239"/>
      <c r="J592" s="235"/>
      <c r="K592" s="235"/>
      <c r="L592" s="240"/>
      <c r="M592" s="241"/>
      <c r="N592" s="242"/>
      <c r="O592" s="242"/>
      <c r="P592" s="242"/>
      <c r="Q592" s="242"/>
      <c r="R592" s="242"/>
      <c r="S592" s="242"/>
      <c r="T592" s="24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4" t="s">
        <v>215</v>
      </c>
      <c r="AU592" s="244" t="s">
        <v>81</v>
      </c>
      <c r="AV592" s="13" t="s">
        <v>79</v>
      </c>
      <c r="AW592" s="13" t="s">
        <v>33</v>
      </c>
      <c r="AX592" s="13" t="s">
        <v>72</v>
      </c>
      <c r="AY592" s="244" t="s">
        <v>203</v>
      </c>
    </row>
    <row r="593" s="13" customFormat="1">
      <c r="A593" s="13"/>
      <c r="B593" s="234"/>
      <c r="C593" s="235"/>
      <c r="D593" s="236" t="s">
        <v>215</v>
      </c>
      <c r="E593" s="237" t="s">
        <v>19</v>
      </c>
      <c r="F593" s="238" t="s">
        <v>857</v>
      </c>
      <c r="G593" s="235"/>
      <c r="H593" s="237" t="s">
        <v>19</v>
      </c>
      <c r="I593" s="239"/>
      <c r="J593" s="235"/>
      <c r="K593" s="235"/>
      <c r="L593" s="240"/>
      <c r="M593" s="241"/>
      <c r="N593" s="242"/>
      <c r="O593" s="242"/>
      <c r="P593" s="242"/>
      <c r="Q593" s="242"/>
      <c r="R593" s="242"/>
      <c r="S593" s="242"/>
      <c r="T593" s="24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4" t="s">
        <v>215</v>
      </c>
      <c r="AU593" s="244" t="s">
        <v>81</v>
      </c>
      <c r="AV593" s="13" t="s">
        <v>79</v>
      </c>
      <c r="AW593" s="13" t="s">
        <v>33</v>
      </c>
      <c r="AX593" s="13" t="s">
        <v>72</v>
      </c>
      <c r="AY593" s="244" t="s">
        <v>203</v>
      </c>
    </row>
    <row r="594" s="13" customFormat="1">
      <c r="A594" s="13"/>
      <c r="B594" s="234"/>
      <c r="C594" s="235"/>
      <c r="D594" s="236" t="s">
        <v>215</v>
      </c>
      <c r="E594" s="237" t="s">
        <v>19</v>
      </c>
      <c r="F594" s="238" t="s">
        <v>363</v>
      </c>
      <c r="G594" s="235"/>
      <c r="H594" s="237" t="s">
        <v>19</v>
      </c>
      <c r="I594" s="239"/>
      <c r="J594" s="235"/>
      <c r="K594" s="235"/>
      <c r="L594" s="240"/>
      <c r="M594" s="241"/>
      <c r="N594" s="242"/>
      <c r="O594" s="242"/>
      <c r="P594" s="242"/>
      <c r="Q594" s="242"/>
      <c r="R594" s="242"/>
      <c r="S594" s="242"/>
      <c r="T594" s="24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4" t="s">
        <v>215</v>
      </c>
      <c r="AU594" s="244" t="s">
        <v>81</v>
      </c>
      <c r="AV594" s="13" t="s">
        <v>79</v>
      </c>
      <c r="AW594" s="13" t="s">
        <v>33</v>
      </c>
      <c r="AX594" s="13" t="s">
        <v>72</v>
      </c>
      <c r="AY594" s="244" t="s">
        <v>203</v>
      </c>
    </row>
    <row r="595" s="13" customFormat="1">
      <c r="A595" s="13"/>
      <c r="B595" s="234"/>
      <c r="C595" s="235"/>
      <c r="D595" s="236" t="s">
        <v>215</v>
      </c>
      <c r="E595" s="237" t="s">
        <v>19</v>
      </c>
      <c r="F595" s="238" t="s">
        <v>853</v>
      </c>
      <c r="G595" s="235"/>
      <c r="H595" s="237" t="s">
        <v>19</v>
      </c>
      <c r="I595" s="239"/>
      <c r="J595" s="235"/>
      <c r="K595" s="235"/>
      <c r="L595" s="240"/>
      <c r="M595" s="241"/>
      <c r="N595" s="242"/>
      <c r="O595" s="242"/>
      <c r="P595" s="242"/>
      <c r="Q595" s="242"/>
      <c r="R595" s="242"/>
      <c r="S595" s="242"/>
      <c r="T595" s="24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4" t="s">
        <v>215</v>
      </c>
      <c r="AU595" s="244" t="s">
        <v>81</v>
      </c>
      <c r="AV595" s="13" t="s">
        <v>79</v>
      </c>
      <c r="AW595" s="13" t="s">
        <v>33</v>
      </c>
      <c r="AX595" s="13" t="s">
        <v>72</v>
      </c>
      <c r="AY595" s="244" t="s">
        <v>203</v>
      </c>
    </row>
    <row r="596" s="14" customFormat="1">
      <c r="A596" s="14"/>
      <c r="B596" s="245"/>
      <c r="C596" s="246"/>
      <c r="D596" s="236" t="s">
        <v>215</v>
      </c>
      <c r="E596" s="247" t="s">
        <v>19</v>
      </c>
      <c r="F596" s="248" t="s">
        <v>79</v>
      </c>
      <c r="G596" s="246"/>
      <c r="H596" s="249">
        <v>1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5" t="s">
        <v>215</v>
      </c>
      <c r="AU596" s="255" t="s">
        <v>81</v>
      </c>
      <c r="AV596" s="14" t="s">
        <v>81</v>
      </c>
      <c r="AW596" s="14" t="s">
        <v>33</v>
      </c>
      <c r="AX596" s="14" t="s">
        <v>72</v>
      </c>
      <c r="AY596" s="255" t="s">
        <v>203</v>
      </c>
    </row>
    <row r="597" s="13" customFormat="1">
      <c r="A597" s="13"/>
      <c r="B597" s="234"/>
      <c r="C597" s="235"/>
      <c r="D597" s="236" t="s">
        <v>215</v>
      </c>
      <c r="E597" s="237" t="s">
        <v>19</v>
      </c>
      <c r="F597" s="238" t="s">
        <v>216</v>
      </c>
      <c r="G597" s="235"/>
      <c r="H597" s="237" t="s">
        <v>19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215</v>
      </c>
      <c r="AU597" s="244" t="s">
        <v>81</v>
      </c>
      <c r="AV597" s="13" t="s">
        <v>79</v>
      </c>
      <c r="AW597" s="13" t="s">
        <v>33</v>
      </c>
      <c r="AX597" s="13" t="s">
        <v>72</v>
      </c>
      <c r="AY597" s="244" t="s">
        <v>203</v>
      </c>
    </row>
    <row r="598" s="13" customFormat="1">
      <c r="A598" s="13"/>
      <c r="B598" s="234"/>
      <c r="C598" s="235"/>
      <c r="D598" s="236" t="s">
        <v>215</v>
      </c>
      <c r="E598" s="237" t="s">
        <v>19</v>
      </c>
      <c r="F598" s="238" t="s">
        <v>858</v>
      </c>
      <c r="G598" s="235"/>
      <c r="H598" s="237" t="s">
        <v>19</v>
      </c>
      <c r="I598" s="239"/>
      <c r="J598" s="235"/>
      <c r="K598" s="235"/>
      <c r="L598" s="240"/>
      <c r="M598" s="241"/>
      <c r="N598" s="242"/>
      <c r="O598" s="242"/>
      <c r="P598" s="242"/>
      <c r="Q598" s="242"/>
      <c r="R598" s="242"/>
      <c r="S598" s="242"/>
      <c r="T598" s="24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4" t="s">
        <v>215</v>
      </c>
      <c r="AU598" s="244" t="s">
        <v>81</v>
      </c>
      <c r="AV598" s="13" t="s">
        <v>79</v>
      </c>
      <c r="AW598" s="13" t="s">
        <v>33</v>
      </c>
      <c r="AX598" s="13" t="s">
        <v>72</v>
      </c>
      <c r="AY598" s="244" t="s">
        <v>203</v>
      </c>
    </row>
    <row r="599" s="13" customFormat="1">
      <c r="A599" s="13"/>
      <c r="B599" s="234"/>
      <c r="C599" s="235"/>
      <c r="D599" s="236" t="s">
        <v>215</v>
      </c>
      <c r="E599" s="237" t="s">
        <v>19</v>
      </c>
      <c r="F599" s="238" t="s">
        <v>859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215</v>
      </c>
      <c r="AU599" s="244" t="s">
        <v>81</v>
      </c>
      <c r="AV599" s="13" t="s">
        <v>79</v>
      </c>
      <c r="AW599" s="13" t="s">
        <v>33</v>
      </c>
      <c r="AX599" s="13" t="s">
        <v>72</v>
      </c>
      <c r="AY599" s="244" t="s">
        <v>203</v>
      </c>
    </row>
    <row r="600" s="13" customFormat="1">
      <c r="A600" s="13"/>
      <c r="B600" s="234"/>
      <c r="C600" s="235"/>
      <c r="D600" s="236" t="s">
        <v>215</v>
      </c>
      <c r="E600" s="237" t="s">
        <v>19</v>
      </c>
      <c r="F600" s="238" t="s">
        <v>363</v>
      </c>
      <c r="G600" s="235"/>
      <c r="H600" s="237" t="s">
        <v>19</v>
      </c>
      <c r="I600" s="239"/>
      <c r="J600" s="235"/>
      <c r="K600" s="235"/>
      <c r="L600" s="240"/>
      <c r="M600" s="241"/>
      <c r="N600" s="242"/>
      <c r="O600" s="242"/>
      <c r="P600" s="242"/>
      <c r="Q600" s="242"/>
      <c r="R600" s="242"/>
      <c r="S600" s="242"/>
      <c r="T600" s="24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4" t="s">
        <v>215</v>
      </c>
      <c r="AU600" s="244" t="s">
        <v>81</v>
      </c>
      <c r="AV600" s="13" t="s">
        <v>79</v>
      </c>
      <c r="AW600" s="13" t="s">
        <v>33</v>
      </c>
      <c r="AX600" s="13" t="s">
        <v>72</v>
      </c>
      <c r="AY600" s="244" t="s">
        <v>203</v>
      </c>
    </row>
    <row r="601" s="13" customFormat="1">
      <c r="A601" s="13"/>
      <c r="B601" s="234"/>
      <c r="C601" s="235"/>
      <c r="D601" s="236" t="s">
        <v>215</v>
      </c>
      <c r="E601" s="237" t="s">
        <v>19</v>
      </c>
      <c r="F601" s="238" t="s">
        <v>853</v>
      </c>
      <c r="G601" s="235"/>
      <c r="H601" s="237" t="s">
        <v>19</v>
      </c>
      <c r="I601" s="239"/>
      <c r="J601" s="235"/>
      <c r="K601" s="235"/>
      <c r="L601" s="240"/>
      <c r="M601" s="241"/>
      <c r="N601" s="242"/>
      <c r="O601" s="242"/>
      <c r="P601" s="242"/>
      <c r="Q601" s="242"/>
      <c r="R601" s="242"/>
      <c r="S601" s="242"/>
      <c r="T601" s="24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4" t="s">
        <v>215</v>
      </c>
      <c r="AU601" s="244" t="s">
        <v>81</v>
      </c>
      <c r="AV601" s="13" t="s">
        <v>79</v>
      </c>
      <c r="AW601" s="13" t="s">
        <v>33</v>
      </c>
      <c r="AX601" s="13" t="s">
        <v>72</v>
      </c>
      <c r="AY601" s="244" t="s">
        <v>203</v>
      </c>
    </row>
    <row r="602" s="14" customFormat="1">
      <c r="A602" s="14"/>
      <c r="B602" s="245"/>
      <c r="C602" s="246"/>
      <c r="D602" s="236" t="s">
        <v>215</v>
      </c>
      <c r="E602" s="247" t="s">
        <v>19</v>
      </c>
      <c r="F602" s="248" t="s">
        <v>79</v>
      </c>
      <c r="G602" s="246"/>
      <c r="H602" s="249">
        <v>1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215</v>
      </c>
      <c r="AU602" s="255" t="s">
        <v>81</v>
      </c>
      <c r="AV602" s="14" t="s">
        <v>81</v>
      </c>
      <c r="AW602" s="14" t="s">
        <v>33</v>
      </c>
      <c r="AX602" s="14" t="s">
        <v>72</v>
      </c>
      <c r="AY602" s="255" t="s">
        <v>203</v>
      </c>
    </row>
    <row r="603" s="13" customFormat="1">
      <c r="A603" s="13"/>
      <c r="B603" s="234"/>
      <c r="C603" s="235"/>
      <c r="D603" s="236" t="s">
        <v>215</v>
      </c>
      <c r="E603" s="237" t="s">
        <v>19</v>
      </c>
      <c r="F603" s="238" t="s">
        <v>216</v>
      </c>
      <c r="G603" s="235"/>
      <c r="H603" s="237" t="s">
        <v>19</v>
      </c>
      <c r="I603" s="239"/>
      <c r="J603" s="235"/>
      <c r="K603" s="235"/>
      <c r="L603" s="240"/>
      <c r="M603" s="241"/>
      <c r="N603" s="242"/>
      <c r="O603" s="242"/>
      <c r="P603" s="242"/>
      <c r="Q603" s="242"/>
      <c r="R603" s="242"/>
      <c r="S603" s="242"/>
      <c r="T603" s="24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4" t="s">
        <v>215</v>
      </c>
      <c r="AU603" s="244" t="s">
        <v>81</v>
      </c>
      <c r="AV603" s="13" t="s">
        <v>79</v>
      </c>
      <c r="AW603" s="13" t="s">
        <v>33</v>
      </c>
      <c r="AX603" s="13" t="s">
        <v>72</v>
      </c>
      <c r="AY603" s="244" t="s">
        <v>203</v>
      </c>
    </row>
    <row r="604" s="13" customFormat="1">
      <c r="A604" s="13"/>
      <c r="B604" s="234"/>
      <c r="C604" s="235"/>
      <c r="D604" s="236" t="s">
        <v>215</v>
      </c>
      <c r="E604" s="237" t="s">
        <v>19</v>
      </c>
      <c r="F604" s="238" t="s">
        <v>860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215</v>
      </c>
      <c r="AU604" s="244" t="s">
        <v>81</v>
      </c>
      <c r="AV604" s="13" t="s">
        <v>79</v>
      </c>
      <c r="AW604" s="13" t="s">
        <v>33</v>
      </c>
      <c r="AX604" s="13" t="s">
        <v>72</v>
      </c>
      <c r="AY604" s="244" t="s">
        <v>203</v>
      </c>
    </row>
    <row r="605" s="13" customFormat="1">
      <c r="A605" s="13"/>
      <c r="B605" s="234"/>
      <c r="C605" s="235"/>
      <c r="D605" s="236" t="s">
        <v>215</v>
      </c>
      <c r="E605" s="237" t="s">
        <v>19</v>
      </c>
      <c r="F605" s="238" t="s">
        <v>229</v>
      </c>
      <c r="G605" s="235"/>
      <c r="H605" s="237" t="s">
        <v>19</v>
      </c>
      <c r="I605" s="239"/>
      <c r="J605" s="235"/>
      <c r="K605" s="235"/>
      <c r="L605" s="240"/>
      <c r="M605" s="241"/>
      <c r="N605" s="242"/>
      <c r="O605" s="242"/>
      <c r="P605" s="242"/>
      <c r="Q605" s="242"/>
      <c r="R605" s="242"/>
      <c r="S605" s="242"/>
      <c r="T605" s="24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4" t="s">
        <v>215</v>
      </c>
      <c r="AU605" s="244" t="s">
        <v>81</v>
      </c>
      <c r="AV605" s="13" t="s">
        <v>79</v>
      </c>
      <c r="AW605" s="13" t="s">
        <v>33</v>
      </c>
      <c r="AX605" s="13" t="s">
        <v>72</v>
      </c>
      <c r="AY605" s="244" t="s">
        <v>203</v>
      </c>
    </row>
    <row r="606" s="13" customFormat="1">
      <c r="A606" s="13"/>
      <c r="B606" s="234"/>
      <c r="C606" s="235"/>
      <c r="D606" s="236" t="s">
        <v>215</v>
      </c>
      <c r="E606" s="237" t="s">
        <v>19</v>
      </c>
      <c r="F606" s="238" t="s">
        <v>363</v>
      </c>
      <c r="G606" s="235"/>
      <c r="H606" s="237" t="s">
        <v>19</v>
      </c>
      <c r="I606" s="239"/>
      <c r="J606" s="235"/>
      <c r="K606" s="235"/>
      <c r="L606" s="240"/>
      <c r="M606" s="241"/>
      <c r="N606" s="242"/>
      <c r="O606" s="242"/>
      <c r="P606" s="242"/>
      <c r="Q606" s="242"/>
      <c r="R606" s="242"/>
      <c r="S606" s="242"/>
      <c r="T606" s="24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4" t="s">
        <v>215</v>
      </c>
      <c r="AU606" s="244" t="s">
        <v>81</v>
      </c>
      <c r="AV606" s="13" t="s">
        <v>79</v>
      </c>
      <c r="AW606" s="13" t="s">
        <v>33</v>
      </c>
      <c r="AX606" s="13" t="s">
        <v>72</v>
      </c>
      <c r="AY606" s="244" t="s">
        <v>203</v>
      </c>
    </row>
    <row r="607" s="13" customFormat="1">
      <c r="A607" s="13"/>
      <c r="B607" s="234"/>
      <c r="C607" s="235"/>
      <c r="D607" s="236" t="s">
        <v>215</v>
      </c>
      <c r="E607" s="237" t="s">
        <v>19</v>
      </c>
      <c r="F607" s="238" t="s">
        <v>853</v>
      </c>
      <c r="G607" s="235"/>
      <c r="H607" s="237" t="s">
        <v>19</v>
      </c>
      <c r="I607" s="239"/>
      <c r="J607" s="235"/>
      <c r="K607" s="235"/>
      <c r="L607" s="240"/>
      <c r="M607" s="241"/>
      <c r="N607" s="242"/>
      <c r="O607" s="242"/>
      <c r="P607" s="242"/>
      <c r="Q607" s="242"/>
      <c r="R607" s="242"/>
      <c r="S607" s="242"/>
      <c r="T607" s="24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4" t="s">
        <v>215</v>
      </c>
      <c r="AU607" s="244" t="s">
        <v>81</v>
      </c>
      <c r="AV607" s="13" t="s">
        <v>79</v>
      </c>
      <c r="AW607" s="13" t="s">
        <v>33</v>
      </c>
      <c r="AX607" s="13" t="s">
        <v>72</v>
      </c>
      <c r="AY607" s="244" t="s">
        <v>203</v>
      </c>
    </row>
    <row r="608" s="14" customFormat="1">
      <c r="A608" s="14"/>
      <c r="B608" s="245"/>
      <c r="C608" s="246"/>
      <c r="D608" s="236" t="s">
        <v>215</v>
      </c>
      <c r="E608" s="247" t="s">
        <v>19</v>
      </c>
      <c r="F608" s="248" t="s">
        <v>79</v>
      </c>
      <c r="G608" s="246"/>
      <c r="H608" s="249">
        <v>1</v>
      </c>
      <c r="I608" s="250"/>
      <c r="J608" s="246"/>
      <c r="K608" s="246"/>
      <c r="L608" s="251"/>
      <c r="M608" s="252"/>
      <c r="N608" s="253"/>
      <c r="O608" s="253"/>
      <c r="P608" s="253"/>
      <c r="Q608" s="253"/>
      <c r="R608" s="253"/>
      <c r="S608" s="253"/>
      <c r="T608" s="25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5" t="s">
        <v>215</v>
      </c>
      <c r="AU608" s="255" t="s">
        <v>81</v>
      </c>
      <c r="AV608" s="14" t="s">
        <v>81</v>
      </c>
      <c r="AW608" s="14" t="s">
        <v>33</v>
      </c>
      <c r="AX608" s="14" t="s">
        <v>72</v>
      </c>
      <c r="AY608" s="255" t="s">
        <v>203</v>
      </c>
    </row>
    <row r="609" s="15" customFormat="1">
      <c r="A609" s="15"/>
      <c r="B609" s="256"/>
      <c r="C609" s="257"/>
      <c r="D609" s="236" t="s">
        <v>215</v>
      </c>
      <c r="E609" s="258" t="s">
        <v>19</v>
      </c>
      <c r="F609" s="259" t="s">
        <v>246</v>
      </c>
      <c r="G609" s="257"/>
      <c r="H609" s="260">
        <v>6</v>
      </c>
      <c r="I609" s="261"/>
      <c r="J609" s="257"/>
      <c r="K609" s="257"/>
      <c r="L609" s="262"/>
      <c r="M609" s="263"/>
      <c r="N609" s="264"/>
      <c r="O609" s="264"/>
      <c r="P609" s="264"/>
      <c r="Q609" s="264"/>
      <c r="R609" s="264"/>
      <c r="S609" s="264"/>
      <c r="T609" s="26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T609" s="266" t="s">
        <v>215</v>
      </c>
      <c r="AU609" s="266" t="s">
        <v>81</v>
      </c>
      <c r="AV609" s="15" t="s">
        <v>211</v>
      </c>
      <c r="AW609" s="15" t="s">
        <v>33</v>
      </c>
      <c r="AX609" s="15" t="s">
        <v>79</v>
      </c>
      <c r="AY609" s="266" t="s">
        <v>203</v>
      </c>
    </row>
    <row r="610" s="2" customFormat="1" ht="24.15" customHeight="1">
      <c r="A610" s="40"/>
      <c r="B610" s="41"/>
      <c r="C610" s="216" t="s">
        <v>864</v>
      </c>
      <c r="D610" s="216" t="s">
        <v>206</v>
      </c>
      <c r="E610" s="217" t="s">
        <v>865</v>
      </c>
      <c r="F610" s="218" t="s">
        <v>866</v>
      </c>
      <c r="G610" s="219" t="s">
        <v>282</v>
      </c>
      <c r="H610" s="220">
        <v>0.16700000000000001</v>
      </c>
      <c r="I610" s="221"/>
      <c r="J610" s="222">
        <f>ROUND(I610*H610,2)</f>
        <v>0</v>
      </c>
      <c r="K610" s="218" t="s">
        <v>210</v>
      </c>
      <c r="L610" s="46"/>
      <c r="M610" s="223" t="s">
        <v>19</v>
      </c>
      <c r="N610" s="224" t="s">
        <v>43</v>
      </c>
      <c r="O610" s="86"/>
      <c r="P610" s="225">
        <f>O610*H610</f>
        <v>0</v>
      </c>
      <c r="Q610" s="225">
        <v>0</v>
      </c>
      <c r="R610" s="225">
        <f>Q610*H610</f>
        <v>0</v>
      </c>
      <c r="S610" s="225">
        <v>0</v>
      </c>
      <c r="T610" s="226">
        <f>S610*H610</f>
        <v>0</v>
      </c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R610" s="227" t="s">
        <v>321</v>
      </c>
      <c r="AT610" s="227" t="s">
        <v>206</v>
      </c>
      <c r="AU610" s="227" t="s">
        <v>81</v>
      </c>
      <c r="AY610" s="19" t="s">
        <v>203</v>
      </c>
      <c r="BE610" s="228">
        <f>IF(N610="základní",J610,0)</f>
        <v>0</v>
      </c>
      <c r="BF610" s="228">
        <f>IF(N610="snížená",J610,0)</f>
        <v>0</v>
      </c>
      <c r="BG610" s="228">
        <f>IF(N610="zákl. přenesená",J610,0)</f>
        <v>0</v>
      </c>
      <c r="BH610" s="228">
        <f>IF(N610="sníž. přenesená",J610,0)</f>
        <v>0</v>
      </c>
      <c r="BI610" s="228">
        <f>IF(N610="nulová",J610,0)</f>
        <v>0</v>
      </c>
      <c r="BJ610" s="19" t="s">
        <v>79</v>
      </c>
      <c r="BK610" s="228">
        <f>ROUND(I610*H610,2)</f>
        <v>0</v>
      </c>
      <c r="BL610" s="19" t="s">
        <v>321</v>
      </c>
      <c r="BM610" s="227" t="s">
        <v>867</v>
      </c>
    </row>
    <row r="611" s="2" customFormat="1">
      <c r="A611" s="40"/>
      <c r="B611" s="41"/>
      <c r="C611" s="42"/>
      <c r="D611" s="229" t="s">
        <v>213</v>
      </c>
      <c r="E611" s="42"/>
      <c r="F611" s="230" t="s">
        <v>868</v>
      </c>
      <c r="G611" s="42"/>
      <c r="H611" s="42"/>
      <c r="I611" s="231"/>
      <c r="J611" s="42"/>
      <c r="K611" s="42"/>
      <c r="L611" s="46"/>
      <c r="M611" s="232"/>
      <c r="N611" s="233"/>
      <c r="O611" s="86"/>
      <c r="P611" s="86"/>
      <c r="Q611" s="86"/>
      <c r="R611" s="86"/>
      <c r="S611" s="86"/>
      <c r="T611" s="87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T611" s="19" t="s">
        <v>213</v>
      </c>
      <c r="AU611" s="19" t="s">
        <v>81</v>
      </c>
    </row>
    <row r="612" s="12" customFormat="1" ht="22.8" customHeight="1">
      <c r="A612" s="12"/>
      <c r="B612" s="200"/>
      <c r="C612" s="201"/>
      <c r="D612" s="202" t="s">
        <v>71</v>
      </c>
      <c r="E612" s="214" t="s">
        <v>869</v>
      </c>
      <c r="F612" s="214" t="s">
        <v>870</v>
      </c>
      <c r="G612" s="201"/>
      <c r="H612" s="201"/>
      <c r="I612" s="204"/>
      <c r="J612" s="215">
        <f>BK612</f>
        <v>0</v>
      </c>
      <c r="K612" s="201"/>
      <c r="L612" s="206"/>
      <c r="M612" s="207"/>
      <c r="N612" s="208"/>
      <c r="O612" s="208"/>
      <c r="P612" s="209">
        <f>SUM(P613:P670)</f>
        <v>0</v>
      </c>
      <c r="Q612" s="208"/>
      <c r="R612" s="209">
        <f>SUM(R613:R670)</f>
        <v>0.22234518999999997</v>
      </c>
      <c r="S612" s="208"/>
      <c r="T612" s="210">
        <f>SUM(T613:T670)</f>
        <v>0</v>
      </c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R612" s="211" t="s">
        <v>81</v>
      </c>
      <c r="AT612" s="212" t="s">
        <v>71</v>
      </c>
      <c r="AU612" s="212" t="s">
        <v>79</v>
      </c>
      <c r="AY612" s="211" t="s">
        <v>203</v>
      </c>
      <c r="BK612" s="213">
        <f>SUM(BK613:BK670)</f>
        <v>0</v>
      </c>
    </row>
    <row r="613" s="2" customFormat="1" ht="24.15" customHeight="1">
      <c r="A613" s="40"/>
      <c r="B613" s="41"/>
      <c r="C613" s="216" t="s">
        <v>871</v>
      </c>
      <c r="D613" s="216" t="s">
        <v>206</v>
      </c>
      <c r="E613" s="217" t="s">
        <v>872</v>
      </c>
      <c r="F613" s="218" t="s">
        <v>873</v>
      </c>
      <c r="G613" s="219" t="s">
        <v>209</v>
      </c>
      <c r="H613" s="220">
        <v>5.367</v>
      </c>
      <c r="I613" s="221"/>
      <c r="J613" s="222">
        <f>ROUND(I613*H613,2)</f>
        <v>0</v>
      </c>
      <c r="K613" s="218" t="s">
        <v>210</v>
      </c>
      <c r="L613" s="46"/>
      <c r="M613" s="223" t="s">
        <v>19</v>
      </c>
      <c r="N613" s="224" t="s">
        <v>43</v>
      </c>
      <c r="O613" s="86"/>
      <c r="P613" s="225">
        <f>O613*H613</f>
        <v>0</v>
      </c>
      <c r="Q613" s="225">
        <v>0.00027999999999999998</v>
      </c>
      <c r="R613" s="225">
        <f>Q613*H613</f>
        <v>0.0015027599999999999</v>
      </c>
      <c r="S613" s="225">
        <v>0</v>
      </c>
      <c r="T613" s="226">
        <f>S613*H613</f>
        <v>0</v>
      </c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R613" s="227" t="s">
        <v>321</v>
      </c>
      <c r="AT613" s="227" t="s">
        <v>206</v>
      </c>
      <c r="AU613" s="227" t="s">
        <v>81</v>
      </c>
      <c r="AY613" s="19" t="s">
        <v>203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19" t="s">
        <v>79</v>
      </c>
      <c r="BK613" s="228">
        <f>ROUND(I613*H613,2)</f>
        <v>0</v>
      </c>
      <c r="BL613" s="19" t="s">
        <v>321</v>
      </c>
      <c r="BM613" s="227" t="s">
        <v>874</v>
      </c>
    </row>
    <row r="614" s="2" customFormat="1">
      <c r="A614" s="40"/>
      <c r="B614" s="41"/>
      <c r="C614" s="42"/>
      <c r="D614" s="229" t="s">
        <v>213</v>
      </c>
      <c r="E614" s="42"/>
      <c r="F614" s="230" t="s">
        <v>875</v>
      </c>
      <c r="G614" s="42"/>
      <c r="H614" s="42"/>
      <c r="I614" s="231"/>
      <c r="J614" s="42"/>
      <c r="K614" s="42"/>
      <c r="L614" s="46"/>
      <c r="M614" s="232"/>
      <c r="N614" s="233"/>
      <c r="O614" s="86"/>
      <c r="P614" s="86"/>
      <c r="Q614" s="86"/>
      <c r="R614" s="86"/>
      <c r="S614" s="86"/>
      <c r="T614" s="87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T614" s="19" t="s">
        <v>213</v>
      </c>
      <c r="AU614" s="19" t="s">
        <v>81</v>
      </c>
    </row>
    <row r="615" s="13" customFormat="1">
      <c r="A615" s="13"/>
      <c r="B615" s="234"/>
      <c r="C615" s="235"/>
      <c r="D615" s="236" t="s">
        <v>215</v>
      </c>
      <c r="E615" s="237" t="s">
        <v>19</v>
      </c>
      <c r="F615" s="238" t="s">
        <v>216</v>
      </c>
      <c r="G615" s="235"/>
      <c r="H615" s="237" t="s">
        <v>19</v>
      </c>
      <c r="I615" s="239"/>
      <c r="J615" s="235"/>
      <c r="K615" s="235"/>
      <c r="L615" s="240"/>
      <c r="M615" s="241"/>
      <c r="N615" s="242"/>
      <c r="O615" s="242"/>
      <c r="P615" s="242"/>
      <c r="Q615" s="242"/>
      <c r="R615" s="242"/>
      <c r="S615" s="242"/>
      <c r="T615" s="24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4" t="s">
        <v>215</v>
      </c>
      <c r="AU615" s="244" t="s">
        <v>81</v>
      </c>
      <c r="AV615" s="13" t="s">
        <v>79</v>
      </c>
      <c r="AW615" s="13" t="s">
        <v>33</v>
      </c>
      <c r="AX615" s="13" t="s">
        <v>72</v>
      </c>
      <c r="AY615" s="244" t="s">
        <v>203</v>
      </c>
    </row>
    <row r="616" s="13" customFormat="1">
      <c r="A616" s="13"/>
      <c r="B616" s="234"/>
      <c r="C616" s="235"/>
      <c r="D616" s="236" t="s">
        <v>215</v>
      </c>
      <c r="E616" s="237" t="s">
        <v>19</v>
      </c>
      <c r="F616" s="238" t="s">
        <v>876</v>
      </c>
      <c r="G616" s="235"/>
      <c r="H616" s="237" t="s">
        <v>19</v>
      </c>
      <c r="I616" s="239"/>
      <c r="J616" s="235"/>
      <c r="K616" s="235"/>
      <c r="L616" s="240"/>
      <c r="M616" s="241"/>
      <c r="N616" s="242"/>
      <c r="O616" s="242"/>
      <c r="P616" s="242"/>
      <c r="Q616" s="242"/>
      <c r="R616" s="242"/>
      <c r="S616" s="242"/>
      <c r="T616" s="24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4" t="s">
        <v>215</v>
      </c>
      <c r="AU616" s="244" t="s">
        <v>81</v>
      </c>
      <c r="AV616" s="13" t="s">
        <v>79</v>
      </c>
      <c r="AW616" s="13" t="s">
        <v>33</v>
      </c>
      <c r="AX616" s="13" t="s">
        <v>72</v>
      </c>
      <c r="AY616" s="244" t="s">
        <v>203</v>
      </c>
    </row>
    <row r="617" s="13" customFormat="1">
      <c r="A617" s="13"/>
      <c r="B617" s="234"/>
      <c r="C617" s="235"/>
      <c r="D617" s="236" t="s">
        <v>215</v>
      </c>
      <c r="E617" s="237" t="s">
        <v>19</v>
      </c>
      <c r="F617" s="238" t="s">
        <v>229</v>
      </c>
      <c r="G617" s="235"/>
      <c r="H617" s="237" t="s">
        <v>19</v>
      </c>
      <c r="I617" s="239"/>
      <c r="J617" s="235"/>
      <c r="K617" s="235"/>
      <c r="L617" s="240"/>
      <c r="M617" s="241"/>
      <c r="N617" s="242"/>
      <c r="O617" s="242"/>
      <c r="P617" s="242"/>
      <c r="Q617" s="242"/>
      <c r="R617" s="242"/>
      <c r="S617" s="242"/>
      <c r="T617" s="24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4" t="s">
        <v>215</v>
      </c>
      <c r="AU617" s="244" t="s">
        <v>81</v>
      </c>
      <c r="AV617" s="13" t="s">
        <v>79</v>
      </c>
      <c r="AW617" s="13" t="s">
        <v>33</v>
      </c>
      <c r="AX617" s="13" t="s">
        <v>72</v>
      </c>
      <c r="AY617" s="244" t="s">
        <v>203</v>
      </c>
    </row>
    <row r="618" s="13" customFormat="1">
      <c r="A618" s="13"/>
      <c r="B618" s="234"/>
      <c r="C618" s="235"/>
      <c r="D618" s="236" t="s">
        <v>215</v>
      </c>
      <c r="E618" s="237" t="s">
        <v>19</v>
      </c>
      <c r="F618" s="238" t="s">
        <v>877</v>
      </c>
      <c r="G618" s="235"/>
      <c r="H618" s="237" t="s">
        <v>19</v>
      </c>
      <c r="I618" s="239"/>
      <c r="J618" s="235"/>
      <c r="K618" s="235"/>
      <c r="L618" s="240"/>
      <c r="M618" s="241"/>
      <c r="N618" s="242"/>
      <c r="O618" s="242"/>
      <c r="P618" s="242"/>
      <c r="Q618" s="242"/>
      <c r="R618" s="242"/>
      <c r="S618" s="242"/>
      <c r="T618" s="24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4" t="s">
        <v>215</v>
      </c>
      <c r="AU618" s="244" t="s">
        <v>81</v>
      </c>
      <c r="AV618" s="13" t="s">
        <v>79</v>
      </c>
      <c r="AW618" s="13" t="s">
        <v>33</v>
      </c>
      <c r="AX618" s="13" t="s">
        <v>72</v>
      </c>
      <c r="AY618" s="244" t="s">
        <v>203</v>
      </c>
    </row>
    <row r="619" s="13" customFormat="1">
      <c r="A619" s="13"/>
      <c r="B619" s="234"/>
      <c r="C619" s="235"/>
      <c r="D619" s="236" t="s">
        <v>215</v>
      </c>
      <c r="E619" s="237" t="s">
        <v>19</v>
      </c>
      <c r="F619" s="238" t="s">
        <v>878</v>
      </c>
      <c r="G619" s="235"/>
      <c r="H619" s="237" t="s">
        <v>19</v>
      </c>
      <c r="I619" s="239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215</v>
      </c>
      <c r="AU619" s="244" t="s">
        <v>81</v>
      </c>
      <c r="AV619" s="13" t="s">
        <v>79</v>
      </c>
      <c r="AW619" s="13" t="s">
        <v>33</v>
      </c>
      <c r="AX619" s="13" t="s">
        <v>72</v>
      </c>
      <c r="AY619" s="244" t="s">
        <v>203</v>
      </c>
    </row>
    <row r="620" s="13" customFormat="1">
      <c r="A620" s="13"/>
      <c r="B620" s="234"/>
      <c r="C620" s="235"/>
      <c r="D620" s="236" t="s">
        <v>215</v>
      </c>
      <c r="E620" s="237" t="s">
        <v>19</v>
      </c>
      <c r="F620" s="238" t="s">
        <v>879</v>
      </c>
      <c r="G620" s="235"/>
      <c r="H620" s="237" t="s">
        <v>19</v>
      </c>
      <c r="I620" s="239"/>
      <c r="J620" s="235"/>
      <c r="K620" s="235"/>
      <c r="L620" s="240"/>
      <c r="M620" s="241"/>
      <c r="N620" s="242"/>
      <c r="O620" s="242"/>
      <c r="P620" s="242"/>
      <c r="Q620" s="242"/>
      <c r="R620" s="242"/>
      <c r="S620" s="242"/>
      <c r="T620" s="24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4" t="s">
        <v>215</v>
      </c>
      <c r="AU620" s="244" t="s">
        <v>81</v>
      </c>
      <c r="AV620" s="13" t="s">
        <v>79</v>
      </c>
      <c r="AW620" s="13" t="s">
        <v>33</v>
      </c>
      <c r="AX620" s="13" t="s">
        <v>72</v>
      </c>
      <c r="AY620" s="244" t="s">
        <v>203</v>
      </c>
    </row>
    <row r="621" s="13" customFormat="1">
      <c r="A621" s="13"/>
      <c r="B621" s="234"/>
      <c r="C621" s="235"/>
      <c r="D621" s="236" t="s">
        <v>215</v>
      </c>
      <c r="E621" s="237" t="s">
        <v>19</v>
      </c>
      <c r="F621" s="238" t="s">
        <v>880</v>
      </c>
      <c r="G621" s="235"/>
      <c r="H621" s="237" t="s">
        <v>19</v>
      </c>
      <c r="I621" s="239"/>
      <c r="J621" s="235"/>
      <c r="K621" s="235"/>
      <c r="L621" s="240"/>
      <c r="M621" s="241"/>
      <c r="N621" s="242"/>
      <c r="O621" s="242"/>
      <c r="P621" s="242"/>
      <c r="Q621" s="242"/>
      <c r="R621" s="242"/>
      <c r="S621" s="242"/>
      <c r="T621" s="24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4" t="s">
        <v>215</v>
      </c>
      <c r="AU621" s="244" t="s">
        <v>81</v>
      </c>
      <c r="AV621" s="13" t="s">
        <v>79</v>
      </c>
      <c r="AW621" s="13" t="s">
        <v>33</v>
      </c>
      <c r="AX621" s="13" t="s">
        <v>72</v>
      </c>
      <c r="AY621" s="244" t="s">
        <v>203</v>
      </c>
    </row>
    <row r="622" s="14" customFormat="1">
      <c r="A622" s="14"/>
      <c r="B622" s="245"/>
      <c r="C622" s="246"/>
      <c r="D622" s="236" t="s">
        <v>215</v>
      </c>
      <c r="E622" s="247" t="s">
        <v>19</v>
      </c>
      <c r="F622" s="248" t="s">
        <v>274</v>
      </c>
      <c r="G622" s="246"/>
      <c r="H622" s="249">
        <v>2.1669999999999998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215</v>
      </c>
      <c r="AU622" s="255" t="s">
        <v>81</v>
      </c>
      <c r="AV622" s="14" t="s">
        <v>81</v>
      </c>
      <c r="AW622" s="14" t="s">
        <v>33</v>
      </c>
      <c r="AX622" s="14" t="s">
        <v>72</v>
      </c>
      <c r="AY622" s="255" t="s">
        <v>203</v>
      </c>
    </row>
    <row r="623" s="13" customFormat="1">
      <c r="A623" s="13"/>
      <c r="B623" s="234"/>
      <c r="C623" s="235"/>
      <c r="D623" s="236" t="s">
        <v>215</v>
      </c>
      <c r="E623" s="237" t="s">
        <v>19</v>
      </c>
      <c r="F623" s="238" t="s">
        <v>216</v>
      </c>
      <c r="G623" s="235"/>
      <c r="H623" s="237" t="s">
        <v>19</v>
      </c>
      <c r="I623" s="239"/>
      <c r="J623" s="235"/>
      <c r="K623" s="235"/>
      <c r="L623" s="240"/>
      <c r="M623" s="241"/>
      <c r="N623" s="242"/>
      <c r="O623" s="242"/>
      <c r="P623" s="242"/>
      <c r="Q623" s="242"/>
      <c r="R623" s="242"/>
      <c r="S623" s="242"/>
      <c r="T623" s="24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4" t="s">
        <v>215</v>
      </c>
      <c r="AU623" s="244" t="s">
        <v>81</v>
      </c>
      <c r="AV623" s="13" t="s">
        <v>79</v>
      </c>
      <c r="AW623" s="13" t="s">
        <v>33</v>
      </c>
      <c r="AX623" s="13" t="s">
        <v>72</v>
      </c>
      <c r="AY623" s="244" t="s">
        <v>203</v>
      </c>
    </row>
    <row r="624" s="13" customFormat="1">
      <c r="A624" s="13"/>
      <c r="B624" s="234"/>
      <c r="C624" s="235"/>
      <c r="D624" s="236" t="s">
        <v>215</v>
      </c>
      <c r="E624" s="237" t="s">
        <v>19</v>
      </c>
      <c r="F624" s="238" t="s">
        <v>881</v>
      </c>
      <c r="G624" s="235"/>
      <c r="H624" s="237" t="s">
        <v>19</v>
      </c>
      <c r="I624" s="239"/>
      <c r="J624" s="235"/>
      <c r="K624" s="235"/>
      <c r="L624" s="240"/>
      <c r="M624" s="241"/>
      <c r="N624" s="242"/>
      <c r="O624" s="242"/>
      <c r="P624" s="242"/>
      <c r="Q624" s="242"/>
      <c r="R624" s="242"/>
      <c r="S624" s="242"/>
      <c r="T624" s="24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4" t="s">
        <v>215</v>
      </c>
      <c r="AU624" s="244" t="s">
        <v>81</v>
      </c>
      <c r="AV624" s="13" t="s">
        <v>79</v>
      </c>
      <c r="AW624" s="13" t="s">
        <v>33</v>
      </c>
      <c r="AX624" s="13" t="s">
        <v>72</v>
      </c>
      <c r="AY624" s="244" t="s">
        <v>203</v>
      </c>
    </row>
    <row r="625" s="13" customFormat="1">
      <c r="A625" s="13"/>
      <c r="B625" s="234"/>
      <c r="C625" s="235"/>
      <c r="D625" s="236" t="s">
        <v>215</v>
      </c>
      <c r="E625" s="237" t="s">
        <v>19</v>
      </c>
      <c r="F625" s="238" t="s">
        <v>229</v>
      </c>
      <c r="G625" s="235"/>
      <c r="H625" s="237" t="s">
        <v>19</v>
      </c>
      <c r="I625" s="239"/>
      <c r="J625" s="235"/>
      <c r="K625" s="235"/>
      <c r="L625" s="240"/>
      <c r="M625" s="241"/>
      <c r="N625" s="242"/>
      <c r="O625" s="242"/>
      <c r="P625" s="242"/>
      <c r="Q625" s="242"/>
      <c r="R625" s="242"/>
      <c r="S625" s="242"/>
      <c r="T625" s="24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4" t="s">
        <v>215</v>
      </c>
      <c r="AU625" s="244" t="s">
        <v>81</v>
      </c>
      <c r="AV625" s="13" t="s">
        <v>79</v>
      </c>
      <c r="AW625" s="13" t="s">
        <v>33</v>
      </c>
      <c r="AX625" s="13" t="s">
        <v>72</v>
      </c>
      <c r="AY625" s="244" t="s">
        <v>203</v>
      </c>
    </row>
    <row r="626" s="13" customFormat="1">
      <c r="A626" s="13"/>
      <c r="B626" s="234"/>
      <c r="C626" s="235"/>
      <c r="D626" s="236" t="s">
        <v>215</v>
      </c>
      <c r="E626" s="237" t="s">
        <v>19</v>
      </c>
      <c r="F626" s="238" t="s">
        <v>877</v>
      </c>
      <c r="G626" s="235"/>
      <c r="H626" s="237" t="s">
        <v>19</v>
      </c>
      <c r="I626" s="239"/>
      <c r="J626" s="235"/>
      <c r="K626" s="235"/>
      <c r="L626" s="240"/>
      <c r="M626" s="241"/>
      <c r="N626" s="242"/>
      <c r="O626" s="242"/>
      <c r="P626" s="242"/>
      <c r="Q626" s="242"/>
      <c r="R626" s="242"/>
      <c r="S626" s="242"/>
      <c r="T626" s="24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4" t="s">
        <v>215</v>
      </c>
      <c r="AU626" s="244" t="s">
        <v>81</v>
      </c>
      <c r="AV626" s="13" t="s">
        <v>79</v>
      </c>
      <c r="AW626" s="13" t="s">
        <v>33</v>
      </c>
      <c r="AX626" s="13" t="s">
        <v>72</v>
      </c>
      <c r="AY626" s="244" t="s">
        <v>203</v>
      </c>
    </row>
    <row r="627" s="13" customFormat="1">
      <c r="A627" s="13"/>
      <c r="B627" s="234"/>
      <c r="C627" s="235"/>
      <c r="D627" s="236" t="s">
        <v>215</v>
      </c>
      <c r="E627" s="237" t="s">
        <v>19</v>
      </c>
      <c r="F627" s="238" t="s">
        <v>882</v>
      </c>
      <c r="G627" s="235"/>
      <c r="H627" s="237" t="s">
        <v>19</v>
      </c>
      <c r="I627" s="239"/>
      <c r="J627" s="235"/>
      <c r="K627" s="235"/>
      <c r="L627" s="240"/>
      <c r="M627" s="241"/>
      <c r="N627" s="242"/>
      <c r="O627" s="242"/>
      <c r="P627" s="242"/>
      <c r="Q627" s="242"/>
      <c r="R627" s="242"/>
      <c r="S627" s="242"/>
      <c r="T627" s="24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4" t="s">
        <v>215</v>
      </c>
      <c r="AU627" s="244" t="s">
        <v>81</v>
      </c>
      <c r="AV627" s="13" t="s">
        <v>79</v>
      </c>
      <c r="AW627" s="13" t="s">
        <v>33</v>
      </c>
      <c r="AX627" s="13" t="s">
        <v>72</v>
      </c>
      <c r="AY627" s="244" t="s">
        <v>203</v>
      </c>
    </row>
    <row r="628" s="13" customFormat="1">
      <c r="A628" s="13"/>
      <c r="B628" s="234"/>
      <c r="C628" s="235"/>
      <c r="D628" s="236" t="s">
        <v>215</v>
      </c>
      <c r="E628" s="237" t="s">
        <v>19</v>
      </c>
      <c r="F628" s="238" t="s">
        <v>883</v>
      </c>
      <c r="G628" s="235"/>
      <c r="H628" s="237" t="s">
        <v>19</v>
      </c>
      <c r="I628" s="239"/>
      <c r="J628" s="235"/>
      <c r="K628" s="235"/>
      <c r="L628" s="240"/>
      <c r="M628" s="241"/>
      <c r="N628" s="242"/>
      <c r="O628" s="242"/>
      <c r="P628" s="242"/>
      <c r="Q628" s="242"/>
      <c r="R628" s="242"/>
      <c r="S628" s="242"/>
      <c r="T628" s="24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4" t="s">
        <v>215</v>
      </c>
      <c r="AU628" s="244" t="s">
        <v>81</v>
      </c>
      <c r="AV628" s="13" t="s">
        <v>79</v>
      </c>
      <c r="AW628" s="13" t="s">
        <v>33</v>
      </c>
      <c r="AX628" s="13" t="s">
        <v>72</v>
      </c>
      <c r="AY628" s="244" t="s">
        <v>203</v>
      </c>
    </row>
    <row r="629" s="13" customFormat="1">
      <c r="A629" s="13"/>
      <c r="B629" s="234"/>
      <c r="C629" s="235"/>
      <c r="D629" s="236" t="s">
        <v>215</v>
      </c>
      <c r="E629" s="237" t="s">
        <v>19</v>
      </c>
      <c r="F629" s="238" t="s">
        <v>880</v>
      </c>
      <c r="G629" s="235"/>
      <c r="H629" s="237" t="s">
        <v>19</v>
      </c>
      <c r="I629" s="239"/>
      <c r="J629" s="235"/>
      <c r="K629" s="235"/>
      <c r="L629" s="240"/>
      <c r="M629" s="241"/>
      <c r="N629" s="242"/>
      <c r="O629" s="242"/>
      <c r="P629" s="242"/>
      <c r="Q629" s="242"/>
      <c r="R629" s="242"/>
      <c r="S629" s="242"/>
      <c r="T629" s="24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4" t="s">
        <v>215</v>
      </c>
      <c r="AU629" s="244" t="s">
        <v>81</v>
      </c>
      <c r="AV629" s="13" t="s">
        <v>79</v>
      </c>
      <c r="AW629" s="13" t="s">
        <v>33</v>
      </c>
      <c r="AX629" s="13" t="s">
        <v>72</v>
      </c>
      <c r="AY629" s="244" t="s">
        <v>203</v>
      </c>
    </row>
    <row r="630" s="14" customFormat="1">
      <c r="A630" s="14"/>
      <c r="B630" s="245"/>
      <c r="C630" s="246"/>
      <c r="D630" s="236" t="s">
        <v>215</v>
      </c>
      <c r="E630" s="247" t="s">
        <v>19</v>
      </c>
      <c r="F630" s="248" t="s">
        <v>277</v>
      </c>
      <c r="G630" s="246"/>
      <c r="H630" s="249">
        <v>3.2000000000000002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215</v>
      </c>
      <c r="AU630" s="255" t="s">
        <v>81</v>
      </c>
      <c r="AV630" s="14" t="s">
        <v>81</v>
      </c>
      <c r="AW630" s="14" t="s">
        <v>33</v>
      </c>
      <c r="AX630" s="14" t="s">
        <v>72</v>
      </c>
      <c r="AY630" s="255" t="s">
        <v>203</v>
      </c>
    </row>
    <row r="631" s="15" customFormat="1">
      <c r="A631" s="15"/>
      <c r="B631" s="256"/>
      <c r="C631" s="257"/>
      <c r="D631" s="236" t="s">
        <v>215</v>
      </c>
      <c r="E631" s="258" t="s">
        <v>19</v>
      </c>
      <c r="F631" s="259" t="s">
        <v>246</v>
      </c>
      <c r="G631" s="257"/>
      <c r="H631" s="260">
        <v>5.367</v>
      </c>
      <c r="I631" s="261"/>
      <c r="J631" s="257"/>
      <c r="K631" s="257"/>
      <c r="L631" s="262"/>
      <c r="M631" s="263"/>
      <c r="N631" s="264"/>
      <c r="O631" s="264"/>
      <c r="P631" s="264"/>
      <c r="Q631" s="264"/>
      <c r="R631" s="264"/>
      <c r="S631" s="264"/>
      <c r="T631" s="26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T631" s="266" t="s">
        <v>215</v>
      </c>
      <c r="AU631" s="266" t="s">
        <v>81</v>
      </c>
      <c r="AV631" s="15" t="s">
        <v>211</v>
      </c>
      <c r="AW631" s="15" t="s">
        <v>33</v>
      </c>
      <c r="AX631" s="15" t="s">
        <v>79</v>
      </c>
      <c r="AY631" s="266" t="s">
        <v>203</v>
      </c>
    </row>
    <row r="632" s="2" customFormat="1" ht="33" customHeight="1">
      <c r="A632" s="40"/>
      <c r="B632" s="41"/>
      <c r="C632" s="270" t="s">
        <v>884</v>
      </c>
      <c r="D632" s="270" t="s">
        <v>771</v>
      </c>
      <c r="E632" s="271" t="s">
        <v>885</v>
      </c>
      <c r="F632" s="272" t="s">
        <v>886</v>
      </c>
      <c r="G632" s="273" t="s">
        <v>209</v>
      </c>
      <c r="H632" s="274">
        <v>2.1669999999999998</v>
      </c>
      <c r="I632" s="275"/>
      <c r="J632" s="276">
        <f>ROUND(I632*H632,2)</f>
        <v>0</v>
      </c>
      <c r="K632" s="272" t="s">
        <v>19</v>
      </c>
      <c r="L632" s="277"/>
      <c r="M632" s="278" t="s">
        <v>19</v>
      </c>
      <c r="N632" s="279" t="s">
        <v>43</v>
      </c>
      <c r="O632" s="86"/>
      <c r="P632" s="225">
        <f>O632*H632</f>
        <v>0</v>
      </c>
      <c r="Q632" s="225">
        <v>0.038289999999999998</v>
      </c>
      <c r="R632" s="225">
        <f>Q632*H632</f>
        <v>0.082974429999999988</v>
      </c>
      <c r="S632" s="225">
        <v>0</v>
      </c>
      <c r="T632" s="226">
        <f>S632*H632</f>
        <v>0</v>
      </c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R632" s="227" t="s">
        <v>821</v>
      </c>
      <c r="AT632" s="227" t="s">
        <v>771</v>
      </c>
      <c r="AU632" s="227" t="s">
        <v>81</v>
      </c>
      <c r="AY632" s="19" t="s">
        <v>203</v>
      </c>
      <c r="BE632" s="228">
        <f>IF(N632="základní",J632,0)</f>
        <v>0</v>
      </c>
      <c r="BF632" s="228">
        <f>IF(N632="snížená",J632,0)</f>
        <v>0</v>
      </c>
      <c r="BG632" s="228">
        <f>IF(N632="zákl. přenesená",J632,0)</f>
        <v>0</v>
      </c>
      <c r="BH632" s="228">
        <f>IF(N632="sníž. přenesená",J632,0)</f>
        <v>0</v>
      </c>
      <c r="BI632" s="228">
        <f>IF(N632="nulová",J632,0)</f>
        <v>0</v>
      </c>
      <c r="BJ632" s="19" t="s">
        <v>79</v>
      </c>
      <c r="BK632" s="228">
        <f>ROUND(I632*H632,2)</f>
        <v>0</v>
      </c>
      <c r="BL632" s="19" t="s">
        <v>321</v>
      </c>
      <c r="BM632" s="227" t="s">
        <v>887</v>
      </c>
    </row>
    <row r="633" s="13" customFormat="1">
      <c r="A633" s="13"/>
      <c r="B633" s="234"/>
      <c r="C633" s="235"/>
      <c r="D633" s="236" t="s">
        <v>215</v>
      </c>
      <c r="E633" s="237" t="s">
        <v>19</v>
      </c>
      <c r="F633" s="238" t="s">
        <v>216</v>
      </c>
      <c r="G633" s="235"/>
      <c r="H633" s="237" t="s">
        <v>19</v>
      </c>
      <c r="I633" s="239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215</v>
      </c>
      <c r="AU633" s="244" t="s">
        <v>81</v>
      </c>
      <c r="AV633" s="13" t="s">
        <v>79</v>
      </c>
      <c r="AW633" s="13" t="s">
        <v>33</v>
      </c>
      <c r="AX633" s="13" t="s">
        <v>72</v>
      </c>
      <c r="AY633" s="244" t="s">
        <v>203</v>
      </c>
    </row>
    <row r="634" s="13" customFormat="1">
      <c r="A634" s="13"/>
      <c r="B634" s="234"/>
      <c r="C634" s="235"/>
      <c r="D634" s="236" t="s">
        <v>215</v>
      </c>
      <c r="E634" s="237" t="s">
        <v>19</v>
      </c>
      <c r="F634" s="238" t="s">
        <v>876</v>
      </c>
      <c r="G634" s="235"/>
      <c r="H634" s="237" t="s">
        <v>19</v>
      </c>
      <c r="I634" s="239"/>
      <c r="J634" s="235"/>
      <c r="K634" s="235"/>
      <c r="L634" s="240"/>
      <c r="M634" s="241"/>
      <c r="N634" s="242"/>
      <c r="O634" s="242"/>
      <c r="P634" s="242"/>
      <c r="Q634" s="242"/>
      <c r="R634" s="242"/>
      <c r="S634" s="242"/>
      <c r="T634" s="24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4" t="s">
        <v>215</v>
      </c>
      <c r="AU634" s="244" t="s">
        <v>81</v>
      </c>
      <c r="AV634" s="13" t="s">
        <v>79</v>
      </c>
      <c r="AW634" s="13" t="s">
        <v>33</v>
      </c>
      <c r="AX634" s="13" t="s">
        <v>72</v>
      </c>
      <c r="AY634" s="244" t="s">
        <v>203</v>
      </c>
    </row>
    <row r="635" s="13" customFormat="1">
      <c r="A635" s="13"/>
      <c r="B635" s="234"/>
      <c r="C635" s="235"/>
      <c r="D635" s="236" t="s">
        <v>215</v>
      </c>
      <c r="E635" s="237" t="s">
        <v>19</v>
      </c>
      <c r="F635" s="238" t="s">
        <v>229</v>
      </c>
      <c r="G635" s="235"/>
      <c r="H635" s="237" t="s">
        <v>19</v>
      </c>
      <c r="I635" s="239"/>
      <c r="J635" s="235"/>
      <c r="K635" s="235"/>
      <c r="L635" s="240"/>
      <c r="M635" s="241"/>
      <c r="N635" s="242"/>
      <c r="O635" s="242"/>
      <c r="P635" s="242"/>
      <c r="Q635" s="242"/>
      <c r="R635" s="242"/>
      <c r="S635" s="242"/>
      <c r="T635" s="24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4" t="s">
        <v>215</v>
      </c>
      <c r="AU635" s="244" t="s">
        <v>81</v>
      </c>
      <c r="AV635" s="13" t="s">
        <v>79</v>
      </c>
      <c r="AW635" s="13" t="s">
        <v>33</v>
      </c>
      <c r="AX635" s="13" t="s">
        <v>72</v>
      </c>
      <c r="AY635" s="244" t="s">
        <v>203</v>
      </c>
    </row>
    <row r="636" s="13" customFormat="1">
      <c r="A636" s="13"/>
      <c r="B636" s="234"/>
      <c r="C636" s="235"/>
      <c r="D636" s="236" t="s">
        <v>215</v>
      </c>
      <c r="E636" s="237" t="s">
        <v>19</v>
      </c>
      <c r="F636" s="238" t="s">
        <v>877</v>
      </c>
      <c r="G636" s="235"/>
      <c r="H636" s="237" t="s">
        <v>19</v>
      </c>
      <c r="I636" s="239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215</v>
      </c>
      <c r="AU636" s="244" t="s">
        <v>81</v>
      </c>
      <c r="AV636" s="13" t="s">
        <v>79</v>
      </c>
      <c r="AW636" s="13" t="s">
        <v>33</v>
      </c>
      <c r="AX636" s="13" t="s">
        <v>72</v>
      </c>
      <c r="AY636" s="244" t="s">
        <v>203</v>
      </c>
    </row>
    <row r="637" s="13" customFormat="1">
      <c r="A637" s="13"/>
      <c r="B637" s="234"/>
      <c r="C637" s="235"/>
      <c r="D637" s="236" t="s">
        <v>215</v>
      </c>
      <c r="E637" s="237" t="s">
        <v>19</v>
      </c>
      <c r="F637" s="238" t="s">
        <v>878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215</v>
      </c>
      <c r="AU637" s="244" t="s">
        <v>81</v>
      </c>
      <c r="AV637" s="13" t="s">
        <v>79</v>
      </c>
      <c r="AW637" s="13" t="s">
        <v>33</v>
      </c>
      <c r="AX637" s="13" t="s">
        <v>72</v>
      </c>
      <c r="AY637" s="244" t="s">
        <v>203</v>
      </c>
    </row>
    <row r="638" s="13" customFormat="1">
      <c r="A638" s="13"/>
      <c r="B638" s="234"/>
      <c r="C638" s="235"/>
      <c r="D638" s="236" t="s">
        <v>215</v>
      </c>
      <c r="E638" s="237" t="s">
        <v>19</v>
      </c>
      <c r="F638" s="238" t="s">
        <v>879</v>
      </c>
      <c r="G638" s="235"/>
      <c r="H638" s="237" t="s">
        <v>19</v>
      </c>
      <c r="I638" s="239"/>
      <c r="J638" s="235"/>
      <c r="K638" s="235"/>
      <c r="L638" s="240"/>
      <c r="M638" s="241"/>
      <c r="N638" s="242"/>
      <c r="O638" s="242"/>
      <c r="P638" s="242"/>
      <c r="Q638" s="242"/>
      <c r="R638" s="242"/>
      <c r="S638" s="242"/>
      <c r="T638" s="24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4" t="s">
        <v>215</v>
      </c>
      <c r="AU638" s="244" t="s">
        <v>81</v>
      </c>
      <c r="AV638" s="13" t="s">
        <v>79</v>
      </c>
      <c r="AW638" s="13" t="s">
        <v>33</v>
      </c>
      <c r="AX638" s="13" t="s">
        <v>72</v>
      </c>
      <c r="AY638" s="244" t="s">
        <v>203</v>
      </c>
    </row>
    <row r="639" s="13" customFormat="1">
      <c r="A639" s="13"/>
      <c r="B639" s="234"/>
      <c r="C639" s="235"/>
      <c r="D639" s="236" t="s">
        <v>215</v>
      </c>
      <c r="E639" s="237" t="s">
        <v>19</v>
      </c>
      <c r="F639" s="238" t="s">
        <v>880</v>
      </c>
      <c r="G639" s="235"/>
      <c r="H639" s="237" t="s">
        <v>19</v>
      </c>
      <c r="I639" s="239"/>
      <c r="J639" s="235"/>
      <c r="K639" s="235"/>
      <c r="L639" s="240"/>
      <c r="M639" s="241"/>
      <c r="N639" s="242"/>
      <c r="O639" s="242"/>
      <c r="P639" s="242"/>
      <c r="Q639" s="242"/>
      <c r="R639" s="242"/>
      <c r="S639" s="242"/>
      <c r="T639" s="24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4" t="s">
        <v>215</v>
      </c>
      <c r="AU639" s="244" t="s">
        <v>81</v>
      </c>
      <c r="AV639" s="13" t="s">
        <v>79</v>
      </c>
      <c r="AW639" s="13" t="s">
        <v>33</v>
      </c>
      <c r="AX639" s="13" t="s">
        <v>72</v>
      </c>
      <c r="AY639" s="244" t="s">
        <v>203</v>
      </c>
    </row>
    <row r="640" s="14" customFormat="1">
      <c r="A640" s="14"/>
      <c r="B640" s="245"/>
      <c r="C640" s="246"/>
      <c r="D640" s="236" t="s">
        <v>215</v>
      </c>
      <c r="E640" s="247" t="s">
        <v>19</v>
      </c>
      <c r="F640" s="248" t="s">
        <v>274</v>
      </c>
      <c r="G640" s="246"/>
      <c r="H640" s="249">
        <v>2.1669999999999998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215</v>
      </c>
      <c r="AU640" s="255" t="s">
        <v>81</v>
      </c>
      <c r="AV640" s="14" t="s">
        <v>81</v>
      </c>
      <c r="AW640" s="14" t="s">
        <v>33</v>
      </c>
      <c r="AX640" s="14" t="s">
        <v>72</v>
      </c>
      <c r="AY640" s="255" t="s">
        <v>203</v>
      </c>
    </row>
    <row r="641" s="15" customFormat="1">
      <c r="A641" s="15"/>
      <c r="B641" s="256"/>
      <c r="C641" s="257"/>
      <c r="D641" s="236" t="s">
        <v>215</v>
      </c>
      <c r="E641" s="258" t="s">
        <v>19</v>
      </c>
      <c r="F641" s="259" t="s">
        <v>246</v>
      </c>
      <c r="G641" s="257"/>
      <c r="H641" s="260">
        <v>2.1669999999999998</v>
      </c>
      <c r="I641" s="261"/>
      <c r="J641" s="257"/>
      <c r="K641" s="257"/>
      <c r="L641" s="262"/>
      <c r="M641" s="263"/>
      <c r="N641" s="264"/>
      <c r="O641" s="264"/>
      <c r="P641" s="264"/>
      <c r="Q641" s="264"/>
      <c r="R641" s="264"/>
      <c r="S641" s="264"/>
      <c r="T641" s="26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66" t="s">
        <v>215</v>
      </c>
      <c r="AU641" s="266" t="s">
        <v>81</v>
      </c>
      <c r="AV641" s="15" t="s">
        <v>211</v>
      </c>
      <c r="AW641" s="15" t="s">
        <v>33</v>
      </c>
      <c r="AX641" s="15" t="s">
        <v>79</v>
      </c>
      <c r="AY641" s="266" t="s">
        <v>203</v>
      </c>
    </row>
    <row r="642" s="2" customFormat="1" ht="33" customHeight="1">
      <c r="A642" s="40"/>
      <c r="B642" s="41"/>
      <c r="C642" s="270" t="s">
        <v>888</v>
      </c>
      <c r="D642" s="270" t="s">
        <v>771</v>
      </c>
      <c r="E642" s="271" t="s">
        <v>889</v>
      </c>
      <c r="F642" s="272" t="s">
        <v>890</v>
      </c>
      <c r="G642" s="273" t="s">
        <v>209</v>
      </c>
      <c r="H642" s="274">
        <v>3.2000000000000002</v>
      </c>
      <c r="I642" s="275"/>
      <c r="J642" s="276">
        <f>ROUND(I642*H642,2)</f>
        <v>0</v>
      </c>
      <c r="K642" s="272" t="s">
        <v>19</v>
      </c>
      <c r="L642" s="277"/>
      <c r="M642" s="278" t="s">
        <v>19</v>
      </c>
      <c r="N642" s="279" t="s">
        <v>43</v>
      </c>
      <c r="O642" s="86"/>
      <c r="P642" s="225">
        <f>O642*H642</f>
        <v>0</v>
      </c>
      <c r="Q642" s="225">
        <v>0.038289999999999998</v>
      </c>
      <c r="R642" s="225">
        <f>Q642*H642</f>
        <v>0.122528</v>
      </c>
      <c r="S642" s="225">
        <v>0</v>
      </c>
      <c r="T642" s="226">
        <f>S642*H642</f>
        <v>0</v>
      </c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R642" s="227" t="s">
        <v>821</v>
      </c>
      <c r="AT642" s="227" t="s">
        <v>771</v>
      </c>
      <c r="AU642" s="227" t="s">
        <v>81</v>
      </c>
      <c r="AY642" s="19" t="s">
        <v>203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19" t="s">
        <v>79</v>
      </c>
      <c r="BK642" s="228">
        <f>ROUND(I642*H642,2)</f>
        <v>0</v>
      </c>
      <c r="BL642" s="19" t="s">
        <v>321</v>
      </c>
      <c r="BM642" s="227" t="s">
        <v>891</v>
      </c>
    </row>
    <row r="643" s="13" customFormat="1">
      <c r="A643" s="13"/>
      <c r="B643" s="234"/>
      <c r="C643" s="235"/>
      <c r="D643" s="236" t="s">
        <v>215</v>
      </c>
      <c r="E643" s="237" t="s">
        <v>19</v>
      </c>
      <c r="F643" s="238" t="s">
        <v>216</v>
      </c>
      <c r="G643" s="235"/>
      <c r="H643" s="237" t="s">
        <v>19</v>
      </c>
      <c r="I643" s="239"/>
      <c r="J643" s="235"/>
      <c r="K643" s="235"/>
      <c r="L643" s="240"/>
      <c r="M643" s="241"/>
      <c r="N643" s="242"/>
      <c r="O643" s="242"/>
      <c r="P643" s="242"/>
      <c r="Q643" s="242"/>
      <c r="R643" s="242"/>
      <c r="S643" s="242"/>
      <c r="T643" s="24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4" t="s">
        <v>215</v>
      </c>
      <c r="AU643" s="244" t="s">
        <v>81</v>
      </c>
      <c r="AV643" s="13" t="s">
        <v>79</v>
      </c>
      <c r="AW643" s="13" t="s">
        <v>33</v>
      </c>
      <c r="AX643" s="13" t="s">
        <v>72</v>
      </c>
      <c r="AY643" s="244" t="s">
        <v>203</v>
      </c>
    </row>
    <row r="644" s="13" customFormat="1">
      <c r="A644" s="13"/>
      <c r="B644" s="234"/>
      <c r="C644" s="235"/>
      <c r="D644" s="236" t="s">
        <v>215</v>
      </c>
      <c r="E644" s="237" t="s">
        <v>19</v>
      </c>
      <c r="F644" s="238" t="s">
        <v>881</v>
      </c>
      <c r="G644" s="235"/>
      <c r="H644" s="237" t="s">
        <v>19</v>
      </c>
      <c r="I644" s="239"/>
      <c r="J644" s="235"/>
      <c r="K644" s="235"/>
      <c r="L644" s="240"/>
      <c r="M644" s="241"/>
      <c r="N644" s="242"/>
      <c r="O644" s="242"/>
      <c r="P644" s="242"/>
      <c r="Q644" s="242"/>
      <c r="R644" s="242"/>
      <c r="S644" s="242"/>
      <c r="T644" s="24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4" t="s">
        <v>215</v>
      </c>
      <c r="AU644" s="244" t="s">
        <v>81</v>
      </c>
      <c r="AV644" s="13" t="s">
        <v>79</v>
      </c>
      <c r="AW644" s="13" t="s">
        <v>33</v>
      </c>
      <c r="AX644" s="13" t="s">
        <v>72</v>
      </c>
      <c r="AY644" s="244" t="s">
        <v>203</v>
      </c>
    </row>
    <row r="645" s="13" customFormat="1">
      <c r="A645" s="13"/>
      <c r="B645" s="234"/>
      <c r="C645" s="235"/>
      <c r="D645" s="236" t="s">
        <v>215</v>
      </c>
      <c r="E645" s="237" t="s">
        <v>19</v>
      </c>
      <c r="F645" s="238" t="s">
        <v>229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215</v>
      </c>
      <c r="AU645" s="244" t="s">
        <v>81</v>
      </c>
      <c r="AV645" s="13" t="s">
        <v>79</v>
      </c>
      <c r="AW645" s="13" t="s">
        <v>33</v>
      </c>
      <c r="AX645" s="13" t="s">
        <v>72</v>
      </c>
      <c r="AY645" s="244" t="s">
        <v>203</v>
      </c>
    </row>
    <row r="646" s="13" customFormat="1">
      <c r="A646" s="13"/>
      <c r="B646" s="234"/>
      <c r="C646" s="235"/>
      <c r="D646" s="236" t="s">
        <v>215</v>
      </c>
      <c r="E646" s="237" t="s">
        <v>19</v>
      </c>
      <c r="F646" s="238" t="s">
        <v>877</v>
      </c>
      <c r="G646" s="235"/>
      <c r="H646" s="237" t="s">
        <v>19</v>
      </c>
      <c r="I646" s="239"/>
      <c r="J646" s="235"/>
      <c r="K646" s="235"/>
      <c r="L646" s="240"/>
      <c r="M646" s="241"/>
      <c r="N646" s="242"/>
      <c r="O646" s="242"/>
      <c r="P646" s="242"/>
      <c r="Q646" s="242"/>
      <c r="R646" s="242"/>
      <c r="S646" s="242"/>
      <c r="T646" s="24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4" t="s">
        <v>215</v>
      </c>
      <c r="AU646" s="244" t="s">
        <v>81</v>
      </c>
      <c r="AV646" s="13" t="s">
        <v>79</v>
      </c>
      <c r="AW646" s="13" t="s">
        <v>33</v>
      </c>
      <c r="AX646" s="13" t="s">
        <v>72</v>
      </c>
      <c r="AY646" s="244" t="s">
        <v>203</v>
      </c>
    </row>
    <row r="647" s="13" customFormat="1">
      <c r="A647" s="13"/>
      <c r="B647" s="234"/>
      <c r="C647" s="235"/>
      <c r="D647" s="236" t="s">
        <v>215</v>
      </c>
      <c r="E647" s="237" t="s">
        <v>19</v>
      </c>
      <c r="F647" s="238" t="s">
        <v>882</v>
      </c>
      <c r="G647" s="235"/>
      <c r="H647" s="237" t="s">
        <v>19</v>
      </c>
      <c r="I647" s="239"/>
      <c r="J647" s="235"/>
      <c r="K647" s="235"/>
      <c r="L647" s="240"/>
      <c r="M647" s="241"/>
      <c r="N647" s="242"/>
      <c r="O647" s="242"/>
      <c r="P647" s="242"/>
      <c r="Q647" s="242"/>
      <c r="R647" s="242"/>
      <c r="S647" s="242"/>
      <c r="T647" s="24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4" t="s">
        <v>215</v>
      </c>
      <c r="AU647" s="244" t="s">
        <v>81</v>
      </c>
      <c r="AV647" s="13" t="s">
        <v>79</v>
      </c>
      <c r="AW647" s="13" t="s">
        <v>33</v>
      </c>
      <c r="AX647" s="13" t="s">
        <v>72</v>
      </c>
      <c r="AY647" s="244" t="s">
        <v>203</v>
      </c>
    </row>
    <row r="648" s="13" customFormat="1">
      <c r="A648" s="13"/>
      <c r="B648" s="234"/>
      <c r="C648" s="235"/>
      <c r="D648" s="236" t="s">
        <v>215</v>
      </c>
      <c r="E648" s="237" t="s">
        <v>19</v>
      </c>
      <c r="F648" s="238" t="s">
        <v>883</v>
      </c>
      <c r="G648" s="235"/>
      <c r="H648" s="237" t="s">
        <v>19</v>
      </c>
      <c r="I648" s="239"/>
      <c r="J648" s="235"/>
      <c r="K648" s="235"/>
      <c r="L648" s="240"/>
      <c r="M648" s="241"/>
      <c r="N648" s="242"/>
      <c r="O648" s="242"/>
      <c r="P648" s="242"/>
      <c r="Q648" s="242"/>
      <c r="R648" s="242"/>
      <c r="S648" s="242"/>
      <c r="T648" s="24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4" t="s">
        <v>215</v>
      </c>
      <c r="AU648" s="244" t="s">
        <v>81</v>
      </c>
      <c r="AV648" s="13" t="s">
        <v>79</v>
      </c>
      <c r="AW648" s="13" t="s">
        <v>33</v>
      </c>
      <c r="AX648" s="13" t="s">
        <v>72</v>
      </c>
      <c r="AY648" s="244" t="s">
        <v>203</v>
      </c>
    </row>
    <row r="649" s="13" customFormat="1">
      <c r="A649" s="13"/>
      <c r="B649" s="234"/>
      <c r="C649" s="235"/>
      <c r="D649" s="236" t="s">
        <v>215</v>
      </c>
      <c r="E649" s="237" t="s">
        <v>19</v>
      </c>
      <c r="F649" s="238" t="s">
        <v>880</v>
      </c>
      <c r="G649" s="235"/>
      <c r="H649" s="237" t="s">
        <v>19</v>
      </c>
      <c r="I649" s="239"/>
      <c r="J649" s="235"/>
      <c r="K649" s="235"/>
      <c r="L649" s="240"/>
      <c r="M649" s="241"/>
      <c r="N649" s="242"/>
      <c r="O649" s="242"/>
      <c r="P649" s="242"/>
      <c r="Q649" s="242"/>
      <c r="R649" s="242"/>
      <c r="S649" s="242"/>
      <c r="T649" s="24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4" t="s">
        <v>215</v>
      </c>
      <c r="AU649" s="244" t="s">
        <v>81</v>
      </c>
      <c r="AV649" s="13" t="s">
        <v>79</v>
      </c>
      <c r="AW649" s="13" t="s">
        <v>33</v>
      </c>
      <c r="AX649" s="13" t="s">
        <v>72</v>
      </c>
      <c r="AY649" s="244" t="s">
        <v>203</v>
      </c>
    </row>
    <row r="650" s="14" customFormat="1">
      <c r="A650" s="14"/>
      <c r="B650" s="245"/>
      <c r="C650" s="246"/>
      <c r="D650" s="236" t="s">
        <v>215</v>
      </c>
      <c r="E650" s="247" t="s">
        <v>19</v>
      </c>
      <c r="F650" s="248" t="s">
        <v>277</v>
      </c>
      <c r="G650" s="246"/>
      <c r="H650" s="249">
        <v>3.2000000000000002</v>
      </c>
      <c r="I650" s="250"/>
      <c r="J650" s="246"/>
      <c r="K650" s="246"/>
      <c r="L650" s="251"/>
      <c r="M650" s="252"/>
      <c r="N650" s="253"/>
      <c r="O650" s="253"/>
      <c r="P650" s="253"/>
      <c r="Q650" s="253"/>
      <c r="R650" s="253"/>
      <c r="S650" s="253"/>
      <c r="T650" s="25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5" t="s">
        <v>215</v>
      </c>
      <c r="AU650" s="255" t="s">
        <v>81</v>
      </c>
      <c r="AV650" s="14" t="s">
        <v>81</v>
      </c>
      <c r="AW650" s="14" t="s">
        <v>33</v>
      </c>
      <c r="AX650" s="14" t="s">
        <v>72</v>
      </c>
      <c r="AY650" s="255" t="s">
        <v>203</v>
      </c>
    </row>
    <row r="651" s="15" customFormat="1">
      <c r="A651" s="15"/>
      <c r="B651" s="256"/>
      <c r="C651" s="257"/>
      <c r="D651" s="236" t="s">
        <v>215</v>
      </c>
      <c r="E651" s="258" t="s">
        <v>19</v>
      </c>
      <c r="F651" s="259" t="s">
        <v>246</v>
      </c>
      <c r="G651" s="257"/>
      <c r="H651" s="260">
        <v>3.2000000000000002</v>
      </c>
      <c r="I651" s="261"/>
      <c r="J651" s="257"/>
      <c r="K651" s="257"/>
      <c r="L651" s="262"/>
      <c r="M651" s="263"/>
      <c r="N651" s="264"/>
      <c r="O651" s="264"/>
      <c r="P651" s="264"/>
      <c r="Q651" s="264"/>
      <c r="R651" s="264"/>
      <c r="S651" s="264"/>
      <c r="T651" s="26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66" t="s">
        <v>215</v>
      </c>
      <c r="AU651" s="266" t="s">
        <v>81</v>
      </c>
      <c r="AV651" s="15" t="s">
        <v>211</v>
      </c>
      <c r="AW651" s="15" t="s">
        <v>33</v>
      </c>
      <c r="AX651" s="15" t="s">
        <v>79</v>
      </c>
      <c r="AY651" s="266" t="s">
        <v>203</v>
      </c>
    </row>
    <row r="652" s="2" customFormat="1" ht="16.5" customHeight="1">
      <c r="A652" s="40"/>
      <c r="B652" s="41"/>
      <c r="C652" s="216" t="s">
        <v>892</v>
      </c>
      <c r="D652" s="216" t="s">
        <v>206</v>
      </c>
      <c r="E652" s="217" t="s">
        <v>893</v>
      </c>
      <c r="F652" s="218" t="s">
        <v>894</v>
      </c>
      <c r="G652" s="219" t="s">
        <v>358</v>
      </c>
      <c r="H652" s="220">
        <v>1</v>
      </c>
      <c r="I652" s="221"/>
      <c r="J652" s="222">
        <f>ROUND(I652*H652,2)</f>
        <v>0</v>
      </c>
      <c r="K652" s="218" t="s">
        <v>210</v>
      </c>
      <c r="L652" s="46"/>
      <c r="M652" s="223" t="s">
        <v>19</v>
      </c>
      <c r="N652" s="224" t="s">
        <v>43</v>
      </c>
      <c r="O652" s="86"/>
      <c r="P652" s="225">
        <f>O652*H652</f>
        <v>0</v>
      </c>
      <c r="Q652" s="225">
        <v>0.00033</v>
      </c>
      <c r="R652" s="225">
        <f>Q652*H652</f>
        <v>0.00033</v>
      </c>
      <c r="S652" s="225">
        <v>0</v>
      </c>
      <c r="T652" s="226">
        <f>S652*H652</f>
        <v>0</v>
      </c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R652" s="227" t="s">
        <v>321</v>
      </c>
      <c r="AT652" s="227" t="s">
        <v>206</v>
      </c>
      <c r="AU652" s="227" t="s">
        <v>81</v>
      </c>
      <c r="AY652" s="19" t="s">
        <v>203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19" t="s">
        <v>79</v>
      </c>
      <c r="BK652" s="228">
        <f>ROUND(I652*H652,2)</f>
        <v>0</v>
      </c>
      <c r="BL652" s="19" t="s">
        <v>321</v>
      </c>
      <c r="BM652" s="227" t="s">
        <v>895</v>
      </c>
    </row>
    <row r="653" s="2" customFormat="1">
      <c r="A653" s="40"/>
      <c r="B653" s="41"/>
      <c r="C653" s="42"/>
      <c r="D653" s="229" t="s">
        <v>213</v>
      </c>
      <c r="E653" s="42"/>
      <c r="F653" s="230" t="s">
        <v>896</v>
      </c>
      <c r="G653" s="42"/>
      <c r="H653" s="42"/>
      <c r="I653" s="231"/>
      <c r="J653" s="42"/>
      <c r="K653" s="42"/>
      <c r="L653" s="46"/>
      <c r="M653" s="232"/>
      <c r="N653" s="233"/>
      <c r="O653" s="86"/>
      <c r="P653" s="86"/>
      <c r="Q653" s="86"/>
      <c r="R653" s="86"/>
      <c r="S653" s="86"/>
      <c r="T653" s="87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T653" s="19" t="s">
        <v>213</v>
      </c>
      <c r="AU653" s="19" t="s">
        <v>81</v>
      </c>
    </row>
    <row r="654" s="13" customFormat="1">
      <c r="A654" s="13"/>
      <c r="B654" s="234"/>
      <c r="C654" s="235"/>
      <c r="D654" s="236" t="s">
        <v>215</v>
      </c>
      <c r="E654" s="237" t="s">
        <v>19</v>
      </c>
      <c r="F654" s="238" t="s">
        <v>216</v>
      </c>
      <c r="G654" s="235"/>
      <c r="H654" s="237" t="s">
        <v>19</v>
      </c>
      <c r="I654" s="239"/>
      <c r="J654" s="235"/>
      <c r="K654" s="235"/>
      <c r="L654" s="240"/>
      <c r="M654" s="241"/>
      <c r="N654" s="242"/>
      <c r="O654" s="242"/>
      <c r="P654" s="242"/>
      <c r="Q654" s="242"/>
      <c r="R654" s="242"/>
      <c r="S654" s="242"/>
      <c r="T654" s="24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4" t="s">
        <v>215</v>
      </c>
      <c r="AU654" s="244" t="s">
        <v>81</v>
      </c>
      <c r="AV654" s="13" t="s">
        <v>79</v>
      </c>
      <c r="AW654" s="13" t="s">
        <v>33</v>
      </c>
      <c r="AX654" s="13" t="s">
        <v>72</v>
      </c>
      <c r="AY654" s="244" t="s">
        <v>203</v>
      </c>
    </row>
    <row r="655" s="13" customFormat="1">
      <c r="A655" s="13"/>
      <c r="B655" s="234"/>
      <c r="C655" s="235"/>
      <c r="D655" s="236" t="s">
        <v>215</v>
      </c>
      <c r="E655" s="237" t="s">
        <v>19</v>
      </c>
      <c r="F655" s="238" t="s">
        <v>897</v>
      </c>
      <c r="G655" s="235"/>
      <c r="H655" s="237" t="s">
        <v>19</v>
      </c>
      <c r="I655" s="239"/>
      <c r="J655" s="235"/>
      <c r="K655" s="235"/>
      <c r="L655" s="240"/>
      <c r="M655" s="241"/>
      <c r="N655" s="242"/>
      <c r="O655" s="242"/>
      <c r="P655" s="242"/>
      <c r="Q655" s="242"/>
      <c r="R655" s="242"/>
      <c r="S655" s="242"/>
      <c r="T655" s="24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4" t="s">
        <v>215</v>
      </c>
      <c r="AU655" s="244" t="s">
        <v>81</v>
      </c>
      <c r="AV655" s="13" t="s">
        <v>79</v>
      </c>
      <c r="AW655" s="13" t="s">
        <v>33</v>
      </c>
      <c r="AX655" s="13" t="s">
        <v>72</v>
      </c>
      <c r="AY655" s="244" t="s">
        <v>203</v>
      </c>
    </row>
    <row r="656" s="13" customFormat="1">
      <c r="A656" s="13"/>
      <c r="B656" s="234"/>
      <c r="C656" s="235"/>
      <c r="D656" s="236" t="s">
        <v>215</v>
      </c>
      <c r="E656" s="237" t="s">
        <v>19</v>
      </c>
      <c r="F656" s="238" t="s">
        <v>229</v>
      </c>
      <c r="G656" s="235"/>
      <c r="H656" s="237" t="s">
        <v>19</v>
      </c>
      <c r="I656" s="239"/>
      <c r="J656" s="235"/>
      <c r="K656" s="235"/>
      <c r="L656" s="240"/>
      <c r="M656" s="241"/>
      <c r="N656" s="242"/>
      <c r="O656" s="242"/>
      <c r="P656" s="242"/>
      <c r="Q656" s="242"/>
      <c r="R656" s="242"/>
      <c r="S656" s="242"/>
      <c r="T656" s="24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4" t="s">
        <v>215</v>
      </c>
      <c r="AU656" s="244" t="s">
        <v>81</v>
      </c>
      <c r="AV656" s="13" t="s">
        <v>79</v>
      </c>
      <c r="AW656" s="13" t="s">
        <v>33</v>
      </c>
      <c r="AX656" s="13" t="s">
        <v>72</v>
      </c>
      <c r="AY656" s="244" t="s">
        <v>203</v>
      </c>
    </row>
    <row r="657" s="13" customFormat="1">
      <c r="A657" s="13"/>
      <c r="B657" s="234"/>
      <c r="C657" s="235"/>
      <c r="D657" s="236" t="s">
        <v>215</v>
      </c>
      <c r="E657" s="237" t="s">
        <v>19</v>
      </c>
      <c r="F657" s="238" t="s">
        <v>385</v>
      </c>
      <c r="G657" s="235"/>
      <c r="H657" s="237" t="s">
        <v>19</v>
      </c>
      <c r="I657" s="239"/>
      <c r="J657" s="235"/>
      <c r="K657" s="235"/>
      <c r="L657" s="240"/>
      <c r="M657" s="241"/>
      <c r="N657" s="242"/>
      <c r="O657" s="242"/>
      <c r="P657" s="242"/>
      <c r="Q657" s="242"/>
      <c r="R657" s="242"/>
      <c r="S657" s="242"/>
      <c r="T657" s="24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4" t="s">
        <v>215</v>
      </c>
      <c r="AU657" s="244" t="s">
        <v>81</v>
      </c>
      <c r="AV657" s="13" t="s">
        <v>79</v>
      </c>
      <c r="AW657" s="13" t="s">
        <v>33</v>
      </c>
      <c r="AX657" s="13" t="s">
        <v>72</v>
      </c>
      <c r="AY657" s="244" t="s">
        <v>203</v>
      </c>
    </row>
    <row r="658" s="13" customFormat="1">
      <c r="A658" s="13"/>
      <c r="B658" s="234"/>
      <c r="C658" s="235"/>
      <c r="D658" s="236" t="s">
        <v>215</v>
      </c>
      <c r="E658" s="237" t="s">
        <v>19</v>
      </c>
      <c r="F658" s="238" t="s">
        <v>898</v>
      </c>
      <c r="G658" s="235"/>
      <c r="H658" s="237" t="s">
        <v>19</v>
      </c>
      <c r="I658" s="239"/>
      <c r="J658" s="235"/>
      <c r="K658" s="235"/>
      <c r="L658" s="240"/>
      <c r="M658" s="241"/>
      <c r="N658" s="242"/>
      <c r="O658" s="242"/>
      <c r="P658" s="242"/>
      <c r="Q658" s="242"/>
      <c r="R658" s="242"/>
      <c r="S658" s="242"/>
      <c r="T658" s="24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4" t="s">
        <v>215</v>
      </c>
      <c r="AU658" s="244" t="s">
        <v>81</v>
      </c>
      <c r="AV658" s="13" t="s">
        <v>79</v>
      </c>
      <c r="AW658" s="13" t="s">
        <v>33</v>
      </c>
      <c r="AX658" s="13" t="s">
        <v>72</v>
      </c>
      <c r="AY658" s="244" t="s">
        <v>203</v>
      </c>
    </row>
    <row r="659" s="14" customFormat="1">
      <c r="A659" s="14"/>
      <c r="B659" s="245"/>
      <c r="C659" s="246"/>
      <c r="D659" s="236" t="s">
        <v>215</v>
      </c>
      <c r="E659" s="247" t="s">
        <v>19</v>
      </c>
      <c r="F659" s="248" t="s">
        <v>79</v>
      </c>
      <c r="G659" s="246"/>
      <c r="H659" s="249">
        <v>1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215</v>
      </c>
      <c r="AU659" s="255" t="s">
        <v>81</v>
      </c>
      <c r="AV659" s="14" t="s">
        <v>81</v>
      </c>
      <c r="AW659" s="14" t="s">
        <v>33</v>
      </c>
      <c r="AX659" s="14" t="s">
        <v>72</v>
      </c>
      <c r="AY659" s="255" t="s">
        <v>203</v>
      </c>
    </row>
    <row r="660" s="15" customFormat="1">
      <c r="A660" s="15"/>
      <c r="B660" s="256"/>
      <c r="C660" s="257"/>
      <c r="D660" s="236" t="s">
        <v>215</v>
      </c>
      <c r="E660" s="258" t="s">
        <v>19</v>
      </c>
      <c r="F660" s="259" t="s">
        <v>246</v>
      </c>
      <c r="G660" s="257"/>
      <c r="H660" s="260">
        <v>1</v>
      </c>
      <c r="I660" s="261"/>
      <c r="J660" s="257"/>
      <c r="K660" s="257"/>
      <c r="L660" s="262"/>
      <c r="M660" s="263"/>
      <c r="N660" s="264"/>
      <c r="O660" s="264"/>
      <c r="P660" s="264"/>
      <c r="Q660" s="264"/>
      <c r="R660" s="264"/>
      <c r="S660" s="264"/>
      <c r="T660" s="26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T660" s="266" t="s">
        <v>215</v>
      </c>
      <c r="AU660" s="266" t="s">
        <v>81</v>
      </c>
      <c r="AV660" s="15" t="s">
        <v>211</v>
      </c>
      <c r="AW660" s="15" t="s">
        <v>33</v>
      </c>
      <c r="AX660" s="15" t="s">
        <v>79</v>
      </c>
      <c r="AY660" s="266" t="s">
        <v>203</v>
      </c>
    </row>
    <row r="661" s="2" customFormat="1" ht="16.5" customHeight="1">
      <c r="A661" s="40"/>
      <c r="B661" s="41"/>
      <c r="C661" s="270" t="s">
        <v>899</v>
      </c>
      <c r="D661" s="270" t="s">
        <v>771</v>
      </c>
      <c r="E661" s="271" t="s">
        <v>900</v>
      </c>
      <c r="F661" s="272" t="s">
        <v>901</v>
      </c>
      <c r="G661" s="273" t="s">
        <v>505</v>
      </c>
      <c r="H661" s="274">
        <v>1</v>
      </c>
      <c r="I661" s="275"/>
      <c r="J661" s="276">
        <f>ROUND(I661*H661,2)</f>
        <v>0</v>
      </c>
      <c r="K661" s="272" t="s">
        <v>19</v>
      </c>
      <c r="L661" s="277"/>
      <c r="M661" s="278" t="s">
        <v>19</v>
      </c>
      <c r="N661" s="279" t="s">
        <v>43</v>
      </c>
      <c r="O661" s="86"/>
      <c r="P661" s="225">
        <f>O661*H661</f>
        <v>0</v>
      </c>
      <c r="Q661" s="225">
        <v>0.015010000000000001</v>
      </c>
      <c r="R661" s="225">
        <f>Q661*H661</f>
        <v>0.015010000000000001</v>
      </c>
      <c r="S661" s="225">
        <v>0</v>
      </c>
      <c r="T661" s="226">
        <f>S661*H661</f>
        <v>0</v>
      </c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R661" s="227" t="s">
        <v>821</v>
      </c>
      <c r="AT661" s="227" t="s">
        <v>771</v>
      </c>
      <c r="AU661" s="227" t="s">
        <v>81</v>
      </c>
      <c r="AY661" s="19" t="s">
        <v>203</v>
      </c>
      <c r="BE661" s="228">
        <f>IF(N661="základní",J661,0)</f>
        <v>0</v>
      </c>
      <c r="BF661" s="228">
        <f>IF(N661="snížená",J661,0)</f>
        <v>0</v>
      </c>
      <c r="BG661" s="228">
        <f>IF(N661="zákl. přenesená",J661,0)</f>
        <v>0</v>
      </c>
      <c r="BH661" s="228">
        <f>IF(N661="sníž. přenesená",J661,0)</f>
        <v>0</v>
      </c>
      <c r="BI661" s="228">
        <f>IF(N661="nulová",J661,0)</f>
        <v>0</v>
      </c>
      <c r="BJ661" s="19" t="s">
        <v>79</v>
      </c>
      <c r="BK661" s="228">
        <f>ROUND(I661*H661,2)</f>
        <v>0</v>
      </c>
      <c r="BL661" s="19" t="s">
        <v>321</v>
      </c>
      <c r="BM661" s="227" t="s">
        <v>902</v>
      </c>
    </row>
    <row r="662" s="13" customFormat="1">
      <c r="A662" s="13"/>
      <c r="B662" s="234"/>
      <c r="C662" s="235"/>
      <c r="D662" s="236" t="s">
        <v>215</v>
      </c>
      <c r="E662" s="237" t="s">
        <v>19</v>
      </c>
      <c r="F662" s="238" t="s">
        <v>216</v>
      </c>
      <c r="G662" s="235"/>
      <c r="H662" s="237" t="s">
        <v>19</v>
      </c>
      <c r="I662" s="239"/>
      <c r="J662" s="235"/>
      <c r="K662" s="235"/>
      <c r="L662" s="240"/>
      <c r="M662" s="241"/>
      <c r="N662" s="242"/>
      <c r="O662" s="242"/>
      <c r="P662" s="242"/>
      <c r="Q662" s="242"/>
      <c r="R662" s="242"/>
      <c r="S662" s="242"/>
      <c r="T662" s="24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4" t="s">
        <v>215</v>
      </c>
      <c r="AU662" s="244" t="s">
        <v>81</v>
      </c>
      <c r="AV662" s="13" t="s">
        <v>79</v>
      </c>
      <c r="AW662" s="13" t="s">
        <v>33</v>
      </c>
      <c r="AX662" s="13" t="s">
        <v>72</v>
      </c>
      <c r="AY662" s="244" t="s">
        <v>203</v>
      </c>
    </row>
    <row r="663" s="13" customFormat="1">
      <c r="A663" s="13"/>
      <c r="B663" s="234"/>
      <c r="C663" s="235"/>
      <c r="D663" s="236" t="s">
        <v>215</v>
      </c>
      <c r="E663" s="237" t="s">
        <v>19</v>
      </c>
      <c r="F663" s="238" t="s">
        <v>897</v>
      </c>
      <c r="G663" s="235"/>
      <c r="H663" s="237" t="s">
        <v>19</v>
      </c>
      <c r="I663" s="239"/>
      <c r="J663" s="235"/>
      <c r="K663" s="235"/>
      <c r="L663" s="240"/>
      <c r="M663" s="241"/>
      <c r="N663" s="242"/>
      <c r="O663" s="242"/>
      <c r="P663" s="242"/>
      <c r="Q663" s="242"/>
      <c r="R663" s="242"/>
      <c r="S663" s="242"/>
      <c r="T663" s="24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4" t="s">
        <v>215</v>
      </c>
      <c r="AU663" s="244" t="s">
        <v>81</v>
      </c>
      <c r="AV663" s="13" t="s">
        <v>79</v>
      </c>
      <c r="AW663" s="13" t="s">
        <v>33</v>
      </c>
      <c r="AX663" s="13" t="s">
        <v>72</v>
      </c>
      <c r="AY663" s="244" t="s">
        <v>203</v>
      </c>
    </row>
    <row r="664" s="13" customFormat="1">
      <c r="A664" s="13"/>
      <c r="B664" s="234"/>
      <c r="C664" s="235"/>
      <c r="D664" s="236" t="s">
        <v>215</v>
      </c>
      <c r="E664" s="237" t="s">
        <v>19</v>
      </c>
      <c r="F664" s="238" t="s">
        <v>229</v>
      </c>
      <c r="G664" s="235"/>
      <c r="H664" s="237" t="s">
        <v>19</v>
      </c>
      <c r="I664" s="239"/>
      <c r="J664" s="235"/>
      <c r="K664" s="235"/>
      <c r="L664" s="240"/>
      <c r="M664" s="241"/>
      <c r="N664" s="242"/>
      <c r="O664" s="242"/>
      <c r="P664" s="242"/>
      <c r="Q664" s="242"/>
      <c r="R664" s="242"/>
      <c r="S664" s="242"/>
      <c r="T664" s="24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4" t="s">
        <v>215</v>
      </c>
      <c r="AU664" s="244" t="s">
        <v>81</v>
      </c>
      <c r="AV664" s="13" t="s">
        <v>79</v>
      </c>
      <c r="AW664" s="13" t="s">
        <v>33</v>
      </c>
      <c r="AX664" s="13" t="s">
        <v>72</v>
      </c>
      <c r="AY664" s="244" t="s">
        <v>203</v>
      </c>
    </row>
    <row r="665" s="13" customFormat="1">
      <c r="A665" s="13"/>
      <c r="B665" s="234"/>
      <c r="C665" s="235"/>
      <c r="D665" s="236" t="s">
        <v>215</v>
      </c>
      <c r="E665" s="237" t="s">
        <v>19</v>
      </c>
      <c r="F665" s="238" t="s">
        <v>385</v>
      </c>
      <c r="G665" s="235"/>
      <c r="H665" s="237" t="s">
        <v>19</v>
      </c>
      <c r="I665" s="239"/>
      <c r="J665" s="235"/>
      <c r="K665" s="235"/>
      <c r="L665" s="240"/>
      <c r="M665" s="241"/>
      <c r="N665" s="242"/>
      <c r="O665" s="242"/>
      <c r="P665" s="242"/>
      <c r="Q665" s="242"/>
      <c r="R665" s="242"/>
      <c r="S665" s="242"/>
      <c r="T665" s="24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4" t="s">
        <v>215</v>
      </c>
      <c r="AU665" s="244" t="s">
        <v>81</v>
      </c>
      <c r="AV665" s="13" t="s">
        <v>79</v>
      </c>
      <c r="AW665" s="13" t="s">
        <v>33</v>
      </c>
      <c r="AX665" s="13" t="s">
        <v>72</v>
      </c>
      <c r="AY665" s="244" t="s">
        <v>203</v>
      </c>
    </row>
    <row r="666" s="13" customFormat="1">
      <c r="A666" s="13"/>
      <c r="B666" s="234"/>
      <c r="C666" s="235"/>
      <c r="D666" s="236" t="s">
        <v>215</v>
      </c>
      <c r="E666" s="237" t="s">
        <v>19</v>
      </c>
      <c r="F666" s="238" t="s">
        <v>898</v>
      </c>
      <c r="G666" s="235"/>
      <c r="H666" s="237" t="s">
        <v>19</v>
      </c>
      <c r="I666" s="239"/>
      <c r="J666" s="235"/>
      <c r="K666" s="235"/>
      <c r="L666" s="240"/>
      <c r="M666" s="241"/>
      <c r="N666" s="242"/>
      <c r="O666" s="242"/>
      <c r="P666" s="242"/>
      <c r="Q666" s="242"/>
      <c r="R666" s="242"/>
      <c r="S666" s="242"/>
      <c r="T666" s="24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4" t="s">
        <v>215</v>
      </c>
      <c r="AU666" s="244" t="s">
        <v>81</v>
      </c>
      <c r="AV666" s="13" t="s">
        <v>79</v>
      </c>
      <c r="AW666" s="13" t="s">
        <v>33</v>
      </c>
      <c r="AX666" s="13" t="s">
        <v>72</v>
      </c>
      <c r="AY666" s="244" t="s">
        <v>203</v>
      </c>
    </row>
    <row r="667" s="14" customFormat="1">
      <c r="A667" s="14"/>
      <c r="B667" s="245"/>
      <c r="C667" s="246"/>
      <c r="D667" s="236" t="s">
        <v>215</v>
      </c>
      <c r="E667" s="247" t="s">
        <v>19</v>
      </c>
      <c r="F667" s="248" t="s">
        <v>79</v>
      </c>
      <c r="G667" s="246"/>
      <c r="H667" s="249">
        <v>1</v>
      </c>
      <c r="I667" s="250"/>
      <c r="J667" s="246"/>
      <c r="K667" s="246"/>
      <c r="L667" s="251"/>
      <c r="M667" s="252"/>
      <c r="N667" s="253"/>
      <c r="O667" s="253"/>
      <c r="P667" s="253"/>
      <c r="Q667" s="253"/>
      <c r="R667" s="253"/>
      <c r="S667" s="253"/>
      <c r="T667" s="25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5" t="s">
        <v>215</v>
      </c>
      <c r="AU667" s="255" t="s">
        <v>81</v>
      </c>
      <c r="AV667" s="14" t="s">
        <v>81</v>
      </c>
      <c r="AW667" s="14" t="s">
        <v>33</v>
      </c>
      <c r="AX667" s="14" t="s">
        <v>72</v>
      </c>
      <c r="AY667" s="255" t="s">
        <v>203</v>
      </c>
    </row>
    <row r="668" s="15" customFormat="1">
      <c r="A668" s="15"/>
      <c r="B668" s="256"/>
      <c r="C668" s="257"/>
      <c r="D668" s="236" t="s">
        <v>215</v>
      </c>
      <c r="E668" s="258" t="s">
        <v>19</v>
      </c>
      <c r="F668" s="259" t="s">
        <v>246</v>
      </c>
      <c r="G668" s="257"/>
      <c r="H668" s="260">
        <v>1</v>
      </c>
      <c r="I668" s="261"/>
      <c r="J668" s="257"/>
      <c r="K668" s="257"/>
      <c r="L668" s="262"/>
      <c r="M668" s="263"/>
      <c r="N668" s="264"/>
      <c r="O668" s="264"/>
      <c r="P668" s="264"/>
      <c r="Q668" s="264"/>
      <c r="R668" s="264"/>
      <c r="S668" s="264"/>
      <c r="T668" s="26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T668" s="266" t="s">
        <v>215</v>
      </c>
      <c r="AU668" s="266" t="s">
        <v>81</v>
      </c>
      <c r="AV668" s="15" t="s">
        <v>211</v>
      </c>
      <c r="AW668" s="15" t="s">
        <v>33</v>
      </c>
      <c r="AX668" s="15" t="s">
        <v>79</v>
      </c>
      <c r="AY668" s="266" t="s">
        <v>203</v>
      </c>
    </row>
    <row r="669" s="2" customFormat="1" ht="24.15" customHeight="1">
      <c r="A669" s="40"/>
      <c r="B669" s="41"/>
      <c r="C669" s="216" t="s">
        <v>903</v>
      </c>
      <c r="D669" s="216" t="s">
        <v>206</v>
      </c>
      <c r="E669" s="217" t="s">
        <v>904</v>
      </c>
      <c r="F669" s="218" t="s">
        <v>905</v>
      </c>
      <c r="G669" s="219" t="s">
        <v>282</v>
      </c>
      <c r="H669" s="220">
        <v>0.222</v>
      </c>
      <c r="I669" s="221"/>
      <c r="J669" s="222">
        <f>ROUND(I669*H669,2)</f>
        <v>0</v>
      </c>
      <c r="K669" s="218" t="s">
        <v>210</v>
      </c>
      <c r="L669" s="46"/>
      <c r="M669" s="223" t="s">
        <v>19</v>
      </c>
      <c r="N669" s="224" t="s">
        <v>43</v>
      </c>
      <c r="O669" s="86"/>
      <c r="P669" s="225">
        <f>O669*H669</f>
        <v>0</v>
      </c>
      <c r="Q669" s="225">
        <v>0</v>
      </c>
      <c r="R669" s="225">
        <f>Q669*H669</f>
        <v>0</v>
      </c>
      <c r="S669" s="225">
        <v>0</v>
      </c>
      <c r="T669" s="226">
        <f>S669*H669</f>
        <v>0</v>
      </c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R669" s="227" t="s">
        <v>321</v>
      </c>
      <c r="AT669" s="227" t="s">
        <v>206</v>
      </c>
      <c r="AU669" s="227" t="s">
        <v>81</v>
      </c>
      <c r="AY669" s="19" t="s">
        <v>203</v>
      </c>
      <c r="BE669" s="228">
        <f>IF(N669="základní",J669,0)</f>
        <v>0</v>
      </c>
      <c r="BF669" s="228">
        <f>IF(N669="snížená",J669,0)</f>
        <v>0</v>
      </c>
      <c r="BG669" s="228">
        <f>IF(N669="zákl. přenesená",J669,0)</f>
        <v>0</v>
      </c>
      <c r="BH669" s="228">
        <f>IF(N669="sníž. přenesená",J669,0)</f>
        <v>0</v>
      </c>
      <c r="BI669" s="228">
        <f>IF(N669="nulová",J669,0)</f>
        <v>0</v>
      </c>
      <c r="BJ669" s="19" t="s">
        <v>79</v>
      </c>
      <c r="BK669" s="228">
        <f>ROUND(I669*H669,2)</f>
        <v>0</v>
      </c>
      <c r="BL669" s="19" t="s">
        <v>321</v>
      </c>
      <c r="BM669" s="227" t="s">
        <v>906</v>
      </c>
    </row>
    <row r="670" s="2" customFormat="1">
      <c r="A670" s="40"/>
      <c r="B670" s="41"/>
      <c r="C670" s="42"/>
      <c r="D670" s="229" t="s">
        <v>213</v>
      </c>
      <c r="E670" s="42"/>
      <c r="F670" s="230" t="s">
        <v>907</v>
      </c>
      <c r="G670" s="42"/>
      <c r="H670" s="42"/>
      <c r="I670" s="231"/>
      <c r="J670" s="42"/>
      <c r="K670" s="42"/>
      <c r="L670" s="46"/>
      <c r="M670" s="232"/>
      <c r="N670" s="233"/>
      <c r="O670" s="86"/>
      <c r="P670" s="86"/>
      <c r="Q670" s="86"/>
      <c r="R670" s="86"/>
      <c r="S670" s="86"/>
      <c r="T670" s="87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T670" s="19" t="s">
        <v>213</v>
      </c>
      <c r="AU670" s="19" t="s">
        <v>81</v>
      </c>
    </row>
    <row r="671" s="12" customFormat="1" ht="22.8" customHeight="1">
      <c r="A671" s="12"/>
      <c r="B671" s="200"/>
      <c r="C671" s="201"/>
      <c r="D671" s="202" t="s">
        <v>71</v>
      </c>
      <c r="E671" s="214" t="s">
        <v>619</v>
      </c>
      <c r="F671" s="214" t="s">
        <v>908</v>
      </c>
      <c r="G671" s="201"/>
      <c r="H671" s="201"/>
      <c r="I671" s="204"/>
      <c r="J671" s="215">
        <f>BK671</f>
        <v>0</v>
      </c>
      <c r="K671" s="201"/>
      <c r="L671" s="206"/>
      <c r="M671" s="207"/>
      <c r="N671" s="208"/>
      <c r="O671" s="208"/>
      <c r="P671" s="209">
        <f>SUM(P672:P748)</f>
        <v>0</v>
      </c>
      <c r="Q671" s="208"/>
      <c r="R671" s="209">
        <f>SUM(R672:R748)</f>
        <v>0.099135829999999994</v>
      </c>
      <c r="S671" s="208"/>
      <c r="T671" s="210">
        <f>SUM(T672:T748)</f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R671" s="211" t="s">
        <v>81</v>
      </c>
      <c r="AT671" s="212" t="s">
        <v>71</v>
      </c>
      <c r="AU671" s="212" t="s">
        <v>79</v>
      </c>
      <c r="AY671" s="211" t="s">
        <v>203</v>
      </c>
      <c r="BK671" s="213">
        <f>SUM(BK672:BK748)</f>
        <v>0</v>
      </c>
    </row>
    <row r="672" s="2" customFormat="1" ht="16.5" customHeight="1">
      <c r="A672" s="40"/>
      <c r="B672" s="41"/>
      <c r="C672" s="216" t="s">
        <v>909</v>
      </c>
      <c r="D672" s="216" t="s">
        <v>206</v>
      </c>
      <c r="E672" s="217" t="s">
        <v>910</v>
      </c>
      <c r="F672" s="218" t="s">
        <v>911</v>
      </c>
      <c r="G672" s="219" t="s">
        <v>209</v>
      </c>
      <c r="H672" s="220">
        <v>27.885999999999999</v>
      </c>
      <c r="I672" s="221"/>
      <c r="J672" s="222">
        <f>ROUND(I672*H672,2)</f>
        <v>0</v>
      </c>
      <c r="K672" s="218" t="s">
        <v>210</v>
      </c>
      <c r="L672" s="46"/>
      <c r="M672" s="223" t="s">
        <v>19</v>
      </c>
      <c r="N672" s="224" t="s">
        <v>43</v>
      </c>
      <c r="O672" s="86"/>
      <c r="P672" s="225">
        <f>O672*H672</f>
        <v>0</v>
      </c>
      <c r="Q672" s="225">
        <v>0</v>
      </c>
      <c r="R672" s="225">
        <f>Q672*H672</f>
        <v>0</v>
      </c>
      <c r="S672" s="225">
        <v>0</v>
      </c>
      <c r="T672" s="226">
        <f>S672*H672</f>
        <v>0</v>
      </c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R672" s="227" t="s">
        <v>321</v>
      </c>
      <c r="AT672" s="227" t="s">
        <v>206</v>
      </c>
      <c r="AU672" s="227" t="s">
        <v>81</v>
      </c>
      <c r="AY672" s="19" t="s">
        <v>203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19" t="s">
        <v>79</v>
      </c>
      <c r="BK672" s="228">
        <f>ROUND(I672*H672,2)</f>
        <v>0</v>
      </c>
      <c r="BL672" s="19" t="s">
        <v>321</v>
      </c>
      <c r="BM672" s="227" t="s">
        <v>912</v>
      </c>
    </row>
    <row r="673" s="2" customFormat="1">
      <c r="A673" s="40"/>
      <c r="B673" s="41"/>
      <c r="C673" s="42"/>
      <c r="D673" s="229" t="s">
        <v>213</v>
      </c>
      <c r="E673" s="42"/>
      <c r="F673" s="230" t="s">
        <v>913</v>
      </c>
      <c r="G673" s="42"/>
      <c r="H673" s="42"/>
      <c r="I673" s="231"/>
      <c r="J673" s="42"/>
      <c r="K673" s="42"/>
      <c r="L673" s="46"/>
      <c r="M673" s="232"/>
      <c r="N673" s="233"/>
      <c r="O673" s="86"/>
      <c r="P673" s="86"/>
      <c r="Q673" s="86"/>
      <c r="R673" s="86"/>
      <c r="S673" s="86"/>
      <c r="T673" s="87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T673" s="19" t="s">
        <v>213</v>
      </c>
      <c r="AU673" s="19" t="s">
        <v>81</v>
      </c>
    </row>
    <row r="674" s="13" customFormat="1">
      <c r="A674" s="13"/>
      <c r="B674" s="234"/>
      <c r="C674" s="235"/>
      <c r="D674" s="236" t="s">
        <v>215</v>
      </c>
      <c r="E674" s="237" t="s">
        <v>19</v>
      </c>
      <c r="F674" s="238" t="s">
        <v>216</v>
      </c>
      <c r="G674" s="235"/>
      <c r="H674" s="237" t="s">
        <v>19</v>
      </c>
      <c r="I674" s="239"/>
      <c r="J674" s="235"/>
      <c r="K674" s="235"/>
      <c r="L674" s="240"/>
      <c r="M674" s="241"/>
      <c r="N674" s="242"/>
      <c r="O674" s="242"/>
      <c r="P674" s="242"/>
      <c r="Q674" s="242"/>
      <c r="R674" s="242"/>
      <c r="S674" s="242"/>
      <c r="T674" s="24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4" t="s">
        <v>215</v>
      </c>
      <c r="AU674" s="244" t="s">
        <v>81</v>
      </c>
      <c r="AV674" s="13" t="s">
        <v>79</v>
      </c>
      <c r="AW674" s="13" t="s">
        <v>33</v>
      </c>
      <c r="AX674" s="13" t="s">
        <v>72</v>
      </c>
      <c r="AY674" s="244" t="s">
        <v>203</v>
      </c>
    </row>
    <row r="675" s="13" customFormat="1">
      <c r="A675" s="13"/>
      <c r="B675" s="234"/>
      <c r="C675" s="235"/>
      <c r="D675" s="236" t="s">
        <v>215</v>
      </c>
      <c r="E675" s="237" t="s">
        <v>19</v>
      </c>
      <c r="F675" s="238" t="s">
        <v>914</v>
      </c>
      <c r="G675" s="235"/>
      <c r="H675" s="237" t="s">
        <v>19</v>
      </c>
      <c r="I675" s="239"/>
      <c r="J675" s="235"/>
      <c r="K675" s="235"/>
      <c r="L675" s="240"/>
      <c r="M675" s="241"/>
      <c r="N675" s="242"/>
      <c r="O675" s="242"/>
      <c r="P675" s="242"/>
      <c r="Q675" s="242"/>
      <c r="R675" s="242"/>
      <c r="S675" s="242"/>
      <c r="T675" s="24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4" t="s">
        <v>215</v>
      </c>
      <c r="AU675" s="244" t="s">
        <v>81</v>
      </c>
      <c r="AV675" s="13" t="s">
        <v>79</v>
      </c>
      <c r="AW675" s="13" t="s">
        <v>33</v>
      </c>
      <c r="AX675" s="13" t="s">
        <v>72</v>
      </c>
      <c r="AY675" s="244" t="s">
        <v>203</v>
      </c>
    </row>
    <row r="676" s="13" customFormat="1">
      <c r="A676" s="13"/>
      <c r="B676" s="234"/>
      <c r="C676" s="235"/>
      <c r="D676" s="236" t="s">
        <v>215</v>
      </c>
      <c r="E676" s="237" t="s">
        <v>19</v>
      </c>
      <c r="F676" s="238" t="s">
        <v>229</v>
      </c>
      <c r="G676" s="235"/>
      <c r="H676" s="237" t="s">
        <v>19</v>
      </c>
      <c r="I676" s="239"/>
      <c r="J676" s="235"/>
      <c r="K676" s="235"/>
      <c r="L676" s="240"/>
      <c r="M676" s="241"/>
      <c r="N676" s="242"/>
      <c r="O676" s="242"/>
      <c r="P676" s="242"/>
      <c r="Q676" s="242"/>
      <c r="R676" s="242"/>
      <c r="S676" s="242"/>
      <c r="T676" s="24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4" t="s">
        <v>215</v>
      </c>
      <c r="AU676" s="244" t="s">
        <v>81</v>
      </c>
      <c r="AV676" s="13" t="s">
        <v>79</v>
      </c>
      <c r="AW676" s="13" t="s">
        <v>33</v>
      </c>
      <c r="AX676" s="13" t="s">
        <v>72</v>
      </c>
      <c r="AY676" s="244" t="s">
        <v>203</v>
      </c>
    </row>
    <row r="677" s="13" customFormat="1">
      <c r="A677" s="13"/>
      <c r="B677" s="234"/>
      <c r="C677" s="235"/>
      <c r="D677" s="236" t="s">
        <v>215</v>
      </c>
      <c r="E677" s="237" t="s">
        <v>19</v>
      </c>
      <c r="F677" s="238" t="s">
        <v>915</v>
      </c>
      <c r="G677" s="235"/>
      <c r="H677" s="237" t="s">
        <v>19</v>
      </c>
      <c r="I677" s="239"/>
      <c r="J677" s="235"/>
      <c r="K677" s="235"/>
      <c r="L677" s="240"/>
      <c r="M677" s="241"/>
      <c r="N677" s="242"/>
      <c r="O677" s="242"/>
      <c r="P677" s="242"/>
      <c r="Q677" s="242"/>
      <c r="R677" s="242"/>
      <c r="S677" s="242"/>
      <c r="T677" s="24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4" t="s">
        <v>215</v>
      </c>
      <c r="AU677" s="244" t="s">
        <v>81</v>
      </c>
      <c r="AV677" s="13" t="s">
        <v>79</v>
      </c>
      <c r="AW677" s="13" t="s">
        <v>33</v>
      </c>
      <c r="AX677" s="13" t="s">
        <v>72</v>
      </c>
      <c r="AY677" s="244" t="s">
        <v>203</v>
      </c>
    </row>
    <row r="678" s="13" customFormat="1">
      <c r="A678" s="13"/>
      <c r="B678" s="234"/>
      <c r="C678" s="235"/>
      <c r="D678" s="236" t="s">
        <v>215</v>
      </c>
      <c r="E678" s="237" t="s">
        <v>19</v>
      </c>
      <c r="F678" s="238" t="s">
        <v>916</v>
      </c>
      <c r="G678" s="235"/>
      <c r="H678" s="237" t="s">
        <v>19</v>
      </c>
      <c r="I678" s="239"/>
      <c r="J678" s="235"/>
      <c r="K678" s="235"/>
      <c r="L678" s="240"/>
      <c r="M678" s="241"/>
      <c r="N678" s="242"/>
      <c r="O678" s="242"/>
      <c r="P678" s="242"/>
      <c r="Q678" s="242"/>
      <c r="R678" s="242"/>
      <c r="S678" s="242"/>
      <c r="T678" s="24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4" t="s">
        <v>215</v>
      </c>
      <c r="AU678" s="244" t="s">
        <v>81</v>
      </c>
      <c r="AV678" s="13" t="s">
        <v>79</v>
      </c>
      <c r="AW678" s="13" t="s">
        <v>33</v>
      </c>
      <c r="AX678" s="13" t="s">
        <v>72</v>
      </c>
      <c r="AY678" s="244" t="s">
        <v>203</v>
      </c>
    </row>
    <row r="679" s="14" customFormat="1">
      <c r="A679" s="14"/>
      <c r="B679" s="245"/>
      <c r="C679" s="246"/>
      <c r="D679" s="236" t="s">
        <v>215</v>
      </c>
      <c r="E679" s="247" t="s">
        <v>19</v>
      </c>
      <c r="F679" s="248" t="s">
        <v>327</v>
      </c>
      <c r="G679" s="246"/>
      <c r="H679" s="249">
        <v>18.408000000000001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5" t="s">
        <v>215</v>
      </c>
      <c r="AU679" s="255" t="s">
        <v>81</v>
      </c>
      <c r="AV679" s="14" t="s">
        <v>81</v>
      </c>
      <c r="AW679" s="14" t="s">
        <v>33</v>
      </c>
      <c r="AX679" s="14" t="s">
        <v>72</v>
      </c>
      <c r="AY679" s="255" t="s">
        <v>203</v>
      </c>
    </row>
    <row r="680" s="13" customFormat="1">
      <c r="A680" s="13"/>
      <c r="B680" s="234"/>
      <c r="C680" s="235"/>
      <c r="D680" s="236" t="s">
        <v>215</v>
      </c>
      <c r="E680" s="237" t="s">
        <v>19</v>
      </c>
      <c r="F680" s="238" t="s">
        <v>216</v>
      </c>
      <c r="G680" s="235"/>
      <c r="H680" s="237" t="s">
        <v>19</v>
      </c>
      <c r="I680" s="239"/>
      <c r="J680" s="235"/>
      <c r="K680" s="235"/>
      <c r="L680" s="240"/>
      <c r="M680" s="241"/>
      <c r="N680" s="242"/>
      <c r="O680" s="242"/>
      <c r="P680" s="242"/>
      <c r="Q680" s="242"/>
      <c r="R680" s="242"/>
      <c r="S680" s="242"/>
      <c r="T680" s="24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4" t="s">
        <v>215</v>
      </c>
      <c r="AU680" s="244" t="s">
        <v>81</v>
      </c>
      <c r="AV680" s="13" t="s">
        <v>79</v>
      </c>
      <c r="AW680" s="13" t="s">
        <v>33</v>
      </c>
      <c r="AX680" s="13" t="s">
        <v>72</v>
      </c>
      <c r="AY680" s="244" t="s">
        <v>203</v>
      </c>
    </row>
    <row r="681" s="13" customFormat="1">
      <c r="A681" s="13"/>
      <c r="B681" s="234"/>
      <c r="C681" s="235"/>
      <c r="D681" s="236" t="s">
        <v>215</v>
      </c>
      <c r="E681" s="237" t="s">
        <v>19</v>
      </c>
      <c r="F681" s="238" t="s">
        <v>917</v>
      </c>
      <c r="G681" s="235"/>
      <c r="H681" s="237" t="s">
        <v>19</v>
      </c>
      <c r="I681" s="239"/>
      <c r="J681" s="235"/>
      <c r="K681" s="235"/>
      <c r="L681" s="240"/>
      <c r="M681" s="241"/>
      <c r="N681" s="242"/>
      <c r="O681" s="242"/>
      <c r="P681" s="242"/>
      <c r="Q681" s="242"/>
      <c r="R681" s="242"/>
      <c r="S681" s="242"/>
      <c r="T681" s="24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4" t="s">
        <v>215</v>
      </c>
      <c r="AU681" s="244" t="s">
        <v>81</v>
      </c>
      <c r="AV681" s="13" t="s">
        <v>79</v>
      </c>
      <c r="AW681" s="13" t="s">
        <v>33</v>
      </c>
      <c r="AX681" s="13" t="s">
        <v>72</v>
      </c>
      <c r="AY681" s="244" t="s">
        <v>203</v>
      </c>
    </row>
    <row r="682" s="13" customFormat="1">
      <c r="A682" s="13"/>
      <c r="B682" s="234"/>
      <c r="C682" s="235"/>
      <c r="D682" s="236" t="s">
        <v>215</v>
      </c>
      <c r="E682" s="237" t="s">
        <v>19</v>
      </c>
      <c r="F682" s="238" t="s">
        <v>329</v>
      </c>
      <c r="G682" s="235"/>
      <c r="H682" s="237" t="s">
        <v>19</v>
      </c>
      <c r="I682" s="239"/>
      <c r="J682" s="235"/>
      <c r="K682" s="235"/>
      <c r="L682" s="240"/>
      <c r="M682" s="241"/>
      <c r="N682" s="242"/>
      <c r="O682" s="242"/>
      <c r="P682" s="242"/>
      <c r="Q682" s="242"/>
      <c r="R682" s="242"/>
      <c r="S682" s="242"/>
      <c r="T682" s="24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4" t="s">
        <v>215</v>
      </c>
      <c r="AU682" s="244" t="s">
        <v>81</v>
      </c>
      <c r="AV682" s="13" t="s">
        <v>79</v>
      </c>
      <c r="AW682" s="13" t="s">
        <v>33</v>
      </c>
      <c r="AX682" s="13" t="s">
        <v>72</v>
      </c>
      <c r="AY682" s="244" t="s">
        <v>203</v>
      </c>
    </row>
    <row r="683" s="13" customFormat="1">
      <c r="A683" s="13"/>
      <c r="B683" s="234"/>
      <c r="C683" s="235"/>
      <c r="D683" s="236" t="s">
        <v>215</v>
      </c>
      <c r="E683" s="237" t="s">
        <v>19</v>
      </c>
      <c r="F683" s="238" t="s">
        <v>915</v>
      </c>
      <c r="G683" s="235"/>
      <c r="H683" s="237" t="s">
        <v>19</v>
      </c>
      <c r="I683" s="239"/>
      <c r="J683" s="235"/>
      <c r="K683" s="235"/>
      <c r="L683" s="240"/>
      <c r="M683" s="241"/>
      <c r="N683" s="242"/>
      <c r="O683" s="242"/>
      <c r="P683" s="242"/>
      <c r="Q683" s="242"/>
      <c r="R683" s="242"/>
      <c r="S683" s="242"/>
      <c r="T683" s="24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4" t="s">
        <v>215</v>
      </c>
      <c r="AU683" s="244" t="s">
        <v>81</v>
      </c>
      <c r="AV683" s="13" t="s">
        <v>79</v>
      </c>
      <c r="AW683" s="13" t="s">
        <v>33</v>
      </c>
      <c r="AX683" s="13" t="s">
        <v>72</v>
      </c>
      <c r="AY683" s="244" t="s">
        <v>203</v>
      </c>
    </row>
    <row r="684" s="13" customFormat="1">
      <c r="A684" s="13"/>
      <c r="B684" s="234"/>
      <c r="C684" s="235"/>
      <c r="D684" s="236" t="s">
        <v>215</v>
      </c>
      <c r="E684" s="237" t="s">
        <v>19</v>
      </c>
      <c r="F684" s="238" t="s">
        <v>916</v>
      </c>
      <c r="G684" s="235"/>
      <c r="H684" s="237" t="s">
        <v>19</v>
      </c>
      <c r="I684" s="239"/>
      <c r="J684" s="235"/>
      <c r="K684" s="235"/>
      <c r="L684" s="240"/>
      <c r="M684" s="241"/>
      <c r="N684" s="242"/>
      <c r="O684" s="242"/>
      <c r="P684" s="242"/>
      <c r="Q684" s="242"/>
      <c r="R684" s="242"/>
      <c r="S684" s="242"/>
      <c r="T684" s="24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4" t="s">
        <v>215</v>
      </c>
      <c r="AU684" s="244" t="s">
        <v>81</v>
      </c>
      <c r="AV684" s="13" t="s">
        <v>79</v>
      </c>
      <c r="AW684" s="13" t="s">
        <v>33</v>
      </c>
      <c r="AX684" s="13" t="s">
        <v>72</v>
      </c>
      <c r="AY684" s="244" t="s">
        <v>203</v>
      </c>
    </row>
    <row r="685" s="14" customFormat="1">
      <c r="A685" s="14"/>
      <c r="B685" s="245"/>
      <c r="C685" s="246"/>
      <c r="D685" s="236" t="s">
        <v>215</v>
      </c>
      <c r="E685" s="247" t="s">
        <v>19</v>
      </c>
      <c r="F685" s="248" t="s">
        <v>330</v>
      </c>
      <c r="G685" s="246"/>
      <c r="H685" s="249">
        <v>9.4779999999999998</v>
      </c>
      <c r="I685" s="250"/>
      <c r="J685" s="246"/>
      <c r="K685" s="246"/>
      <c r="L685" s="251"/>
      <c r="M685" s="252"/>
      <c r="N685" s="253"/>
      <c r="O685" s="253"/>
      <c r="P685" s="253"/>
      <c r="Q685" s="253"/>
      <c r="R685" s="253"/>
      <c r="S685" s="253"/>
      <c r="T685" s="25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5" t="s">
        <v>215</v>
      </c>
      <c r="AU685" s="255" t="s">
        <v>81</v>
      </c>
      <c r="AV685" s="14" t="s">
        <v>81</v>
      </c>
      <c r="AW685" s="14" t="s">
        <v>33</v>
      </c>
      <c r="AX685" s="14" t="s">
        <v>72</v>
      </c>
      <c r="AY685" s="255" t="s">
        <v>203</v>
      </c>
    </row>
    <row r="686" s="15" customFormat="1">
      <c r="A686" s="15"/>
      <c r="B686" s="256"/>
      <c r="C686" s="257"/>
      <c r="D686" s="236" t="s">
        <v>215</v>
      </c>
      <c r="E686" s="258" t="s">
        <v>19</v>
      </c>
      <c r="F686" s="259" t="s">
        <v>246</v>
      </c>
      <c r="G686" s="257"/>
      <c r="H686" s="260">
        <v>27.886000000000003</v>
      </c>
      <c r="I686" s="261"/>
      <c r="J686" s="257"/>
      <c r="K686" s="257"/>
      <c r="L686" s="262"/>
      <c r="M686" s="263"/>
      <c r="N686" s="264"/>
      <c r="O686" s="264"/>
      <c r="P686" s="264"/>
      <c r="Q686" s="264"/>
      <c r="R686" s="264"/>
      <c r="S686" s="264"/>
      <c r="T686" s="26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66" t="s">
        <v>215</v>
      </c>
      <c r="AU686" s="266" t="s">
        <v>81</v>
      </c>
      <c r="AV686" s="15" t="s">
        <v>211</v>
      </c>
      <c r="AW686" s="15" t="s">
        <v>33</v>
      </c>
      <c r="AX686" s="15" t="s">
        <v>79</v>
      </c>
      <c r="AY686" s="266" t="s">
        <v>203</v>
      </c>
    </row>
    <row r="687" s="2" customFormat="1" ht="16.5" customHeight="1">
      <c r="A687" s="40"/>
      <c r="B687" s="41"/>
      <c r="C687" s="216" t="s">
        <v>918</v>
      </c>
      <c r="D687" s="216" t="s">
        <v>206</v>
      </c>
      <c r="E687" s="217" t="s">
        <v>919</v>
      </c>
      <c r="F687" s="218" t="s">
        <v>920</v>
      </c>
      <c r="G687" s="219" t="s">
        <v>209</v>
      </c>
      <c r="H687" s="220">
        <v>27.885999999999999</v>
      </c>
      <c r="I687" s="221"/>
      <c r="J687" s="222">
        <f>ROUND(I687*H687,2)</f>
        <v>0</v>
      </c>
      <c r="K687" s="218" t="s">
        <v>210</v>
      </c>
      <c r="L687" s="46"/>
      <c r="M687" s="223" t="s">
        <v>19</v>
      </c>
      <c r="N687" s="224" t="s">
        <v>43</v>
      </c>
      <c r="O687" s="86"/>
      <c r="P687" s="225">
        <f>O687*H687</f>
        <v>0</v>
      </c>
      <c r="Q687" s="225">
        <v>0</v>
      </c>
      <c r="R687" s="225">
        <f>Q687*H687</f>
        <v>0</v>
      </c>
      <c r="S687" s="225">
        <v>0</v>
      </c>
      <c r="T687" s="226">
        <f>S687*H687</f>
        <v>0</v>
      </c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R687" s="227" t="s">
        <v>321</v>
      </c>
      <c r="AT687" s="227" t="s">
        <v>206</v>
      </c>
      <c r="AU687" s="227" t="s">
        <v>81</v>
      </c>
      <c r="AY687" s="19" t="s">
        <v>203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19" t="s">
        <v>79</v>
      </c>
      <c r="BK687" s="228">
        <f>ROUND(I687*H687,2)</f>
        <v>0</v>
      </c>
      <c r="BL687" s="19" t="s">
        <v>321</v>
      </c>
      <c r="BM687" s="227" t="s">
        <v>921</v>
      </c>
    </row>
    <row r="688" s="2" customFormat="1">
      <c r="A688" s="40"/>
      <c r="B688" s="41"/>
      <c r="C688" s="42"/>
      <c r="D688" s="229" t="s">
        <v>213</v>
      </c>
      <c r="E688" s="42"/>
      <c r="F688" s="230" t="s">
        <v>922</v>
      </c>
      <c r="G688" s="42"/>
      <c r="H688" s="42"/>
      <c r="I688" s="231"/>
      <c r="J688" s="42"/>
      <c r="K688" s="42"/>
      <c r="L688" s="46"/>
      <c r="M688" s="232"/>
      <c r="N688" s="233"/>
      <c r="O688" s="86"/>
      <c r="P688" s="86"/>
      <c r="Q688" s="86"/>
      <c r="R688" s="86"/>
      <c r="S688" s="86"/>
      <c r="T688" s="87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T688" s="19" t="s">
        <v>213</v>
      </c>
      <c r="AU688" s="19" t="s">
        <v>81</v>
      </c>
    </row>
    <row r="689" s="13" customFormat="1">
      <c r="A689" s="13"/>
      <c r="B689" s="234"/>
      <c r="C689" s="235"/>
      <c r="D689" s="236" t="s">
        <v>215</v>
      </c>
      <c r="E689" s="237" t="s">
        <v>19</v>
      </c>
      <c r="F689" s="238" t="s">
        <v>216</v>
      </c>
      <c r="G689" s="235"/>
      <c r="H689" s="237" t="s">
        <v>19</v>
      </c>
      <c r="I689" s="239"/>
      <c r="J689" s="235"/>
      <c r="K689" s="235"/>
      <c r="L689" s="240"/>
      <c r="M689" s="241"/>
      <c r="N689" s="242"/>
      <c r="O689" s="242"/>
      <c r="P689" s="242"/>
      <c r="Q689" s="242"/>
      <c r="R689" s="242"/>
      <c r="S689" s="242"/>
      <c r="T689" s="24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4" t="s">
        <v>215</v>
      </c>
      <c r="AU689" s="244" t="s">
        <v>81</v>
      </c>
      <c r="AV689" s="13" t="s">
        <v>79</v>
      </c>
      <c r="AW689" s="13" t="s">
        <v>33</v>
      </c>
      <c r="AX689" s="13" t="s">
        <v>72</v>
      </c>
      <c r="AY689" s="244" t="s">
        <v>203</v>
      </c>
    </row>
    <row r="690" s="13" customFormat="1">
      <c r="A690" s="13"/>
      <c r="B690" s="234"/>
      <c r="C690" s="235"/>
      <c r="D690" s="236" t="s">
        <v>215</v>
      </c>
      <c r="E690" s="237" t="s">
        <v>19</v>
      </c>
      <c r="F690" s="238" t="s">
        <v>914</v>
      </c>
      <c r="G690" s="235"/>
      <c r="H690" s="237" t="s">
        <v>19</v>
      </c>
      <c r="I690" s="239"/>
      <c r="J690" s="235"/>
      <c r="K690" s="235"/>
      <c r="L690" s="240"/>
      <c r="M690" s="241"/>
      <c r="N690" s="242"/>
      <c r="O690" s="242"/>
      <c r="P690" s="242"/>
      <c r="Q690" s="242"/>
      <c r="R690" s="242"/>
      <c r="S690" s="242"/>
      <c r="T690" s="24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4" t="s">
        <v>215</v>
      </c>
      <c r="AU690" s="244" t="s">
        <v>81</v>
      </c>
      <c r="AV690" s="13" t="s">
        <v>79</v>
      </c>
      <c r="AW690" s="13" t="s">
        <v>33</v>
      </c>
      <c r="AX690" s="13" t="s">
        <v>72</v>
      </c>
      <c r="AY690" s="244" t="s">
        <v>203</v>
      </c>
    </row>
    <row r="691" s="13" customFormat="1">
      <c r="A691" s="13"/>
      <c r="B691" s="234"/>
      <c r="C691" s="235"/>
      <c r="D691" s="236" t="s">
        <v>215</v>
      </c>
      <c r="E691" s="237" t="s">
        <v>19</v>
      </c>
      <c r="F691" s="238" t="s">
        <v>229</v>
      </c>
      <c r="G691" s="235"/>
      <c r="H691" s="237" t="s">
        <v>19</v>
      </c>
      <c r="I691" s="239"/>
      <c r="J691" s="235"/>
      <c r="K691" s="235"/>
      <c r="L691" s="240"/>
      <c r="M691" s="241"/>
      <c r="N691" s="242"/>
      <c r="O691" s="242"/>
      <c r="P691" s="242"/>
      <c r="Q691" s="242"/>
      <c r="R691" s="242"/>
      <c r="S691" s="242"/>
      <c r="T691" s="24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4" t="s">
        <v>215</v>
      </c>
      <c r="AU691" s="244" t="s">
        <v>81</v>
      </c>
      <c r="AV691" s="13" t="s">
        <v>79</v>
      </c>
      <c r="AW691" s="13" t="s">
        <v>33</v>
      </c>
      <c r="AX691" s="13" t="s">
        <v>72</v>
      </c>
      <c r="AY691" s="244" t="s">
        <v>203</v>
      </c>
    </row>
    <row r="692" s="13" customFormat="1">
      <c r="A692" s="13"/>
      <c r="B692" s="234"/>
      <c r="C692" s="235"/>
      <c r="D692" s="236" t="s">
        <v>215</v>
      </c>
      <c r="E692" s="237" t="s">
        <v>19</v>
      </c>
      <c r="F692" s="238" t="s">
        <v>915</v>
      </c>
      <c r="G692" s="235"/>
      <c r="H692" s="237" t="s">
        <v>19</v>
      </c>
      <c r="I692" s="239"/>
      <c r="J692" s="235"/>
      <c r="K692" s="235"/>
      <c r="L692" s="240"/>
      <c r="M692" s="241"/>
      <c r="N692" s="242"/>
      <c r="O692" s="242"/>
      <c r="P692" s="242"/>
      <c r="Q692" s="242"/>
      <c r="R692" s="242"/>
      <c r="S692" s="242"/>
      <c r="T692" s="24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4" t="s">
        <v>215</v>
      </c>
      <c r="AU692" s="244" t="s">
        <v>81</v>
      </c>
      <c r="AV692" s="13" t="s">
        <v>79</v>
      </c>
      <c r="AW692" s="13" t="s">
        <v>33</v>
      </c>
      <c r="AX692" s="13" t="s">
        <v>72</v>
      </c>
      <c r="AY692" s="244" t="s">
        <v>203</v>
      </c>
    </row>
    <row r="693" s="13" customFormat="1">
      <c r="A693" s="13"/>
      <c r="B693" s="234"/>
      <c r="C693" s="235"/>
      <c r="D693" s="236" t="s">
        <v>215</v>
      </c>
      <c r="E693" s="237" t="s">
        <v>19</v>
      </c>
      <c r="F693" s="238" t="s">
        <v>916</v>
      </c>
      <c r="G693" s="235"/>
      <c r="H693" s="237" t="s">
        <v>19</v>
      </c>
      <c r="I693" s="239"/>
      <c r="J693" s="235"/>
      <c r="K693" s="235"/>
      <c r="L693" s="240"/>
      <c r="M693" s="241"/>
      <c r="N693" s="242"/>
      <c r="O693" s="242"/>
      <c r="P693" s="242"/>
      <c r="Q693" s="242"/>
      <c r="R693" s="242"/>
      <c r="S693" s="242"/>
      <c r="T693" s="24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4" t="s">
        <v>215</v>
      </c>
      <c r="AU693" s="244" t="s">
        <v>81</v>
      </c>
      <c r="AV693" s="13" t="s">
        <v>79</v>
      </c>
      <c r="AW693" s="13" t="s">
        <v>33</v>
      </c>
      <c r="AX693" s="13" t="s">
        <v>72</v>
      </c>
      <c r="AY693" s="244" t="s">
        <v>203</v>
      </c>
    </row>
    <row r="694" s="14" customFormat="1">
      <c r="A694" s="14"/>
      <c r="B694" s="245"/>
      <c r="C694" s="246"/>
      <c r="D694" s="236" t="s">
        <v>215</v>
      </c>
      <c r="E694" s="247" t="s">
        <v>19</v>
      </c>
      <c r="F694" s="248" t="s">
        <v>327</v>
      </c>
      <c r="G694" s="246"/>
      <c r="H694" s="249">
        <v>18.408000000000001</v>
      </c>
      <c r="I694" s="250"/>
      <c r="J694" s="246"/>
      <c r="K694" s="246"/>
      <c r="L694" s="251"/>
      <c r="M694" s="252"/>
      <c r="N694" s="253"/>
      <c r="O694" s="253"/>
      <c r="P694" s="253"/>
      <c r="Q694" s="253"/>
      <c r="R694" s="253"/>
      <c r="S694" s="253"/>
      <c r="T694" s="25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5" t="s">
        <v>215</v>
      </c>
      <c r="AU694" s="255" t="s">
        <v>81</v>
      </c>
      <c r="AV694" s="14" t="s">
        <v>81</v>
      </c>
      <c r="AW694" s="14" t="s">
        <v>33</v>
      </c>
      <c r="AX694" s="14" t="s">
        <v>72</v>
      </c>
      <c r="AY694" s="255" t="s">
        <v>203</v>
      </c>
    </row>
    <row r="695" s="13" customFormat="1">
      <c r="A695" s="13"/>
      <c r="B695" s="234"/>
      <c r="C695" s="235"/>
      <c r="D695" s="236" t="s">
        <v>215</v>
      </c>
      <c r="E695" s="237" t="s">
        <v>19</v>
      </c>
      <c r="F695" s="238" t="s">
        <v>216</v>
      </c>
      <c r="G695" s="235"/>
      <c r="H695" s="237" t="s">
        <v>19</v>
      </c>
      <c r="I695" s="239"/>
      <c r="J695" s="235"/>
      <c r="K695" s="235"/>
      <c r="L695" s="240"/>
      <c r="M695" s="241"/>
      <c r="N695" s="242"/>
      <c r="O695" s="242"/>
      <c r="P695" s="242"/>
      <c r="Q695" s="242"/>
      <c r="R695" s="242"/>
      <c r="S695" s="242"/>
      <c r="T695" s="24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4" t="s">
        <v>215</v>
      </c>
      <c r="AU695" s="244" t="s">
        <v>81</v>
      </c>
      <c r="AV695" s="13" t="s">
        <v>79</v>
      </c>
      <c r="AW695" s="13" t="s">
        <v>33</v>
      </c>
      <c r="AX695" s="13" t="s">
        <v>72</v>
      </c>
      <c r="AY695" s="244" t="s">
        <v>203</v>
      </c>
    </row>
    <row r="696" s="13" customFormat="1">
      <c r="A696" s="13"/>
      <c r="B696" s="234"/>
      <c r="C696" s="235"/>
      <c r="D696" s="236" t="s">
        <v>215</v>
      </c>
      <c r="E696" s="237" t="s">
        <v>19</v>
      </c>
      <c r="F696" s="238" t="s">
        <v>917</v>
      </c>
      <c r="G696" s="235"/>
      <c r="H696" s="237" t="s">
        <v>19</v>
      </c>
      <c r="I696" s="239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215</v>
      </c>
      <c r="AU696" s="244" t="s">
        <v>81</v>
      </c>
      <c r="AV696" s="13" t="s">
        <v>79</v>
      </c>
      <c r="AW696" s="13" t="s">
        <v>33</v>
      </c>
      <c r="AX696" s="13" t="s">
        <v>72</v>
      </c>
      <c r="AY696" s="244" t="s">
        <v>203</v>
      </c>
    </row>
    <row r="697" s="13" customFormat="1">
      <c r="A697" s="13"/>
      <c r="B697" s="234"/>
      <c r="C697" s="235"/>
      <c r="D697" s="236" t="s">
        <v>215</v>
      </c>
      <c r="E697" s="237" t="s">
        <v>19</v>
      </c>
      <c r="F697" s="238" t="s">
        <v>329</v>
      </c>
      <c r="G697" s="235"/>
      <c r="H697" s="237" t="s">
        <v>19</v>
      </c>
      <c r="I697" s="239"/>
      <c r="J697" s="235"/>
      <c r="K697" s="235"/>
      <c r="L697" s="240"/>
      <c r="M697" s="241"/>
      <c r="N697" s="242"/>
      <c r="O697" s="242"/>
      <c r="P697" s="242"/>
      <c r="Q697" s="242"/>
      <c r="R697" s="242"/>
      <c r="S697" s="242"/>
      <c r="T697" s="24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4" t="s">
        <v>215</v>
      </c>
      <c r="AU697" s="244" t="s">
        <v>81</v>
      </c>
      <c r="AV697" s="13" t="s">
        <v>79</v>
      </c>
      <c r="AW697" s="13" t="s">
        <v>33</v>
      </c>
      <c r="AX697" s="13" t="s">
        <v>72</v>
      </c>
      <c r="AY697" s="244" t="s">
        <v>203</v>
      </c>
    </row>
    <row r="698" s="13" customFormat="1">
      <c r="A698" s="13"/>
      <c r="B698" s="234"/>
      <c r="C698" s="235"/>
      <c r="D698" s="236" t="s">
        <v>215</v>
      </c>
      <c r="E698" s="237" t="s">
        <v>19</v>
      </c>
      <c r="F698" s="238" t="s">
        <v>915</v>
      </c>
      <c r="G698" s="235"/>
      <c r="H698" s="237" t="s">
        <v>19</v>
      </c>
      <c r="I698" s="239"/>
      <c r="J698" s="235"/>
      <c r="K698" s="235"/>
      <c r="L698" s="240"/>
      <c r="M698" s="241"/>
      <c r="N698" s="242"/>
      <c r="O698" s="242"/>
      <c r="P698" s="242"/>
      <c r="Q698" s="242"/>
      <c r="R698" s="242"/>
      <c r="S698" s="242"/>
      <c r="T698" s="24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4" t="s">
        <v>215</v>
      </c>
      <c r="AU698" s="244" t="s">
        <v>81</v>
      </c>
      <c r="AV698" s="13" t="s">
        <v>79</v>
      </c>
      <c r="AW698" s="13" t="s">
        <v>33</v>
      </c>
      <c r="AX698" s="13" t="s">
        <v>72</v>
      </c>
      <c r="AY698" s="244" t="s">
        <v>203</v>
      </c>
    </row>
    <row r="699" s="13" customFormat="1">
      <c r="A699" s="13"/>
      <c r="B699" s="234"/>
      <c r="C699" s="235"/>
      <c r="D699" s="236" t="s">
        <v>215</v>
      </c>
      <c r="E699" s="237" t="s">
        <v>19</v>
      </c>
      <c r="F699" s="238" t="s">
        <v>916</v>
      </c>
      <c r="G699" s="235"/>
      <c r="H699" s="237" t="s">
        <v>19</v>
      </c>
      <c r="I699" s="239"/>
      <c r="J699" s="235"/>
      <c r="K699" s="235"/>
      <c r="L699" s="240"/>
      <c r="M699" s="241"/>
      <c r="N699" s="242"/>
      <c r="O699" s="242"/>
      <c r="P699" s="242"/>
      <c r="Q699" s="242"/>
      <c r="R699" s="242"/>
      <c r="S699" s="242"/>
      <c r="T699" s="24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4" t="s">
        <v>215</v>
      </c>
      <c r="AU699" s="244" t="s">
        <v>81</v>
      </c>
      <c r="AV699" s="13" t="s">
        <v>79</v>
      </c>
      <c r="AW699" s="13" t="s">
        <v>33</v>
      </c>
      <c r="AX699" s="13" t="s">
        <v>72</v>
      </c>
      <c r="AY699" s="244" t="s">
        <v>203</v>
      </c>
    </row>
    <row r="700" s="14" customFormat="1">
      <c r="A700" s="14"/>
      <c r="B700" s="245"/>
      <c r="C700" s="246"/>
      <c r="D700" s="236" t="s">
        <v>215</v>
      </c>
      <c r="E700" s="247" t="s">
        <v>19</v>
      </c>
      <c r="F700" s="248" t="s">
        <v>330</v>
      </c>
      <c r="G700" s="246"/>
      <c r="H700" s="249">
        <v>9.4779999999999998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215</v>
      </c>
      <c r="AU700" s="255" t="s">
        <v>81</v>
      </c>
      <c r="AV700" s="14" t="s">
        <v>81</v>
      </c>
      <c r="AW700" s="14" t="s">
        <v>33</v>
      </c>
      <c r="AX700" s="14" t="s">
        <v>72</v>
      </c>
      <c r="AY700" s="255" t="s">
        <v>203</v>
      </c>
    </row>
    <row r="701" s="15" customFormat="1">
      <c r="A701" s="15"/>
      <c r="B701" s="256"/>
      <c r="C701" s="257"/>
      <c r="D701" s="236" t="s">
        <v>215</v>
      </c>
      <c r="E701" s="258" t="s">
        <v>19</v>
      </c>
      <c r="F701" s="259" t="s">
        <v>246</v>
      </c>
      <c r="G701" s="257"/>
      <c r="H701" s="260">
        <v>27.886000000000003</v>
      </c>
      <c r="I701" s="261"/>
      <c r="J701" s="257"/>
      <c r="K701" s="257"/>
      <c r="L701" s="262"/>
      <c r="M701" s="263"/>
      <c r="N701" s="264"/>
      <c r="O701" s="264"/>
      <c r="P701" s="264"/>
      <c r="Q701" s="264"/>
      <c r="R701" s="264"/>
      <c r="S701" s="264"/>
      <c r="T701" s="26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66" t="s">
        <v>215</v>
      </c>
      <c r="AU701" s="266" t="s">
        <v>81</v>
      </c>
      <c r="AV701" s="15" t="s">
        <v>211</v>
      </c>
      <c r="AW701" s="15" t="s">
        <v>33</v>
      </c>
      <c r="AX701" s="15" t="s">
        <v>79</v>
      </c>
      <c r="AY701" s="266" t="s">
        <v>203</v>
      </c>
    </row>
    <row r="702" s="2" customFormat="1" ht="16.5" customHeight="1">
      <c r="A702" s="40"/>
      <c r="B702" s="41"/>
      <c r="C702" s="216" t="s">
        <v>923</v>
      </c>
      <c r="D702" s="216" t="s">
        <v>206</v>
      </c>
      <c r="E702" s="217" t="s">
        <v>924</v>
      </c>
      <c r="F702" s="218" t="s">
        <v>925</v>
      </c>
      <c r="G702" s="219" t="s">
        <v>209</v>
      </c>
      <c r="H702" s="220">
        <v>27.885999999999999</v>
      </c>
      <c r="I702" s="221"/>
      <c r="J702" s="222">
        <f>ROUND(I702*H702,2)</f>
        <v>0</v>
      </c>
      <c r="K702" s="218" t="s">
        <v>210</v>
      </c>
      <c r="L702" s="46"/>
      <c r="M702" s="223" t="s">
        <v>19</v>
      </c>
      <c r="N702" s="224" t="s">
        <v>43</v>
      </c>
      <c r="O702" s="86"/>
      <c r="P702" s="225">
        <f>O702*H702</f>
        <v>0</v>
      </c>
      <c r="Q702" s="225">
        <v>3.0000000000000001E-05</v>
      </c>
      <c r="R702" s="225">
        <f>Q702*H702</f>
        <v>0.00083657999999999996</v>
      </c>
      <c r="S702" s="225">
        <v>0</v>
      </c>
      <c r="T702" s="226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27" t="s">
        <v>321</v>
      </c>
      <c r="AT702" s="227" t="s">
        <v>206</v>
      </c>
      <c r="AU702" s="227" t="s">
        <v>81</v>
      </c>
      <c r="AY702" s="19" t="s">
        <v>203</v>
      </c>
      <c r="BE702" s="228">
        <f>IF(N702="základní",J702,0)</f>
        <v>0</v>
      </c>
      <c r="BF702" s="228">
        <f>IF(N702="snížená",J702,0)</f>
        <v>0</v>
      </c>
      <c r="BG702" s="228">
        <f>IF(N702="zákl. přenesená",J702,0)</f>
        <v>0</v>
      </c>
      <c r="BH702" s="228">
        <f>IF(N702="sníž. přenesená",J702,0)</f>
        <v>0</v>
      </c>
      <c r="BI702" s="228">
        <f>IF(N702="nulová",J702,0)</f>
        <v>0</v>
      </c>
      <c r="BJ702" s="19" t="s">
        <v>79</v>
      </c>
      <c r="BK702" s="228">
        <f>ROUND(I702*H702,2)</f>
        <v>0</v>
      </c>
      <c r="BL702" s="19" t="s">
        <v>321</v>
      </c>
      <c r="BM702" s="227" t="s">
        <v>926</v>
      </c>
    </row>
    <row r="703" s="2" customFormat="1">
      <c r="A703" s="40"/>
      <c r="B703" s="41"/>
      <c r="C703" s="42"/>
      <c r="D703" s="229" t="s">
        <v>213</v>
      </c>
      <c r="E703" s="42"/>
      <c r="F703" s="230" t="s">
        <v>927</v>
      </c>
      <c r="G703" s="42"/>
      <c r="H703" s="42"/>
      <c r="I703" s="231"/>
      <c r="J703" s="42"/>
      <c r="K703" s="42"/>
      <c r="L703" s="46"/>
      <c r="M703" s="232"/>
      <c r="N703" s="233"/>
      <c r="O703" s="86"/>
      <c r="P703" s="86"/>
      <c r="Q703" s="86"/>
      <c r="R703" s="86"/>
      <c r="S703" s="86"/>
      <c r="T703" s="87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T703" s="19" t="s">
        <v>213</v>
      </c>
      <c r="AU703" s="19" t="s">
        <v>81</v>
      </c>
    </row>
    <row r="704" s="13" customFormat="1">
      <c r="A704" s="13"/>
      <c r="B704" s="234"/>
      <c r="C704" s="235"/>
      <c r="D704" s="236" t="s">
        <v>215</v>
      </c>
      <c r="E704" s="237" t="s">
        <v>19</v>
      </c>
      <c r="F704" s="238" t="s">
        <v>216</v>
      </c>
      <c r="G704" s="235"/>
      <c r="H704" s="237" t="s">
        <v>19</v>
      </c>
      <c r="I704" s="239"/>
      <c r="J704" s="235"/>
      <c r="K704" s="235"/>
      <c r="L704" s="240"/>
      <c r="M704" s="241"/>
      <c r="N704" s="242"/>
      <c r="O704" s="242"/>
      <c r="P704" s="242"/>
      <c r="Q704" s="242"/>
      <c r="R704" s="242"/>
      <c r="S704" s="242"/>
      <c r="T704" s="24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4" t="s">
        <v>215</v>
      </c>
      <c r="AU704" s="244" t="s">
        <v>81</v>
      </c>
      <c r="AV704" s="13" t="s">
        <v>79</v>
      </c>
      <c r="AW704" s="13" t="s">
        <v>33</v>
      </c>
      <c r="AX704" s="13" t="s">
        <v>72</v>
      </c>
      <c r="AY704" s="244" t="s">
        <v>203</v>
      </c>
    </row>
    <row r="705" s="13" customFormat="1">
      <c r="A705" s="13"/>
      <c r="B705" s="234"/>
      <c r="C705" s="235"/>
      <c r="D705" s="236" t="s">
        <v>215</v>
      </c>
      <c r="E705" s="237" t="s">
        <v>19</v>
      </c>
      <c r="F705" s="238" t="s">
        <v>914</v>
      </c>
      <c r="G705" s="235"/>
      <c r="H705" s="237" t="s">
        <v>19</v>
      </c>
      <c r="I705" s="239"/>
      <c r="J705" s="235"/>
      <c r="K705" s="235"/>
      <c r="L705" s="240"/>
      <c r="M705" s="241"/>
      <c r="N705" s="242"/>
      <c r="O705" s="242"/>
      <c r="P705" s="242"/>
      <c r="Q705" s="242"/>
      <c r="R705" s="242"/>
      <c r="S705" s="242"/>
      <c r="T705" s="24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4" t="s">
        <v>215</v>
      </c>
      <c r="AU705" s="244" t="s">
        <v>81</v>
      </c>
      <c r="AV705" s="13" t="s">
        <v>79</v>
      </c>
      <c r="AW705" s="13" t="s">
        <v>33</v>
      </c>
      <c r="AX705" s="13" t="s">
        <v>72</v>
      </c>
      <c r="AY705" s="244" t="s">
        <v>203</v>
      </c>
    </row>
    <row r="706" s="13" customFormat="1">
      <c r="A706" s="13"/>
      <c r="B706" s="234"/>
      <c r="C706" s="235"/>
      <c r="D706" s="236" t="s">
        <v>215</v>
      </c>
      <c r="E706" s="237" t="s">
        <v>19</v>
      </c>
      <c r="F706" s="238" t="s">
        <v>229</v>
      </c>
      <c r="G706" s="235"/>
      <c r="H706" s="237" t="s">
        <v>19</v>
      </c>
      <c r="I706" s="239"/>
      <c r="J706" s="235"/>
      <c r="K706" s="235"/>
      <c r="L706" s="240"/>
      <c r="M706" s="241"/>
      <c r="N706" s="242"/>
      <c r="O706" s="242"/>
      <c r="P706" s="242"/>
      <c r="Q706" s="242"/>
      <c r="R706" s="242"/>
      <c r="S706" s="242"/>
      <c r="T706" s="24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4" t="s">
        <v>215</v>
      </c>
      <c r="AU706" s="244" t="s">
        <v>81</v>
      </c>
      <c r="AV706" s="13" t="s">
        <v>79</v>
      </c>
      <c r="AW706" s="13" t="s">
        <v>33</v>
      </c>
      <c r="AX706" s="13" t="s">
        <v>72</v>
      </c>
      <c r="AY706" s="244" t="s">
        <v>203</v>
      </c>
    </row>
    <row r="707" s="13" customFormat="1">
      <c r="A707" s="13"/>
      <c r="B707" s="234"/>
      <c r="C707" s="235"/>
      <c r="D707" s="236" t="s">
        <v>215</v>
      </c>
      <c r="E707" s="237" t="s">
        <v>19</v>
      </c>
      <c r="F707" s="238" t="s">
        <v>915</v>
      </c>
      <c r="G707" s="235"/>
      <c r="H707" s="237" t="s">
        <v>19</v>
      </c>
      <c r="I707" s="239"/>
      <c r="J707" s="235"/>
      <c r="K707" s="235"/>
      <c r="L707" s="240"/>
      <c r="M707" s="241"/>
      <c r="N707" s="242"/>
      <c r="O707" s="242"/>
      <c r="P707" s="242"/>
      <c r="Q707" s="242"/>
      <c r="R707" s="242"/>
      <c r="S707" s="242"/>
      <c r="T707" s="24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4" t="s">
        <v>215</v>
      </c>
      <c r="AU707" s="244" t="s">
        <v>81</v>
      </c>
      <c r="AV707" s="13" t="s">
        <v>79</v>
      </c>
      <c r="AW707" s="13" t="s">
        <v>33</v>
      </c>
      <c r="AX707" s="13" t="s">
        <v>72</v>
      </c>
      <c r="AY707" s="244" t="s">
        <v>203</v>
      </c>
    </row>
    <row r="708" s="13" customFormat="1">
      <c r="A708" s="13"/>
      <c r="B708" s="234"/>
      <c r="C708" s="235"/>
      <c r="D708" s="236" t="s">
        <v>215</v>
      </c>
      <c r="E708" s="237" t="s">
        <v>19</v>
      </c>
      <c r="F708" s="238" t="s">
        <v>916</v>
      </c>
      <c r="G708" s="235"/>
      <c r="H708" s="237" t="s">
        <v>19</v>
      </c>
      <c r="I708" s="239"/>
      <c r="J708" s="235"/>
      <c r="K708" s="235"/>
      <c r="L708" s="240"/>
      <c r="M708" s="241"/>
      <c r="N708" s="242"/>
      <c r="O708" s="242"/>
      <c r="P708" s="242"/>
      <c r="Q708" s="242"/>
      <c r="R708" s="242"/>
      <c r="S708" s="242"/>
      <c r="T708" s="24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4" t="s">
        <v>215</v>
      </c>
      <c r="AU708" s="244" t="s">
        <v>81</v>
      </c>
      <c r="AV708" s="13" t="s">
        <v>79</v>
      </c>
      <c r="AW708" s="13" t="s">
        <v>33</v>
      </c>
      <c r="AX708" s="13" t="s">
        <v>72</v>
      </c>
      <c r="AY708" s="244" t="s">
        <v>203</v>
      </c>
    </row>
    <row r="709" s="14" customFormat="1">
      <c r="A709" s="14"/>
      <c r="B709" s="245"/>
      <c r="C709" s="246"/>
      <c r="D709" s="236" t="s">
        <v>215</v>
      </c>
      <c r="E709" s="247" t="s">
        <v>19</v>
      </c>
      <c r="F709" s="248" t="s">
        <v>327</v>
      </c>
      <c r="G709" s="246"/>
      <c r="H709" s="249">
        <v>18.408000000000001</v>
      </c>
      <c r="I709" s="250"/>
      <c r="J709" s="246"/>
      <c r="K709" s="246"/>
      <c r="L709" s="251"/>
      <c r="M709" s="252"/>
      <c r="N709" s="253"/>
      <c r="O709" s="253"/>
      <c r="P709" s="253"/>
      <c r="Q709" s="253"/>
      <c r="R709" s="253"/>
      <c r="S709" s="253"/>
      <c r="T709" s="25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5" t="s">
        <v>215</v>
      </c>
      <c r="AU709" s="255" t="s">
        <v>81</v>
      </c>
      <c r="AV709" s="14" t="s">
        <v>81</v>
      </c>
      <c r="AW709" s="14" t="s">
        <v>33</v>
      </c>
      <c r="AX709" s="14" t="s">
        <v>72</v>
      </c>
      <c r="AY709" s="255" t="s">
        <v>203</v>
      </c>
    </row>
    <row r="710" s="13" customFormat="1">
      <c r="A710" s="13"/>
      <c r="B710" s="234"/>
      <c r="C710" s="235"/>
      <c r="D710" s="236" t="s">
        <v>215</v>
      </c>
      <c r="E710" s="237" t="s">
        <v>19</v>
      </c>
      <c r="F710" s="238" t="s">
        <v>216</v>
      </c>
      <c r="G710" s="235"/>
      <c r="H710" s="237" t="s">
        <v>19</v>
      </c>
      <c r="I710" s="239"/>
      <c r="J710" s="235"/>
      <c r="K710" s="235"/>
      <c r="L710" s="240"/>
      <c r="M710" s="241"/>
      <c r="N710" s="242"/>
      <c r="O710" s="242"/>
      <c r="P710" s="242"/>
      <c r="Q710" s="242"/>
      <c r="R710" s="242"/>
      <c r="S710" s="242"/>
      <c r="T710" s="24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4" t="s">
        <v>215</v>
      </c>
      <c r="AU710" s="244" t="s">
        <v>81</v>
      </c>
      <c r="AV710" s="13" t="s">
        <v>79</v>
      </c>
      <c r="AW710" s="13" t="s">
        <v>33</v>
      </c>
      <c r="AX710" s="13" t="s">
        <v>72</v>
      </c>
      <c r="AY710" s="244" t="s">
        <v>203</v>
      </c>
    </row>
    <row r="711" s="13" customFormat="1">
      <c r="A711" s="13"/>
      <c r="B711" s="234"/>
      <c r="C711" s="235"/>
      <c r="D711" s="236" t="s">
        <v>215</v>
      </c>
      <c r="E711" s="237" t="s">
        <v>19</v>
      </c>
      <c r="F711" s="238" t="s">
        <v>917</v>
      </c>
      <c r="G711" s="235"/>
      <c r="H711" s="237" t="s">
        <v>19</v>
      </c>
      <c r="I711" s="239"/>
      <c r="J711" s="235"/>
      <c r="K711" s="235"/>
      <c r="L711" s="240"/>
      <c r="M711" s="241"/>
      <c r="N711" s="242"/>
      <c r="O711" s="242"/>
      <c r="P711" s="242"/>
      <c r="Q711" s="242"/>
      <c r="R711" s="242"/>
      <c r="S711" s="242"/>
      <c r="T711" s="24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4" t="s">
        <v>215</v>
      </c>
      <c r="AU711" s="244" t="s">
        <v>81</v>
      </c>
      <c r="AV711" s="13" t="s">
        <v>79</v>
      </c>
      <c r="AW711" s="13" t="s">
        <v>33</v>
      </c>
      <c r="AX711" s="13" t="s">
        <v>72</v>
      </c>
      <c r="AY711" s="244" t="s">
        <v>203</v>
      </c>
    </row>
    <row r="712" s="13" customFormat="1">
      <c r="A712" s="13"/>
      <c r="B712" s="234"/>
      <c r="C712" s="235"/>
      <c r="D712" s="236" t="s">
        <v>215</v>
      </c>
      <c r="E712" s="237" t="s">
        <v>19</v>
      </c>
      <c r="F712" s="238" t="s">
        <v>329</v>
      </c>
      <c r="G712" s="235"/>
      <c r="H712" s="237" t="s">
        <v>19</v>
      </c>
      <c r="I712" s="239"/>
      <c r="J712" s="235"/>
      <c r="K712" s="235"/>
      <c r="L712" s="240"/>
      <c r="M712" s="241"/>
      <c r="N712" s="242"/>
      <c r="O712" s="242"/>
      <c r="P712" s="242"/>
      <c r="Q712" s="242"/>
      <c r="R712" s="242"/>
      <c r="S712" s="242"/>
      <c r="T712" s="24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4" t="s">
        <v>215</v>
      </c>
      <c r="AU712" s="244" t="s">
        <v>81</v>
      </c>
      <c r="AV712" s="13" t="s">
        <v>79</v>
      </c>
      <c r="AW712" s="13" t="s">
        <v>33</v>
      </c>
      <c r="AX712" s="13" t="s">
        <v>72</v>
      </c>
      <c r="AY712" s="244" t="s">
        <v>203</v>
      </c>
    </row>
    <row r="713" s="13" customFormat="1">
      <c r="A713" s="13"/>
      <c r="B713" s="234"/>
      <c r="C713" s="235"/>
      <c r="D713" s="236" t="s">
        <v>215</v>
      </c>
      <c r="E713" s="237" t="s">
        <v>19</v>
      </c>
      <c r="F713" s="238" t="s">
        <v>915</v>
      </c>
      <c r="G713" s="235"/>
      <c r="H713" s="237" t="s">
        <v>19</v>
      </c>
      <c r="I713" s="239"/>
      <c r="J713" s="235"/>
      <c r="K713" s="235"/>
      <c r="L713" s="240"/>
      <c r="M713" s="241"/>
      <c r="N713" s="242"/>
      <c r="O713" s="242"/>
      <c r="P713" s="242"/>
      <c r="Q713" s="242"/>
      <c r="R713" s="242"/>
      <c r="S713" s="242"/>
      <c r="T713" s="24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4" t="s">
        <v>215</v>
      </c>
      <c r="AU713" s="244" t="s">
        <v>81</v>
      </c>
      <c r="AV713" s="13" t="s">
        <v>79</v>
      </c>
      <c r="AW713" s="13" t="s">
        <v>33</v>
      </c>
      <c r="AX713" s="13" t="s">
        <v>72</v>
      </c>
      <c r="AY713" s="244" t="s">
        <v>203</v>
      </c>
    </row>
    <row r="714" s="13" customFormat="1">
      <c r="A714" s="13"/>
      <c r="B714" s="234"/>
      <c r="C714" s="235"/>
      <c r="D714" s="236" t="s">
        <v>215</v>
      </c>
      <c r="E714" s="237" t="s">
        <v>19</v>
      </c>
      <c r="F714" s="238" t="s">
        <v>916</v>
      </c>
      <c r="G714" s="235"/>
      <c r="H714" s="237" t="s">
        <v>19</v>
      </c>
      <c r="I714" s="239"/>
      <c r="J714" s="235"/>
      <c r="K714" s="235"/>
      <c r="L714" s="240"/>
      <c r="M714" s="241"/>
      <c r="N714" s="242"/>
      <c r="O714" s="242"/>
      <c r="P714" s="242"/>
      <c r="Q714" s="242"/>
      <c r="R714" s="242"/>
      <c r="S714" s="242"/>
      <c r="T714" s="24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4" t="s">
        <v>215</v>
      </c>
      <c r="AU714" s="244" t="s">
        <v>81</v>
      </c>
      <c r="AV714" s="13" t="s">
        <v>79</v>
      </c>
      <c r="AW714" s="13" t="s">
        <v>33</v>
      </c>
      <c r="AX714" s="13" t="s">
        <v>72</v>
      </c>
      <c r="AY714" s="244" t="s">
        <v>203</v>
      </c>
    </row>
    <row r="715" s="14" customFormat="1">
      <c r="A715" s="14"/>
      <c r="B715" s="245"/>
      <c r="C715" s="246"/>
      <c r="D715" s="236" t="s">
        <v>215</v>
      </c>
      <c r="E715" s="247" t="s">
        <v>19</v>
      </c>
      <c r="F715" s="248" t="s">
        <v>330</v>
      </c>
      <c r="G715" s="246"/>
      <c r="H715" s="249">
        <v>9.4779999999999998</v>
      </c>
      <c r="I715" s="250"/>
      <c r="J715" s="246"/>
      <c r="K715" s="246"/>
      <c r="L715" s="251"/>
      <c r="M715" s="252"/>
      <c r="N715" s="253"/>
      <c r="O715" s="253"/>
      <c r="P715" s="253"/>
      <c r="Q715" s="253"/>
      <c r="R715" s="253"/>
      <c r="S715" s="253"/>
      <c r="T715" s="25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5" t="s">
        <v>215</v>
      </c>
      <c r="AU715" s="255" t="s">
        <v>81</v>
      </c>
      <c r="AV715" s="14" t="s">
        <v>81</v>
      </c>
      <c r="AW715" s="14" t="s">
        <v>33</v>
      </c>
      <c r="AX715" s="14" t="s">
        <v>72</v>
      </c>
      <c r="AY715" s="255" t="s">
        <v>203</v>
      </c>
    </row>
    <row r="716" s="15" customFormat="1">
      <c r="A716" s="15"/>
      <c r="B716" s="256"/>
      <c r="C716" s="257"/>
      <c r="D716" s="236" t="s">
        <v>215</v>
      </c>
      <c r="E716" s="258" t="s">
        <v>19</v>
      </c>
      <c r="F716" s="259" t="s">
        <v>246</v>
      </c>
      <c r="G716" s="257"/>
      <c r="H716" s="260">
        <v>27.886000000000003</v>
      </c>
      <c r="I716" s="261"/>
      <c r="J716" s="257"/>
      <c r="K716" s="257"/>
      <c r="L716" s="262"/>
      <c r="M716" s="263"/>
      <c r="N716" s="264"/>
      <c r="O716" s="264"/>
      <c r="P716" s="264"/>
      <c r="Q716" s="264"/>
      <c r="R716" s="264"/>
      <c r="S716" s="264"/>
      <c r="T716" s="26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66" t="s">
        <v>215</v>
      </c>
      <c r="AU716" s="266" t="s">
        <v>81</v>
      </c>
      <c r="AV716" s="15" t="s">
        <v>211</v>
      </c>
      <c r="AW716" s="15" t="s">
        <v>33</v>
      </c>
      <c r="AX716" s="15" t="s">
        <v>79</v>
      </c>
      <c r="AY716" s="266" t="s">
        <v>203</v>
      </c>
    </row>
    <row r="717" s="2" customFormat="1" ht="16.5" customHeight="1">
      <c r="A717" s="40"/>
      <c r="B717" s="41"/>
      <c r="C717" s="216" t="s">
        <v>821</v>
      </c>
      <c r="D717" s="216" t="s">
        <v>206</v>
      </c>
      <c r="E717" s="217" t="s">
        <v>928</v>
      </c>
      <c r="F717" s="218" t="s">
        <v>929</v>
      </c>
      <c r="G717" s="219" t="s">
        <v>209</v>
      </c>
      <c r="H717" s="220">
        <v>27.885999999999999</v>
      </c>
      <c r="I717" s="221"/>
      <c r="J717" s="222">
        <f>ROUND(I717*H717,2)</f>
        <v>0</v>
      </c>
      <c r="K717" s="218" t="s">
        <v>210</v>
      </c>
      <c r="L717" s="46"/>
      <c r="M717" s="223" t="s">
        <v>19</v>
      </c>
      <c r="N717" s="224" t="s">
        <v>43</v>
      </c>
      <c r="O717" s="86"/>
      <c r="P717" s="225">
        <f>O717*H717</f>
        <v>0</v>
      </c>
      <c r="Q717" s="225">
        <v>0.00050000000000000001</v>
      </c>
      <c r="R717" s="225">
        <f>Q717*H717</f>
        <v>0.013943000000000001</v>
      </c>
      <c r="S717" s="225">
        <v>0</v>
      </c>
      <c r="T717" s="226">
        <f>S717*H717</f>
        <v>0</v>
      </c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R717" s="227" t="s">
        <v>321</v>
      </c>
      <c r="AT717" s="227" t="s">
        <v>206</v>
      </c>
      <c r="AU717" s="227" t="s">
        <v>81</v>
      </c>
      <c r="AY717" s="19" t="s">
        <v>203</v>
      </c>
      <c r="BE717" s="228">
        <f>IF(N717="základní",J717,0)</f>
        <v>0</v>
      </c>
      <c r="BF717" s="228">
        <f>IF(N717="snížená",J717,0)</f>
        <v>0</v>
      </c>
      <c r="BG717" s="228">
        <f>IF(N717="zákl. přenesená",J717,0)</f>
        <v>0</v>
      </c>
      <c r="BH717" s="228">
        <f>IF(N717="sníž. přenesená",J717,0)</f>
        <v>0</v>
      </c>
      <c r="BI717" s="228">
        <f>IF(N717="nulová",J717,0)</f>
        <v>0</v>
      </c>
      <c r="BJ717" s="19" t="s">
        <v>79</v>
      </c>
      <c r="BK717" s="228">
        <f>ROUND(I717*H717,2)</f>
        <v>0</v>
      </c>
      <c r="BL717" s="19" t="s">
        <v>321</v>
      </c>
      <c r="BM717" s="227" t="s">
        <v>930</v>
      </c>
    </row>
    <row r="718" s="2" customFormat="1">
      <c r="A718" s="40"/>
      <c r="B718" s="41"/>
      <c r="C718" s="42"/>
      <c r="D718" s="229" t="s">
        <v>213</v>
      </c>
      <c r="E718" s="42"/>
      <c r="F718" s="230" t="s">
        <v>931</v>
      </c>
      <c r="G718" s="42"/>
      <c r="H718" s="42"/>
      <c r="I718" s="231"/>
      <c r="J718" s="42"/>
      <c r="K718" s="42"/>
      <c r="L718" s="46"/>
      <c r="M718" s="232"/>
      <c r="N718" s="233"/>
      <c r="O718" s="86"/>
      <c r="P718" s="86"/>
      <c r="Q718" s="86"/>
      <c r="R718" s="86"/>
      <c r="S718" s="86"/>
      <c r="T718" s="87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T718" s="19" t="s">
        <v>213</v>
      </c>
      <c r="AU718" s="19" t="s">
        <v>81</v>
      </c>
    </row>
    <row r="719" s="13" customFormat="1">
      <c r="A719" s="13"/>
      <c r="B719" s="234"/>
      <c r="C719" s="235"/>
      <c r="D719" s="236" t="s">
        <v>215</v>
      </c>
      <c r="E719" s="237" t="s">
        <v>19</v>
      </c>
      <c r="F719" s="238" t="s">
        <v>216</v>
      </c>
      <c r="G719" s="235"/>
      <c r="H719" s="237" t="s">
        <v>19</v>
      </c>
      <c r="I719" s="239"/>
      <c r="J719" s="235"/>
      <c r="K719" s="235"/>
      <c r="L719" s="240"/>
      <c r="M719" s="241"/>
      <c r="N719" s="242"/>
      <c r="O719" s="242"/>
      <c r="P719" s="242"/>
      <c r="Q719" s="242"/>
      <c r="R719" s="242"/>
      <c r="S719" s="242"/>
      <c r="T719" s="24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4" t="s">
        <v>215</v>
      </c>
      <c r="AU719" s="244" t="s">
        <v>81</v>
      </c>
      <c r="AV719" s="13" t="s">
        <v>79</v>
      </c>
      <c r="AW719" s="13" t="s">
        <v>33</v>
      </c>
      <c r="AX719" s="13" t="s">
        <v>72</v>
      </c>
      <c r="AY719" s="244" t="s">
        <v>203</v>
      </c>
    </row>
    <row r="720" s="13" customFormat="1">
      <c r="A720" s="13"/>
      <c r="B720" s="234"/>
      <c r="C720" s="235"/>
      <c r="D720" s="236" t="s">
        <v>215</v>
      </c>
      <c r="E720" s="237" t="s">
        <v>19</v>
      </c>
      <c r="F720" s="238" t="s">
        <v>914</v>
      </c>
      <c r="G720" s="235"/>
      <c r="H720" s="237" t="s">
        <v>19</v>
      </c>
      <c r="I720" s="239"/>
      <c r="J720" s="235"/>
      <c r="K720" s="235"/>
      <c r="L720" s="240"/>
      <c r="M720" s="241"/>
      <c r="N720" s="242"/>
      <c r="O720" s="242"/>
      <c r="P720" s="242"/>
      <c r="Q720" s="242"/>
      <c r="R720" s="242"/>
      <c r="S720" s="242"/>
      <c r="T720" s="24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4" t="s">
        <v>215</v>
      </c>
      <c r="AU720" s="244" t="s">
        <v>81</v>
      </c>
      <c r="AV720" s="13" t="s">
        <v>79</v>
      </c>
      <c r="AW720" s="13" t="s">
        <v>33</v>
      </c>
      <c r="AX720" s="13" t="s">
        <v>72</v>
      </c>
      <c r="AY720" s="244" t="s">
        <v>203</v>
      </c>
    </row>
    <row r="721" s="13" customFormat="1">
      <c r="A721" s="13"/>
      <c r="B721" s="234"/>
      <c r="C721" s="235"/>
      <c r="D721" s="236" t="s">
        <v>215</v>
      </c>
      <c r="E721" s="237" t="s">
        <v>19</v>
      </c>
      <c r="F721" s="238" t="s">
        <v>229</v>
      </c>
      <c r="G721" s="235"/>
      <c r="H721" s="237" t="s">
        <v>19</v>
      </c>
      <c r="I721" s="239"/>
      <c r="J721" s="235"/>
      <c r="K721" s="235"/>
      <c r="L721" s="240"/>
      <c r="M721" s="241"/>
      <c r="N721" s="242"/>
      <c r="O721" s="242"/>
      <c r="P721" s="242"/>
      <c r="Q721" s="242"/>
      <c r="R721" s="242"/>
      <c r="S721" s="242"/>
      <c r="T721" s="24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4" t="s">
        <v>215</v>
      </c>
      <c r="AU721" s="244" t="s">
        <v>81</v>
      </c>
      <c r="AV721" s="13" t="s">
        <v>79</v>
      </c>
      <c r="AW721" s="13" t="s">
        <v>33</v>
      </c>
      <c r="AX721" s="13" t="s">
        <v>72</v>
      </c>
      <c r="AY721" s="244" t="s">
        <v>203</v>
      </c>
    </row>
    <row r="722" s="13" customFormat="1">
      <c r="A722" s="13"/>
      <c r="B722" s="234"/>
      <c r="C722" s="235"/>
      <c r="D722" s="236" t="s">
        <v>215</v>
      </c>
      <c r="E722" s="237" t="s">
        <v>19</v>
      </c>
      <c r="F722" s="238" t="s">
        <v>915</v>
      </c>
      <c r="G722" s="235"/>
      <c r="H722" s="237" t="s">
        <v>19</v>
      </c>
      <c r="I722" s="239"/>
      <c r="J722" s="235"/>
      <c r="K722" s="235"/>
      <c r="L722" s="240"/>
      <c r="M722" s="241"/>
      <c r="N722" s="242"/>
      <c r="O722" s="242"/>
      <c r="P722" s="242"/>
      <c r="Q722" s="242"/>
      <c r="R722" s="242"/>
      <c r="S722" s="242"/>
      <c r="T722" s="24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4" t="s">
        <v>215</v>
      </c>
      <c r="AU722" s="244" t="s">
        <v>81</v>
      </c>
      <c r="AV722" s="13" t="s">
        <v>79</v>
      </c>
      <c r="AW722" s="13" t="s">
        <v>33</v>
      </c>
      <c r="AX722" s="13" t="s">
        <v>72</v>
      </c>
      <c r="AY722" s="244" t="s">
        <v>203</v>
      </c>
    </row>
    <row r="723" s="13" customFormat="1">
      <c r="A723" s="13"/>
      <c r="B723" s="234"/>
      <c r="C723" s="235"/>
      <c r="D723" s="236" t="s">
        <v>215</v>
      </c>
      <c r="E723" s="237" t="s">
        <v>19</v>
      </c>
      <c r="F723" s="238" t="s">
        <v>916</v>
      </c>
      <c r="G723" s="235"/>
      <c r="H723" s="237" t="s">
        <v>19</v>
      </c>
      <c r="I723" s="239"/>
      <c r="J723" s="235"/>
      <c r="K723" s="235"/>
      <c r="L723" s="240"/>
      <c r="M723" s="241"/>
      <c r="N723" s="242"/>
      <c r="O723" s="242"/>
      <c r="P723" s="242"/>
      <c r="Q723" s="242"/>
      <c r="R723" s="242"/>
      <c r="S723" s="242"/>
      <c r="T723" s="24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4" t="s">
        <v>215</v>
      </c>
      <c r="AU723" s="244" t="s">
        <v>81</v>
      </c>
      <c r="AV723" s="13" t="s">
        <v>79</v>
      </c>
      <c r="AW723" s="13" t="s">
        <v>33</v>
      </c>
      <c r="AX723" s="13" t="s">
        <v>72</v>
      </c>
      <c r="AY723" s="244" t="s">
        <v>203</v>
      </c>
    </row>
    <row r="724" s="14" customFormat="1">
      <c r="A724" s="14"/>
      <c r="B724" s="245"/>
      <c r="C724" s="246"/>
      <c r="D724" s="236" t="s">
        <v>215</v>
      </c>
      <c r="E724" s="247" t="s">
        <v>19</v>
      </c>
      <c r="F724" s="248" t="s">
        <v>327</v>
      </c>
      <c r="G724" s="246"/>
      <c r="H724" s="249">
        <v>18.408000000000001</v>
      </c>
      <c r="I724" s="250"/>
      <c r="J724" s="246"/>
      <c r="K724" s="246"/>
      <c r="L724" s="251"/>
      <c r="M724" s="252"/>
      <c r="N724" s="253"/>
      <c r="O724" s="253"/>
      <c r="P724" s="253"/>
      <c r="Q724" s="253"/>
      <c r="R724" s="253"/>
      <c r="S724" s="253"/>
      <c r="T724" s="25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5" t="s">
        <v>215</v>
      </c>
      <c r="AU724" s="255" t="s">
        <v>81</v>
      </c>
      <c r="AV724" s="14" t="s">
        <v>81</v>
      </c>
      <c r="AW724" s="14" t="s">
        <v>33</v>
      </c>
      <c r="AX724" s="14" t="s">
        <v>72</v>
      </c>
      <c r="AY724" s="255" t="s">
        <v>203</v>
      </c>
    </row>
    <row r="725" s="13" customFormat="1">
      <c r="A725" s="13"/>
      <c r="B725" s="234"/>
      <c r="C725" s="235"/>
      <c r="D725" s="236" t="s">
        <v>215</v>
      </c>
      <c r="E725" s="237" t="s">
        <v>19</v>
      </c>
      <c r="F725" s="238" t="s">
        <v>216</v>
      </c>
      <c r="G725" s="235"/>
      <c r="H725" s="237" t="s">
        <v>19</v>
      </c>
      <c r="I725" s="239"/>
      <c r="J725" s="235"/>
      <c r="K725" s="235"/>
      <c r="L725" s="240"/>
      <c r="M725" s="241"/>
      <c r="N725" s="242"/>
      <c r="O725" s="242"/>
      <c r="P725" s="242"/>
      <c r="Q725" s="242"/>
      <c r="R725" s="242"/>
      <c r="S725" s="242"/>
      <c r="T725" s="24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4" t="s">
        <v>215</v>
      </c>
      <c r="AU725" s="244" t="s">
        <v>81</v>
      </c>
      <c r="AV725" s="13" t="s">
        <v>79</v>
      </c>
      <c r="AW725" s="13" t="s">
        <v>33</v>
      </c>
      <c r="AX725" s="13" t="s">
        <v>72</v>
      </c>
      <c r="AY725" s="244" t="s">
        <v>203</v>
      </c>
    </row>
    <row r="726" s="13" customFormat="1">
      <c r="A726" s="13"/>
      <c r="B726" s="234"/>
      <c r="C726" s="235"/>
      <c r="D726" s="236" t="s">
        <v>215</v>
      </c>
      <c r="E726" s="237" t="s">
        <v>19</v>
      </c>
      <c r="F726" s="238" t="s">
        <v>917</v>
      </c>
      <c r="G726" s="235"/>
      <c r="H726" s="237" t="s">
        <v>19</v>
      </c>
      <c r="I726" s="239"/>
      <c r="J726" s="235"/>
      <c r="K726" s="235"/>
      <c r="L726" s="240"/>
      <c r="M726" s="241"/>
      <c r="N726" s="242"/>
      <c r="O726" s="242"/>
      <c r="P726" s="242"/>
      <c r="Q726" s="242"/>
      <c r="R726" s="242"/>
      <c r="S726" s="242"/>
      <c r="T726" s="24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4" t="s">
        <v>215</v>
      </c>
      <c r="AU726" s="244" t="s">
        <v>81</v>
      </c>
      <c r="AV726" s="13" t="s">
        <v>79</v>
      </c>
      <c r="AW726" s="13" t="s">
        <v>33</v>
      </c>
      <c r="AX726" s="13" t="s">
        <v>72</v>
      </c>
      <c r="AY726" s="244" t="s">
        <v>203</v>
      </c>
    </row>
    <row r="727" s="13" customFormat="1">
      <c r="A727" s="13"/>
      <c r="B727" s="234"/>
      <c r="C727" s="235"/>
      <c r="D727" s="236" t="s">
        <v>215</v>
      </c>
      <c r="E727" s="237" t="s">
        <v>19</v>
      </c>
      <c r="F727" s="238" t="s">
        <v>329</v>
      </c>
      <c r="G727" s="235"/>
      <c r="H727" s="237" t="s">
        <v>19</v>
      </c>
      <c r="I727" s="239"/>
      <c r="J727" s="235"/>
      <c r="K727" s="235"/>
      <c r="L727" s="240"/>
      <c r="M727" s="241"/>
      <c r="N727" s="242"/>
      <c r="O727" s="242"/>
      <c r="P727" s="242"/>
      <c r="Q727" s="242"/>
      <c r="R727" s="242"/>
      <c r="S727" s="242"/>
      <c r="T727" s="24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4" t="s">
        <v>215</v>
      </c>
      <c r="AU727" s="244" t="s">
        <v>81</v>
      </c>
      <c r="AV727" s="13" t="s">
        <v>79</v>
      </c>
      <c r="AW727" s="13" t="s">
        <v>33</v>
      </c>
      <c r="AX727" s="13" t="s">
        <v>72</v>
      </c>
      <c r="AY727" s="244" t="s">
        <v>203</v>
      </c>
    </row>
    <row r="728" s="13" customFormat="1">
      <c r="A728" s="13"/>
      <c r="B728" s="234"/>
      <c r="C728" s="235"/>
      <c r="D728" s="236" t="s">
        <v>215</v>
      </c>
      <c r="E728" s="237" t="s">
        <v>19</v>
      </c>
      <c r="F728" s="238" t="s">
        <v>915</v>
      </c>
      <c r="G728" s="235"/>
      <c r="H728" s="237" t="s">
        <v>19</v>
      </c>
      <c r="I728" s="239"/>
      <c r="J728" s="235"/>
      <c r="K728" s="235"/>
      <c r="L728" s="240"/>
      <c r="M728" s="241"/>
      <c r="N728" s="242"/>
      <c r="O728" s="242"/>
      <c r="P728" s="242"/>
      <c r="Q728" s="242"/>
      <c r="R728" s="242"/>
      <c r="S728" s="242"/>
      <c r="T728" s="24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4" t="s">
        <v>215</v>
      </c>
      <c r="AU728" s="244" t="s">
        <v>81</v>
      </c>
      <c r="AV728" s="13" t="s">
        <v>79</v>
      </c>
      <c r="AW728" s="13" t="s">
        <v>33</v>
      </c>
      <c r="AX728" s="13" t="s">
        <v>72</v>
      </c>
      <c r="AY728" s="244" t="s">
        <v>203</v>
      </c>
    </row>
    <row r="729" s="13" customFormat="1">
      <c r="A729" s="13"/>
      <c r="B729" s="234"/>
      <c r="C729" s="235"/>
      <c r="D729" s="236" t="s">
        <v>215</v>
      </c>
      <c r="E729" s="237" t="s">
        <v>19</v>
      </c>
      <c r="F729" s="238" t="s">
        <v>916</v>
      </c>
      <c r="G729" s="235"/>
      <c r="H729" s="237" t="s">
        <v>19</v>
      </c>
      <c r="I729" s="239"/>
      <c r="J729" s="235"/>
      <c r="K729" s="235"/>
      <c r="L729" s="240"/>
      <c r="M729" s="241"/>
      <c r="N729" s="242"/>
      <c r="O729" s="242"/>
      <c r="P729" s="242"/>
      <c r="Q729" s="242"/>
      <c r="R729" s="242"/>
      <c r="S729" s="242"/>
      <c r="T729" s="24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4" t="s">
        <v>215</v>
      </c>
      <c r="AU729" s="244" t="s">
        <v>81</v>
      </c>
      <c r="AV729" s="13" t="s">
        <v>79</v>
      </c>
      <c r="AW729" s="13" t="s">
        <v>33</v>
      </c>
      <c r="AX729" s="13" t="s">
        <v>72</v>
      </c>
      <c r="AY729" s="244" t="s">
        <v>203</v>
      </c>
    </row>
    <row r="730" s="14" customFormat="1">
      <c r="A730" s="14"/>
      <c r="B730" s="245"/>
      <c r="C730" s="246"/>
      <c r="D730" s="236" t="s">
        <v>215</v>
      </c>
      <c r="E730" s="247" t="s">
        <v>19</v>
      </c>
      <c r="F730" s="248" t="s">
        <v>330</v>
      </c>
      <c r="G730" s="246"/>
      <c r="H730" s="249">
        <v>9.4779999999999998</v>
      </c>
      <c r="I730" s="250"/>
      <c r="J730" s="246"/>
      <c r="K730" s="246"/>
      <c r="L730" s="251"/>
      <c r="M730" s="252"/>
      <c r="N730" s="253"/>
      <c r="O730" s="253"/>
      <c r="P730" s="253"/>
      <c r="Q730" s="253"/>
      <c r="R730" s="253"/>
      <c r="S730" s="253"/>
      <c r="T730" s="25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5" t="s">
        <v>215</v>
      </c>
      <c r="AU730" s="255" t="s">
        <v>81</v>
      </c>
      <c r="AV730" s="14" t="s">
        <v>81</v>
      </c>
      <c r="AW730" s="14" t="s">
        <v>33</v>
      </c>
      <c r="AX730" s="14" t="s">
        <v>72</v>
      </c>
      <c r="AY730" s="255" t="s">
        <v>203</v>
      </c>
    </row>
    <row r="731" s="15" customFormat="1">
      <c r="A731" s="15"/>
      <c r="B731" s="256"/>
      <c r="C731" s="257"/>
      <c r="D731" s="236" t="s">
        <v>215</v>
      </c>
      <c r="E731" s="258" t="s">
        <v>19</v>
      </c>
      <c r="F731" s="259" t="s">
        <v>246</v>
      </c>
      <c r="G731" s="257"/>
      <c r="H731" s="260">
        <v>27.886000000000003</v>
      </c>
      <c r="I731" s="261"/>
      <c r="J731" s="257"/>
      <c r="K731" s="257"/>
      <c r="L731" s="262"/>
      <c r="M731" s="263"/>
      <c r="N731" s="264"/>
      <c r="O731" s="264"/>
      <c r="P731" s="264"/>
      <c r="Q731" s="264"/>
      <c r="R731" s="264"/>
      <c r="S731" s="264"/>
      <c r="T731" s="26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66" t="s">
        <v>215</v>
      </c>
      <c r="AU731" s="266" t="s">
        <v>81</v>
      </c>
      <c r="AV731" s="15" t="s">
        <v>211</v>
      </c>
      <c r="AW731" s="15" t="s">
        <v>33</v>
      </c>
      <c r="AX731" s="15" t="s">
        <v>79</v>
      </c>
      <c r="AY731" s="266" t="s">
        <v>203</v>
      </c>
    </row>
    <row r="732" s="2" customFormat="1" ht="78" customHeight="1">
      <c r="A732" s="40"/>
      <c r="B732" s="41"/>
      <c r="C732" s="270" t="s">
        <v>932</v>
      </c>
      <c r="D732" s="270" t="s">
        <v>771</v>
      </c>
      <c r="E732" s="271" t="s">
        <v>933</v>
      </c>
      <c r="F732" s="272" t="s">
        <v>934</v>
      </c>
      <c r="G732" s="273" t="s">
        <v>209</v>
      </c>
      <c r="H732" s="274">
        <v>30.675000000000001</v>
      </c>
      <c r="I732" s="275"/>
      <c r="J732" s="276">
        <f>ROUND(I732*H732,2)</f>
        <v>0</v>
      </c>
      <c r="K732" s="272" t="s">
        <v>19</v>
      </c>
      <c r="L732" s="277"/>
      <c r="M732" s="278" t="s">
        <v>19</v>
      </c>
      <c r="N732" s="279" t="s">
        <v>43</v>
      </c>
      <c r="O732" s="86"/>
      <c r="P732" s="225">
        <f>O732*H732</f>
        <v>0</v>
      </c>
      <c r="Q732" s="225">
        <v>0.0027499999999999998</v>
      </c>
      <c r="R732" s="225">
        <f>Q732*H732</f>
        <v>0.084356249999999994</v>
      </c>
      <c r="S732" s="225">
        <v>0</v>
      </c>
      <c r="T732" s="226">
        <f>S732*H732</f>
        <v>0</v>
      </c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R732" s="227" t="s">
        <v>821</v>
      </c>
      <c r="AT732" s="227" t="s">
        <v>771</v>
      </c>
      <c r="AU732" s="227" t="s">
        <v>81</v>
      </c>
      <c r="AY732" s="19" t="s">
        <v>203</v>
      </c>
      <c r="BE732" s="228">
        <f>IF(N732="základní",J732,0)</f>
        <v>0</v>
      </c>
      <c r="BF732" s="228">
        <f>IF(N732="snížená",J732,0)</f>
        <v>0</v>
      </c>
      <c r="BG732" s="228">
        <f>IF(N732="zákl. přenesená",J732,0)</f>
        <v>0</v>
      </c>
      <c r="BH732" s="228">
        <f>IF(N732="sníž. přenesená",J732,0)</f>
        <v>0</v>
      </c>
      <c r="BI732" s="228">
        <f>IF(N732="nulová",J732,0)</f>
        <v>0</v>
      </c>
      <c r="BJ732" s="19" t="s">
        <v>79</v>
      </c>
      <c r="BK732" s="228">
        <f>ROUND(I732*H732,2)</f>
        <v>0</v>
      </c>
      <c r="BL732" s="19" t="s">
        <v>321</v>
      </c>
      <c r="BM732" s="227" t="s">
        <v>935</v>
      </c>
    </row>
    <row r="733" s="13" customFormat="1">
      <c r="A733" s="13"/>
      <c r="B733" s="234"/>
      <c r="C733" s="235"/>
      <c r="D733" s="236" t="s">
        <v>215</v>
      </c>
      <c r="E733" s="237" t="s">
        <v>19</v>
      </c>
      <c r="F733" s="238" t="s">
        <v>216</v>
      </c>
      <c r="G733" s="235"/>
      <c r="H733" s="237" t="s">
        <v>19</v>
      </c>
      <c r="I733" s="239"/>
      <c r="J733" s="235"/>
      <c r="K733" s="235"/>
      <c r="L733" s="240"/>
      <c r="M733" s="241"/>
      <c r="N733" s="242"/>
      <c r="O733" s="242"/>
      <c r="P733" s="242"/>
      <c r="Q733" s="242"/>
      <c r="R733" s="242"/>
      <c r="S733" s="242"/>
      <c r="T733" s="24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4" t="s">
        <v>215</v>
      </c>
      <c r="AU733" s="244" t="s">
        <v>81</v>
      </c>
      <c r="AV733" s="13" t="s">
        <v>79</v>
      </c>
      <c r="AW733" s="13" t="s">
        <v>33</v>
      </c>
      <c r="AX733" s="13" t="s">
        <v>72</v>
      </c>
      <c r="AY733" s="244" t="s">
        <v>203</v>
      </c>
    </row>
    <row r="734" s="13" customFormat="1">
      <c r="A734" s="13"/>
      <c r="B734" s="234"/>
      <c r="C734" s="235"/>
      <c r="D734" s="236" t="s">
        <v>215</v>
      </c>
      <c r="E734" s="237" t="s">
        <v>19</v>
      </c>
      <c r="F734" s="238" t="s">
        <v>914</v>
      </c>
      <c r="G734" s="235"/>
      <c r="H734" s="237" t="s">
        <v>19</v>
      </c>
      <c r="I734" s="239"/>
      <c r="J734" s="235"/>
      <c r="K734" s="235"/>
      <c r="L734" s="240"/>
      <c r="M734" s="241"/>
      <c r="N734" s="242"/>
      <c r="O734" s="242"/>
      <c r="P734" s="242"/>
      <c r="Q734" s="242"/>
      <c r="R734" s="242"/>
      <c r="S734" s="242"/>
      <c r="T734" s="24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4" t="s">
        <v>215</v>
      </c>
      <c r="AU734" s="244" t="s">
        <v>81</v>
      </c>
      <c r="AV734" s="13" t="s">
        <v>79</v>
      </c>
      <c r="AW734" s="13" t="s">
        <v>33</v>
      </c>
      <c r="AX734" s="13" t="s">
        <v>72</v>
      </c>
      <c r="AY734" s="244" t="s">
        <v>203</v>
      </c>
    </row>
    <row r="735" s="13" customFormat="1">
      <c r="A735" s="13"/>
      <c r="B735" s="234"/>
      <c r="C735" s="235"/>
      <c r="D735" s="236" t="s">
        <v>215</v>
      </c>
      <c r="E735" s="237" t="s">
        <v>19</v>
      </c>
      <c r="F735" s="238" t="s">
        <v>229</v>
      </c>
      <c r="G735" s="235"/>
      <c r="H735" s="237" t="s">
        <v>19</v>
      </c>
      <c r="I735" s="239"/>
      <c r="J735" s="235"/>
      <c r="K735" s="235"/>
      <c r="L735" s="240"/>
      <c r="M735" s="241"/>
      <c r="N735" s="242"/>
      <c r="O735" s="242"/>
      <c r="P735" s="242"/>
      <c r="Q735" s="242"/>
      <c r="R735" s="242"/>
      <c r="S735" s="242"/>
      <c r="T735" s="24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4" t="s">
        <v>215</v>
      </c>
      <c r="AU735" s="244" t="s">
        <v>81</v>
      </c>
      <c r="AV735" s="13" t="s">
        <v>79</v>
      </c>
      <c r="AW735" s="13" t="s">
        <v>33</v>
      </c>
      <c r="AX735" s="13" t="s">
        <v>72</v>
      </c>
      <c r="AY735" s="244" t="s">
        <v>203</v>
      </c>
    </row>
    <row r="736" s="13" customFormat="1">
      <c r="A736" s="13"/>
      <c r="B736" s="234"/>
      <c r="C736" s="235"/>
      <c r="D736" s="236" t="s">
        <v>215</v>
      </c>
      <c r="E736" s="237" t="s">
        <v>19</v>
      </c>
      <c r="F736" s="238" t="s">
        <v>915</v>
      </c>
      <c r="G736" s="235"/>
      <c r="H736" s="237" t="s">
        <v>19</v>
      </c>
      <c r="I736" s="239"/>
      <c r="J736" s="235"/>
      <c r="K736" s="235"/>
      <c r="L736" s="240"/>
      <c r="M736" s="241"/>
      <c r="N736" s="242"/>
      <c r="O736" s="242"/>
      <c r="P736" s="242"/>
      <c r="Q736" s="242"/>
      <c r="R736" s="242"/>
      <c r="S736" s="242"/>
      <c r="T736" s="24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4" t="s">
        <v>215</v>
      </c>
      <c r="AU736" s="244" t="s">
        <v>81</v>
      </c>
      <c r="AV736" s="13" t="s">
        <v>79</v>
      </c>
      <c r="AW736" s="13" t="s">
        <v>33</v>
      </c>
      <c r="AX736" s="13" t="s">
        <v>72</v>
      </c>
      <c r="AY736" s="244" t="s">
        <v>203</v>
      </c>
    </row>
    <row r="737" s="13" customFormat="1">
      <c r="A737" s="13"/>
      <c r="B737" s="234"/>
      <c r="C737" s="235"/>
      <c r="D737" s="236" t="s">
        <v>215</v>
      </c>
      <c r="E737" s="237" t="s">
        <v>19</v>
      </c>
      <c r="F737" s="238" t="s">
        <v>916</v>
      </c>
      <c r="G737" s="235"/>
      <c r="H737" s="237" t="s">
        <v>19</v>
      </c>
      <c r="I737" s="239"/>
      <c r="J737" s="235"/>
      <c r="K737" s="235"/>
      <c r="L737" s="240"/>
      <c r="M737" s="241"/>
      <c r="N737" s="242"/>
      <c r="O737" s="242"/>
      <c r="P737" s="242"/>
      <c r="Q737" s="242"/>
      <c r="R737" s="242"/>
      <c r="S737" s="242"/>
      <c r="T737" s="24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4" t="s">
        <v>215</v>
      </c>
      <c r="AU737" s="244" t="s">
        <v>81</v>
      </c>
      <c r="AV737" s="13" t="s">
        <v>79</v>
      </c>
      <c r="AW737" s="13" t="s">
        <v>33</v>
      </c>
      <c r="AX737" s="13" t="s">
        <v>72</v>
      </c>
      <c r="AY737" s="244" t="s">
        <v>203</v>
      </c>
    </row>
    <row r="738" s="14" customFormat="1">
      <c r="A738" s="14"/>
      <c r="B738" s="245"/>
      <c r="C738" s="246"/>
      <c r="D738" s="236" t="s">
        <v>215</v>
      </c>
      <c r="E738" s="247" t="s">
        <v>19</v>
      </c>
      <c r="F738" s="248" t="s">
        <v>327</v>
      </c>
      <c r="G738" s="246"/>
      <c r="H738" s="249">
        <v>18.408000000000001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215</v>
      </c>
      <c r="AU738" s="255" t="s">
        <v>81</v>
      </c>
      <c r="AV738" s="14" t="s">
        <v>81</v>
      </c>
      <c r="AW738" s="14" t="s">
        <v>33</v>
      </c>
      <c r="AX738" s="14" t="s">
        <v>72</v>
      </c>
      <c r="AY738" s="255" t="s">
        <v>203</v>
      </c>
    </row>
    <row r="739" s="13" customFormat="1">
      <c r="A739" s="13"/>
      <c r="B739" s="234"/>
      <c r="C739" s="235"/>
      <c r="D739" s="236" t="s">
        <v>215</v>
      </c>
      <c r="E739" s="237" t="s">
        <v>19</v>
      </c>
      <c r="F739" s="238" t="s">
        <v>216</v>
      </c>
      <c r="G739" s="235"/>
      <c r="H739" s="237" t="s">
        <v>19</v>
      </c>
      <c r="I739" s="239"/>
      <c r="J739" s="235"/>
      <c r="K739" s="235"/>
      <c r="L739" s="240"/>
      <c r="M739" s="241"/>
      <c r="N739" s="242"/>
      <c r="O739" s="242"/>
      <c r="P739" s="242"/>
      <c r="Q739" s="242"/>
      <c r="R739" s="242"/>
      <c r="S739" s="242"/>
      <c r="T739" s="24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4" t="s">
        <v>215</v>
      </c>
      <c r="AU739" s="244" t="s">
        <v>81</v>
      </c>
      <c r="AV739" s="13" t="s">
        <v>79</v>
      </c>
      <c r="AW739" s="13" t="s">
        <v>33</v>
      </c>
      <c r="AX739" s="13" t="s">
        <v>72</v>
      </c>
      <c r="AY739" s="244" t="s">
        <v>203</v>
      </c>
    </row>
    <row r="740" s="13" customFormat="1">
      <c r="A740" s="13"/>
      <c r="B740" s="234"/>
      <c r="C740" s="235"/>
      <c r="D740" s="236" t="s">
        <v>215</v>
      </c>
      <c r="E740" s="237" t="s">
        <v>19</v>
      </c>
      <c r="F740" s="238" t="s">
        <v>917</v>
      </c>
      <c r="G740" s="235"/>
      <c r="H740" s="237" t="s">
        <v>19</v>
      </c>
      <c r="I740" s="239"/>
      <c r="J740" s="235"/>
      <c r="K740" s="235"/>
      <c r="L740" s="240"/>
      <c r="M740" s="241"/>
      <c r="N740" s="242"/>
      <c r="O740" s="242"/>
      <c r="P740" s="242"/>
      <c r="Q740" s="242"/>
      <c r="R740" s="242"/>
      <c r="S740" s="242"/>
      <c r="T740" s="24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4" t="s">
        <v>215</v>
      </c>
      <c r="AU740" s="244" t="s">
        <v>81</v>
      </c>
      <c r="AV740" s="13" t="s">
        <v>79</v>
      </c>
      <c r="AW740" s="13" t="s">
        <v>33</v>
      </c>
      <c r="AX740" s="13" t="s">
        <v>72</v>
      </c>
      <c r="AY740" s="244" t="s">
        <v>203</v>
      </c>
    </row>
    <row r="741" s="13" customFormat="1">
      <c r="A741" s="13"/>
      <c r="B741" s="234"/>
      <c r="C741" s="235"/>
      <c r="D741" s="236" t="s">
        <v>215</v>
      </c>
      <c r="E741" s="237" t="s">
        <v>19</v>
      </c>
      <c r="F741" s="238" t="s">
        <v>329</v>
      </c>
      <c r="G741" s="235"/>
      <c r="H741" s="237" t="s">
        <v>19</v>
      </c>
      <c r="I741" s="239"/>
      <c r="J741" s="235"/>
      <c r="K741" s="235"/>
      <c r="L741" s="240"/>
      <c r="M741" s="241"/>
      <c r="N741" s="242"/>
      <c r="O741" s="242"/>
      <c r="P741" s="242"/>
      <c r="Q741" s="242"/>
      <c r="R741" s="242"/>
      <c r="S741" s="242"/>
      <c r="T741" s="24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4" t="s">
        <v>215</v>
      </c>
      <c r="AU741" s="244" t="s">
        <v>81</v>
      </c>
      <c r="AV741" s="13" t="s">
        <v>79</v>
      </c>
      <c r="AW741" s="13" t="s">
        <v>33</v>
      </c>
      <c r="AX741" s="13" t="s">
        <v>72</v>
      </c>
      <c r="AY741" s="244" t="s">
        <v>203</v>
      </c>
    </row>
    <row r="742" s="13" customFormat="1">
      <c r="A742" s="13"/>
      <c r="B742" s="234"/>
      <c r="C742" s="235"/>
      <c r="D742" s="236" t="s">
        <v>215</v>
      </c>
      <c r="E742" s="237" t="s">
        <v>19</v>
      </c>
      <c r="F742" s="238" t="s">
        <v>915</v>
      </c>
      <c r="G742" s="235"/>
      <c r="H742" s="237" t="s">
        <v>19</v>
      </c>
      <c r="I742" s="239"/>
      <c r="J742" s="235"/>
      <c r="K742" s="235"/>
      <c r="L742" s="240"/>
      <c r="M742" s="241"/>
      <c r="N742" s="242"/>
      <c r="O742" s="242"/>
      <c r="P742" s="242"/>
      <c r="Q742" s="242"/>
      <c r="R742" s="242"/>
      <c r="S742" s="242"/>
      <c r="T742" s="24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4" t="s">
        <v>215</v>
      </c>
      <c r="AU742" s="244" t="s">
        <v>81</v>
      </c>
      <c r="AV742" s="13" t="s">
        <v>79</v>
      </c>
      <c r="AW742" s="13" t="s">
        <v>33</v>
      </c>
      <c r="AX742" s="13" t="s">
        <v>72</v>
      </c>
      <c r="AY742" s="244" t="s">
        <v>203</v>
      </c>
    </row>
    <row r="743" s="13" customFormat="1">
      <c r="A743" s="13"/>
      <c r="B743" s="234"/>
      <c r="C743" s="235"/>
      <c r="D743" s="236" t="s">
        <v>215</v>
      </c>
      <c r="E743" s="237" t="s">
        <v>19</v>
      </c>
      <c r="F743" s="238" t="s">
        <v>916</v>
      </c>
      <c r="G743" s="235"/>
      <c r="H743" s="237" t="s">
        <v>19</v>
      </c>
      <c r="I743" s="239"/>
      <c r="J743" s="235"/>
      <c r="K743" s="235"/>
      <c r="L743" s="240"/>
      <c r="M743" s="241"/>
      <c r="N743" s="242"/>
      <c r="O743" s="242"/>
      <c r="P743" s="242"/>
      <c r="Q743" s="242"/>
      <c r="R743" s="242"/>
      <c r="S743" s="242"/>
      <c r="T743" s="24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4" t="s">
        <v>215</v>
      </c>
      <c r="AU743" s="244" t="s">
        <v>81</v>
      </c>
      <c r="AV743" s="13" t="s">
        <v>79</v>
      </c>
      <c r="AW743" s="13" t="s">
        <v>33</v>
      </c>
      <c r="AX743" s="13" t="s">
        <v>72</v>
      </c>
      <c r="AY743" s="244" t="s">
        <v>203</v>
      </c>
    </row>
    <row r="744" s="14" customFormat="1">
      <c r="A744" s="14"/>
      <c r="B744" s="245"/>
      <c r="C744" s="246"/>
      <c r="D744" s="236" t="s">
        <v>215</v>
      </c>
      <c r="E744" s="247" t="s">
        <v>19</v>
      </c>
      <c r="F744" s="248" t="s">
        <v>330</v>
      </c>
      <c r="G744" s="246"/>
      <c r="H744" s="249">
        <v>9.4779999999999998</v>
      </c>
      <c r="I744" s="250"/>
      <c r="J744" s="246"/>
      <c r="K744" s="246"/>
      <c r="L744" s="251"/>
      <c r="M744" s="252"/>
      <c r="N744" s="253"/>
      <c r="O744" s="253"/>
      <c r="P744" s="253"/>
      <c r="Q744" s="253"/>
      <c r="R744" s="253"/>
      <c r="S744" s="253"/>
      <c r="T744" s="25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5" t="s">
        <v>215</v>
      </c>
      <c r="AU744" s="255" t="s">
        <v>81</v>
      </c>
      <c r="AV744" s="14" t="s">
        <v>81</v>
      </c>
      <c r="AW744" s="14" t="s">
        <v>33</v>
      </c>
      <c r="AX744" s="14" t="s">
        <v>72</v>
      </c>
      <c r="AY744" s="255" t="s">
        <v>203</v>
      </c>
    </row>
    <row r="745" s="15" customFormat="1">
      <c r="A745" s="15"/>
      <c r="B745" s="256"/>
      <c r="C745" s="257"/>
      <c r="D745" s="236" t="s">
        <v>215</v>
      </c>
      <c r="E745" s="258" t="s">
        <v>19</v>
      </c>
      <c r="F745" s="259" t="s">
        <v>246</v>
      </c>
      <c r="G745" s="257"/>
      <c r="H745" s="260">
        <v>27.886000000000003</v>
      </c>
      <c r="I745" s="261"/>
      <c r="J745" s="257"/>
      <c r="K745" s="257"/>
      <c r="L745" s="262"/>
      <c r="M745" s="263"/>
      <c r="N745" s="264"/>
      <c r="O745" s="264"/>
      <c r="P745" s="264"/>
      <c r="Q745" s="264"/>
      <c r="R745" s="264"/>
      <c r="S745" s="264"/>
      <c r="T745" s="26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66" t="s">
        <v>215</v>
      </c>
      <c r="AU745" s="266" t="s">
        <v>81</v>
      </c>
      <c r="AV745" s="15" t="s">
        <v>211</v>
      </c>
      <c r="AW745" s="15" t="s">
        <v>33</v>
      </c>
      <c r="AX745" s="15" t="s">
        <v>79</v>
      </c>
      <c r="AY745" s="266" t="s">
        <v>203</v>
      </c>
    </row>
    <row r="746" s="14" customFormat="1">
      <c r="A746" s="14"/>
      <c r="B746" s="245"/>
      <c r="C746" s="246"/>
      <c r="D746" s="236" t="s">
        <v>215</v>
      </c>
      <c r="E746" s="246"/>
      <c r="F746" s="248" t="s">
        <v>936</v>
      </c>
      <c r="G746" s="246"/>
      <c r="H746" s="249">
        <v>30.675000000000001</v>
      </c>
      <c r="I746" s="250"/>
      <c r="J746" s="246"/>
      <c r="K746" s="246"/>
      <c r="L746" s="251"/>
      <c r="M746" s="252"/>
      <c r="N746" s="253"/>
      <c r="O746" s="253"/>
      <c r="P746" s="253"/>
      <c r="Q746" s="253"/>
      <c r="R746" s="253"/>
      <c r="S746" s="253"/>
      <c r="T746" s="25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5" t="s">
        <v>215</v>
      </c>
      <c r="AU746" s="255" t="s">
        <v>81</v>
      </c>
      <c r="AV746" s="14" t="s">
        <v>81</v>
      </c>
      <c r="AW746" s="14" t="s">
        <v>4</v>
      </c>
      <c r="AX746" s="14" t="s">
        <v>79</v>
      </c>
      <c r="AY746" s="255" t="s">
        <v>203</v>
      </c>
    </row>
    <row r="747" s="2" customFormat="1" ht="24.15" customHeight="1">
      <c r="A747" s="40"/>
      <c r="B747" s="41"/>
      <c r="C747" s="216" t="s">
        <v>937</v>
      </c>
      <c r="D747" s="216" t="s">
        <v>206</v>
      </c>
      <c r="E747" s="217" t="s">
        <v>938</v>
      </c>
      <c r="F747" s="218" t="s">
        <v>939</v>
      </c>
      <c r="G747" s="219" t="s">
        <v>282</v>
      </c>
      <c r="H747" s="220">
        <v>0.099000000000000005</v>
      </c>
      <c r="I747" s="221"/>
      <c r="J747" s="222">
        <f>ROUND(I747*H747,2)</f>
        <v>0</v>
      </c>
      <c r="K747" s="218" t="s">
        <v>210</v>
      </c>
      <c r="L747" s="46"/>
      <c r="M747" s="223" t="s">
        <v>19</v>
      </c>
      <c r="N747" s="224" t="s">
        <v>43</v>
      </c>
      <c r="O747" s="86"/>
      <c r="P747" s="225">
        <f>O747*H747</f>
        <v>0</v>
      </c>
      <c r="Q747" s="225">
        <v>0</v>
      </c>
      <c r="R747" s="225">
        <f>Q747*H747</f>
        <v>0</v>
      </c>
      <c r="S747" s="225">
        <v>0</v>
      </c>
      <c r="T747" s="226">
        <f>S747*H747</f>
        <v>0</v>
      </c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R747" s="227" t="s">
        <v>321</v>
      </c>
      <c r="AT747" s="227" t="s">
        <v>206</v>
      </c>
      <c r="AU747" s="227" t="s">
        <v>81</v>
      </c>
      <c r="AY747" s="19" t="s">
        <v>203</v>
      </c>
      <c r="BE747" s="228">
        <f>IF(N747="základní",J747,0)</f>
        <v>0</v>
      </c>
      <c r="BF747" s="228">
        <f>IF(N747="snížená",J747,0)</f>
        <v>0</v>
      </c>
      <c r="BG747" s="228">
        <f>IF(N747="zákl. přenesená",J747,0)</f>
        <v>0</v>
      </c>
      <c r="BH747" s="228">
        <f>IF(N747="sníž. přenesená",J747,0)</f>
        <v>0</v>
      </c>
      <c r="BI747" s="228">
        <f>IF(N747="nulová",J747,0)</f>
        <v>0</v>
      </c>
      <c r="BJ747" s="19" t="s">
        <v>79</v>
      </c>
      <c r="BK747" s="228">
        <f>ROUND(I747*H747,2)</f>
        <v>0</v>
      </c>
      <c r="BL747" s="19" t="s">
        <v>321</v>
      </c>
      <c r="BM747" s="227" t="s">
        <v>940</v>
      </c>
    </row>
    <row r="748" s="2" customFormat="1">
      <c r="A748" s="40"/>
      <c r="B748" s="41"/>
      <c r="C748" s="42"/>
      <c r="D748" s="229" t="s">
        <v>213</v>
      </c>
      <c r="E748" s="42"/>
      <c r="F748" s="230" t="s">
        <v>941</v>
      </c>
      <c r="G748" s="42"/>
      <c r="H748" s="42"/>
      <c r="I748" s="231"/>
      <c r="J748" s="42"/>
      <c r="K748" s="42"/>
      <c r="L748" s="46"/>
      <c r="M748" s="232"/>
      <c r="N748" s="233"/>
      <c r="O748" s="86"/>
      <c r="P748" s="86"/>
      <c r="Q748" s="86"/>
      <c r="R748" s="86"/>
      <c r="S748" s="86"/>
      <c r="T748" s="87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T748" s="19" t="s">
        <v>213</v>
      </c>
      <c r="AU748" s="19" t="s">
        <v>81</v>
      </c>
    </row>
    <row r="749" s="12" customFormat="1" ht="22.8" customHeight="1">
      <c r="A749" s="12"/>
      <c r="B749" s="200"/>
      <c r="C749" s="201"/>
      <c r="D749" s="202" t="s">
        <v>71</v>
      </c>
      <c r="E749" s="214" t="s">
        <v>392</v>
      </c>
      <c r="F749" s="214" t="s">
        <v>942</v>
      </c>
      <c r="G749" s="201"/>
      <c r="H749" s="201"/>
      <c r="I749" s="204"/>
      <c r="J749" s="215">
        <f>BK749</f>
        <v>0</v>
      </c>
      <c r="K749" s="201"/>
      <c r="L749" s="206"/>
      <c r="M749" s="207"/>
      <c r="N749" s="208"/>
      <c r="O749" s="208"/>
      <c r="P749" s="209">
        <f>SUM(P750:P1359)</f>
        <v>0</v>
      </c>
      <c r="Q749" s="208"/>
      <c r="R749" s="209">
        <f>SUM(R750:R1359)</f>
        <v>0.3091906673</v>
      </c>
      <c r="S749" s="208"/>
      <c r="T749" s="210">
        <f>SUM(T750:T1359)</f>
        <v>0.0081522599999999997</v>
      </c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R749" s="211" t="s">
        <v>81</v>
      </c>
      <c r="AT749" s="212" t="s">
        <v>71</v>
      </c>
      <c r="AU749" s="212" t="s">
        <v>79</v>
      </c>
      <c r="AY749" s="211" t="s">
        <v>203</v>
      </c>
      <c r="BK749" s="213">
        <f>SUM(BK750:BK1359)</f>
        <v>0</v>
      </c>
    </row>
    <row r="750" s="2" customFormat="1" ht="16.5" customHeight="1">
      <c r="A750" s="40"/>
      <c r="B750" s="41"/>
      <c r="C750" s="216" t="s">
        <v>943</v>
      </c>
      <c r="D750" s="216" t="s">
        <v>206</v>
      </c>
      <c r="E750" s="217" t="s">
        <v>944</v>
      </c>
      <c r="F750" s="218" t="s">
        <v>945</v>
      </c>
      <c r="G750" s="219" t="s">
        <v>209</v>
      </c>
      <c r="H750" s="220">
        <v>221.31999999999999</v>
      </c>
      <c r="I750" s="221"/>
      <c r="J750" s="222">
        <f>ROUND(I750*H750,2)</f>
        <v>0</v>
      </c>
      <c r="K750" s="218" t="s">
        <v>210</v>
      </c>
      <c r="L750" s="46"/>
      <c r="M750" s="223" t="s">
        <v>19</v>
      </c>
      <c r="N750" s="224" t="s">
        <v>43</v>
      </c>
      <c r="O750" s="86"/>
      <c r="P750" s="225">
        <f>O750*H750</f>
        <v>0</v>
      </c>
      <c r="Q750" s="225">
        <v>0</v>
      </c>
      <c r="R750" s="225">
        <f>Q750*H750</f>
        <v>0</v>
      </c>
      <c r="S750" s="225">
        <v>3.0000000000000001E-05</v>
      </c>
      <c r="T750" s="226">
        <f>S750*H750</f>
        <v>0.0066395999999999998</v>
      </c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R750" s="227" t="s">
        <v>321</v>
      </c>
      <c r="AT750" s="227" t="s">
        <v>206</v>
      </c>
      <c r="AU750" s="227" t="s">
        <v>81</v>
      </c>
      <c r="AY750" s="19" t="s">
        <v>203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19" t="s">
        <v>79</v>
      </c>
      <c r="BK750" s="228">
        <f>ROUND(I750*H750,2)</f>
        <v>0</v>
      </c>
      <c r="BL750" s="19" t="s">
        <v>321</v>
      </c>
      <c r="BM750" s="227" t="s">
        <v>946</v>
      </c>
    </row>
    <row r="751" s="2" customFormat="1">
      <c r="A751" s="40"/>
      <c r="B751" s="41"/>
      <c r="C751" s="42"/>
      <c r="D751" s="229" t="s">
        <v>213</v>
      </c>
      <c r="E751" s="42"/>
      <c r="F751" s="230" t="s">
        <v>947</v>
      </c>
      <c r="G751" s="42"/>
      <c r="H751" s="42"/>
      <c r="I751" s="231"/>
      <c r="J751" s="42"/>
      <c r="K751" s="42"/>
      <c r="L751" s="46"/>
      <c r="M751" s="232"/>
      <c r="N751" s="233"/>
      <c r="O751" s="86"/>
      <c r="P751" s="86"/>
      <c r="Q751" s="86"/>
      <c r="R751" s="86"/>
      <c r="S751" s="86"/>
      <c r="T751" s="87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T751" s="19" t="s">
        <v>213</v>
      </c>
      <c r="AU751" s="19" t="s">
        <v>81</v>
      </c>
    </row>
    <row r="752" s="13" customFormat="1">
      <c r="A752" s="13"/>
      <c r="B752" s="234"/>
      <c r="C752" s="235"/>
      <c r="D752" s="236" t="s">
        <v>215</v>
      </c>
      <c r="E752" s="237" t="s">
        <v>19</v>
      </c>
      <c r="F752" s="238" t="s">
        <v>216</v>
      </c>
      <c r="G752" s="235"/>
      <c r="H752" s="237" t="s">
        <v>19</v>
      </c>
      <c r="I752" s="239"/>
      <c r="J752" s="235"/>
      <c r="K752" s="235"/>
      <c r="L752" s="240"/>
      <c r="M752" s="241"/>
      <c r="N752" s="242"/>
      <c r="O752" s="242"/>
      <c r="P752" s="242"/>
      <c r="Q752" s="242"/>
      <c r="R752" s="242"/>
      <c r="S752" s="242"/>
      <c r="T752" s="24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4" t="s">
        <v>215</v>
      </c>
      <c r="AU752" s="244" t="s">
        <v>81</v>
      </c>
      <c r="AV752" s="13" t="s">
        <v>79</v>
      </c>
      <c r="AW752" s="13" t="s">
        <v>33</v>
      </c>
      <c r="AX752" s="13" t="s">
        <v>72</v>
      </c>
      <c r="AY752" s="244" t="s">
        <v>203</v>
      </c>
    </row>
    <row r="753" s="13" customFormat="1">
      <c r="A753" s="13"/>
      <c r="B753" s="234"/>
      <c r="C753" s="235"/>
      <c r="D753" s="236" t="s">
        <v>215</v>
      </c>
      <c r="E753" s="237" t="s">
        <v>19</v>
      </c>
      <c r="F753" s="238" t="s">
        <v>948</v>
      </c>
      <c r="G753" s="235"/>
      <c r="H753" s="237" t="s">
        <v>19</v>
      </c>
      <c r="I753" s="239"/>
      <c r="J753" s="235"/>
      <c r="K753" s="235"/>
      <c r="L753" s="240"/>
      <c r="M753" s="241"/>
      <c r="N753" s="242"/>
      <c r="O753" s="242"/>
      <c r="P753" s="242"/>
      <c r="Q753" s="242"/>
      <c r="R753" s="242"/>
      <c r="S753" s="242"/>
      <c r="T753" s="24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4" t="s">
        <v>215</v>
      </c>
      <c r="AU753" s="244" t="s">
        <v>81</v>
      </c>
      <c r="AV753" s="13" t="s">
        <v>79</v>
      </c>
      <c r="AW753" s="13" t="s">
        <v>33</v>
      </c>
      <c r="AX753" s="13" t="s">
        <v>72</v>
      </c>
      <c r="AY753" s="244" t="s">
        <v>203</v>
      </c>
    </row>
    <row r="754" s="13" customFormat="1">
      <c r="A754" s="13"/>
      <c r="B754" s="234"/>
      <c r="C754" s="235"/>
      <c r="D754" s="236" t="s">
        <v>215</v>
      </c>
      <c r="E754" s="237" t="s">
        <v>19</v>
      </c>
      <c r="F754" s="238" t="s">
        <v>218</v>
      </c>
      <c r="G754" s="235"/>
      <c r="H754" s="237" t="s">
        <v>19</v>
      </c>
      <c r="I754" s="239"/>
      <c r="J754" s="235"/>
      <c r="K754" s="235"/>
      <c r="L754" s="240"/>
      <c r="M754" s="241"/>
      <c r="N754" s="242"/>
      <c r="O754" s="242"/>
      <c r="P754" s="242"/>
      <c r="Q754" s="242"/>
      <c r="R754" s="242"/>
      <c r="S754" s="242"/>
      <c r="T754" s="24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4" t="s">
        <v>215</v>
      </c>
      <c r="AU754" s="244" t="s">
        <v>81</v>
      </c>
      <c r="AV754" s="13" t="s">
        <v>79</v>
      </c>
      <c r="AW754" s="13" t="s">
        <v>33</v>
      </c>
      <c r="AX754" s="13" t="s">
        <v>72</v>
      </c>
      <c r="AY754" s="244" t="s">
        <v>203</v>
      </c>
    </row>
    <row r="755" s="13" customFormat="1">
      <c r="A755" s="13"/>
      <c r="B755" s="234"/>
      <c r="C755" s="235"/>
      <c r="D755" s="236" t="s">
        <v>215</v>
      </c>
      <c r="E755" s="237" t="s">
        <v>19</v>
      </c>
      <c r="F755" s="238" t="s">
        <v>949</v>
      </c>
      <c r="G755" s="235"/>
      <c r="H755" s="237" t="s">
        <v>19</v>
      </c>
      <c r="I755" s="239"/>
      <c r="J755" s="235"/>
      <c r="K755" s="235"/>
      <c r="L755" s="240"/>
      <c r="M755" s="241"/>
      <c r="N755" s="242"/>
      <c r="O755" s="242"/>
      <c r="P755" s="242"/>
      <c r="Q755" s="242"/>
      <c r="R755" s="242"/>
      <c r="S755" s="242"/>
      <c r="T755" s="24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4" t="s">
        <v>215</v>
      </c>
      <c r="AU755" s="244" t="s">
        <v>81</v>
      </c>
      <c r="AV755" s="13" t="s">
        <v>79</v>
      </c>
      <c r="AW755" s="13" t="s">
        <v>33</v>
      </c>
      <c r="AX755" s="13" t="s">
        <v>72</v>
      </c>
      <c r="AY755" s="244" t="s">
        <v>203</v>
      </c>
    </row>
    <row r="756" s="13" customFormat="1">
      <c r="A756" s="13"/>
      <c r="B756" s="234"/>
      <c r="C756" s="235"/>
      <c r="D756" s="236" t="s">
        <v>215</v>
      </c>
      <c r="E756" s="237" t="s">
        <v>19</v>
      </c>
      <c r="F756" s="238" t="s">
        <v>950</v>
      </c>
      <c r="G756" s="235"/>
      <c r="H756" s="237" t="s">
        <v>19</v>
      </c>
      <c r="I756" s="239"/>
      <c r="J756" s="235"/>
      <c r="K756" s="235"/>
      <c r="L756" s="240"/>
      <c r="M756" s="241"/>
      <c r="N756" s="242"/>
      <c r="O756" s="242"/>
      <c r="P756" s="242"/>
      <c r="Q756" s="242"/>
      <c r="R756" s="242"/>
      <c r="S756" s="242"/>
      <c r="T756" s="24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4" t="s">
        <v>215</v>
      </c>
      <c r="AU756" s="244" t="s">
        <v>81</v>
      </c>
      <c r="AV756" s="13" t="s">
        <v>79</v>
      </c>
      <c r="AW756" s="13" t="s">
        <v>33</v>
      </c>
      <c r="AX756" s="13" t="s">
        <v>72</v>
      </c>
      <c r="AY756" s="244" t="s">
        <v>203</v>
      </c>
    </row>
    <row r="757" s="14" customFormat="1">
      <c r="A757" s="14"/>
      <c r="B757" s="245"/>
      <c r="C757" s="246"/>
      <c r="D757" s="236" t="s">
        <v>215</v>
      </c>
      <c r="E757" s="247" t="s">
        <v>19</v>
      </c>
      <c r="F757" s="248" t="s">
        <v>221</v>
      </c>
      <c r="G757" s="246"/>
      <c r="H757" s="249">
        <v>7.5700000000000003</v>
      </c>
      <c r="I757" s="250"/>
      <c r="J757" s="246"/>
      <c r="K757" s="246"/>
      <c r="L757" s="251"/>
      <c r="M757" s="252"/>
      <c r="N757" s="253"/>
      <c r="O757" s="253"/>
      <c r="P757" s="253"/>
      <c r="Q757" s="253"/>
      <c r="R757" s="253"/>
      <c r="S757" s="253"/>
      <c r="T757" s="25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5" t="s">
        <v>215</v>
      </c>
      <c r="AU757" s="255" t="s">
        <v>81</v>
      </c>
      <c r="AV757" s="14" t="s">
        <v>81</v>
      </c>
      <c r="AW757" s="14" t="s">
        <v>33</v>
      </c>
      <c r="AX757" s="14" t="s">
        <v>72</v>
      </c>
      <c r="AY757" s="255" t="s">
        <v>203</v>
      </c>
    </row>
    <row r="758" s="13" customFormat="1">
      <c r="A758" s="13"/>
      <c r="B758" s="234"/>
      <c r="C758" s="235"/>
      <c r="D758" s="236" t="s">
        <v>215</v>
      </c>
      <c r="E758" s="237" t="s">
        <v>19</v>
      </c>
      <c r="F758" s="238" t="s">
        <v>216</v>
      </c>
      <c r="G758" s="235"/>
      <c r="H758" s="237" t="s">
        <v>19</v>
      </c>
      <c r="I758" s="239"/>
      <c r="J758" s="235"/>
      <c r="K758" s="235"/>
      <c r="L758" s="240"/>
      <c r="M758" s="241"/>
      <c r="N758" s="242"/>
      <c r="O758" s="242"/>
      <c r="P758" s="242"/>
      <c r="Q758" s="242"/>
      <c r="R758" s="242"/>
      <c r="S758" s="242"/>
      <c r="T758" s="24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4" t="s">
        <v>215</v>
      </c>
      <c r="AU758" s="244" t="s">
        <v>81</v>
      </c>
      <c r="AV758" s="13" t="s">
        <v>79</v>
      </c>
      <c r="AW758" s="13" t="s">
        <v>33</v>
      </c>
      <c r="AX758" s="13" t="s">
        <v>72</v>
      </c>
      <c r="AY758" s="244" t="s">
        <v>203</v>
      </c>
    </row>
    <row r="759" s="13" customFormat="1">
      <c r="A759" s="13"/>
      <c r="B759" s="234"/>
      <c r="C759" s="235"/>
      <c r="D759" s="236" t="s">
        <v>215</v>
      </c>
      <c r="E759" s="237" t="s">
        <v>19</v>
      </c>
      <c r="F759" s="238" t="s">
        <v>951</v>
      </c>
      <c r="G759" s="235"/>
      <c r="H759" s="237" t="s">
        <v>19</v>
      </c>
      <c r="I759" s="239"/>
      <c r="J759" s="235"/>
      <c r="K759" s="235"/>
      <c r="L759" s="240"/>
      <c r="M759" s="241"/>
      <c r="N759" s="242"/>
      <c r="O759" s="242"/>
      <c r="P759" s="242"/>
      <c r="Q759" s="242"/>
      <c r="R759" s="242"/>
      <c r="S759" s="242"/>
      <c r="T759" s="24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4" t="s">
        <v>215</v>
      </c>
      <c r="AU759" s="244" t="s">
        <v>81</v>
      </c>
      <c r="AV759" s="13" t="s">
        <v>79</v>
      </c>
      <c r="AW759" s="13" t="s">
        <v>33</v>
      </c>
      <c r="AX759" s="13" t="s">
        <v>72</v>
      </c>
      <c r="AY759" s="244" t="s">
        <v>203</v>
      </c>
    </row>
    <row r="760" s="13" customFormat="1">
      <c r="A760" s="13"/>
      <c r="B760" s="234"/>
      <c r="C760" s="235"/>
      <c r="D760" s="236" t="s">
        <v>215</v>
      </c>
      <c r="E760" s="237" t="s">
        <v>19</v>
      </c>
      <c r="F760" s="238" t="s">
        <v>223</v>
      </c>
      <c r="G760" s="235"/>
      <c r="H760" s="237" t="s">
        <v>19</v>
      </c>
      <c r="I760" s="239"/>
      <c r="J760" s="235"/>
      <c r="K760" s="235"/>
      <c r="L760" s="240"/>
      <c r="M760" s="241"/>
      <c r="N760" s="242"/>
      <c r="O760" s="242"/>
      <c r="P760" s="242"/>
      <c r="Q760" s="242"/>
      <c r="R760" s="242"/>
      <c r="S760" s="242"/>
      <c r="T760" s="24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4" t="s">
        <v>215</v>
      </c>
      <c r="AU760" s="244" t="s">
        <v>81</v>
      </c>
      <c r="AV760" s="13" t="s">
        <v>79</v>
      </c>
      <c r="AW760" s="13" t="s">
        <v>33</v>
      </c>
      <c r="AX760" s="13" t="s">
        <v>72</v>
      </c>
      <c r="AY760" s="244" t="s">
        <v>203</v>
      </c>
    </row>
    <row r="761" s="13" customFormat="1">
      <c r="A761" s="13"/>
      <c r="B761" s="234"/>
      <c r="C761" s="235"/>
      <c r="D761" s="236" t="s">
        <v>215</v>
      </c>
      <c r="E761" s="237" t="s">
        <v>19</v>
      </c>
      <c r="F761" s="238" t="s">
        <v>949</v>
      </c>
      <c r="G761" s="235"/>
      <c r="H761" s="237" t="s">
        <v>19</v>
      </c>
      <c r="I761" s="239"/>
      <c r="J761" s="235"/>
      <c r="K761" s="235"/>
      <c r="L761" s="240"/>
      <c r="M761" s="241"/>
      <c r="N761" s="242"/>
      <c r="O761" s="242"/>
      <c r="P761" s="242"/>
      <c r="Q761" s="242"/>
      <c r="R761" s="242"/>
      <c r="S761" s="242"/>
      <c r="T761" s="24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4" t="s">
        <v>215</v>
      </c>
      <c r="AU761" s="244" t="s">
        <v>81</v>
      </c>
      <c r="AV761" s="13" t="s">
        <v>79</v>
      </c>
      <c r="AW761" s="13" t="s">
        <v>33</v>
      </c>
      <c r="AX761" s="13" t="s">
        <v>72</v>
      </c>
      <c r="AY761" s="244" t="s">
        <v>203</v>
      </c>
    </row>
    <row r="762" s="13" customFormat="1">
      <c r="A762" s="13"/>
      <c r="B762" s="234"/>
      <c r="C762" s="235"/>
      <c r="D762" s="236" t="s">
        <v>215</v>
      </c>
      <c r="E762" s="237" t="s">
        <v>19</v>
      </c>
      <c r="F762" s="238" t="s">
        <v>950</v>
      </c>
      <c r="G762" s="235"/>
      <c r="H762" s="237" t="s">
        <v>19</v>
      </c>
      <c r="I762" s="239"/>
      <c r="J762" s="235"/>
      <c r="K762" s="235"/>
      <c r="L762" s="240"/>
      <c r="M762" s="241"/>
      <c r="N762" s="242"/>
      <c r="O762" s="242"/>
      <c r="P762" s="242"/>
      <c r="Q762" s="242"/>
      <c r="R762" s="242"/>
      <c r="S762" s="242"/>
      <c r="T762" s="24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4" t="s">
        <v>215</v>
      </c>
      <c r="AU762" s="244" t="s">
        <v>81</v>
      </c>
      <c r="AV762" s="13" t="s">
        <v>79</v>
      </c>
      <c r="AW762" s="13" t="s">
        <v>33</v>
      </c>
      <c r="AX762" s="13" t="s">
        <v>72</v>
      </c>
      <c r="AY762" s="244" t="s">
        <v>203</v>
      </c>
    </row>
    <row r="763" s="14" customFormat="1">
      <c r="A763" s="14"/>
      <c r="B763" s="245"/>
      <c r="C763" s="246"/>
      <c r="D763" s="236" t="s">
        <v>215</v>
      </c>
      <c r="E763" s="247" t="s">
        <v>19</v>
      </c>
      <c r="F763" s="248" t="s">
        <v>224</v>
      </c>
      <c r="G763" s="246"/>
      <c r="H763" s="249">
        <v>32.890000000000001</v>
      </c>
      <c r="I763" s="250"/>
      <c r="J763" s="246"/>
      <c r="K763" s="246"/>
      <c r="L763" s="251"/>
      <c r="M763" s="252"/>
      <c r="N763" s="253"/>
      <c r="O763" s="253"/>
      <c r="P763" s="253"/>
      <c r="Q763" s="253"/>
      <c r="R763" s="253"/>
      <c r="S763" s="253"/>
      <c r="T763" s="25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5" t="s">
        <v>215</v>
      </c>
      <c r="AU763" s="255" t="s">
        <v>81</v>
      </c>
      <c r="AV763" s="14" t="s">
        <v>81</v>
      </c>
      <c r="AW763" s="14" t="s">
        <v>33</v>
      </c>
      <c r="AX763" s="14" t="s">
        <v>72</v>
      </c>
      <c r="AY763" s="255" t="s">
        <v>203</v>
      </c>
    </row>
    <row r="764" s="13" customFormat="1">
      <c r="A764" s="13"/>
      <c r="B764" s="234"/>
      <c r="C764" s="235"/>
      <c r="D764" s="236" t="s">
        <v>215</v>
      </c>
      <c r="E764" s="237" t="s">
        <v>19</v>
      </c>
      <c r="F764" s="238" t="s">
        <v>216</v>
      </c>
      <c r="G764" s="235"/>
      <c r="H764" s="237" t="s">
        <v>19</v>
      </c>
      <c r="I764" s="239"/>
      <c r="J764" s="235"/>
      <c r="K764" s="235"/>
      <c r="L764" s="240"/>
      <c r="M764" s="241"/>
      <c r="N764" s="242"/>
      <c r="O764" s="242"/>
      <c r="P764" s="242"/>
      <c r="Q764" s="242"/>
      <c r="R764" s="242"/>
      <c r="S764" s="242"/>
      <c r="T764" s="24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4" t="s">
        <v>215</v>
      </c>
      <c r="AU764" s="244" t="s">
        <v>81</v>
      </c>
      <c r="AV764" s="13" t="s">
        <v>79</v>
      </c>
      <c r="AW764" s="13" t="s">
        <v>33</v>
      </c>
      <c r="AX764" s="13" t="s">
        <v>72</v>
      </c>
      <c r="AY764" s="244" t="s">
        <v>203</v>
      </c>
    </row>
    <row r="765" s="13" customFormat="1">
      <c r="A765" s="13"/>
      <c r="B765" s="234"/>
      <c r="C765" s="235"/>
      <c r="D765" s="236" t="s">
        <v>215</v>
      </c>
      <c r="E765" s="237" t="s">
        <v>19</v>
      </c>
      <c r="F765" s="238" t="s">
        <v>952</v>
      </c>
      <c r="G765" s="235"/>
      <c r="H765" s="237" t="s">
        <v>19</v>
      </c>
      <c r="I765" s="239"/>
      <c r="J765" s="235"/>
      <c r="K765" s="235"/>
      <c r="L765" s="240"/>
      <c r="M765" s="241"/>
      <c r="N765" s="242"/>
      <c r="O765" s="242"/>
      <c r="P765" s="242"/>
      <c r="Q765" s="242"/>
      <c r="R765" s="242"/>
      <c r="S765" s="242"/>
      <c r="T765" s="24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4" t="s">
        <v>215</v>
      </c>
      <c r="AU765" s="244" t="s">
        <v>81</v>
      </c>
      <c r="AV765" s="13" t="s">
        <v>79</v>
      </c>
      <c r="AW765" s="13" t="s">
        <v>33</v>
      </c>
      <c r="AX765" s="13" t="s">
        <v>72</v>
      </c>
      <c r="AY765" s="244" t="s">
        <v>203</v>
      </c>
    </row>
    <row r="766" s="13" customFormat="1">
      <c r="A766" s="13"/>
      <c r="B766" s="234"/>
      <c r="C766" s="235"/>
      <c r="D766" s="236" t="s">
        <v>215</v>
      </c>
      <c r="E766" s="237" t="s">
        <v>19</v>
      </c>
      <c r="F766" s="238" t="s">
        <v>238</v>
      </c>
      <c r="G766" s="235"/>
      <c r="H766" s="237" t="s">
        <v>19</v>
      </c>
      <c r="I766" s="239"/>
      <c r="J766" s="235"/>
      <c r="K766" s="235"/>
      <c r="L766" s="240"/>
      <c r="M766" s="241"/>
      <c r="N766" s="242"/>
      <c r="O766" s="242"/>
      <c r="P766" s="242"/>
      <c r="Q766" s="242"/>
      <c r="R766" s="242"/>
      <c r="S766" s="242"/>
      <c r="T766" s="24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4" t="s">
        <v>215</v>
      </c>
      <c r="AU766" s="244" t="s">
        <v>81</v>
      </c>
      <c r="AV766" s="13" t="s">
        <v>79</v>
      </c>
      <c r="AW766" s="13" t="s">
        <v>33</v>
      </c>
      <c r="AX766" s="13" t="s">
        <v>72</v>
      </c>
      <c r="AY766" s="244" t="s">
        <v>203</v>
      </c>
    </row>
    <row r="767" s="13" customFormat="1">
      <c r="A767" s="13"/>
      <c r="B767" s="234"/>
      <c r="C767" s="235"/>
      <c r="D767" s="236" t="s">
        <v>215</v>
      </c>
      <c r="E767" s="237" t="s">
        <v>19</v>
      </c>
      <c r="F767" s="238" t="s">
        <v>949</v>
      </c>
      <c r="G767" s="235"/>
      <c r="H767" s="237" t="s">
        <v>19</v>
      </c>
      <c r="I767" s="239"/>
      <c r="J767" s="235"/>
      <c r="K767" s="235"/>
      <c r="L767" s="240"/>
      <c r="M767" s="241"/>
      <c r="N767" s="242"/>
      <c r="O767" s="242"/>
      <c r="P767" s="242"/>
      <c r="Q767" s="242"/>
      <c r="R767" s="242"/>
      <c r="S767" s="242"/>
      <c r="T767" s="24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44" t="s">
        <v>215</v>
      </c>
      <c r="AU767" s="244" t="s">
        <v>81</v>
      </c>
      <c r="AV767" s="13" t="s">
        <v>79</v>
      </c>
      <c r="AW767" s="13" t="s">
        <v>33</v>
      </c>
      <c r="AX767" s="13" t="s">
        <v>72</v>
      </c>
      <c r="AY767" s="244" t="s">
        <v>203</v>
      </c>
    </row>
    <row r="768" s="13" customFormat="1">
      <c r="A768" s="13"/>
      <c r="B768" s="234"/>
      <c r="C768" s="235"/>
      <c r="D768" s="236" t="s">
        <v>215</v>
      </c>
      <c r="E768" s="237" t="s">
        <v>19</v>
      </c>
      <c r="F768" s="238" t="s">
        <v>950</v>
      </c>
      <c r="G768" s="235"/>
      <c r="H768" s="237" t="s">
        <v>19</v>
      </c>
      <c r="I768" s="239"/>
      <c r="J768" s="235"/>
      <c r="K768" s="235"/>
      <c r="L768" s="240"/>
      <c r="M768" s="241"/>
      <c r="N768" s="242"/>
      <c r="O768" s="242"/>
      <c r="P768" s="242"/>
      <c r="Q768" s="242"/>
      <c r="R768" s="242"/>
      <c r="S768" s="242"/>
      <c r="T768" s="24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4" t="s">
        <v>215</v>
      </c>
      <c r="AU768" s="244" t="s">
        <v>81</v>
      </c>
      <c r="AV768" s="13" t="s">
        <v>79</v>
      </c>
      <c r="AW768" s="13" t="s">
        <v>33</v>
      </c>
      <c r="AX768" s="13" t="s">
        <v>72</v>
      </c>
      <c r="AY768" s="244" t="s">
        <v>203</v>
      </c>
    </row>
    <row r="769" s="14" customFormat="1">
      <c r="A769" s="14"/>
      <c r="B769" s="245"/>
      <c r="C769" s="246"/>
      <c r="D769" s="236" t="s">
        <v>215</v>
      </c>
      <c r="E769" s="247" t="s">
        <v>19</v>
      </c>
      <c r="F769" s="248" t="s">
        <v>239</v>
      </c>
      <c r="G769" s="246"/>
      <c r="H769" s="249">
        <v>39.799999999999997</v>
      </c>
      <c r="I769" s="250"/>
      <c r="J769" s="246"/>
      <c r="K769" s="246"/>
      <c r="L769" s="251"/>
      <c r="M769" s="252"/>
      <c r="N769" s="253"/>
      <c r="O769" s="253"/>
      <c r="P769" s="253"/>
      <c r="Q769" s="253"/>
      <c r="R769" s="253"/>
      <c r="S769" s="253"/>
      <c r="T769" s="25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5" t="s">
        <v>215</v>
      </c>
      <c r="AU769" s="255" t="s">
        <v>81</v>
      </c>
      <c r="AV769" s="14" t="s">
        <v>81</v>
      </c>
      <c r="AW769" s="14" t="s">
        <v>33</v>
      </c>
      <c r="AX769" s="14" t="s">
        <v>72</v>
      </c>
      <c r="AY769" s="255" t="s">
        <v>203</v>
      </c>
    </row>
    <row r="770" s="13" customFormat="1">
      <c r="A770" s="13"/>
      <c r="B770" s="234"/>
      <c r="C770" s="235"/>
      <c r="D770" s="236" t="s">
        <v>215</v>
      </c>
      <c r="E770" s="237" t="s">
        <v>19</v>
      </c>
      <c r="F770" s="238" t="s">
        <v>216</v>
      </c>
      <c r="G770" s="235"/>
      <c r="H770" s="237" t="s">
        <v>19</v>
      </c>
      <c r="I770" s="239"/>
      <c r="J770" s="235"/>
      <c r="K770" s="235"/>
      <c r="L770" s="240"/>
      <c r="M770" s="241"/>
      <c r="N770" s="242"/>
      <c r="O770" s="242"/>
      <c r="P770" s="242"/>
      <c r="Q770" s="242"/>
      <c r="R770" s="242"/>
      <c r="S770" s="242"/>
      <c r="T770" s="24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4" t="s">
        <v>215</v>
      </c>
      <c r="AU770" s="244" t="s">
        <v>81</v>
      </c>
      <c r="AV770" s="13" t="s">
        <v>79</v>
      </c>
      <c r="AW770" s="13" t="s">
        <v>33</v>
      </c>
      <c r="AX770" s="13" t="s">
        <v>72</v>
      </c>
      <c r="AY770" s="244" t="s">
        <v>203</v>
      </c>
    </row>
    <row r="771" s="13" customFormat="1">
      <c r="A771" s="13"/>
      <c r="B771" s="234"/>
      <c r="C771" s="235"/>
      <c r="D771" s="236" t="s">
        <v>215</v>
      </c>
      <c r="E771" s="237" t="s">
        <v>19</v>
      </c>
      <c r="F771" s="238" t="s">
        <v>953</v>
      </c>
      <c r="G771" s="235"/>
      <c r="H771" s="237" t="s">
        <v>19</v>
      </c>
      <c r="I771" s="239"/>
      <c r="J771" s="235"/>
      <c r="K771" s="235"/>
      <c r="L771" s="240"/>
      <c r="M771" s="241"/>
      <c r="N771" s="242"/>
      <c r="O771" s="242"/>
      <c r="P771" s="242"/>
      <c r="Q771" s="242"/>
      <c r="R771" s="242"/>
      <c r="S771" s="242"/>
      <c r="T771" s="24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4" t="s">
        <v>215</v>
      </c>
      <c r="AU771" s="244" t="s">
        <v>81</v>
      </c>
      <c r="AV771" s="13" t="s">
        <v>79</v>
      </c>
      <c r="AW771" s="13" t="s">
        <v>33</v>
      </c>
      <c r="AX771" s="13" t="s">
        <v>72</v>
      </c>
      <c r="AY771" s="244" t="s">
        <v>203</v>
      </c>
    </row>
    <row r="772" s="13" customFormat="1">
      <c r="A772" s="13"/>
      <c r="B772" s="234"/>
      <c r="C772" s="235"/>
      <c r="D772" s="236" t="s">
        <v>215</v>
      </c>
      <c r="E772" s="237" t="s">
        <v>19</v>
      </c>
      <c r="F772" s="238" t="s">
        <v>232</v>
      </c>
      <c r="G772" s="235"/>
      <c r="H772" s="237" t="s">
        <v>19</v>
      </c>
      <c r="I772" s="239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215</v>
      </c>
      <c r="AU772" s="244" t="s">
        <v>81</v>
      </c>
      <c r="AV772" s="13" t="s">
        <v>79</v>
      </c>
      <c r="AW772" s="13" t="s">
        <v>33</v>
      </c>
      <c r="AX772" s="13" t="s">
        <v>72</v>
      </c>
      <c r="AY772" s="244" t="s">
        <v>203</v>
      </c>
    </row>
    <row r="773" s="13" customFormat="1">
      <c r="A773" s="13"/>
      <c r="B773" s="234"/>
      <c r="C773" s="235"/>
      <c r="D773" s="236" t="s">
        <v>215</v>
      </c>
      <c r="E773" s="237" t="s">
        <v>19</v>
      </c>
      <c r="F773" s="238" t="s">
        <v>949</v>
      </c>
      <c r="G773" s="235"/>
      <c r="H773" s="237" t="s">
        <v>19</v>
      </c>
      <c r="I773" s="239"/>
      <c r="J773" s="235"/>
      <c r="K773" s="235"/>
      <c r="L773" s="240"/>
      <c r="M773" s="241"/>
      <c r="N773" s="242"/>
      <c r="O773" s="242"/>
      <c r="P773" s="242"/>
      <c r="Q773" s="242"/>
      <c r="R773" s="242"/>
      <c r="S773" s="242"/>
      <c r="T773" s="24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4" t="s">
        <v>215</v>
      </c>
      <c r="AU773" s="244" t="s">
        <v>81</v>
      </c>
      <c r="AV773" s="13" t="s">
        <v>79</v>
      </c>
      <c r="AW773" s="13" t="s">
        <v>33</v>
      </c>
      <c r="AX773" s="13" t="s">
        <v>72</v>
      </c>
      <c r="AY773" s="244" t="s">
        <v>203</v>
      </c>
    </row>
    <row r="774" s="13" customFormat="1">
      <c r="A774" s="13"/>
      <c r="B774" s="234"/>
      <c r="C774" s="235"/>
      <c r="D774" s="236" t="s">
        <v>215</v>
      </c>
      <c r="E774" s="237" t="s">
        <v>19</v>
      </c>
      <c r="F774" s="238" t="s">
        <v>950</v>
      </c>
      <c r="G774" s="235"/>
      <c r="H774" s="237" t="s">
        <v>19</v>
      </c>
      <c r="I774" s="239"/>
      <c r="J774" s="235"/>
      <c r="K774" s="235"/>
      <c r="L774" s="240"/>
      <c r="M774" s="241"/>
      <c r="N774" s="242"/>
      <c r="O774" s="242"/>
      <c r="P774" s="242"/>
      <c r="Q774" s="242"/>
      <c r="R774" s="242"/>
      <c r="S774" s="242"/>
      <c r="T774" s="24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4" t="s">
        <v>215</v>
      </c>
      <c r="AU774" s="244" t="s">
        <v>81</v>
      </c>
      <c r="AV774" s="13" t="s">
        <v>79</v>
      </c>
      <c r="AW774" s="13" t="s">
        <v>33</v>
      </c>
      <c r="AX774" s="13" t="s">
        <v>72</v>
      </c>
      <c r="AY774" s="244" t="s">
        <v>203</v>
      </c>
    </row>
    <row r="775" s="14" customFormat="1">
      <c r="A775" s="14"/>
      <c r="B775" s="245"/>
      <c r="C775" s="246"/>
      <c r="D775" s="236" t="s">
        <v>215</v>
      </c>
      <c r="E775" s="247" t="s">
        <v>19</v>
      </c>
      <c r="F775" s="248" t="s">
        <v>233</v>
      </c>
      <c r="G775" s="246"/>
      <c r="H775" s="249">
        <v>35.07</v>
      </c>
      <c r="I775" s="250"/>
      <c r="J775" s="246"/>
      <c r="K775" s="246"/>
      <c r="L775" s="251"/>
      <c r="M775" s="252"/>
      <c r="N775" s="253"/>
      <c r="O775" s="253"/>
      <c r="P775" s="253"/>
      <c r="Q775" s="253"/>
      <c r="R775" s="253"/>
      <c r="S775" s="253"/>
      <c r="T775" s="25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5" t="s">
        <v>215</v>
      </c>
      <c r="AU775" s="255" t="s">
        <v>81</v>
      </c>
      <c r="AV775" s="14" t="s">
        <v>81</v>
      </c>
      <c r="AW775" s="14" t="s">
        <v>33</v>
      </c>
      <c r="AX775" s="14" t="s">
        <v>72</v>
      </c>
      <c r="AY775" s="255" t="s">
        <v>203</v>
      </c>
    </row>
    <row r="776" s="13" customFormat="1">
      <c r="A776" s="13"/>
      <c r="B776" s="234"/>
      <c r="C776" s="235"/>
      <c r="D776" s="236" t="s">
        <v>215</v>
      </c>
      <c r="E776" s="237" t="s">
        <v>19</v>
      </c>
      <c r="F776" s="238" t="s">
        <v>216</v>
      </c>
      <c r="G776" s="235"/>
      <c r="H776" s="237" t="s">
        <v>19</v>
      </c>
      <c r="I776" s="239"/>
      <c r="J776" s="235"/>
      <c r="K776" s="235"/>
      <c r="L776" s="240"/>
      <c r="M776" s="241"/>
      <c r="N776" s="242"/>
      <c r="O776" s="242"/>
      <c r="P776" s="242"/>
      <c r="Q776" s="242"/>
      <c r="R776" s="242"/>
      <c r="S776" s="242"/>
      <c r="T776" s="24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4" t="s">
        <v>215</v>
      </c>
      <c r="AU776" s="244" t="s">
        <v>81</v>
      </c>
      <c r="AV776" s="13" t="s">
        <v>79</v>
      </c>
      <c r="AW776" s="13" t="s">
        <v>33</v>
      </c>
      <c r="AX776" s="13" t="s">
        <v>72</v>
      </c>
      <c r="AY776" s="244" t="s">
        <v>203</v>
      </c>
    </row>
    <row r="777" s="13" customFormat="1">
      <c r="A777" s="13"/>
      <c r="B777" s="234"/>
      <c r="C777" s="235"/>
      <c r="D777" s="236" t="s">
        <v>215</v>
      </c>
      <c r="E777" s="237" t="s">
        <v>19</v>
      </c>
      <c r="F777" s="238" t="s">
        <v>954</v>
      </c>
      <c r="G777" s="235"/>
      <c r="H777" s="237" t="s">
        <v>19</v>
      </c>
      <c r="I777" s="239"/>
      <c r="J777" s="235"/>
      <c r="K777" s="235"/>
      <c r="L777" s="240"/>
      <c r="M777" s="241"/>
      <c r="N777" s="242"/>
      <c r="O777" s="242"/>
      <c r="P777" s="242"/>
      <c r="Q777" s="242"/>
      <c r="R777" s="242"/>
      <c r="S777" s="242"/>
      <c r="T777" s="24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4" t="s">
        <v>215</v>
      </c>
      <c r="AU777" s="244" t="s">
        <v>81</v>
      </c>
      <c r="AV777" s="13" t="s">
        <v>79</v>
      </c>
      <c r="AW777" s="13" t="s">
        <v>33</v>
      </c>
      <c r="AX777" s="13" t="s">
        <v>72</v>
      </c>
      <c r="AY777" s="244" t="s">
        <v>203</v>
      </c>
    </row>
    <row r="778" s="13" customFormat="1">
      <c r="A778" s="13"/>
      <c r="B778" s="234"/>
      <c r="C778" s="235"/>
      <c r="D778" s="236" t="s">
        <v>215</v>
      </c>
      <c r="E778" s="237" t="s">
        <v>19</v>
      </c>
      <c r="F778" s="238" t="s">
        <v>241</v>
      </c>
      <c r="G778" s="235"/>
      <c r="H778" s="237" t="s">
        <v>19</v>
      </c>
      <c r="I778" s="239"/>
      <c r="J778" s="235"/>
      <c r="K778" s="235"/>
      <c r="L778" s="240"/>
      <c r="M778" s="241"/>
      <c r="N778" s="242"/>
      <c r="O778" s="242"/>
      <c r="P778" s="242"/>
      <c r="Q778" s="242"/>
      <c r="R778" s="242"/>
      <c r="S778" s="242"/>
      <c r="T778" s="24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4" t="s">
        <v>215</v>
      </c>
      <c r="AU778" s="244" t="s">
        <v>81</v>
      </c>
      <c r="AV778" s="13" t="s">
        <v>79</v>
      </c>
      <c r="AW778" s="13" t="s">
        <v>33</v>
      </c>
      <c r="AX778" s="13" t="s">
        <v>72</v>
      </c>
      <c r="AY778" s="244" t="s">
        <v>203</v>
      </c>
    </row>
    <row r="779" s="13" customFormat="1">
      <c r="A779" s="13"/>
      <c r="B779" s="234"/>
      <c r="C779" s="235"/>
      <c r="D779" s="236" t="s">
        <v>215</v>
      </c>
      <c r="E779" s="237" t="s">
        <v>19</v>
      </c>
      <c r="F779" s="238" t="s">
        <v>949</v>
      </c>
      <c r="G779" s="235"/>
      <c r="H779" s="237" t="s">
        <v>19</v>
      </c>
      <c r="I779" s="239"/>
      <c r="J779" s="235"/>
      <c r="K779" s="235"/>
      <c r="L779" s="240"/>
      <c r="M779" s="241"/>
      <c r="N779" s="242"/>
      <c r="O779" s="242"/>
      <c r="P779" s="242"/>
      <c r="Q779" s="242"/>
      <c r="R779" s="242"/>
      <c r="S779" s="242"/>
      <c r="T779" s="24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4" t="s">
        <v>215</v>
      </c>
      <c r="AU779" s="244" t="s">
        <v>81</v>
      </c>
      <c r="AV779" s="13" t="s">
        <v>79</v>
      </c>
      <c r="AW779" s="13" t="s">
        <v>33</v>
      </c>
      <c r="AX779" s="13" t="s">
        <v>72</v>
      </c>
      <c r="AY779" s="244" t="s">
        <v>203</v>
      </c>
    </row>
    <row r="780" s="13" customFormat="1">
      <c r="A780" s="13"/>
      <c r="B780" s="234"/>
      <c r="C780" s="235"/>
      <c r="D780" s="236" t="s">
        <v>215</v>
      </c>
      <c r="E780" s="237" t="s">
        <v>19</v>
      </c>
      <c r="F780" s="238" t="s">
        <v>950</v>
      </c>
      <c r="G780" s="235"/>
      <c r="H780" s="237" t="s">
        <v>19</v>
      </c>
      <c r="I780" s="239"/>
      <c r="J780" s="235"/>
      <c r="K780" s="235"/>
      <c r="L780" s="240"/>
      <c r="M780" s="241"/>
      <c r="N780" s="242"/>
      <c r="O780" s="242"/>
      <c r="P780" s="242"/>
      <c r="Q780" s="242"/>
      <c r="R780" s="242"/>
      <c r="S780" s="242"/>
      <c r="T780" s="24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4" t="s">
        <v>215</v>
      </c>
      <c r="AU780" s="244" t="s">
        <v>81</v>
      </c>
      <c r="AV780" s="13" t="s">
        <v>79</v>
      </c>
      <c r="AW780" s="13" t="s">
        <v>33</v>
      </c>
      <c r="AX780" s="13" t="s">
        <v>72</v>
      </c>
      <c r="AY780" s="244" t="s">
        <v>203</v>
      </c>
    </row>
    <row r="781" s="14" customFormat="1">
      <c r="A781" s="14"/>
      <c r="B781" s="245"/>
      <c r="C781" s="246"/>
      <c r="D781" s="236" t="s">
        <v>215</v>
      </c>
      <c r="E781" s="247" t="s">
        <v>19</v>
      </c>
      <c r="F781" s="248" t="s">
        <v>242</v>
      </c>
      <c r="G781" s="246"/>
      <c r="H781" s="249">
        <v>14.24</v>
      </c>
      <c r="I781" s="250"/>
      <c r="J781" s="246"/>
      <c r="K781" s="246"/>
      <c r="L781" s="251"/>
      <c r="M781" s="252"/>
      <c r="N781" s="253"/>
      <c r="O781" s="253"/>
      <c r="P781" s="253"/>
      <c r="Q781" s="253"/>
      <c r="R781" s="253"/>
      <c r="S781" s="253"/>
      <c r="T781" s="25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5" t="s">
        <v>215</v>
      </c>
      <c r="AU781" s="255" t="s">
        <v>81</v>
      </c>
      <c r="AV781" s="14" t="s">
        <v>81</v>
      </c>
      <c r="AW781" s="14" t="s">
        <v>33</v>
      </c>
      <c r="AX781" s="14" t="s">
        <v>72</v>
      </c>
      <c r="AY781" s="255" t="s">
        <v>203</v>
      </c>
    </row>
    <row r="782" s="13" customFormat="1">
      <c r="A782" s="13"/>
      <c r="B782" s="234"/>
      <c r="C782" s="235"/>
      <c r="D782" s="236" t="s">
        <v>215</v>
      </c>
      <c r="E782" s="237" t="s">
        <v>19</v>
      </c>
      <c r="F782" s="238" t="s">
        <v>216</v>
      </c>
      <c r="G782" s="235"/>
      <c r="H782" s="237" t="s">
        <v>19</v>
      </c>
      <c r="I782" s="239"/>
      <c r="J782" s="235"/>
      <c r="K782" s="235"/>
      <c r="L782" s="240"/>
      <c r="M782" s="241"/>
      <c r="N782" s="242"/>
      <c r="O782" s="242"/>
      <c r="P782" s="242"/>
      <c r="Q782" s="242"/>
      <c r="R782" s="242"/>
      <c r="S782" s="242"/>
      <c r="T782" s="24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4" t="s">
        <v>215</v>
      </c>
      <c r="AU782" s="244" t="s">
        <v>81</v>
      </c>
      <c r="AV782" s="13" t="s">
        <v>79</v>
      </c>
      <c r="AW782" s="13" t="s">
        <v>33</v>
      </c>
      <c r="AX782" s="13" t="s">
        <v>72</v>
      </c>
      <c r="AY782" s="244" t="s">
        <v>203</v>
      </c>
    </row>
    <row r="783" s="13" customFormat="1">
      <c r="A783" s="13"/>
      <c r="B783" s="234"/>
      <c r="C783" s="235"/>
      <c r="D783" s="236" t="s">
        <v>215</v>
      </c>
      <c r="E783" s="237" t="s">
        <v>19</v>
      </c>
      <c r="F783" s="238" t="s">
        <v>955</v>
      </c>
      <c r="G783" s="235"/>
      <c r="H783" s="237" t="s">
        <v>19</v>
      </c>
      <c r="I783" s="239"/>
      <c r="J783" s="235"/>
      <c r="K783" s="235"/>
      <c r="L783" s="240"/>
      <c r="M783" s="241"/>
      <c r="N783" s="242"/>
      <c r="O783" s="242"/>
      <c r="P783" s="242"/>
      <c r="Q783" s="242"/>
      <c r="R783" s="242"/>
      <c r="S783" s="242"/>
      <c r="T783" s="24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4" t="s">
        <v>215</v>
      </c>
      <c r="AU783" s="244" t="s">
        <v>81</v>
      </c>
      <c r="AV783" s="13" t="s">
        <v>79</v>
      </c>
      <c r="AW783" s="13" t="s">
        <v>33</v>
      </c>
      <c r="AX783" s="13" t="s">
        <v>72</v>
      </c>
      <c r="AY783" s="244" t="s">
        <v>203</v>
      </c>
    </row>
    <row r="784" s="13" customFormat="1">
      <c r="A784" s="13"/>
      <c r="B784" s="234"/>
      <c r="C784" s="235"/>
      <c r="D784" s="236" t="s">
        <v>215</v>
      </c>
      <c r="E784" s="237" t="s">
        <v>19</v>
      </c>
      <c r="F784" s="238" t="s">
        <v>235</v>
      </c>
      <c r="G784" s="235"/>
      <c r="H784" s="237" t="s">
        <v>19</v>
      </c>
      <c r="I784" s="239"/>
      <c r="J784" s="235"/>
      <c r="K784" s="235"/>
      <c r="L784" s="240"/>
      <c r="M784" s="241"/>
      <c r="N784" s="242"/>
      <c r="O784" s="242"/>
      <c r="P784" s="242"/>
      <c r="Q784" s="242"/>
      <c r="R784" s="242"/>
      <c r="S784" s="242"/>
      <c r="T784" s="24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4" t="s">
        <v>215</v>
      </c>
      <c r="AU784" s="244" t="s">
        <v>81</v>
      </c>
      <c r="AV784" s="13" t="s">
        <v>79</v>
      </c>
      <c r="AW784" s="13" t="s">
        <v>33</v>
      </c>
      <c r="AX784" s="13" t="s">
        <v>72</v>
      </c>
      <c r="AY784" s="244" t="s">
        <v>203</v>
      </c>
    </row>
    <row r="785" s="13" customFormat="1">
      <c r="A785" s="13"/>
      <c r="B785" s="234"/>
      <c r="C785" s="235"/>
      <c r="D785" s="236" t="s">
        <v>215</v>
      </c>
      <c r="E785" s="237" t="s">
        <v>19</v>
      </c>
      <c r="F785" s="238" t="s">
        <v>949</v>
      </c>
      <c r="G785" s="235"/>
      <c r="H785" s="237" t="s">
        <v>19</v>
      </c>
      <c r="I785" s="239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215</v>
      </c>
      <c r="AU785" s="244" t="s">
        <v>81</v>
      </c>
      <c r="AV785" s="13" t="s">
        <v>79</v>
      </c>
      <c r="AW785" s="13" t="s">
        <v>33</v>
      </c>
      <c r="AX785" s="13" t="s">
        <v>72</v>
      </c>
      <c r="AY785" s="244" t="s">
        <v>203</v>
      </c>
    </row>
    <row r="786" s="13" customFormat="1">
      <c r="A786" s="13"/>
      <c r="B786" s="234"/>
      <c r="C786" s="235"/>
      <c r="D786" s="236" t="s">
        <v>215</v>
      </c>
      <c r="E786" s="237" t="s">
        <v>19</v>
      </c>
      <c r="F786" s="238" t="s">
        <v>950</v>
      </c>
      <c r="G786" s="235"/>
      <c r="H786" s="237" t="s">
        <v>19</v>
      </c>
      <c r="I786" s="239"/>
      <c r="J786" s="235"/>
      <c r="K786" s="235"/>
      <c r="L786" s="240"/>
      <c r="M786" s="241"/>
      <c r="N786" s="242"/>
      <c r="O786" s="242"/>
      <c r="P786" s="242"/>
      <c r="Q786" s="242"/>
      <c r="R786" s="242"/>
      <c r="S786" s="242"/>
      <c r="T786" s="24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4" t="s">
        <v>215</v>
      </c>
      <c r="AU786" s="244" t="s">
        <v>81</v>
      </c>
      <c r="AV786" s="13" t="s">
        <v>79</v>
      </c>
      <c r="AW786" s="13" t="s">
        <v>33</v>
      </c>
      <c r="AX786" s="13" t="s">
        <v>72</v>
      </c>
      <c r="AY786" s="244" t="s">
        <v>203</v>
      </c>
    </row>
    <row r="787" s="14" customFormat="1">
      <c r="A787" s="14"/>
      <c r="B787" s="245"/>
      <c r="C787" s="246"/>
      <c r="D787" s="236" t="s">
        <v>215</v>
      </c>
      <c r="E787" s="247" t="s">
        <v>19</v>
      </c>
      <c r="F787" s="248" t="s">
        <v>236</v>
      </c>
      <c r="G787" s="246"/>
      <c r="H787" s="249">
        <v>28.050000000000001</v>
      </c>
      <c r="I787" s="250"/>
      <c r="J787" s="246"/>
      <c r="K787" s="246"/>
      <c r="L787" s="251"/>
      <c r="M787" s="252"/>
      <c r="N787" s="253"/>
      <c r="O787" s="253"/>
      <c r="P787" s="253"/>
      <c r="Q787" s="253"/>
      <c r="R787" s="253"/>
      <c r="S787" s="253"/>
      <c r="T787" s="25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5" t="s">
        <v>215</v>
      </c>
      <c r="AU787" s="255" t="s">
        <v>81</v>
      </c>
      <c r="AV787" s="14" t="s">
        <v>81</v>
      </c>
      <c r="AW787" s="14" t="s">
        <v>33</v>
      </c>
      <c r="AX787" s="14" t="s">
        <v>72</v>
      </c>
      <c r="AY787" s="255" t="s">
        <v>203</v>
      </c>
    </row>
    <row r="788" s="13" customFormat="1">
      <c r="A788" s="13"/>
      <c r="B788" s="234"/>
      <c r="C788" s="235"/>
      <c r="D788" s="236" t="s">
        <v>215</v>
      </c>
      <c r="E788" s="237" t="s">
        <v>19</v>
      </c>
      <c r="F788" s="238" t="s">
        <v>216</v>
      </c>
      <c r="G788" s="235"/>
      <c r="H788" s="237" t="s">
        <v>19</v>
      </c>
      <c r="I788" s="239"/>
      <c r="J788" s="235"/>
      <c r="K788" s="235"/>
      <c r="L788" s="240"/>
      <c r="M788" s="241"/>
      <c r="N788" s="242"/>
      <c r="O788" s="242"/>
      <c r="P788" s="242"/>
      <c r="Q788" s="242"/>
      <c r="R788" s="242"/>
      <c r="S788" s="242"/>
      <c r="T788" s="24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4" t="s">
        <v>215</v>
      </c>
      <c r="AU788" s="244" t="s">
        <v>81</v>
      </c>
      <c r="AV788" s="13" t="s">
        <v>79</v>
      </c>
      <c r="AW788" s="13" t="s">
        <v>33</v>
      </c>
      <c r="AX788" s="13" t="s">
        <v>72</v>
      </c>
      <c r="AY788" s="244" t="s">
        <v>203</v>
      </c>
    </row>
    <row r="789" s="13" customFormat="1">
      <c r="A789" s="13"/>
      <c r="B789" s="234"/>
      <c r="C789" s="235"/>
      <c r="D789" s="236" t="s">
        <v>215</v>
      </c>
      <c r="E789" s="237" t="s">
        <v>19</v>
      </c>
      <c r="F789" s="238" t="s">
        <v>956</v>
      </c>
      <c r="G789" s="235"/>
      <c r="H789" s="237" t="s">
        <v>19</v>
      </c>
      <c r="I789" s="239"/>
      <c r="J789" s="235"/>
      <c r="K789" s="235"/>
      <c r="L789" s="240"/>
      <c r="M789" s="241"/>
      <c r="N789" s="242"/>
      <c r="O789" s="242"/>
      <c r="P789" s="242"/>
      <c r="Q789" s="242"/>
      <c r="R789" s="242"/>
      <c r="S789" s="242"/>
      <c r="T789" s="24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4" t="s">
        <v>215</v>
      </c>
      <c r="AU789" s="244" t="s">
        <v>81</v>
      </c>
      <c r="AV789" s="13" t="s">
        <v>79</v>
      </c>
      <c r="AW789" s="13" t="s">
        <v>33</v>
      </c>
      <c r="AX789" s="13" t="s">
        <v>72</v>
      </c>
      <c r="AY789" s="244" t="s">
        <v>203</v>
      </c>
    </row>
    <row r="790" s="13" customFormat="1">
      <c r="A790" s="13"/>
      <c r="B790" s="234"/>
      <c r="C790" s="235"/>
      <c r="D790" s="236" t="s">
        <v>215</v>
      </c>
      <c r="E790" s="237" t="s">
        <v>19</v>
      </c>
      <c r="F790" s="238" t="s">
        <v>229</v>
      </c>
      <c r="G790" s="235"/>
      <c r="H790" s="237" t="s">
        <v>19</v>
      </c>
      <c r="I790" s="239"/>
      <c r="J790" s="235"/>
      <c r="K790" s="235"/>
      <c r="L790" s="240"/>
      <c r="M790" s="241"/>
      <c r="N790" s="242"/>
      <c r="O790" s="242"/>
      <c r="P790" s="242"/>
      <c r="Q790" s="242"/>
      <c r="R790" s="242"/>
      <c r="S790" s="242"/>
      <c r="T790" s="24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4" t="s">
        <v>215</v>
      </c>
      <c r="AU790" s="244" t="s">
        <v>81</v>
      </c>
      <c r="AV790" s="13" t="s">
        <v>79</v>
      </c>
      <c r="AW790" s="13" t="s">
        <v>33</v>
      </c>
      <c r="AX790" s="13" t="s">
        <v>72</v>
      </c>
      <c r="AY790" s="244" t="s">
        <v>203</v>
      </c>
    </row>
    <row r="791" s="13" customFormat="1">
      <c r="A791" s="13"/>
      <c r="B791" s="234"/>
      <c r="C791" s="235"/>
      <c r="D791" s="236" t="s">
        <v>215</v>
      </c>
      <c r="E791" s="237" t="s">
        <v>19</v>
      </c>
      <c r="F791" s="238" t="s">
        <v>949</v>
      </c>
      <c r="G791" s="235"/>
      <c r="H791" s="237" t="s">
        <v>19</v>
      </c>
      <c r="I791" s="239"/>
      <c r="J791" s="235"/>
      <c r="K791" s="235"/>
      <c r="L791" s="240"/>
      <c r="M791" s="241"/>
      <c r="N791" s="242"/>
      <c r="O791" s="242"/>
      <c r="P791" s="242"/>
      <c r="Q791" s="242"/>
      <c r="R791" s="242"/>
      <c r="S791" s="242"/>
      <c r="T791" s="24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4" t="s">
        <v>215</v>
      </c>
      <c r="AU791" s="244" t="s">
        <v>81</v>
      </c>
      <c r="AV791" s="13" t="s">
        <v>79</v>
      </c>
      <c r="AW791" s="13" t="s">
        <v>33</v>
      </c>
      <c r="AX791" s="13" t="s">
        <v>72</v>
      </c>
      <c r="AY791" s="244" t="s">
        <v>203</v>
      </c>
    </row>
    <row r="792" s="13" customFormat="1">
      <c r="A792" s="13"/>
      <c r="B792" s="234"/>
      <c r="C792" s="235"/>
      <c r="D792" s="236" t="s">
        <v>215</v>
      </c>
      <c r="E792" s="237" t="s">
        <v>19</v>
      </c>
      <c r="F792" s="238" t="s">
        <v>950</v>
      </c>
      <c r="G792" s="235"/>
      <c r="H792" s="237" t="s">
        <v>19</v>
      </c>
      <c r="I792" s="239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215</v>
      </c>
      <c r="AU792" s="244" t="s">
        <v>81</v>
      </c>
      <c r="AV792" s="13" t="s">
        <v>79</v>
      </c>
      <c r="AW792" s="13" t="s">
        <v>33</v>
      </c>
      <c r="AX792" s="13" t="s">
        <v>72</v>
      </c>
      <c r="AY792" s="244" t="s">
        <v>203</v>
      </c>
    </row>
    <row r="793" s="14" customFormat="1">
      <c r="A793" s="14"/>
      <c r="B793" s="245"/>
      <c r="C793" s="246"/>
      <c r="D793" s="236" t="s">
        <v>215</v>
      </c>
      <c r="E793" s="247" t="s">
        <v>19</v>
      </c>
      <c r="F793" s="248" t="s">
        <v>230</v>
      </c>
      <c r="G793" s="246"/>
      <c r="H793" s="249">
        <v>20.960000000000001</v>
      </c>
      <c r="I793" s="250"/>
      <c r="J793" s="246"/>
      <c r="K793" s="246"/>
      <c r="L793" s="251"/>
      <c r="M793" s="252"/>
      <c r="N793" s="253"/>
      <c r="O793" s="253"/>
      <c r="P793" s="253"/>
      <c r="Q793" s="253"/>
      <c r="R793" s="253"/>
      <c r="S793" s="253"/>
      <c r="T793" s="25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5" t="s">
        <v>215</v>
      </c>
      <c r="AU793" s="255" t="s">
        <v>81</v>
      </c>
      <c r="AV793" s="14" t="s">
        <v>81</v>
      </c>
      <c r="AW793" s="14" t="s">
        <v>33</v>
      </c>
      <c r="AX793" s="14" t="s">
        <v>72</v>
      </c>
      <c r="AY793" s="255" t="s">
        <v>203</v>
      </c>
    </row>
    <row r="794" s="13" customFormat="1">
      <c r="A794" s="13"/>
      <c r="B794" s="234"/>
      <c r="C794" s="235"/>
      <c r="D794" s="236" t="s">
        <v>215</v>
      </c>
      <c r="E794" s="237" t="s">
        <v>19</v>
      </c>
      <c r="F794" s="238" t="s">
        <v>216</v>
      </c>
      <c r="G794" s="235"/>
      <c r="H794" s="237" t="s">
        <v>19</v>
      </c>
      <c r="I794" s="239"/>
      <c r="J794" s="235"/>
      <c r="K794" s="235"/>
      <c r="L794" s="240"/>
      <c r="M794" s="241"/>
      <c r="N794" s="242"/>
      <c r="O794" s="242"/>
      <c r="P794" s="242"/>
      <c r="Q794" s="242"/>
      <c r="R794" s="242"/>
      <c r="S794" s="242"/>
      <c r="T794" s="24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4" t="s">
        <v>215</v>
      </c>
      <c r="AU794" s="244" t="s">
        <v>81</v>
      </c>
      <c r="AV794" s="13" t="s">
        <v>79</v>
      </c>
      <c r="AW794" s="13" t="s">
        <v>33</v>
      </c>
      <c r="AX794" s="13" t="s">
        <v>72</v>
      </c>
      <c r="AY794" s="244" t="s">
        <v>203</v>
      </c>
    </row>
    <row r="795" s="13" customFormat="1">
      <c r="A795" s="13"/>
      <c r="B795" s="234"/>
      <c r="C795" s="235"/>
      <c r="D795" s="236" t="s">
        <v>215</v>
      </c>
      <c r="E795" s="237" t="s">
        <v>19</v>
      </c>
      <c r="F795" s="238" t="s">
        <v>957</v>
      </c>
      <c r="G795" s="235"/>
      <c r="H795" s="237" t="s">
        <v>19</v>
      </c>
      <c r="I795" s="239"/>
      <c r="J795" s="235"/>
      <c r="K795" s="235"/>
      <c r="L795" s="240"/>
      <c r="M795" s="241"/>
      <c r="N795" s="242"/>
      <c r="O795" s="242"/>
      <c r="P795" s="242"/>
      <c r="Q795" s="242"/>
      <c r="R795" s="242"/>
      <c r="S795" s="242"/>
      <c r="T795" s="24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4" t="s">
        <v>215</v>
      </c>
      <c r="AU795" s="244" t="s">
        <v>81</v>
      </c>
      <c r="AV795" s="13" t="s">
        <v>79</v>
      </c>
      <c r="AW795" s="13" t="s">
        <v>33</v>
      </c>
      <c r="AX795" s="13" t="s">
        <v>72</v>
      </c>
      <c r="AY795" s="244" t="s">
        <v>203</v>
      </c>
    </row>
    <row r="796" s="13" customFormat="1">
      <c r="A796" s="13"/>
      <c r="B796" s="234"/>
      <c r="C796" s="235"/>
      <c r="D796" s="236" t="s">
        <v>215</v>
      </c>
      <c r="E796" s="237" t="s">
        <v>19</v>
      </c>
      <c r="F796" s="238" t="s">
        <v>244</v>
      </c>
      <c r="G796" s="235"/>
      <c r="H796" s="237" t="s">
        <v>19</v>
      </c>
      <c r="I796" s="239"/>
      <c r="J796" s="235"/>
      <c r="K796" s="235"/>
      <c r="L796" s="240"/>
      <c r="M796" s="241"/>
      <c r="N796" s="242"/>
      <c r="O796" s="242"/>
      <c r="P796" s="242"/>
      <c r="Q796" s="242"/>
      <c r="R796" s="242"/>
      <c r="S796" s="242"/>
      <c r="T796" s="24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4" t="s">
        <v>215</v>
      </c>
      <c r="AU796" s="244" t="s">
        <v>81</v>
      </c>
      <c r="AV796" s="13" t="s">
        <v>79</v>
      </c>
      <c r="AW796" s="13" t="s">
        <v>33</v>
      </c>
      <c r="AX796" s="13" t="s">
        <v>72</v>
      </c>
      <c r="AY796" s="244" t="s">
        <v>203</v>
      </c>
    </row>
    <row r="797" s="13" customFormat="1">
      <c r="A797" s="13"/>
      <c r="B797" s="234"/>
      <c r="C797" s="235"/>
      <c r="D797" s="236" t="s">
        <v>215</v>
      </c>
      <c r="E797" s="237" t="s">
        <v>19</v>
      </c>
      <c r="F797" s="238" t="s">
        <v>949</v>
      </c>
      <c r="G797" s="235"/>
      <c r="H797" s="237" t="s">
        <v>19</v>
      </c>
      <c r="I797" s="239"/>
      <c r="J797" s="235"/>
      <c r="K797" s="235"/>
      <c r="L797" s="240"/>
      <c r="M797" s="241"/>
      <c r="N797" s="242"/>
      <c r="O797" s="242"/>
      <c r="P797" s="242"/>
      <c r="Q797" s="242"/>
      <c r="R797" s="242"/>
      <c r="S797" s="242"/>
      <c r="T797" s="24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4" t="s">
        <v>215</v>
      </c>
      <c r="AU797" s="244" t="s">
        <v>81</v>
      </c>
      <c r="AV797" s="13" t="s">
        <v>79</v>
      </c>
      <c r="AW797" s="13" t="s">
        <v>33</v>
      </c>
      <c r="AX797" s="13" t="s">
        <v>72</v>
      </c>
      <c r="AY797" s="244" t="s">
        <v>203</v>
      </c>
    </row>
    <row r="798" s="13" customFormat="1">
      <c r="A798" s="13"/>
      <c r="B798" s="234"/>
      <c r="C798" s="235"/>
      <c r="D798" s="236" t="s">
        <v>215</v>
      </c>
      <c r="E798" s="237" t="s">
        <v>19</v>
      </c>
      <c r="F798" s="238" t="s">
        <v>950</v>
      </c>
      <c r="G798" s="235"/>
      <c r="H798" s="237" t="s">
        <v>19</v>
      </c>
      <c r="I798" s="239"/>
      <c r="J798" s="235"/>
      <c r="K798" s="235"/>
      <c r="L798" s="240"/>
      <c r="M798" s="241"/>
      <c r="N798" s="242"/>
      <c r="O798" s="242"/>
      <c r="P798" s="242"/>
      <c r="Q798" s="242"/>
      <c r="R798" s="242"/>
      <c r="S798" s="242"/>
      <c r="T798" s="24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4" t="s">
        <v>215</v>
      </c>
      <c r="AU798" s="244" t="s">
        <v>81</v>
      </c>
      <c r="AV798" s="13" t="s">
        <v>79</v>
      </c>
      <c r="AW798" s="13" t="s">
        <v>33</v>
      </c>
      <c r="AX798" s="13" t="s">
        <v>72</v>
      </c>
      <c r="AY798" s="244" t="s">
        <v>203</v>
      </c>
    </row>
    <row r="799" s="14" customFormat="1">
      <c r="A799" s="14"/>
      <c r="B799" s="245"/>
      <c r="C799" s="246"/>
      <c r="D799" s="236" t="s">
        <v>215</v>
      </c>
      <c r="E799" s="247" t="s">
        <v>19</v>
      </c>
      <c r="F799" s="248" t="s">
        <v>245</v>
      </c>
      <c r="G799" s="246"/>
      <c r="H799" s="249">
        <v>8.0800000000000001</v>
      </c>
      <c r="I799" s="250"/>
      <c r="J799" s="246"/>
      <c r="K799" s="246"/>
      <c r="L799" s="251"/>
      <c r="M799" s="252"/>
      <c r="N799" s="253"/>
      <c r="O799" s="253"/>
      <c r="P799" s="253"/>
      <c r="Q799" s="253"/>
      <c r="R799" s="253"/>
      <c r="S799" s="253"/>
      <c r="T799" s="25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5" t="s">
        <v>215</v>
      </c>
      <c r="AU799" s="255" t="s">
        <v>81</v>
      </c>
      <c r="AV799" s="14" t="s">
        <v>81</v>
      </c>
      <c r="AW799" s="14" t="s">
        <v>33</v>
      </c>
      <c r="AX799" s="14" t="s">
        <v>72</v>
      </c>
      <c r="AY799" s="255" t="s">
        <v>203</v>
      </c>
    </row>
    <row r="800" s="13" customFormat="1">
      <c r="A800" s="13"/>
      <c r="B800" s="234"/>
      <c r="C800" s="235"/>
      <c r="D800" s="236" t="s">
        <v>215</v>
      </c>
      <c r="E800" s="237" t="s">
        <v>19</v>
      </c>
      <c r="F800" s="238" t="s">
        <v>216</v>
      </c>
      <c r="G800" s="235"/>
      <c r="H800" s="237" t="s">
        <v>19</v>
      </c>
      <c r="I800" s="239"/>
      <c r="J800" s="235"/>
      <c r="K800" s="235"/>
      <c r="L800" s="240"/>
      <c r="M800" s="241"/>
      <c r="N800" s="242"/>
      <c r="O800" s="242"/>
      <c r="P800" s="242"/>
      <c r="Q800" s="242"/>
      <c r="R800" s="242"/>
      <c r="S800" s="242"/>
      <c r="T800" s="24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4" t="s">
        <v>215</v>
      </c>
      <c r="AU800" s="244" t="s">
        <v>81</v>
      </c>
      <c r="AV800" s="13" t="s">
        <v>79</v>
      </c>
      <c r="AW800" s="13" t="s">
        <v>33</v>
      </c>
      <c r="AX800" s="13" t="s">
        <v>72</v>
      </c>
      <c r="AY800" s="244" t="s">
        <v>203</v>
      </c>
    </row>
    <row r="801" s="13" customFormat="1">
      <c r="A801" s="13"/>
      <c r="B801" s="234"/>
      <c r="C801" s="235"/>
      <c r="D801" s="236" t="s">
        <v>215</v>
      </c>
      <c r="E801" s="237" t="s">
        <v>19</v>
      </c>
      <c r="F801" s="238" t="s">
        <v>958</v>
      </c>
      <c r="G801" s="235"/>
      <c r="H801" s="237" t="s">
        <v>19</v>
      </c>
      <c r="I801" s="239"/>
      <c r="J801" s="235"/>
      <c r="K801" s="235"/>
      <c r="L801" s="240"/>
      <c r="M801" s="241"/>
      <c r="N801" s="242"/>
      <c r="O801" s="242"/>
      <c r="P801" s="242"/>
      <c r="Q801" s="242"/>
      <c r="R801" s="242"/>
      <c r="S801" s="242"/>
      <c r="T801" s="24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4" t="s">
        <v>215</v>
      </c>
      <c r="AU801" s="244" t="s">
        <v>81</v>
      </c>
      <c r="AV801" s="13" t="s">
        <v>79</v>
      </c>
      <c r="AW801" s="13" t="s">
        <v>33</v>
      </c>
      <c r="AX801" s="13" t="s">
        <v>72</v>
      </c>
      <c r="AY801" s="244" t="s">
        <v>203</v>
      </c>
    </row>
    <row r="802" s="13" customFormat="1">
      <c r="A802" s="13"/>
      <c r="B802" s="234"/>
      <c r="C802" s="235"/>
      <c r="D802" s="236" t="s">
        <v>215</v>
      </c>
      <c r="E802" s="237" t="s">
        <v>19</v>
      </c>
      <c r="F802" s="238" t="s">
        <v>226</v>
      </c>
      <c r="G802" s="235"/>
      <c r="H802" s="237" t="s">
        <v>19</v>
      </c>
      <c r="I802" s="239"/>
      <c r="J802" s="235"/>
      <c r="K802" s="235"/>
      <c r="L802" s="240"/>
      <c r="M802" s="241"/>
      <c r="N802" s="242"/>
      <c r="O802" s="242"/>
      <c r="P802" s="242"/>
      <c r="Q802" s="242"/>
      <c r="R802" s="242"/>
      <c r="S802" s="242"/>
      <c r="T802" s="24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4" t="s">
        <v>215</v>
      </c>
      <c r="AU802" s="244" t="s">
        <v>81</v>
      </c>
      <c r="AV802" s="13" t="s">
        <v>79</v>
      </c>
      <c r="AW802" s="13" t="s">
        <v>33</v>
      </c>
      <c r="AX802" s="13" t="s">
        <v>72</v>
      </c>
      <c r="AY802" s="244" t="s">
        <v>203</v>
      </c>
    </row>
    <row r="803" s="13" customFormat="1">
      <c r="A803" s="13"/>
      <c r="B803" s="234"/>
      <c r="C803" s="235"/>
      <c r="D803" s="236" t="s">
        <v>215</v>
      </c>
      <c r="E803" s="237" t="s">
        <v>19</v>
      </c>
      <c r="F803" s="238" t="s">
        <v>949</v>
      </c>
      <c r="G803" s="235"/>
      <c r="H803" s="237" t="s">
        <v>19</v>
      </c>
      <c r="I803" s="239"/>
      <c r="J803" s="235"/>
      <c r="K803" s="235"/>
      <c r="L803" s="240"/>
      <c r="M803" s="241"/>
      <c r="N803" s="242"/>
      <c r="O803" s="242"/>
      <c r="P803" s="242"/>
      <c r="Q803" s="242"/>
      <c r="R803" s="242"/>
      <c r="S803" s="242"/>
      <c r="T803" s="24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4" t="s">
        <v>215</v>
      </c>
      <c r="AU803" s="244" t="s">
        <v>81</v>
      </c>
      <c r="AV803" s="13" t="s">
        <v>79</v>
      </c>
      <c r="AW803" s="13" t="s">
        <v>33</v>
      </c>
      <c r="AX803" s="13" t="s">
        <v>72</v>
      </c>
      <c r="AY803" s="244" t="s">
        <v>203</v>
      </c>
    </row>
    <row r="804" s="13" customFormat="1">
      <c r="A804" s="13"/>
      <c r="B804" s="234"/>
      <c r="C804" s="235"/>
      <c r="D804" s="236" t="s">
        <v>215</v>
      </c>
      <c r="E804" s="237" t="s">
        <v>19</v>
      </c>
      <c r="F804" s="238" t="s">
        <v>950</v>
      </c>
      <c r="G804" s="235"/>
      <c r="H804" s="237" t="s">
        <v>19</v>
      </c>
      <c r="I804" s="239"/>
      <c r="J804" s="235"/>
      <c r="K804" s="235"/>
      <c r="L804" s="240"/>
      <c r="M804" s="241"/>
      <c r="N804" s="242"/>
      <c r="O804" s="242"/>
      <c r="P804" s="242"/>
      <c r="Q804" s="242"/>
      <c r="R804" s="242"/>
      <c r="S804" s="242"/>
      <c r="T804" s="24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4" t="s">
        <v>215</v>
      </c>
      <c r="AU804" s="244" t="s">
        <v>81</v>
      </c>
      <c r="AV804" s="13" t="s">
        <v>79</v>
      </c>
      <c r="AW804" s="13" t="s">
        <v>33</v>
      </c>
      <c r="AX804" s="13" t="s">
        <v>72</v>
      </c>
      <c r="AY804" s="244" t="s">
        <v>203</v>
      </c>
    </row>
    <row r="805" s="14" customFormat="1">
      <c r="A805" s="14"/>
      <c r="B805" s="245"/>
      <c r="C805" s="246"/>
      <c r="D805" s="236" t="s">
        <v>215</v>
      </c>
      <c r="E805" s="247" t="s">
        <v>19</v>
      </c>
      <c r="F805" s="248" t="s">
        <v>227</v>
      </c>
      <c r="G805" s="246"/>
      <c r="H805" s="249">
        <v>26.579999999999998</v>
      </c>
      <c r="I805" s="250"/>
      <c r="J805" s="246"/>
      <c r="K805" s="246"/>
      <c r="L805" s="251"/>
      <c r="M805" s="252"/>
      <c r="N805" s="253"/>
      <c r="O805" s="253"/>
      <c r="P805" s="253"/>
      <c r="Q805" s="253"/>
      <c r="R805" s="253"/>
      <c r="S805" s="253"/>
      <c r="T805" s="25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5" t="s">
        <v>215</v>
      </c>
      <c r="AU805" s="255" t="s">
        <v>81</v>
      </c>
      <c r="AV805" s="14" t="s">
        <v>81</v>
      </c>
      <c r="AW805" s="14" t="s">
        <v>33</v>
      </c>
      <c r="AX805" s="14" t="s">
        <v>72</v>
      </c>
      <c r="AY805" s="255" t="s">
        <v>203</v>
      </c>
    </row>
    <row r="806" s="13" customFormat="1">
      <c r="A806" s="13"/>
      <c r="B806" s="234"/>
      <c r="C806" s="235"/>
      <c r="D806" s="236" t="s">
        <v>215</v>
      </c>
      <c r="E806" s="237" t="s">
        <v>19</v>
      </c>
      <c r="F806" s="238" t="s">
        <v>216</v>
      </c>
      <c r="G806" s="235"/>
      <c r="H806" s="237" t="s">
        <v>19</v>
      </c>
      <c r="I806" s="239"/>
      <c r="J806" s="235"/>
      <c r="K806" s="235"/>
      <c r="L806" s="240"/>
      <c r="M806" s="241"/>
      <c r="N806" s="242"/>
      <c r="O806" s="242"/>
      <c r="P806" s="242"/>
      <c r="Q806" s="242"/>
      <c r="R806" s="242"/>
      <c r="S806" s="242"/>
      <c r="T806" s="24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4" t="s">
        <v>215</v>
      </c>
      <c r="AU806" s="244" t="s">
        <v>81</v>
      </c>
      <c r="AV806" s="13" t="s">
        <v>79</v>
      </c>
      <c r="AW806" s="13" t="s">
        <v>33</v>
      </c>
      <c r="AX806" s="13" t="s">
        <v>72</v>
      </c>
      <c r="AY806" s="244" t="s">
        <v>203</v>
      </c>
    </row>
    <row r="807" s="13" customFormat="1">
      <c r="A807" s="13"/>
      <c r="B807" s="234"/>
      <c r="C807" s="235"/>
      <c r="D807" s="236" t="s">
        <v>215</v>
      </c>
      <c r="E807" s="237" t="s">
        <v>19</v>
      </c>
      <c r="F807" s="238" t="s">
        <v>959</v>
      </c>
      <c r="G807" s="235"/>
      <c r="H807" s="237" t="s">
        <v>19</v>
      </c>
      <c r="I807" s="239"/>
      <c r="J807" s="235"/>
      <c r="K807" s="235"/>
      <c r="L807" s="240"/>
      <c r="M807" s="241"/>
      <c r="N807" s="242"/>
      <c r="O807" s="242"/>
      <c r="P807" s="242"/>
      <c r="Q807" s="242"/>
      <c r="R807" s="242"/>
      <c r="S807" s="242"/>
      <c r="T807" s="24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4" t="s">
        <v>215</v>
      </c>
      <c r="AU807" s="244" t="s">
        <v>81</v>
      </c>
      <c r="AV807" s="13" t="s">
        <v>79</v>
      </c>
      <c r="AW807" s="13" t="s">
        <v>33</v>
      </c>
      <c r="AX807" s="13" t="s">
        <v>72</v>
      </c>
      <c r="AY807" s="244" t="s">
        <v>203</v>
      </c>
    </row>
    <row r="808" s="13" customFormat="1">
      <c r="A808" s="13"/>
      <c r="B808" s="234"/>
      <c r="C808" s="235"/>
      <c r="D808" s="236" t="s">
        <v>215</v>
      </c>
      <c r="E808" s="237" t="s">
        <v>19</v>
      </c>
      <c r="F808" s="238" t="s">
        <v>329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215</v>
      </c>
      <c r="AU808" s="244" t="s">
        <v>81</v>
      </c>
      <c r="AV808" s="13" t="s">
        <v>79</v>
      </c>
      <c r="AW808" s="13" t="s">
        <v>33</v>
      </c>
      <c r="AX808" s="13" t="s">
        <v>72</v>
      </c>
      <c r="AY808" s="244" t="s">
        <v>203</v>
      </c>
    </row>
    <row r="809" s="13" customFormat="1">
      <c r="A809" s="13"/>
      <c r="B809" s="234"/>
      <c r="C809" s="235"/>
      <c r="D809" s="236" t="s">
        <v>215</v>
      </c>
      <c r="E809" s="237" t="s">
        <v>19</v>
      </c>
      <c r="F809" s="238" t="s">
        <v>949</v>
      </c>
      <c r="G809" s="235"/>
      <c r="H809" s="237" t="s">
        <v>19</v>
      </c>
      <c r="I809" s="239"/>
      <c r="J809" s="235"/>
      <c r="K809" s="235"/>
      <c r="L809" s="240"/>
      <c r="M809" s="241"/>
      <c r="N809" s="242"/>
      <c r="O809" s="242"/>
      <c r="P809" s="242"/>
      <c r="Q809" s="242"/>
      <c r="R809" s="242"/>
      <c r="S809" s="242"/>
      <c r="T809" s="24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4" t="s">
        <v>215</v>
      </c>
      <c r="AU809" s="244" t="s">
        <v>81</v>
      </c>
      <c r="AV809" s="13" t="s">
        <v>79</v>
      </c>
      <c r="AW809" s="13" t="s">
        <v>33</v>
      </c>
      <c r="AX809" s="13" t="s">
        <v>72</v>
      </c>
      <c r="AY809" s="244" t="s">
        <v>203</v>
      </c>
    </row>
    <row r="810" s="13" customFormat="1">
      <c r="A810" s="13"/>
      <c r="B810" s="234"/>
      <c r="C810" s="235"/>
      <c r="D810" s="236" t="s">
        <v>215</v>
      </c>
      <c r="E810" s="237" t="s">
        <v>19</v>
      </c>
      <c r="F810" s="238" t="s">
        <v>950</v>
      </c>
      <c r="G810" s="235"/>
      <c r="H810" s="237" t="s">
        <v>19</v>
      </c>
      <c r="I810" s="239"/>
      <c r="J810" s="235"/>
      <c r="K810" s="235"/>
      <c r="L810" s="240"/>
      <c r="M810" s="241"/>
      <c r="N810" s="242"/>
      <c r="O810" s="242"/>
      <c r="P810" s="242"/>
      <c r="Q810" s="242"/>
      <c r="R810" s="242"/>
      <c r="S810" s="242"/>
      <c r="T810" s="24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4" t="s">
        <v>215</v>
      </c>
      <c r="AU810" s="244" t="s">
        <v>81</v>
      </c>
      <c r="AV810" s="13" t="s">
        <v>79</v>
      </c>
      <c r="AW810" s="13" t="s">
        <v>33</v>
      </c>
      <c r="AX810" s="13" t="s">
        <v>72</v>
      </c>
      <c r="AY810" s="244" t="s">
        <v>203</v>
      </c>
    </row>
    <row r="811" s="14" customFormat="1">
      <c r="A811" s="14"/>
      <c r="B811" s="245"/>
      <c r="C811" s="246"/>
      <c r="D811" s="236" t="s">
        <v>215</v>
      </c>
      <c r="E811" s="247" t="s">
        <v>19</v>
      </c>
      <c r="F811" s="248" t="s">
        <v>245</v>
      </c>
      <c r="G811" s="246"/>
      <c r="H811" s="249">
        <v>8.0800000000000001</v>
      </c>
      <c r="I811" s="250"/>
      <c r="J811" s="246"/>
      <c r="K811" s="246"/>
      <c r="L811" s="251"/>
      <c r="M811" s="252"/>
      <c r="N811" s="253"/>
      <c r="O811" s="253"/>
      <c r="P811" s="253"/>
      <c r="Q811" s="253"/>
      <c r="R811" s="253"/>
      <c r="S811" s="253"/>
      <c r="T811" s="25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5" t="s">
        <v>215</v>
      </c>
      <c r="AU811" s="255" t="s">
        <v>81</v>
      </c>
      <c r="AV811" s="14" t="s">
        <v>81</v>
      </c>
      <c r="AW811" s="14" t="s">
        <v>33</v>
      </c>
      <c r="AX811" s="14" t="s">
        <v>72</v>
      </c>
      <c r="AY811" s="255" t="s">
        <v>203</v>
      </c>
    </row>
    <row r="812" s="15" customFormat="1">
      <c r="A812" s="15"/>
      <c r="B812" s="256"/>
      <c r="C812" s="257"/>
      <c r="D812" s="236" t="s">
        <v>215</v>
      </c>
      <c r="E812" s="258" t="s">
        <v>19</v>
      </c>
      <c r="F812" s="259" t="s">
        <v>246</v>
      </c>
      <c r="G812" s="257"/>
      <c r="H812" s="260">
        <v>221.32000000000002</v>
      </c>
      <c r="I812" s="261"/>
      <c r="J812" s="257"/>
      <c r="K812" s="257"/>
      <c r="L812" s="262"/>
      <c r="M812" s="263"/>
      <c r="N812" s="264"/>
      <c r="O812" s="264"/>
      <c r="P812" s="264"/>
      <c r="Q812" s="264"/>
      <c r="R812" s="264"/>
      <c r="S812" s="264"/>
      <c r="T812" s="26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T812" s="266" t="s">
        <v>215</v>
      </c>
      <c r="AU812" s="266" t="s">
        <v>81</v>
      </c>
      <c r="AV812" s="15" t="s">
        <v>211</v>
      </c>
      <c r="AW812" s="15" t="s">
        <v>33</v>
      </c>
      <c r="AX812" s="15" t="s">
        <v>79</v>
      </c>
      <c r="AY812" s="266" t="s">
        <v>203</v>
      </c>
    </row>
    <row r="813" s="2" customFormat="1" ht="16.5" customHeight="1">
      <c r="A813" s="40"/>
      <c r="B813" s="41"/>
      <c r="C813" s="270" t="s">
        <v>960</v>
      </c>
      <c r="D813" s="270" t="s">
        <v>771</v>
      </c>
      <c r="E813" s="271" t="s">
        <v>961</v>
      </c>
      <c r="F813" s="272" t="s">
        <v>962</v>
      </c>
      <c r="G813" s="273" t="s">
        <v>209</v>
      </c>
      <c r="H813" s="274">
        <v>243.452</v>
      </c>
      <c r="I813" s="275"/>
      <c r="J813" s="276">
        <f>ROUND(I813*H813,2)</f>
        <v>0</v>
      </c>
      <c r="K813" s="272" t="s">
        <v>210</v>
      </c>
      <c r="L813" s="277"/>
      <c r="M813" s="278" t="s">
        <v>19</v>
      </c>
      <c r="N813" s="279" t="s">
        <v>43</v>
      </c>
      <c r="O813" s="86"/>
      <c r="P813" s="225">
        <f>O813*H813</f>
        <v>0</v>
      </c>
      <c r="Q813" s="225">
        <v>2.0000000000000002E-05</v>
      </c>
      <c r="R813" s="225">
        <f>Q813*H813</f>
        <v>0.0048690400000000007</v>
      </c>
      <c r="S813" s="225">
        <v>0</v>
      </c>
      <c r="T813" s="226">
        <f>S813*H813</f>
        <v>0</v>
      </c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R813" s="227" t="s">
        <v>821</v>
      </c>
      <c r="AT813" s="227" t="s">
        <v>771</v>
      </c>
      <c r="AU813" s="227" t="s">
        <v>81</v>
      </c>
      <c r="AY813" s="19" t="s">
        <v>203</v>
      </c>
      <c r="BE813" s="228">
        <f>IF(N813="základní",J813,0)</f>
        <v>0</v>
      </c>
      <c r="BF813" s="228">
        <f>IF(N813="snížená",J813,0)</f>
        <v>0</v>
      </c>
      <c r="BG813" s="228">
        <f>IF(N813="zákl. přenesená",J813,0)</f>
        <v>0</v>
      </c>
      <c r="BH813" s="228">
        <f>IF(N813="sníž. přenesená",J813,0)</f>
        <v>0</v>
      </c>
      <c r="BI813" s="228">
        <f>IF(N813="nulová",J813,0)</f>
        <v>0</v>
      </c>
      <c r="BJ813" s="19" t="s">
        <v>79</v>
      </c>
      <c r="BK813" s="228">
        <f>ROUND(I813*H813,2)</f>
        <v>0</v>
      </c>
      <c r="BL813" s="19" t="s">
        <v>321</v>
      </c>
      <c r="BM813" s="227" t="s">
        <v>963</v>
      </c>
    </row>
    <row r="814" s="13" customFormat="1">
      <c r="A814" s="13"/>
      <c r="B814" s="234"/>
      <c r="C814" s="235"/>
      <c r="D814" s="236" t="s">
        <v>215</v>
      </c>
      <c r="E814" s="237" t="s">
        <v>19</v>
      </c>
      <c r="F814" s="238" t="s">
        <v>216</v>
      </c>
      <c r="G814" s="235"/>
      <c r="H814" s="237" t="s">
        <v>19</v>
      </c>
      <c r="I814" s="239"/>
      <c r="J814" s="235"/>
      <c r="K814" s="235"/>
      <c r="L814" s="240"/>
      <c r="M814" s="241"/>
      <c r="N814" s="242"/>
      <c r="O814" s="242"/>
      <c r="P814" s="242"/>
      <c r="Q814" s="242"/>
      <c r="R814" s="242"/>
      <c r="S814" s="242"/>
      <c r="T814" s="24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4" t="s">
        <v>215</v>
      </c>
      <c r="AU814" s="244" t="s">
        <v>81</v>
      </c>
      <c r="AV814" s="13" t="s">
        <v>79</v>
      </c>
      <c r="AW814" s="13" t="s">
        <v>33</v>
      </c>
      <c r="AX814" s="13" t="s">
        <v>72</v>
      </c>
      <c r="AY814" s="244" t="s">
        <v>203</v>
      </c>
    </row>
    <row r="815" s="13" customFormat="1">
      <c r="A815" s="13"/>
      <c r="B815" s="234"/>
      <c r="C815" s="235"/>
      <c r="D815" s="236" t="s">
        <v>215</v>
      </c>
      <c r="E815" s="237" t="s">
        <v>19</v>
      </c>
      <c r="F815" s="238" t="s">
        <v>948</v>
      </c>
      <c r="G815" s="235"/>
      <c r="H815" s="237" t="s">
        <v>19</v>
      </c>
      <c r="I815" s="239"/>
      <c r="J815" s="235"/>
      <c r="K815" s="235"/>
      <c r="L815" s="240"/>
      <c r="M815" s="241"/>
      <c r="N815" s="242"/>
      <c r="O815" s="242"/>
      <c r="P815" s="242"/>
      <c r="Q815" s="242"/>
      <c r="R815" s="242"/>
      <c r="S815" s="242"/>
      <c r="T815" s="24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4" t="s">
        <v>215</v>
      </c>
      <c r="AU815" s="244" t="s">
        <v>81</v>
      </c>
      <c r="AV815" s="13" t="s">
        <v>79</v>
      </c>
      <c r="AW815" s="13" t="s">
        <v>33</v>
      </c>
      <c r="AX815" s="13" t="s">
        <v>72</v>
      </c>
      <c r="AY815" s="244" t="s">
        <v>203</v>
      </c>
    </row>
    <row r="816" s="13" customFormat="1">
      <c r="A816" s="13"/>
      <c r="B816" s="234"/>
      <c r="C816" s="235"/>
      <c r="D816" s="236" t="s">
        <v>215</v>
      </c>
      <c r="E816" s="237" t="s">
        <v>19</v>
      </c>
      <c r="F816" s="238" t="s">
        <v>218</v>
      </c>
      <c r="G816" s="235"/>
      <c r="H816" s="237" t="s">
        <v>19</v>
      </c>
      <c r="I816" s="239"/>
      <c r="J816" s="235"/>
      <c r="K816" s="235"/>
      <c r="L816" s="240"/>
      <c r="M816" s="241"/>
      <c r="N816" s="242"/>
      <c r="O816" s="242"/>
      <c r="P816" s="242"/>
      <c r="Q816" s="242"/>
      <c r="R816" s="242"/>
      <c r="S816" s="242"/>
      <c r="T816" s="24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4" t="s">
        <v>215</v>
      </c>
      <c r="AU816" s="244" t="s">
        <v>81</v>
      </c>
      <c r="AV816" s="13" t="s">
        <v>79</v>
      </c>
      <c r="AW816" s="13" t="s">
        <v>33</v>
      </c>
      <c r="AX816" s="13" t="s">
        <v>72</v>
      </c>
      <c r="AY816" s="244" t="s">
        <v>203</v>
      </c>
    </row>
    <row r="817" s="13" customFormat="1">
      <c r="A817" s="13"/>
      <c r="B817" s="234"/>
      <c r="C817" s="235"/>
      <c r="D817" s="236" t="s">
        <v>215</v>
      </c>
      <c r="E817" s="237" t="s">
        <v>19</v>
      </c>
      <c r="F817" s="238" t="s">
        <v>949</v>
      </c>
      <c r="G817" s="235"/>
      <c r="H817" s="237" t="s">
        <v>19</v>
      </c>
      <c r="I817" s="239"/>
      <c r="J817" s="235"/>
      <c r="K817" s="235"/>
      <c r="L817" s="240"/>
      <c r="M817" s="241"/>
      <c r="N817" s="242"/>
      <c r="O817" s="242"/>
      <c r="P817" s="242"/>
      <c r="Q817" s="242"/>
      <c r="R817" s="242"/>
      <c r="S817" s="242"/>
      <c r="T817" s="24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4" t="s">
        <v>215</v>
      </c>
      <c r="AU817" s="244" t="s">
        <v>81</v>
      </c>
      <c r="AV817" s="13" t="s">
        <v>79</v>
      </c>
      <c r="AW817" s="13" t="s">
        <v>33</v>
      </c>
      <c r="AX817" s="13" t="s">
        <v>72</v>
      </c>
      <c r="AY817" s="244" t="s">
        <v>203</v>
      </c>
    </row>
    <row r="818" s="13" customFormat="1">
      <c r="A818" s="13"/>
      <c r="B818" s="234"/>
      <c r="C818" s="235"/>
      <c r="D818" s="236" t="s">
        <v>215</v>
      </c>
      <c r="E818" s="237" t="s">
        <v>19</v>
      </c>
      <c r="F818" s="238" t="s">
        <v>950</v>
      </c>
      <c r="G818" s="235"/>
      <c r="H818" s="237" t="s">
        <v>19</v>
      </c>
      <c r="I818" s="239"/>
      <c r="J818" s="235"/>
      <c r="K818" s="235"/>
      <c r="L818" s="240"/>
      <c r="M818" s="241"/>
      <c r="N818" s="242"/>
      <c r="O818" s="242"/>
      <c r="P818" s="242"/>
      <c r="Q818" s="242"/>
      <c r="R818" s="242"/>
      <c r="S818" s="242"/>
      <c r="T818" s="24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4" t="s">
        <v>215</v>
      </c>
      <c r="AU818" s="244" t="s">
        <v>81</v>
      </c>
      <c r="AV818" s="13" t="s">
        <v>79</v>
      </c>
      <c r="AW818" s="13" t="s">
        <v>33</v>
      </c>
      <c r="AX818" s="13" t="s">
        <v>72</v>
      </c>
      <c r="AY818" s="244" t="s">
        <v>203</v>
      </c>
    </row>
    <row r="819" s="14" customFormat="1">
      <c r="A819" s="14"/>
      <c r="B819" s="245"/>
      <c r="C819" s="246"/>
      <c r="D819" s="236" t="s">
        <v>215</v>
      </c>
      <c r="E819" s="247" t="s">
        <v>19</v>
      </c>
      <c r="F819" s="248" t="s">
        <v>221</v>
      </c>
      <c r="G819" s="246"/>
      <c r="H819" s="249">
        <v>7.5700000000000003</v>
      </c>
      <c r="I819" s="250"/>
      <c r="J819" s="246"/>
      <c r="K819" s="246"/>
      <c r="L819" s="251"/>
      <c r="M819" s="252"/>
      <c r="N819" s="253"/>
      <c r="O819" s="253"/>
      <c r="P819" s="253"/>
      <c r="Q819" s="253"/>
      <c r="R819" s="253"/>
      <c r="S819" s="253"/>
      <c r="T819" s="25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5" t="s">
        <v>215</v>
      </c>
      <c r="AU819" s="255" t="s">
        <v>81</v>
      </c>
      <c r="AV819" s="14" t="s">
        <v>81</v>
      </c>
      <c r="AW819" s="14" t="s">
        <v>33</v>
      </c>
      <c r="AX819" s="14" t="s">
        <v>72</v>
      </c>
      <c r="AY819" s="255" t="s">
        <v>203</v>
      </c>
    </row>
    <row r="820" s="13" customFormat="1">
      <c r="A820" s="13"/>
      <c r="B820" s="234"/>
      <c r="C820" s="235"/>
      <c r="D820" s="236" t="s">
        <v>215</v>
      </c>
      <c r="E820" s="237" t="s">
        <v>19</v>
      </c>
      <c r="F820" s="238" t="s">
        <v>216</v>
      </c>
      <c r="G820" s="235"/>
      <c r="H820" s="237" t="s">
        <v>19</v>
      </c>
      <c r="I820" s="239"/>
      <c r="J820" s="235"/>
      <c r="K820" s="235"/>
      <c r="L820" s="240"/>
      <c r="M820" s="241"/>
      <c r="N820" s="242"/>
      <c r="O820" s="242"/>
      <c r="P820" s="242"/>
      <c r="Q820" s="242"/>
      <c r="R820" s="242"/>
      <c r="S820" s="242"/>
      <c r="T820" s="24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4" t="s">
        <v>215</v>
      </c>
      <c r="AU820" s="244" t="s">
        <v>81</v>
      </c>
      <c r="AV820" s="13" t="s">
        <v>79</v>
      </c>
      <c r="AW820" s="13" t="s">
        <v>33</v>
      </c>
      <c r="AX820" s="13" t="s">
        <v>72</v>
      </c>
      <c r="AY820" s="244" t="s">
        <v>203</v>
      </c>
    </row>
    <row r="821" s="13" customFormat="1">
      <c r="A821" s="13"/>
      <c r="B821" s="234"/>
      <c r="C821" s="235"/>
      <c r="D821" s="236" t="s">
        <v>215</v>
      </c>
      <c r="E821" s="237" t="s">
        <v>19</v>
      </c>
      <c r="F821" s="238" t="s">
        <v>951</v>
      </c>
      <c r="G821" s="235"/>
      <c r="H821" s="237" t="s">
        <v>19</v>
      </c>
      <c r="I821" s="239"/>
      <c r="J821" s="235"/>
      <c r="K821" s="235"/>
      <c r="L821" s="240"/>
      <c r="M821" s="241"/>
      <c r="N821" s="242"/>
      <c r="O821" s="242"/>
      <c r="P821" s="242"/>
      <c r="Q821" s="242"/>
      <c r="R821" s="242"/>
      <c r="S821" s="242"/>
      <c r="T821" s="24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4" t="s">
        <v>215</v>
      </c>
      <c r="AU821" s="244" t="s">
        <v>81</v>
      </c>
      <c r="AV821" s="13" t="s">
        <v>79</v>
      </c>
      <c r="AW821" s="13" t="s">
        <v>33</v>
      </c>
      <c r="AX821" s="13" t="s">
        <v>72</v>
      </c>
      <c r="AY821" s="244" t="s">
        <v>203</v>
      </c>
    </row>
    <row r="822" s="13" customFormat="1">
      <c r="A822" s="13"/>
      <c r="B822" s="234"/>
      <c r="C822" s="235"/>
      <c r="D822" s="236" t="s">
        <v>215</v>
      </c>
      <c r="E822" s="237" t="s">
        <v>19</v>
      </c>
      <c r="F822" s="238" t="s">
        <v>223</v>
      </c>
      <c r="G822" s="235"/>
      <c r="H822" s="237" t="s">
        <v>19</v>
      </c>
      <c r="I822" s="239"/>
      <c r="J822" s="235"/>
      <c r="K822" s="235"/>
      <c r="L822" s="240"/>
      <c r="M822" s="241"/>
      <c r="N822" s="242"/>
      <c r="O822" s="242"/>
      <c r="P822" s="242"/>
      <c r="Q822" s="242"/>
      <c r="R822" s="242"/>
      <c r="S822" s="242"/>
      <c r="T822" s="24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4" t="s">
        <v>215</v>
      </c>
      <c r="AU822" s="244" t="s">
        <v>81</v>
      </c>
      <c r="AV822" s="13" t="s">
        <v>79</v>
      </c>
      <c r="AW822" s="13" t="s">
        <v>33</v>
      </c>
      <c r="AX822" s="13" t="s">
        <v>72</v>
      </c>
      <c r="AY822" s="244" t="s">
        <v>203</v>
      </c>
    </row>
    <row r="823" s="13" customFormat="1">
      <c r="A823" s="13"/>
      <c r="B823" s="234"/>
      <c r="C823" s="235"/>
      <c r="D823" s="236" t="s">
        <v>215</v>
      </c>
      <c r="E823" s="237" t="s">
        <v>19</v>
      </c>
      <c r="F823" s="238" t="s">
        <v>949</v>
      </c>
      <c r="G823" s="235"/>
      <c r="H823" s="237" t="s">
        <v>19</v>
      </c>
      <c r="I823" s="239"/>
      <c r="J823" s="235"/>
      <c r="K823" s="235"/>
      <c r="L823" s="240"/>
      <c r="M823" s="241"/>
      <c r="N823" s="242"/>
      <c r="O823" s="242"/>
      <c r="P823" s="242"/>
      <c r="Q823" s="242"/>
      <c r="R823" s="242"/>
      <c r="S823" s="242"/>
      <c r="T823" s="24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4" t="s">
        <v>215</v>
      </c>
      <c r="AU823" s="244" t="s">
        <v>81</v>
      </c>
      <c r="AV823" s="13" t="s">
        <v>79</v>
      </c>
      <c r="AW823" s="13" t="s">
        <v>33</v>
      </c>
      <c r="AX823" s="13" t="s">
        <v>72</v>
      </c>
      <c r="AY823" s="244" t="s">
        <v>203</v>
      </c>
    </row>
    <row r="824" s="13" customFormat="1">
      <c r="A824" s="13"/>
      <c r="B824" s="234"/>
      <c r="C824" s="235"/>
      <c r="D824" s="236" t="s">
        <v>215</v>
      </c>
      <c r="E824" s="237" t="s">
        <v>19</v>
      </c>
      <c r="F824" s="238" t="s">
        <v>950</v>
      </c>
      <c r="G824" s="235"/>
      <c r="H824" s="237" t="s">
        <v>19</v>
      </c>
      <c r="I824" s="239"/>
      <c r="J824" s="235"/>
      <c r="K824" s="235"/>
      <c r="L824" s="240"/>
      <c r="M824" s="241"/>
      <c r="N824" s="242"/>
      <c r="O824" s="242"/>
      <c r="P824" s="242"/>
      <c r="Q824" s="242"/>
      <c r="R824" s="242"/>
      <c r="S824" s="242"/>
      <c r="T824" s="24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44" t="s">
        <v>215</v>
      </c>
      <c r="AU824" s="244" t="s">
        <v>81</v>
      </c>
      <c r="AV824" s="13" t="s">
        <v>79</v>
      </c>
      <c r="AW824" s="13" t="s">
        <v>33</v>
      </c>
      <c r="AX824" s="13" t="s">
        <v>72</v>
      </c>
      <c r="AY824" s="244" t="s">
        <v>203</v>
      </c>
    </row>
    <row r="825" s="14" customFormat="1">
      <c r="A825" s="14"/>
      <c r="B825" s="245"/>
      <c r="C825" s="246"/>
      <c r="D825" s="236" t="s">
        <v>215</v>
      </c>
      <c r="E825" s="247" t="s">
        <v>19</v>
      </c>
      <c r="F825" s="248" t="s">
        <v>224</v>
      </c>
      <c r="G825" s="246"/>
      <c r="H825" s="249">
        <v>32.890000000000001</v>
      </c>
      <c r="I825" s="250"/>
      <c r="J825" s="246"/>
      <c r="K825" s="246"/>
      <c r="L825" s="251"/>
      <c r="M825" s="252"/>
      <c r="N825" s="253"/>
      <c r="O825" s="253"/>
      <c r="P825" s="253"/>
      <c r="Q825" s="253"/>
      <c r="R825" s="253"/>
      <c r="S825" s="253"/>
      <c r="T825" s="25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5" t="s">
        <v>215</v>
      </c>
      <c r="AU825" s="255" t="s">
        <v>81</v>
      </c>
      <c r="AV825" s="14" t="s">
        <v>81</v>
      </c>
      <c r="AW825" s="14" t="s">
        <v>33</v>
      </c>
      <c r="AX825" s="14" t="s">
        <v>72</v>
      </c>
      <c r="AY825" s="255" t="s">
        <v>203</v>
      </c>
    </row>
    <row r="826" s="13" customFormat="1">
      <c r="A826" s="13"/>
      <c r="B826" s="234"/>
      <c r="C826" s="235"/>
      <c r="D826" s="236" t="s">
        <v>215</v>
      </c>
      <c r="E826" s="237" t="s">
        <v>19</v>
      </c>
      <c r="F826" s="238" t="s">
        <v>216</v>
      </c>
      <c r="G826" s="235"/>
      <c r="H826" s="237" t="s">
        <v>19</v>
      </c>
      <c r="I826" s="239"/>
      <c r="J826" s="235"/>
      <c r="K826" s="235"/>
      <c r="L826" s="240"/>
      <c r="M826" s="241"/>
      <c r="N826" s="242"/>
      <c r="O826" s="242"/>
      <c r="P826" s="242"/>
      <c r="Q826" s="242"/>
      <c r="R826" s="242"/>
      <c r="S826" s="242"/>
      <c r="T826" s="24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4" t="s">
        <v>215</v>
      </c>
      <c r="AU826" s="244" t="s">
        <v>81</v>
      </c>
      <c r="AV826" s="13" t="s">
        <v>79</v>
      </c>
      <c r="AW826" s="13" t="s">
        <v>33</v>
      </c>
      <c r="AX826" s="13" t="s">
        <v>72</v>
      </c>
      <c r="AY826" s="244" t="s">
        <v>203</v>
      </c>
    </row>
    <row r="827" s="13" customFormat="1">
      <c r="A827" s="13"/>
      <c r="B827" s="234"/>
      <c r="C827" s="235"/>
      <c r="D827" s="236" t="s">
        <v>215</v>
      </c>
      <c r="E827" s="237" t="s">
        <v>19</v>
      </c>
      <c r="F827" s="238" t="s">
        <v>952</v>
      </c>
      <c r="G827" s="235"/>
      <c r="H827" s="237" t="s">
        <v>19</v>
      </c>
      <c r="I827" s="239"/>
      <c r="J827" s="235"/>
      <c r="K827" s="235"/>
      <c r="L827" s="240"/>
      <c r="M827" s="241"/>
      <c r="N827" s="242"/>
      <c r="O827" s="242"/>
      <c r="P827" s="242"/>
      <c r="Q827" s="242"/>
      <c r="R827" s="242"/>
      <c r="S827" s="242"/>
      <c r="T827" s="24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4" t="s">
        <v>215</v>
      </c>
      <c r="AU827" s="244" t="s">
        <v>81</v>
      </c>
      <c r="AV827" s="13" t="s">
        <v>79</v>
      </c>
      <c r="AW827" s="13" t="s">
        <v>33</v>
      </c>
      <c r="AX827" s="13" t="s">
        <v>72</v>
      </c>
      <c r="AY827" s="244" t="s">
        <v>203</v>
      </c>
    </row>
    <row r="828" s="13" customFormat="1">
      <c r="A828" s="13"/>
      <c r="B828" s="234"/>
      <c r="C828" s="235"/>
      <c r="D828" s="236" t="s">
        <v>215</v>
      </c>
      <c r="E828" s="237" t="s">
        <v>19</v>
      </c>
      <c r="F828" s="238" t="s">
        <v>238</v>
      </c>
      <c r="G828" s="235"/>
      <c r="H828" s="237" t="s">
        <v>19</v>
      </c>
      <c r="I828" s="239"/>
      <c r="J828" s="235"/>
      <c r="K828" s="235"/>
      <c r="L828" s="240"/>
      <c r="M828" s="241"/>
      <c r="N828" s="242"/>
      <c r="O828" s="242"/>
      <c r="P828" s="242"/>
      <c r="Q828" s="242"/>
      <c r="R828" s="242"/>
      <c r="S828" s="242"/>
      <c r="T828" s="24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4" t="s">
        <v>215</v>
      </c>
      <c r="AU828" s="244" t="s">
        <v>81</v>
      </c>
      <c r="AV828" s="13" t="s">
        <v>79</v>
      </c>
      <c r="AW828" s="13" t="s">
        <v>33</v>
      </c>
      <c r="AX828" s="13" t="s">
        <v>72</v>
      </c>
      <c r="AY828" s="244" t="s">
        <v>203</v>
      </c>
    </row>
    <row r="829" s="13" customFormat="1">
      <c r="A829" s="13"/>
      <c r="B829" s="234"/>
      <c r="C829" s="235"/>
      <c r="D829" s="236" t="s">
        <v>215</v>
      </c>
      <c r="E829" s="237" t="s">
        <v>19</v>
      </c>
      <c r="F829" s="238" t="s">
        <v>949</v>
      </c>
      <c r="G829" s="235"/>
      <c r="H829" s="237" t="s">
        <v>19</v>
      </c>
      <c r="I829" s="239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215</v>
      </c>
      <c r="AU829" s="244" t="s">
        <v>81</v>
      </c>
      <c r="AV829" s="13" t="s">
        <v>79</v>
      </c>
      <c r="AW829" s="13" t="s">
        <v>33</v>
      </c>
      <c r="AX829" s="13" t="s">
        <v>72</v>
      </c>
      <c r="AY829" s="244" t="s">
        <v>203</v>
      </c>
    </row>
    <row r="830" s="13" customFormat="1">
      <c r="A830" s="13"/>
      <c r="B830" s="234"/>
      <c r="C830" s="235"/>
      <c r="D830" s="236" t="s">
        <v>215</v>
      </c>
      <c r="E830" s="237" t="s">
        <v>19</v>
      </c>
      <c r="F830" s="238" t="s">
        <v>950</v>
      </c>
      <c r="G830" s="235"/>
      <c r="H830" s="237" t="s">
        <v>19</v>
      </c>
      <c r="I830" s="239"/>
      <c r="J830" s="235"/>
      <c r="K830" s="235"/>
      <c r="L830" s="240"/>
      <c r="M830" s="241"/>
      <c r="N830" s="242"/>
      <c r="O830" s="242"/>
      <c r="P830" s="242"/>
      <c r="Q830" s="242"/>
      <c r="R830" s="242"/>
      <c r="S830" s="242"/>
      <c r="T830" s="24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44" t="s">
        <v>215</v>
      </c>
      <c r="AU830" s="244" t="s">
        <v>81</v>
      </c>
      <c r="AV830" s="13" t="s">
        <v>79</v>
      </c>
      <c r="AW830" s="13" t="s">
        <v>33</v>
      </c>
      <c r="AX830" s="13" t="s">
        <v>72</v>
      </c>
      <c r="AY830" s="244" t="s">
        <v>203</v>
      </c>
    </row>
    <row r="831" s="14" customFormat="1">
      <c r="A831" s="14"/>
      <c r="B831" s="245"/>
      <c r="C831" s="246"/>
      <c r="D831" s="236" t="s">
        <v>215</v>
      </c>
      <c r="E831" s="247" t="s">
        <v>19</v>
      </c>
      <c r="F831" s="248" t="s">
        <v>239</v>
      </c>
      <c r="G831" s="246"/>
      <c r="H831" s="249">
        <v>39.799999999999997</v>
      </c>
      <c r="I831" s="250"/>
      <c r="J831" s="246"/>
      <c r="K831" s="246"/>
      <c r="L831" s="251"/>
      <c r="M831" s="252"/>
      <c r="N831" s="253"/>
      <c r="O831" s="253"/>
      <c r="P831" s="253"/>
      <c r="Q831" s="253"/>
      <c r="R831" s="253"/>
      <c r="S831" s="253"/>
      <c r="T831" s="25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5" t="s">
        <v>215</v>
      </c>
      <c r="AU831" s="255" t="s">
        <v>81</v>
      </c>
      <c r="AV831" s="14" t="s">
        <v>81</v>
      </c>
      <c r="AW831" s="14" t="s">
        <v>33</v>
      </c>
      <c r="AX831" s="14" t="s">
        <v>72</v>
      </c>
      <c r="AY831" s="255" t="s">
        <v>203</v>
      </c>
    </row>
    <row r="832" s="13" customFormat="1">
      <c r="A832" s="13"/>
      <c r="B832" s="234"/>
      <c r="C832" s="235"/>
      <c r="D832" s="236" t="s">
        <v>215</v>
      </c>
      <c r="E832" s="237" t="s">
        <v>19</v>
      </c>
      <c r="F832" s="238" t="s">
        <v>216</v>
      </c>
      <c r="G832" s="235"/>
      <c r="H832" s="237" t="s">
        <v>19</v>
      </c>
      <c r="I832" s="239"/>
      <c r="J832" s="235"/>
      <c r="K832" s="235"/>
      <c r="L832" s="240"/>
      <c r="M832" s="241"/>
      <c r="N832" s="242"/>
      <c r="O832" s="242"/>
      <c r="P832" s="242"/>
      <c r="Q832" s="242"/>
      <c r="R832" s="242"/>
      <c r="S832" s="242"/>
      <c r="T832" s="24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4" t="s">
        <v>215</v>
      </c>
      <c r="AU832" s="244" t="s">
        <v>81</v>
      </c>
      <c r="AV832" s="13" t="s">
        <v>79</v>
      </c>
      <c r="AW832" s="13" t="s">
        <v>33</v>
      </c>
      <c r="AX832" s="13" t="s">
        <v>72</v>
      </c>
      <c r="AY832" s="244" t="s">
        <v>203</v>
      </c>
    </row>
    <row r="833" s="13" customFormat="1">
      <c r="A833" s="13"/>
      <c r="B833" s="234"/>
      <c r="C833" s="235"/>
      <c r="D833" s="236" t="s">
        <v>215</v>
      </c>
      <c r="E833" s="237" t="s">
        <v>19</v>
      </c>
      <c r="F833" s="238" t="s">
        <v>953</v>
      </c>
      <c r="G833" s="235"/>
      <c r="H833" s="237" t="s">
        <v>19</v>
      </c>
      <c r="I833" s="239"/>
      <c r="J833" s="235"/>
      <c r="K833" s="235"/>
      <c r="L833" s="240"/>
      <c r="M833" s="241"/>
      <c r="N833" s="242"/>
      <c r="O833" s="242"/>
      <c r="P833" s="242"/>
      <c r="Q833" s="242"/>
      <c r="R833" s="242"/>
      <c r="S833" s="242"/>
      <c r="T833" s="24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4" t="s">
        <v>215</v>
      </c>
      <c r="AU833" s="244" t="s">
        <v>81</v>
      </c>
      <c r="AV833" s="13" t="s">
        <v>79</v>
      </c>
      <c r="AW833" s="13" t="s">
        <v>33</v>
      </c>
      <c r="AX833" s="13" t="s">
        <v>72</v>
      </c>
      <c r="AY833" s="244" t="s">
        <v>203</v>
      </c>
    </row>
    <row r="834" s="13" customFormat="1">
      <c r="A834" s="13"/>
      <c r="B834" s="234"/>
      <c r="C834" s="235"/>
      <c r="D834" s="236" t="s">
        <v>215</v>
      </c>
      <c r="E834" s="237" t="s">
        <v>19</v>
      </c>
      <c r="F834" s="238" t="s">
        <v>232</v>
      </c>
      <c r="G834" s="235"/>
      <c r="H834" s="237" t="s">
        <v>19</v>
      </c>
      <c r="I834" s="239"/>
      <c r="J834" s="235"/>
      <c r="K834" s="235"/>
      <c r="L834" s="240"/>
      <c r="M834" s="241"/>
      <c r="N834" s="242"/>
      <c r="O834" s="242"/>
      <c r="P834" s="242"/>
      <c r="Q834" s="242"/>
      <c r="R834" s="242"/>
      <c r="S834" s="242"/>
      <c r="T834" s="24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4" t="s">
        <v>215</v>
      </c>
      <c r="AU834" s="244" t="s">
        <v>81</v>
      </c>
      <c r="AV834" s="13" t="s">
        <v>79</v>
      </c>
      <c r="AW834" s="13" t="s">
        <v>33</v>
      </c>
      <c r="AX834" s="13" t="s">
        <v>72</v>
      </c>
      <c r="AY834" s="244" t="s">
        <v>203</v>
      </c>
    </row>
    <row r="835" s="13" customFormat="1">
      <c r="A835" s="13"/>
      <c r="B835" s="234"/>
      <c r="C835" s="235"/>
      <c r="D835" s="236" t="s">
        <v>215</v>
      </c>
      <c r="E835" s="237" t="s">
        <v>19</v>
      </c>
      <c r="F835" s="238" t="s">
        <v>949</v>
      </c>
      <c r="G835" s="235"/>
      <c r="H835" s="237" t="s">
        <v>19</v>
      </c>
      <c r="I835" s="239"/>
      <c r="J835" s="235"/>
      <c r="K835" s="235"/>
      <c r="L835" s="240"/>
      <c r="M835" s="241"/>
      <c r="N835" s="242"/>
      <c r="O835" s="242"/>
      <c r="P835" s="242"/>
      <c r="Q835" s="242"/>
      <c r="R835" s="242"/>
      <c r="S835" s="242"/>
      <c r="T835" s="24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4" t="s">
        <v>215</v>
      </c>
      <c r="AU835" s="244" t="s">
        <v>81</v>
      </c>
      <c r="AV835" s="13" t="s">
        <v>79</v>
      </c>
      <c r="AW835" s="13" t="s">
        <v>33</v>
      </c>
      <c r="AX835" s="13" t="s">
        <v>72</v>
      </c>
      <c r="AY835" s="244" t="s">
        <v>203</v>
      </c>
    </row>
    <row r="836" s="13" customFormat="1">
      <c r="A836" s="13"/>
      <c r="B836" s="234"/>
      <c r="C836" s="235"/>
      <c r="D836" s="236" t="s">
        <v>215</v>
      </c>
      <c r="E836" s="237" t="s">
        <v>19</v>
      </c>
      <c r="F836" s="238" t="s">
        <v>950</v>
      </c>
      <c r="G836" s="235"/>
      <c r="H836" s="237" t="s">
        <v>19</v>
      </c>
      <c r="I836" s="239"/>
      <c r="J836" s="235"/>
      <c r="K836" s="235"/>
      <c r="L836" s="240"/>
      <c r="M836" s="241"/>
      <c r="N836" s="242"/>
      <c r="O836" s="242"/>
      <c r="P836" s="242"/>
      <c r="Q836" s="242"/>
      <c r="R836" s="242"/>
      <c r="S836" s="242"/>
      <c r="T836" s="24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4" t="s">
        <v>215</v>
      </c>
      <c r="AU836" s="244" t="s">
        <v>81</v>
      </c>
      <c r="AV836" s="13" t="s">
        <v>79</v>
      </c>
      <c r="AW836" s="13" t="s">
        <v>33</v>
      </c>
      <c r="AX836" s="13" t="s">
        <v>72</v>
      </c>
      <c r="AY836" s="244" t="s">
        <v>203</v>
      </c>
    </row>
    <row r="837" s="14" customFormat="1">
      <c r="A837" s="14"/>
      <c r="B837" s="245"/>
      <c r="C837" s="246"/>
      <c r="D837" s="236" t="s">
        <v>215</v>
      </c>
      <c r="E837" s="247" t="s">
        <v>19</v>
      </c>
      <c r="F837" s="248" t="s">
        <v>233</v>
      </c>
      <c r="G837" s="246"/>
      <c r="H837" s="249">
        <v>35.07</v>
      </c>
      <c r="I837" s="250"/>
      <c r="J837" s="246"/>
      <c r="K837" s="246"/>
      <c r="L837" s="251"/>
      <c r="M837" s="252"/>
      <c r="N837" s="253"/>
      <c r="O837" s="253"/>
      <c r="P837" s="253"/>
      <c r="Q837" s="253"/>
      <c r="R837" s="253"/>
      <c r="S837" s="253"/>
      <c r="T837" s="25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5" t="s">
        <v>215</v>
      </c>
      <c r="AU837" s="255" t="s">
        <v>81</v>
      </c>
      <c r="AV837" s="14" t="s">
        <v>81</v>
      </c>
      <c r="AW837" s="14" t="s">
        <v>33</v>
      </c>
      <c r="AX837" s="14" t="s">
        <v>72</v>
      </c>
      <c r="AY837" s="255" t="s">
        <v>203</v>
      </c>
    </row>
    <row r="838" s="13" customFormat="1">
      <c r="A838" s="13"/>
      <c r="B838" s="234"/>
      <c r="C838" s="235"/>
      <c r="D838" s="236" t="s">
        <v>215</v>
      </c>
      <c r="E838" s="237" t="s">
        <v>19</v>
      </c>
      <c r="F838" s="238" t="s">
        <v>216</v>
      </c>
      <c r="G838" s="235"/>
      <c r="H838" s="237" t="s">
        <v>19</v>
      </c>
      <c r="I838" s="239"/>
      <c r="J838" s="235"/>
      <c r="K838" s="235"/>
      <c r="L838" s="240"/>
      <c r="M838" s="241"/>
      <c r="N838" s="242"/>
      <c r="O838" s="242"/>
      <c r="P838" s="242"/>
      <c r="Q838" s="242"/>
      <c r="R838" s="242"/>
      <c r="S838" s="242"/>
      <c r="T838" s="24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4" t="s">
        <v>215</v>
      </c>
      <c r="AU838" s="244" t="s">
        <v>81</v>
      </c>
      <c r="AV838" s="13" t="s">
        <v>79</v>
      </c>
      <c r="AW838" s="13" t="s">
        <v>33</v>
      </c>
      <c r="AX838" s="13" t="s">
        <v>72</v>
      </c>
      <c r="AY838" s="244" t="s">
        <v>203</v>
      </c>
    </row>
    <row r="839" s="13" customFormat="1">
      <c r="A839" s="13"/>
      <c r="B839" s="234"/>
      <c r="C839" s="235"/>
      <c r="D839" s="236" t="s">
        <v>215</v>
      </c>
      <c r="E839" s="237" t="s">
        <v>19</v>
      </c>
      <c r="F839" s="238" t="s">
        <v>954</v>
      </c>
      <c r="G839" s="235"/>
      <c r="H839" s="237" t="s">
        <v>19</v>
      </c>
      <c r="I839" s="239"/>
      <c r="J839" s="235"/>
      <c r="K839" s="235"/>
      <c r="L839" s="240"/>
      <c r="M839" s="241"/>
      <c r="N839" s="242"/>
      <c r="O839" s="242"/>
      <c r="P839" s="242"/>
      <c r="Q839" s="242"/>
      <c r="R839" s="242"/>
      <c r="S839" s="242"/>
      <c r="T839" s="24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4" t="s">
        <v>215</v>
      </c>
      <c r="AU839" s="244" t="s">
        <v>81</v>
      </c>
      <c r="AV839" s="13" t="s">
        <v>79</v>
      </c>
      <c r="AW839" s="13" t="s">
        <v>33</v>
      </c>
      <c r="AX839" s="13" t="s">
        <v>72</v>
      </c>
      <c r="AY839" s="244" t="s">
        <v>203</v>
      </c>
    </row>
    <row r="840" s="13" customFormat="1">
      <c r="A840" s="13"/>
      <c r="B840" s="234"/>
      <c r="C840" s="235"/>
      <c r="D840" s="236" t="s">
        <v>215</v>
      </c>
      <c r="E840" s="237" t="s">
        <v>19</v>
      </c>
      <c r="F840" s="238" t="s">
        <v>241</v>
      </c>
      <c r="G840" s="235"/>
      <c r="H840" s="237" t="s">
        <v>19</v>
      </c>
      <c r="I840" s="239"/>
      <c r="J840" s="235"/>
      <c r="K840" s="235"/>
      <c r="L840" s="240"/>
      <c r="M840" s="241"/>
      <c r="N840" s="242"/>
      <c r="O840" s="242"/>
      <c r="P840" s="242"/>
      <c r="Q840" s="242"/>
      <c r="R840" s="242"/>
      <c r="S840" s="242"/>
      <c r="T840" s="24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4" t="s">
        <v>215</v>
      </c>
      <c r="AU840" s="244" t="s">
        <v>81</v>
      </c>
      <c r="AV840" s="13" t="s">
        <v>79</v>
      </c>
      <c r="AW840" s="13" t="s">
        <v>33</v>
      </c>
      <c r="AX840" s="13" t="s">
        <v>72</v>
      </c>
      <c r="AY840" s="244" t="s">
        <v>203</v>
      </c>
    </row>
    <row r="841" s="13" customFormat="1">
      <c r="A841" s="13"/>
      <c r="B841" s="234"/>
      <c r="C841" s="235"/>
      <c r="D841" s="236" t="s">
        <v>215</v>
      </c>
      <c r="E841" s="237" t="s">
        <v>19</v>
      </c>
      <c r="F841" s="238" t="s">
        <v>949</v>
      </c>
      <c r="G841" s="235"/>
      <c r="H841" s="237" t="s">
        <v>19</v>
      </c>
      <c r="I841" s="239"/>
      <c r="J841" s="235"/>
      <c r="K841" s="235"/>
      <c r="L841" s="240"/>
      <c r="M841" s="241"/>
      <c r="N841" s="242"/>
      <c r="O841" s="242"/>
      <c r="P841" s="242"/>
      <c r="Q841" s="242"/>
      <c r="R841" s="242"/>
      <c r="S841" s="242"/>
      <c r="T841" s="24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4" t="s">
        <v>215</v>
      </c>
      <c r="AU841" s="244" t="s">
        <v>81</v>
      </c>
      <c r="AV841" s="13" t="s">
        <v>79</v>
      </c>
      <c r="AW841" s="13" t="s">
        <v>33</v>
      </c>
      <c r="AX841" s="13" t="s">
        <v>72</v>
      </c>
      <c r="AY841" s="244" t="s">
        <v>203</v>
      </c>
    </row>
    <row r="842" s="13" customFormat="1">
      <c r="A842" s="13"/>
      <c r="B842" s="234"/>
      <c r="C842" s="235"/>
      <c r="D842" s="236" t="s">
        <v>215</v>
      </c>
      <c r="E842" s="237" t="s">
        <v>19</v>
      </c>
      <c r="F842" s="238" t="s">
        <v>950</v>
      </c>
      <c r="G842" s="235"/>
      <c r="H842" s="237" t="s">
        <v>19</v>
      </c>
      <c r="I842" s="239"/>
      <c r="J842" s="235"/>
      <c r="K842" s="235"/>
      <c r="L842" s="240"/>
      <c r="M842" s="241"/>
      <c r="N842" s="242"/>
      <c r="O842" s="242"/>
      <c r="P842" s="242"/>
      <c r="Q842" s="242"/>
      <c r="R842" s="242"/>
      <c r="S842" s="242"/>
      <c r="T842" s="24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4" t="s">
        <v>215</v>
      </c>
      <c r="AU842" s="244" t="s">
        <v>81</v>
      </c>
      <c r="AV842" s="13" t="s">
        <v>79</v>
      </c>
      <c r="AW842" s="13" t="s">
        <v>33</v>
      </c>
      <c r="AX842" s="13" t="s">
        <v>72</v>
      </c>
      <c r="AY842" s="244" t="s">
        <v>203</v>
      </c>
    </row>
    <row r="843" s="14" customFormat="1">
      <c r="A843" s="14"/>
      <c r="B843" s="245"/>
      <c r="C843" s="246"/>
      <c r="D843" s="236" t="s">
        <v>215</v>
      </c>
      <c r="E843" s="247" t="s">
        <v>19</v>
      </c>
      <c r="F843" s="248" t="s">
        <v>242</v>
      </c>
      <c r="G843" s="246"/>
      <c r="H843" s="249">
        <v>14.24</v>
      </c>
      <c r="I843" s="250"/>
      <c r="J843" s="246"/>
      <c r="K843" s="246"/>
      <c r="L843" s="251"/>
      <c r="M843" s="252"/>
      <c r="N843" s="253"/>
      <c r="O843" s="253"/>
      <c r="P843" s="253"/>
      <c r="Q843" s="253"/>
      <c r="R843" s="253"/>
      <c r="S843" s="253"/>
      <c r="T843" s="25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5" t="s">
        <v>215</v>
      </c>
      <c r="AU843" s="255" t="s">
        <v>81</v>
      </c>
      <c r="AV843" s="14" t="s">
        <v>81</v>
      </c>
      <c r="AW843" s="14" t="s">
        <v>33</v>
      </c>
      <c r="AX843" s="14" t="s">
        <v>72</v>
      </c>
      <c r="AY843" s="255" t="s">
        <v>203</v>
      </c>
    </row>
    <row r="844" s="13" customFormat="1">
      <c r="A844" s="13"/>
      <c r="B844" s="234"/>
      <c r="C844" s="235"/>
      <c r="D844" s="236" t="s">
        <v>215</v>
      </c>
      <c r="E844" s="237" t="s">
        <v>19</v>
      </c>
      <c r="F844" s="238" t="s">
        <v>216</v>
      </c>
      <c r="G844" s="235"/>
      <c r="H844" s="237" t="s">
        <v>19</v>
      </c>
      <c r="I844" s="239"/>
      <c r="J844" s="235"/>
      <c r="K844" s="235"/>
      <c r="L844" s="240"/>
      <c r="M844" s="241"/>
      <c r="N844" s="242"/>
      <c r="O844" s="242"/>
      <c r="P844" s="242"/>
      <c r="Q844" s="242"/>
      <c r="R844" s="242"/>
      <c r="S844" s="242"/>
      <c r="T844" s="24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4" t="s">
        <v>215</v>
      </c>
      <c r="AU844" s="244" t="s">
        <v>81</v>
      </c>
      <c r="AV844" s="13" t="s">
        <v>79</v>
      </c>
      <c r="AW844" s="13" t="s">
        <v>33</v>
      </c>
      <c r="AX844" s="13" t="s">
        <v>72</v>
      </c>
      <c r="AY844" s="244" t="s">
        <v>203</v>
      </c>
    </row>
    <row r="845" s="13" customFormat="1">
      <c r="A845" s="13"/>
      <c r="B845" s="234"/>
      <c r="C845" s="235"/>
      <c r="D845" s="236" t="s">
        <v>215</v>
      </c>
      <c r="E845" s="237" t="s">
        <v>19</v>
      </c>
      <c r="F845" s="238" t="s">
        <v>955</v>
      </c>
      <c r="G845" s="235"/>
      <c r="H845" s="237" t="s">
        <v>19</v>
      </c>
      <c r="I845" s="239"/>
      <c r="J845" s="235"/>
      <c r="K845" s="235"/>
      <c r="L845" s="240"/>
      <c r="M845" s="241"/>
      <c r="N845" s="242"/>
      <c r="O845" s="242"/>
      <c r="P845" s="242"/>
      <c r="Q845" s="242"/>
      <c r="R845" s="242"/>
      <c r="S845" s="242"/>
      <c r="T845" s="24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4" t="s">
        <v>215</v>
      </c>
      <c r="AU845" s="244" t="s">
        <v>81</v>
      </c>
      <c r="AV845" s="13" t="s">
        <v>79</v>
      </c>
      <c r="AW845" s="13" t="s">
        <v>33</v>
      </c>
      <c r="AX845" s="13" t="s">
        <v>72</v>
      </c>
      <c r="AY845" s="244" t="s">
        <v>203</v>
      </c>
    </row>
    <row r="846" s="13" customFormat="1">
      <c r="A846" s="13"/>
      <c r="B846" s="234"/>
      <c r="C846" s="235"/>
      <c r="D846" s="236" t="s">
        <v>215</v>
      </c>
      <c r="E846" s="237" t="s">
        <v>19</v>
      </c>
      <c r="F846" s="238" t="s">
        <v>235</v>
      </c>
      <c r="G846" s="235"/>
      <c r="H846" s="237" t="s">
        <v>19</v>
      </c>
      <c r="I846" s="239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215</v>
      </c>
      <c r="AU846" s="244" t="s">
        <v>81</v>
      </c>
      <c r="AV846" s="13" t="s">
        <v>79</v>
      </c>
      <c r="AW846" s="13" t="s">
        <v>33</v>
      </c>
      <c r="AX846" s="13" t="s">
        <v>72</v>
      </c>
      <c r="AY846" s="244" t="s">
        <v>203</v>
      </c>
    </row>
    <row r="847" s="13" customFormat="1">
      <c r="A847" s="13"/>
      <c r="B847" s="234"/>
      <c r="C847" s="235"/>
      <c r="D847" s="236" t="s">
        <v>215</v>
      </c>
      <c r="E847" s="237" t="s">
        <v>19</v>
      </c>
      <c r="F847" s="238" t="s">
        <v>949</v>
      </c>
      <c r="G847" s="235"/>
      <c r="H847" s="237" t="s">
        <v>19</v>
      </c>
      <c r="I847" s="239"/>
      <c r="J847" s="235"/>
      <c r="K847" s="235"/>
      <c r="L847" s="240"/>
      <c r="M847" s="241"/>
      <c r="N847" s="242"/>
      <c r="O847" s="242"/>
      <c r="P847" s="242"/>
      <c r="Q847" s="242"/>
      <c r="R847" s="242"/>
      <c r="S847" s="242"/>
      <c r="T847" s="24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4" t="s">
        <v>215</v>
      </c>
      <c r="AU847" s="244" t="s">
        <v>81</v>
      </c>
      <c r="AV847" s="13" t="s">
        <v>79</v>
      </c>
      <c r="AW847" s="13" t="s">
        <v>33</v>
      </c>
      <c r="AX847" s="13" t="s">
        <v>72</v>
      </c>
      <c r="AY847" s="244" t="s">
        <v>203</v>
      </c>
    </row>
    <row r="848" s="13" customFormat="1">
      <c r="A848" s="13"/>
      <c r="B848" s="234"/>
      <c r="C848" s="235"/>
      <c r="D848" s="236" t="s">
        <v>215</v>
      </c>
      <c r="E848" s="237" t="s">
        <v>19</v>
      </c>
      <c r="F848" s="238" t="s">
        <v>950</v>
      </c>
      <c r="G848" s="235"/>
      <c r="H848" s="237" t="s">
        <v>19</v>
      </c>
      <c r="I848" s="239"/>
      <c r="J848" s="235"/>
      <c r="K848" s="235"/>
      <c r="L848" s="240"/>
      <c r="M848" s="241"/>
      <c r="N848" s="242"/>
      <c r="O848" s="242"/>
      <c r="P848" s="242"/>
      <c r="Q848" s="242"/>
      <c r="R848" s="242"/>
      <c r="S848" s="242"/>
      <c r="T848" s="24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4" t="s">
        <v>215</v>
      </c>
      <c r="AU848" s="244" t="s">
        <v>81</v>
      </c>
      <c r="AV848" s="13" t="s">
        <v>79</v>
      </c>
      <c r="AW848" s="13" t="s">
        <v>33</v>
      </c>
      <c r="AX848" s="13" t="s">
        <v>72</v>
      </c>
      <c r="AY848" s="244" t="s">
        <v>203</v>
      </c>
    </row>
    <row r="849" s="14" customFormat="1">
      <c r="A849" s="14"/>
      <c r="B849" s="245"/>
      <c r="C849" s="246"/>
      <c r="D849" s="236" t="s">
        <v>215</v>
      </c>
      <c r="E849" s="247" t="s">
        <v>19</v>
      </c>
      <c r="F849" s="248" t="s">
        <v>236</v>
      </c>
      <c r="G849" s="246"/>
      <c r="H849" s="249">
        <v>28.050000000000001</v>
      </c>
      <c r="I849" s="250"/>
      <c r="J849" s="246"/>
      <c r="K849" s="246"/>
      <c r="L849" s="251"/>
      <c r="M849" s="252"/>
      <c r="N849" s="253"/>
      <c r="O849" s="253"/>
      <c r="P849" s="253"/>
      <c r="Q849" s="253"/>
      <c r="R849" s="253"/>
      <c r="S849" s="253"/>
      <c r="T849" s="25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5" t="s">
        <v>215</v>
      </c>
      <c r="AU849" s="255" t="s">
        <v>81</v>
      </c>
      <c r="AV849" s="14" t="s">
        <v>81</v>
      </c>
      <c r="AW849" s="14" t="s">
        <v>33</v>
      </c>
      <c r="AX849" s="14" t="s">
        <v>72</v>
      </c>
      <c r="AY849" s="255" t="s">
        <v>203</v>
      </c>
    </row>
    <row r="850" s="13" customFormat="1">
      <c r="A850" s="13"/>
      <c r="B850" s="234"/>
      <c r="C850" s="235"/>
      <c r="D850" s="236" t="s">
        <v>215</v>
      </c>
      <c r="E850" s="237" t="s">
        <v>19</v>
      </c>
      <c r="F850" s="238" t="s">
        <v>216</v>
      </c>
      <c r="G850" s="235"/>
      <c r="H850" s="237" t="s">
        <v>19</v>
      </c>
      <c r="I850" s="239"/>
      <c r="J850" s="235"/>
      <c r="K850" s="235"/>
      <c r="L850" s="240"/>
      <c r="M850" s="241"/>
      <c r="N850" s="242"/>
      <c r="O850" s="242"/>
      <c r="P850" s="242"/>
      <c r="Q850" s="242"/>
      <c r="R850" s="242"/>
      <c r="S850" s="242"/>
      <c r="T850" s="24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4" t="s">
        <v>215</v>
      </c>
      <c r="AU850" s="244" t="s">
        <v>81</v>
      </c>
      <c r="AV850" s="13" t="s">
        <v>79</v>
      </c>
      <c r="AW850" s="13" t="s">
        <v>33</v>
      </c>
      <c r="AX850" s="13" t="s">
        <v>72</v>
      </c>
      <c r="AY850" s="244" t="s">
        <v>203</v>
      </c>
    </row>
    <row r="851" s="13" customFormat="1">
      <c r="A851" s="13"/>
      <c r="B851" s="234"/>
      <c r="C851" s="235"/>
      <c r="D851" s="236" t="s">
        <v>215</v>
      </c>
      <c r="E851" s="237" t="s">
        <v>19</v>
      </c>
      <c r="F851" s="238" t="s">
        <v>956</v>
      </c>
      <c r="G851" s="235"/>
      <c r="H851" s="237" t="s">
        <v>19</v>
      </c>
      <c r="I851" s="239"/>
      <c r="J851" s="235"/>
      <c r="K851" s="235"/>
      <c r="L851" s="240"/>
      <c r="M851" s="241"/>
      <c r="N851" s="242"/>
      <c r="O851" s="242"/>
      <c r="P851" s="242"/>
      <c r="Q851" s="242"/>
      <c r="R851" s="242"/>
      <c r="S851" s="242"/>
      <c r="T851" s="24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4" t="s">
        <v>215</v>
      </c>
      <c r="AU851" s="244" t="s">
        <v>81</v>
      </c>
      <c r="AV851" s="13" t="s">
        <v>79</v>
      </c>
      <c r="AW851" s="13" t="s">
        <v>33</v>
      </c>
      <c r="AX851" s="13" t="s">
        <v>72</v>
      </c>
      <c r="AY851" s="244" t="s">
        <v>203</v>
      </c>
    </row>
    <row r="852" s="13" customFormat="1">
      <c r="A852" s="13"/>
      <c r="B852" s="234"/>
      <c r="C852" s="235"/>
      <c r="D852" s="236" t="s">
        <v>215</v>
      </c>
      <c r="E852" s="237" t="s">
        <v>19</v>
      </c>
      <c r="F852" s="238" t="s">
        <v>229</v>
      </c>
      <c r="G852" s="235"/>
      <c r="H852" s="237" t="s">
        <v>19</v>
      </c>
      <c r="I852" s="239"/>
      <c r="J852" s="235"/>
      <c r="K852" s="235"/>
      <c r="L852" s="240"/>
      <c r="M852" s="241"/>
      <c r="N852" s="242"/>
      <c r="O852" s="242"/>
      <c r="P852" s="242"/>
      <c r="Q852" s="242"/>
      <c r="R852" s="242"/>
      <c r="S852" s="242"/>
      <c r="T852" s="24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4" t="s">
        <v>215</v>
      </c>
      <c r="AU852" s="244" t="s">
        <v>81</v>
      </c>
      <c r="AV852" s="13" t="s">
        <v>79</v>
      </c>
      <c r="AW852" s="13" t="s">
        <v>33</v>
      </c>
      <c r="AX852" s="13" t="s">
        <v>72</v>
      </c>
      <c r="AY852" s="244" t="s">
        <v>203</v>
      </c>
    </row>
    <row r="853" s="13" customFormat="1">
      <c r="A853" s="13"/>
      <c r="B853" s="234"/>
      <c r="C853" s="235"/>
      <c r="D853" s="236" t="s">
        <v>215</v>
      </c>
      <c r="E853" s="237" t="s">
        <v>19</v>
      </c>
      <c r="F853" s="238" t="s">
        <v>949</v>
      </c>
      <c r="G853" s="235"/>
      <c r="H853" s="237" t="s">
        <v>19</v>
      </c>
      <c r="I853" s="239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215</v>
      </c>
      <c r="AU853" s="244" t="s">
        <v>81</v>
      </c>
      <c r="AV853" s="13" t="s">
        <v>79</v>
      </c>
      <c r="AW853" s="13" t="s">
        <v>33</v>
      </c>
      <c r="AX853" s="13" t="s">
        <v>72</v>
      </c>
      <c r="AY853" s="244" t="s">
        <v>203</v>
      </c>
    </row>
    <row r="854" s="13" customFormat="1">
      <c r="A854" s="13"/>
      <c r="B854" s="234"/>
      <c r="C854" s="235"/>
      <c r="D854" s="236" t="s">
        <v>215</v>
      </c>
      <c r="E854" s="237" t="s">
        <v>19</v>
      </c>
      <c r="F854" s="238" t="s">
        <v>950</v>
      </c>
      <c r="G854" s="235"/>
      <c r="H854" s="237" t="s">
        <v>19</v>
      </c>
      <c r="I854" s="239"/>
      <c r="J854" s="235"/>
      <c r="K854" s="235"/>
      <c r="L854" s="240"/>
      <c r="M854" s="241"/>
      <c r="N854" s="242"/>
      <c r="O854" s="242"/>
      <c r="P854" s="242"/>
      <c r="Q854" s="242"/>
      <c r="R854" s="242"/>
      <c r="S854" s="242"/>
      <c r="T854" s="24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4" t="s">
        <v>215</v>
      </c>
      <c r="AU854" s="244" t="s">
        <v>81</v>
      </c>
      <c r="AV854" s="13" t="s">
        <v>79</v>
      </c>
      <c r="AW854" s="13" t="s">
        <v>33</v>
      </c>
      <c r="AX854" s="13" t="s">
        <v>72</v>
      </c>
      <c r="AY854" s="244" t="s">
        <v>203</v>
      </c>
    </row>
    <row r="855" s="14" customFormat="1">
      <c r="A855" s="14"/>
      <c r="B855" s="245"/>
      <c r="C855" s="246"/>
      <c r="D855" s="236" t="s">
        <v>215</v>
      </c>
      <c r="E855" s="247" t="s">
        <v>19</v>
      </c>
      <c r="F855" s="248" t="s">
        <v>230</v>
      </c>
      <c r="G855" s="246"/>
      <c r="H855" s="249">
        <v>20.960000000000001</v>
      </c>
      <c r="I855" s="250"/>
      <c r="J855" s="246"/>
      <c r="K855" s="246"/>
      <c r="L855" s="251"/>
      <c r="M855" s="252"/>
      <c r="N855" s="253"/>
      <c r="O855" s="253"/>
      <c r="P855" s="253"/>
      <c r="Q855" s="253"/>
      <c r="R855" s="253"/>
      <c r="S855" s="253"/>
      <c r="T855" s="25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5" t="s">
        <v>215</v>
      </c>
      <c r="AU855" s="255" t="s">
        <v>81</v>
      </c>
      <c r="AV855" s="14" t="s">
        <v>81</v>
      </c>
      <c r="AW855" s="14" t="s">
        <v>33</v>
      </c>
      <c r="AX855" s="14" t="s">
        <v>72</v>
      </c>
      <c r="AY855" s="255" t="s">
        <v>203</v>
      </c>
    </row>
    <row r="856" s="13" customFormat="1">
      <c r="A856" s="13"/>
      <c r="B856" s="234"/>
      <c r="C856" s="235"/>
      <c r="D856" s="236" t="s">
        <v>215</v>
      </c>
      <c r="E856" s="237" t="s">
        <v>19</v>
      </c>
      <c r="F856" s="238" t="s">
        <v>216</v>
      </c>
      <c r="G856" s="235"/>
      <c r="H856" s="237" t="s">
        <v>19</v>
      </c>
      <c r="I856" s="239"/>
      <c r="J856" s="235"/>
      <c r="K856" s="235"/>
      <c r="L856" s="240"/>
      <c r="M856" s="241"/>
      <c r="N856" s="242"/>
      <c r="O856" s="242"/>
      <c r="P856" s="242"/>
      <c r="Q856" s="242"/>
      <c r="R856" s="242"/>
      <c r="S856" s="242"/>
      <c r="T856" s="24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4" t="s">
        <v>215</v>
      </c>
      <c r="AU856" s="244" t="s">
        <v>81</v>
      </c>
      <c r="AV856" s="13" t="s">
        <v>79</v>
      </c>
      <c r="AW856" s="13" t="s">
        <v>33</v>
      </c>
      <c r="AX856" s="13" t="s">
        <v>72</v>
      </c>
      <c r="AY856" s="244" t="s">
        <v>203</v>
      </c>
    </row>
    <row r="857" s="13" customFormat="1">
      <c r="A857" s="13"/>
      <c r="B857" s="234"/>
      <c r="C857" s="235"/>
      <c r="D857" s="236" t="s">
        <v>215</v>
      </c>
      <c r="E857" s="237" t="s">
        <v>19</v>
      </c>
      <c r="F857" s="238" t="s">
        <v>957</v>
      </c>
      <c r="G857" s="235"/>
      <c r="H857" s="237" t="s">
        <v>19</v>
      </c>
      <c r="I857" s="239"/>
      <c r="J857" s="235"/>
      <c r="K857" s="235"/>
      <c r="L857" s="240"/>
      <c r="M857" s="241"/>
      <c r="N857" s="242"/>
      <c r="O857" s="242"/>
      <c r="P857" s="242"/>
      <c r="Q857" s="242"/>
      <c r="R857" s="242"/>
      <c r="S857" s="242"/>
      <c r="T857" s="24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4" t="s">
        <v>215</v>
      </c>
      <c r="AU857" s="244" t="s">
        <v>81</v>
      </c>
      <c r="AV857" s="13" t="s">
        <v>79</v>
      </c>
      <c r="AW857" s="13" t="s">
        <v>33</v>
      </c>
      <c r="AX857" s="13" t="s">
        <v>72</v>
      </c>
      <c r="AY857" s="244" t="s">
        <v>203</v>
      </c>
    </row>
    <row r="858" s="13" customFormat="1">
      <c r="A858" s="13"/>
      <c r="B858" s="234"/>
      <c r="C858" s="235"/>
      <c r="D858" s="236" t="s">
        <v>215</v>
      </c>
      <c r="E858" s="237" t="s">
        <v>19</v>
      </c>
      <c r="F858" s="238" t="s">
        <v>244</v>
      </c>
      <c r="G858" s="235"/>
      <c r="H858" s="237" t="s">
        <v>19</v>
      </c>
      <c r="I858" s="239"/>
      <c r="J858" s="235"/>
      <c r="K858" s="235"/>
      <c r="L858" s="240"/>
      <c r="M858" s="241"/>
      <c r="N858" s="242"/>
      <c r="O858" s="242"/>
      <c r="P858" s="242"/>
      <c r="Q858" s="242"/>
      <c r="R858" s="242"/>
      <c r="S858" s="242"/>
      <c r="T858" s="24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4" t="s">
        <v>215</v>
      </c>
      <c r="AU858" s="244" t="s">
        <v>81</v>
      </c>
      <c r="AV858" s="13" t="s">
        <v>79</v>
      </c>
      <c r="AW858" s="13" t="s">
        <v>33</v>
      </c>
      <c r="AX858" s="13" t="s">
        <v>72</v>
      </c>
      <c r="AY858" s="244" t="s">
        <v>203</v>
      </c>
    </row>
    <row r="859" s="13" customFormat="1">
      <c r="A859" s="13"/>
      <c r="B859" s="234"/>
      <c r="C859" s="235"/>
      <c r="D859" s="236" t="s">
        <v>215</v>
      </c>
      <c r="E859" s="237" t="s">
        <v>19</v>
      </c>
      <c r="F859" s="238" t="s">
        <v>949</v>
      </c>
      <c r="G859" s="235"/>
      <c r="H859" s="237" t="s">
        <v>19</v>
      </c>
      <c r="I859" s="239"/>
      <c r="J859" s="235"/>
      <c r="K859" s="235"/>
      <c r="L859" s="240"/>
      <c r="M859" s="241"/>
      <c r="N859" s="242"/>
      <c r="O859" s="242"/>
      <c r="P859" s="242"/>
      <c r="Q859" s="242"/>
      <c r="R859" s="242"/>
      <c r="S859" s="242"/>
      <c r="T859" s="24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4" t="s">
        <v>215</v>
      </c>
      <c r="AU859" s="244" t="s">
        <v>81</v>
      </c>
      <c r="AV859" s="13" t="s">
        <v>79</v>
      </c>
      <c r="AW859" s="13" t="s">
        <v>33</v>
      </c>
      <c r="AX859" s="13" t="s">
        <v>72</v>
      </c>
      <c r="AY859" s="244" t="s">
        <v>203</v>
      </c>
    </row>
    <row r="860" s="13" customFormat="1">
      <c r="A860" s="13"/>
      <c r="B860" s="234"/>
      <c r="C860" s="235"/>
      <c r="D860" s="236" t="s">
        <v>215</v>
      </c>
      <c r="E860" s="237" t="s">
        <v>19</v>
      </c>
      <c r="F860" s="238" t="s">
        <v>950</v>
      </c>
      <c r="G860" s="235"/>
      <c r="H860" s="237" t="s">
        <v>19</v>
      </c>
      <c r="I860" s="239"/>
      <c r="J860" s="235"/>
      <c r="K860" s="235"/>
      <c r="L860" s="240"/>
      <c r="M860" s="241"/>
      <c r="N860" s="242"/>
      <c r="O860" s="242"/>
      <c r="P860" s="242"/>
      <c r="Q860" s="242"/>
      <c r="R860" s="242"/>
      <c r="S860" s="242"/>
      <c r="T860" s="24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4" t="s">
        <v>215</v>
      </c>
      <c r="AU860" s="244" t="s">
        <v>81</v>
      </c>
      <c r="AV860" s="13" t="s">
        <v>79</v>
      </c>
      <c r="AW860" s="13" t="s">
        <v>33</v>
      </c>
      <c r="AX860" s="13" t="s">
        <v>72</v>
      </c>
      <c r="AY860" s="244" t="s">
        <v>203</v>
      </c>
    </row>
    <row r="861" s="14" customFormat="1">
      <c r="A861" s="14"/>
      <c r="B861" s="245"/>
      <c r="C861" s="246"/>
      <c r="D861" s="236" t="s">
        <v>215</v>
      </c>
      <c r="E861" s="247" t="s">
        <v>19</v>
      </c>
      <c r="F861" s="248" t="s">
        <v>245</v>
      </c>
      <c r="G861" s="246"/>
      <c r="H861" s="249">
        <v>8.0800000000000001</v>
      </c>
      <c r="I861" s="250"/>
      <c r="J861" s="246"/>
      <c r="K861" s="246"/>
      <c r="L861" s="251"/>
      <c r="M861" s="252"/>
      <c r="N861" s="253"/>
      <c r="O861" s="253"/>
      <c r="P861" s="253"/>
      <c r="Q861" s="253"/>
      <c r="R861" s="253"/>
      <c r="S861" s="253"/>
      <c r="T861" s="25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5" t="s">
        <v>215</v>
      </c>
      <c r="AU861" s="255" t="s">
        <v>81</v>
      </c>
      <c r="AV861" s="14" t="s">
        <v>81</v>
      </c>
      <c r="AW861" s="14" t="s">
        <v>33</v>
      </c>
      <c r="AX861" s="14" t="s">
        <v>72</v>
      </c>
      <c r="AY861" s="255" t="s">
        <v>203</v>
      </c>
    </row>
    <row r="862" s="13" customFormat="1">
      <c r="A862" s="13"/>
      <c r="B862" s="234"/>
      <c r="C862" s="235"/>
      <c r="D862" s="236" t="s">
        <v>215</v>
      </c>
      <c r="E862" s="237" t="s">
        <v>19</v>
      </c>
      <c r="F862" s="238" t="s">
        <v>216</v>
      </c>
      <c r="G862" s="235"/>
      <c r="H862" s="237" t="s">
        <v>19</v>
      </c>
      <c r="I862" s="239"/>
      <c r="J862" s="235"/>
      <c r="K862" s="235"/>
      <c r="L862" s="240"/>
      <c r="M862" s="241"/>
      <c r="N862" s="242"/>
      <c r="O862" s="242"/>
      <c r="P862" s="242"/>
      <c r="Q862" s="242"/>
      <c r="R862" s="242"/>
      <c r="S862" s="242"/>
      <c r="T862" s="24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4" t="s">
        <v>215</v>
      </c>
      <c r="AU862" s="244" t="s">
        <v>81</v>
      </c>
      <c r="AV862" s="13" t="s">
        <v>79</v>
      </c>
      <c r="AW862" s="13" t="s">
        <v>33</v>
      </c>
      <c r="AX862" s="13" t="s">
        <v>72</v>
      </c>
      <c r="AY862" s="244" t="s">
        <v>203</v>
      </c>
    </row>
    <row r="863" s="13" customFormat="1">
      <c r="A863" s="13"/>
      <c r="B863" s="234"/>
      <c r="C863" s="235"/>
      <c r="D863" s="236" t="s">
        <v>215</v>
      </c>
      <c r="E863" s="237" t="s">
        <v>19</v>
      </c>
      <c r="F863" s="238" t="s">
        <v>958</v>
      </c>
      <c r="G863" s="235"/>
      <c r="H863" s="237" t="s">
        <v>19</v>
      </c>
      <c r="I863" s="239"/>
      <c r="J863" s="235"/>
      <c r="K863" s="235"/>
      <c r="L863" s="240"/>
      <c r="M863" s="241"/>
      <c r="N863" s="242"/>
      <c r="O863" s="242"/>
      <c r="P863" s="242"/>
      <c r="Q863" s="242"/>
      <c r="R863" s="242"/>
      <c r="S863" s="242"/>
      <c r="T863" s="24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4" t="s">
        <v>215</v>
      </c>
      <c r="AU863" s="244" t="s">
        <v>81</v>
      </c>
      <c r="AV863" s="13" t="s">
        <v>79</v>
      </c>
      <c r="AW863" s="13" t="s">
        <v>33</v>
      </c>
      <c r="AX863" s="13" t="s">
        <v>72</v>
      </c>
      <c r="AY863" s="244" t="s">
        <v>203</v>
      </c>
    </row>
    <row r="864" s="13" customFormat="1">
      <c r="A864" s="13"/>
      <c r="B864" s="234"/>
      <c r="C864" s="235"/>
      <c r="D864" s="236" t="s">
        <v>215</v>
      </c>
      <c r="E864" s="237" t="s">
        <v>19</v>
      </c>
      <c r="F864" s="238" t="s">
        <v>226</v>
      </c>
      <c r="G864" s="235"/>
      <c r="H864" s="237" t="s">
        <v>19</v>
      </c>
      <c r="I864" s="239"/>
      <c r="J864" s="235"/>
      <c r="K864" s="235"/>
      <c r="L864" s="240"/>
      <c r="M864" s="241"/>
      <c r="N864" s="242"/>
      <c r="O864" s="242"/>
      <c r="P864" s="242"/>
      <c r="Q864" s="242"/>
      <c r="R864" s="242"/>
      <c r="S864" s="242"/>
      <c r="T864" s="24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4" t="s">
        <v>215</v>
      </c>
      <c r="AU864" s="244" t="s">
        <v>81</v>
      </c>
      <c r="AV864" s="13" t="s">
        <v>79</v>
      </c>
      <c r="AW864" s="13" t="s">
        <v>33</v>
      </c>
      <c r="AX864" s="13" t="s">
        <v>72</v>
      </c>
      <c r="AY864" s="244" t="s">
        <v>203</v>
      </c>
    </row>
    <row r="865" s="13" customFormat="1">
      <c r="A865" s="13"/>
      <c r="B865" s="234"/>
      <c r="C865" s="235"/>
      <c r="D865" s="236" t="s">
        <v>215</v>
      </c>
      <c r="E865" s="237" t="s">
        <v>19</v>
      </c>
      <c r="F865" s="238" t="s">
        <v>949</v>
      </c>
      <c r="G865" s="235"/>
      <c r="H865" s="237" t="s">
        <v>19</v>
      </c>
      <c r="I865" s="239"/>
      <c r="J865" s="235"/>
      <c r="K865" s="235"/>
      <c r="L865" s="240"/>
      <c r="M865" s="241"/>
      <c r="N865" s="242"/>
      <c r="O865" s="242"/>
      <c r="P865" s="242"/>
      <c r="Q865" s="242"/>
      <c r="R865" s="242"/>
      <c r="S865" s="242"/>
      <c r="T865" s="24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4" t="s">
        <v>215</v>
      </c>
      <c r="AU865" s="244" t="s">
        <v>81</v>
      </c>
      <c r="AV865" s="13" t="s">
        <v>79</v>
      </c>
      <c r="AW865" s="13" t="s">
        <v>33</v>
      </c>
      <c r="AX865" s="13" t="s">
        <v>72</v>
      </c>
      <c r="AY865" s="244" t="s">
        <v>203</v>
      </c>
    </row>
    <row r="866" s="13" customFormat="1">
      <c r="A866" s="13"/>
      <c r="B866" s="234"/>
      <c r="C866" s="235"/>
      <c r="D866" s="236" t="s">
        <v>215</v>
      </c>
      <c r="E866" s="237" t="s">
        <v>19</v>
      </c>
      <c r="F866" s="238" t="s">
        <v>950</v>
      </c>
      <c r="G866" s="235"/>
      <c r="H866" s="237" t="s">
        <v>19</v>
      </c>
      <c r="I866" s="239"/>
      <c r="J866" s="235"/>
      <c r="K866" s="235"/>
      <c r="L866" s="240"/>
      <c r="M866" s="241"/>
      <c r="N866" s="242"/>
      <c r="O866" s="242"/>
      <c r="P866" s="242"/>
      <c r="Q866" s="242"/>
      <c r="R866" s="242"/>
      <c r="S866" s="242"/>
      <c r="T866" s="24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4" t="s">
        <v>215</v>
      </c>
      <c r="AU866" s="244" t="s">
        <v>81</v>
      </c>
      <c r="AV866" s="13" t="s">
        <v>79</v>
      </c>
      <c r="AW866" s="13" t="s">
        <v>33</v>
      </c>
      <c r="AX866" s="13" t="s">
        <v>72</v>
      </c>
      <c r="AY866" s="244" t="s">
        <v>203</v>
      </c>
    </row>
    <row r="867" s="14" customFormat="1">
      <c r="A867" s="14"/>
      <c r="B867" s="245"/>
      <c r="C867" s="246"/>
      <c r="D867" s="236" t="s">
        <v>215</v>
      </c>
      <c r="E867" s="247" t="s">
        <v>19</v>
      </c>
      <c r="F867" s="248" t="s">
        <v>227</v>
      </c>
      <c r="G867" s="246"/>
      <c r="H867" s="249">
        <v>26.579999999999998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5" t="s">
        <v>215</v>
      </c>
      <c r="AU867" s="255" t="s">
        <v>81</v>
      </c>
      <c r="AV867" s="14" t="s">
        <v>81</v>
      </c>
      <c r="AW867" s="14" t="s">
        <v>33</v>
      </c>
      <c r="AX867" s="14" t="s">
        <v>72</v>
      </c>
      <c r="AY867" s="255" t="s">
        <v>203</v>
      </c>
    </row>
    <row r="868" s="13" customFormat="1">
      <c r="A868" s="13"/>
      <c r="B868" s="234"/>
      <c r="C868" s="235"/>
      <c r="D868" s="236" t="s">
        <v>215</v>
      </c>
      <c r="E868" s="237" t="s">
        <v>19</v>
      </c>
      <c r="F868" s="238" t="s">
        <v>216</v>
      </c>
      <c r="G868" s="235"/>
      <c r="H868" s="237" t="s">
        <v>19</v>
      </c>
      <c r="I868" s="239"/>
      <c r="J868" s="235"/>
      <c r="K868" s="235"/>
      <c r="L868" s="240"/>
      <c r="M868" s="241"/>
      <c r="N868" s="242"/>
      <c r="O868" s="242"/>
      <c r="P868" s="242"/>
      <c r="Q868" s="242"/>
      <c r="R868" s="242"/>
      <c r="S868" s="242"/>
      <c r="T868" s="24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4" t="s">
        <v>215</v>
      </c>
      <c r="AU868" s="244" t="s">
        <v>81</v>
      </c>
      <c r="AV868" s="13" t="s">
        <v>79</v>
      </c>
      <c r="AW868" s="13" t="s">
        <v>33</v>
      </c>
      <c r="AX868" s="13" t="s">
        <v>72</v>
      </c>
      <c r="AY868" s="244" t="s">
        <v>203</v>
      </c>
    </row>
    <row r="869" s="13" customFormat="1">
      <c r="A869" s="13"/>
      <c r="B869" s="234"/>
      <c r="C869" s="235"/>
      <c r="D869" s="236" t="s">
        <v>215</v>
      </c>
      <c r="E869" s="237" t="s">
        <v>19</v>
      </c>
      <c r="F869" s="238" t="s">
        <v>959</v>
      </c>
      <c r="G869" s="235"/>
      <c r="H869" s="237" t="s">
        <v>19</v>
      </c>
      <c r="I869" s="239"/>
      <c r="J869" s="235"/>
      <c r="K869" s="235"/>
      <c r="L869" s="240"/>
      <c r="M869" s="241"/>
      <c r="N869" s="242"/>
      <c r="O869" s="242"/>
      <c r="P869" s="242"/>
      <c r="Q869" s="242"/>
      <c r="R869" s="242"/>
      <c r="S869" s="242"/>
      <c r="T869" s="24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4" t="s">
        <v>215</v>
      </c>
      <c r="AU869" s="244" t="s">
        <v>81</v>
      </c>
      <c r="AV869" s="13" t="s">
        <v>79</v>
      </c>
      <c r="AW869" s="13" t="s">
        <v>33</v>
      </c>
      <c r="AX869" s="13" t="s">
        <v>72</v>
      </c>
      <c r="AY869" s="244" t="s">
        <v>203</v>
      </c>
    </row>
    <row r="870" s="13" customFormat="1">
      <c r="A870" s="13"/>
      <c r="B870" s="234"/>
      <c r="C870" s="235"/>
      <c r="D870" s="236" t="s">
        <v>215</v>
      </c>
      <c r="E870" s="237" t="s">
        <v>19</v>
      </c>
      <c r="F870" s="238" t="s">
        <v>329</v>
      </c>
      <c r="G870" s="235"/>
      <c r="H870" s="237" t="s">
        <v>19</v>
      </c>
      <c r="I870" s="239"/>
      <c r="J870" s="235"/>
      <c r="K870" s="235"/>
      <c r="L870" s="240"/>
      <c r="M870" s="241"/>
      <c r="N870" s="242"/>
      <c r="O870" s="242"/>
      <c r="P870" s="242"/>
      <c r="Q870" s="242"/>
      <c r="R870" s="242"/>
      <c r="S870" s="242"/>
      <c r="T870" s="24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4" t="s">
        <v>215</v>
      </c>
      <c r="AU870" s="244" t="s">
        <v>81</v>
      </c>
      <c r="AV870" s="13" t="s">
        <v>79</v>
      </c>
      <c r="AW870" s="13" t="s">
        <v>33</v>
      </c>
      <c r="AX870" s="13" t="s">
        <v>72</v>
      </c>
      <c r="AY870" s="244" t="s">
        <v>203</v>
      </c>
    </row>
    <row r="871" s="13" customFormat="1">
      <c r="A871" s="13"/>
      <c r="B871" s="234"/>
      <c r="C871" s="235"/>
      <c r="D871" s="236" t="s">
        <v>215</v>
      </c>
      <c r="E871" s="237" t="s">
        <v>19</v>
      </c>
      <c r="F871" s="238" t="s">
        <v>949</v>
      </c>
      <c r="G871" s="235"/>
      <c r="H871" s="237" t="s">
        <v>19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215</v>
      </c>
      <c r="AU871" s="244" t="s">
        <v>81</v>
      </c>
      <c r="AV871" s="13" t="s">
        <v>79</v>
      </c>
      <c r="AW871" s="13" t="s">
        <v>33</v>
      </c>
      <c r="AX871" s="13" t="s">
        <v>72</v>
      </c>
      <c r="AY871" s="244" t="s">
        <v>203</v>
      </c>
    </row>
    <row r="872" s="13" customFormat="1">
      <c r="A872" s="13"/>
      <c r="B872" s="234"/>
      <c r="C872" s="235"/>
      <c r="D872" s="236" t="s">
        <v>215</v>
      </c>
      <c r="E872" s="237" t="s">
        <v>19</v>
      </c>
      <c r="F872" s="238" t="s">
        <v>950</v>
      </c>
      <c r="G872" s="235"/>
      <c r="H872" s="237" t="s">
        <v>19</v>
      </c>
      <c r="I872" s="239"/>
      <c r="J872" s="235"/>
      <c r="K872" s="235"/>
      <c r="L872" s="240"/>
      <c r="M872" s="241"/>
      <c r="N872" s="242"/>
      <c r="O872" s="242"/>
      <c r="P872" s="242"/>
      <c r="Q872" s="242"/>
      <c r="R872" s="242"/>
      <c r="S872" s="242"/>
      <c r="T872" s="24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4" t="s">
        <v>215</v>
      </c>
      <c r="AU872" s="244" t="s">
        <v>81</v>
      </c>
      <c r="AV872" s="13" t="s">
        <v>79</v>
      </c>
      <c r="AW872" s="13" t="s">
        <v>33</v>
      </c>
      <c r="AX872" s="13" t="s">
        <v>72</v>
      </c>
      <c r="AY872" s="244" t="s">
        <v>203</v>
      </c>
    </row>
    <row r="873" s="14" customFormat="1">
      <c r="A873" s="14"/>
      <c r="B873" s="245"/>
      <c r="C873" s="246"/>
      <c r="D873" s="236" t="s">
        <v>215</v>
      </c>
      <c r="E873" s="247" t="s">
        <v>19</v>
      </c>
      <c r="F873" s="248" t="s">
        <v>245</v>
      </c>
      <c r="G873" s="246"/>
      <c r="H873" s="249">
        <v>8.0800000000000001</v>
      </c>
      <c r="I873" s="250"/>
      <c r="J873" s="246"/>
      <c r="K873" s="246"/>
      <c r="L873" s="251"/>
      <c r="M873" s="252"/>
      <c r="N873" s="253"/>
      <c r="O873" s="253"/>
      <c r="P873" s="253"/>
      <c r="Q873" s="253"/>
      <c r="R873" s="253"/>
      <c r="S873" s="253"/>
      <c r="T873" s="25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5" t="s">
        <v>215</v>
      </c>
      <c r="AU873" s="255" t="s">
        <v>81</v>
      </c>
      <c r="AV873" s="14" t="s">
        <v>81</v>
      </c>
      <c r="AW873" s="14" t="s">
        <v>33</v>
      </c>
      <c r="AX873" s="14" t="s">
        <v>72</v>
      </c>
      <c r="AY873" s="255" t="s">
        <v>203</v>
      </c>
    </row>
    <row r="874" s="15" customFormat="1">
      <c r="A874" s="15"/>
      <c r="B874" s="256"/>
      <c r="C874" s="257"/>
      <c r="D874" s="236" t="s">
        <v>215</v>
      </c>
      <c r="E874" s="258" t="s">
        <v>19</v>
      </c>
      <c r="F874" s="259" t="s">
        <v>246</v>
      </c>
      <c r="G874" s="257"/>
      <c r="H874" s="260">
        <v>221.32000000000002</v>
      </c>
      <c r="I874" s="261"/>
      <c r="J874" s="257"/>
      <c r="K874" s="257"/>
      <c r="L874" s="262"/>
      <c r="M874" s="263"/>
      <c r="N874" s="264"/>
      <c r="O874" s="264"/>
      <c r="P874" s="264"/>
      <c r="Q874" s="264"/>
      <c r="R874" s="264"/>
      <c r="S874" s="264"/>
      <c r="T874" s="26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66" t="s">
        <v>215</v>
      </c>
      <c r="AU874" s="266" t="s">
        <v>81</v>
      </c>
      <c r="AV874" s="15" t="s">
        <v>211</v>
      </c>
      <c r="AW874" s="15" t="s">
        <v>33</v>
      </c>
      <c r="AX874" s="15" t="s">
        <v>79</v>
      </c>
      <c r="AY874" s="266" t="s">
        <v>203</v>
      </c>
    </row>
    <row r="875" s="14" customFormat="1">
      <c r="A875" s="14"/>
      <c r="B875" s="245"/>
      <c r="C875" s="246"/>
      <c r="D875" s="236" t="s">
        <v>215</v>
      </c>
      <c r="E875" s="246"/>
      <c r="F875" s="248" t="s">
        <v>964</v>
      </c>
      <c r="G875" s="246"/>
      <c r="H875" s="249">
        <v>243.452</v>
      </c>
      <c r="I875" s="250"/>
      <c r="J875" s="246"/>
      <c r="K875" s="246"/>
      <c r="L875" s="251"/>
      <c r="M875" s="252"/>
      <c r="N875" s="253"/>
      <c r="O875" s="253"/>
      <c r="P875" s="253"/>
      <c r="Q875" s="253"/>
      <c r="R875" s="253"/>
      <c r="S875" s="253"/>
      <c r="T875" s="25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5" t="s">
        <v>215</v>
      </c>
      <c r="AU875" s="255" t="s">
        <v>81</v>
      </c>
      <c r="AV875" s="14" t="s">
        <v>81</v>
      </c>
      <c r="AW875" s="14" t="s">
        <v>4</v>
      </c>
      <c r="AX875" s="14" t="s">
        <v>79</v>
      </c>
      <c r="AY875" s="255" t="s">
        <v>203</v>
      </c>
    </row>
    <row r="876" s="2" customFormat="1" ht="24.15" customHeight="1">
      <c r="A876" s="40"/>
      <c r="B876" s="41"/>
      <c r="C876" s="216" t="s">
        <v>965</v>
      </c>
      <c r="D876" s="216" t="s">
        <v>206</v>
      </c>
      <c r="E876" s="217" t="s">
        <v>966</v>
      </c>
      <c r="F876" s="218" t="s">
        <v>967</v>
      </c>
      <c r="G876" s="219" t="s">
        <v>209</v>
      </c>
      <c r="H876" s="220">
        <v>50.421999999999997</v>
      </c>
      <c r="I876" s="221"/>
      <c r="J876" s="222">
        <f>ROUND(I876*H876,2)</f>
        <v>0</v>
      </c>
      <c r="K876" s="218" t="s">
        <v>210</v>
      </c>
      <c r="L876" s="46"/>
      <c r="M876" s="223" t="s">
        <v>19</v>
      </c>
      <c r="N876" s="224" t="s">
        <v>43</v>
      </c>
      <c r="O876" s="86"/>
      <c r="P876" s="225">
        <f>O876*H876</f>
        <v>0</v>
      </c>
      <c r="Q876" s="225">
        <v>0</v>
      </c>
      <c r="R876" s="225">
        <f>Q876*H876</f>
        <v>0</v>
      </c>
      <c r="S876" s="225">
        <v>3.0000000000000001E-05</v>
      </c>
      <c r="T876" s="226">
        <f>S876*H876</f>
        <v>0.0015126599999999999</v>
      </c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R876" s="227" t="s">
        <v>321</v>
      </c>
      <c r="AT876" s="227" t="s">
        <v>206</v>
      </c>
      <c r="AU876" s="227" t="s">
        <v>81</v>
      </c>
      <c r="AY876" s="19" t="s">
        <v>203</v>
      </c>
      <c r="BE876" s="228">
        <f>IF(N876="základní",J876,0)</f>
        <v>0</v>
      </c>
      <c r="BF876" s="228">
        <f>IF(N876="snížená",J876,0)</f>
        <v>0</v>
      </c>
      <c r="BG876" s="228">
        <f>IF(N876="zákl. přenesená",J876,0)</f>
        <v>0</v>
      </c>
      <c r="BH876" s="228">
        <f>IF(N876="sníž. přenesená",J876,0)</f>
        <v>0</v>
      </c>
      <c r="BI876" s="228">
        <f>IF(N876="nulová",J876,0)</f>
        <v>0</v>
      </c>
      <c r="BJ876" s="19" t="s">
        <v>79</v>
      </c>
      <c r="BK876" s="228">
        <f>ROUND(I876*H876,2)</f>
        <v>0</v>
      </c>
      <c r="BL876" s="19" t="s">
        <v>321</v>
      </c>
      <c r="BM876" s="227" t="s">
        <v>968</v>
      </c>
    </row>
    <row r="877" s="2" customFormat="1">
      <c r="A877" s="40"/>
      <c r="B877" s="41"/>
      <c r="C877" s="42"/>
      <c r="D877" s="229" t="s">
        <v>213</v>
      </c>
      <c r="E877" s="42"/>
      <c r="F877" s="230" t="s">
        <v>969</v>
      </c>
      <c r="G877" s="42"/>
      <c r="H877" s="42"/>
      <c r="I877" s="231"/>
      <c r="J877" s="42"/>
      <c r="K877" s="42"/>
      <c r="L877" s="46"/>
      <c r="M877" s="232"/>
      <c r="N877" s="233"/>
      <c r="O877" s="86"/>
      <c r="P877" s="86"/>
      <c r="Q877" s="86"/>
      <c r="R877" s="86"/>
      <c r="S877" s="86"/>
      <c r="T877" s="87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T877" s="19" t="s">
        <v>213</v>
      </c>
      <c r="AU877" s="19" t="s">
        <v>81</v>
      </c>
    </row>
    <row r="878" s="13" customFormat="1">
      <c r="A878" s="13"/>
      <c r="B878" s="234"/>
      <c r="C878" s="235"/>
      <c r="D878" s="236" t="s">
        <v>215</v>
      </c>
      <c r="E878" s="237" t="s">
        <v>19</v>
      </c>
      <c r="F878" s="238" t="s">
        <v>216</v>
      </c>
      <c r="G878" s="235"/>
      <c r="H878" s="237" t="s">
        <v>19</v>
      </c>
      <c r="I878" s="239"/>
      <c r="J878" s="235"/>
      <c r="K878" s="235"/>
      <c r="L878" s="240"/>
      <c r="M878" s="241"/>
      <c r="N878" s="242"/>
      <c r="O878" s="242"/>
      <c r="P878" s="242"/>
      <c r="Q878" s="242"/>
      <c r="R878" s="242"/>
      <c r="S878" s="242"/>
      <c r="T878" s="24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4" t="s">
        <v>215</v>
      </c>
      <c r="AU878" s="244" t="s">
        <v>81</v>
      </c>
      <c r="AV878" s="13" t="s">
        <v>79</v>
      </c>
      <c r="AW878" s="13" t="s">
        <v>33</v>
      </c>
      <c r="AX878" s="13" t="s">
        <v>72</v>
      </c>
      <c r="AY878" s="244" t="s">
        <v>203</v>
      </c>
    </row>
    <row r="879" s="13" customFormat="1">
      <c r="A879" s="13"/>
      <c r="B879" s="234"/>
      <c r="C879" s="235"/>
      <c r="D879" s="236" t="s">
        <v>215</v>
      </c>
      <c r="E879" s="237" t="s">
        <v>19</v>
      </c>
      <c r="F879" s="238" t="s">
        <v>970</v>
      </c>
      <c r="G879" s="235"/>
      <c r="H879" s="237" t="s">
        <v>19</v>
      </c>
      <c r="I879" s="239"/>
      <c r="J879" s="235"/>
      <c r="K879" s="235"/>
      <c r="L879" s="240"/>
      <c r="M879" s="241"/>
      <c r="N879" s="242"/>
      <c r="O879" s="242"/>
      <c r="P879" s="242"/>
      <c r="Q879" s="242"/>
      <c r="R879" s="242"/>
      <c r="S879" s="242"/>
      <c r="T879" s="24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4" t="s">
        <v>215</v>
      </c>
      <c r="AU879" s="244" t="s">
        <v>81</v>
      </c>
      <c r="AV879" s="13" t="s">
        <v>79</v>
      </c>
      <c r="AW879" s="13" t="s">
        <v>33</v>
      </c>
      <c r="AX879" s="13" t="s">
        <v>72</v>
      </c>
      <c r="AY879" s="244" t="s">
        <v>203</v>
      </c>
    </row>
    <row r="880" s="13" customFormat="1">
      <c r="A880" s="13"/>
      <c r="B880" s="234"/>
      <c r="C880" s="235"/>
      <c r="D880" s="236" t="s">
        <v>215</v>
      </c>
      <c r="E880" s="237" t="s">
        <v>19</v>
      </c>
      <c r="F880" s="238" t="s">
        <v>218</v>
      </c>
      <c r="G880" s="235"/>
      <c r="H880" s="237" t="s">
        <v>19</v>
      </c>
      <c r="I880" s="239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215</v>
      </c>
      <c r="AU880" s="244" t="s">
        <v>81</v>
      </c>
      <c r="AV880" s="13" t="s">
        <v>79</v>
      </c>
      <c r="AW880" s="13" t="s">
        <v>33</v>
      </c>
      <c r="AX880" s="13" t="s">
        <v>72</v>
      </c>
      <c r="AY880" s="244" t="s">
        <v>203</v>
      </c>
    </row>
    <row r="881" s="13" customFormat="1">
      <c r="A881" s="13"/>
      <c r="B881" s="234"/>
      <c r="C881" s="235"/>
      <c r="D881" s="236" t="s">
        <v>215</v>
      </c>
      <c r="E881" s="237" t="s">
        <v>19</v>
      </c>
      <c r="F881" s="238" t="s">
        <v>949</v>
      </c>
      <c r="G881" s="235"/>
      <c r="H881" s="237" t="s">
        <v>19</v>
      </c>
      <c r="I881" s="239"/>
      <c r="J881" s="235"/>
      <c r="K881" s="235"/>
      <c r="L881" s="240"/>
      <c r="M881" s="241"/>
      <c r="N881" s="242"/>
      <c r="O881" s="242"/>
      <c r="P881" s="242"/>
      <c r="Q881" s="242"/>
      <c r="R881" s="242"/>
      <c r="S881" s="242"/>
      <c r="T881" s="24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4" t="s">
        <v>215</v>
      </c>
      <c r="AU881" s="244" t="s">
        <v>81</v>
      </c>
      <c r="AV881" s="13" t="s">
        <v>79</v>
      </c>
      <c r="AW881" s="13" t="s">
        <v>33</v>
      </c>
      <c r="AX881" s="13" t="s">
        <v>72</v>
      </c>
      <c r="AY881" s="244" t="s">
        <v>203</v>
      </c>
    </row>
    <row r="882" s="13" customFormat="1">
      <c r="A882" s="13"/>
      <c r="B882" s="234"/>
      <c r="C882" s="235"/>
      <c r="D882" s="236" t="s">
        <v>215</v>
      </c>
      <c r="E882" s="237" t="s">
        <v>19</v>
      </c>
      <c r="F882" s="238" t="s">
        <v>971</v>
      </c>
      <c r="G882" s="235"/>
      <c r="H882" s="237" t="s">
        <v>19</v>
      </c>
      <c r="I882" s="239"/>
      <c r="J882" s="235"/>
      <c r="K882" s="235"/>
      <c r="L882" s="240"/>
      <c r="M882" s="241"/>
      <c r="N882" s="242"/>
      <c r="O882" s="242"/>
      <c r="P882" s="242"/>
      <c r="Q882" s="242"/>
      <c r="R882" s="242"/>
      <c r="S882" s="242"/>
      <c r="T882" s="24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4" t="s">
        <v>215</v>
      </c>
      <c r="AU882" s="244" t="s">
        <v>81</v>
      </c>
      <c r="AV882" s="13" t="s">
        <v>79</v>
      </c>
      <c r="AW882" s="13" t="s">
        <v>33</v>
      </c>
      <c r="AX882" s="13" t="s">
        <v>72</v>
      </c>
      <c r="AY882" s="244" t="s">
        <v>203</v>
      </c>
    </row>
    <row r="883" s="14" customFormat="1">
      <c r="A883" s="14"/>
      <c r="B883" s="245"/>
      <c r="C883" s="246"/>
      <c r="D883" s="236" t="s">
        <v>215</v>
      </c>
      <c r="E883" s="247" t="s">
        <v>19</v>
      </c>
      <c r="F883" s="248" t="s">
        <v>972</v>
      </c>
      <c r="G883" s="246"/>
      <c r="H883" s="249">
        <v>3.3490000000000002</v>
      </c>
      <c r="I883" s="250"/>
      <c r="J883" s="246"/>
      <c r="K883" s="246"/>
      <c r="L883" s="251"/>
      <c r="M883" s="252"/>
      <c r="N883" s="253"/>
      <c r="O883" s="253"/>
      <c r="P883" s="253"/>
      <c r="Q883" s="253"/>
      <c r="R883" s="253"/>
      <c r="S883" s="253"/>
      <c r="T883" s="25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5" t="s">
        <v>215</v>
      </c>
      <c r="AU883" s="255" t="s">
        <v>81</v>
      </c>
      <c r="AV883" s="14" t="s">
        <v>81</v>
      </c>
      <c r="AW883" s="14" t="s">
        <v>33</v>
      </c>
      <c r="AX883" s="14" t="s">
        <v>72</v>
      </c>
      <c r="AY883" s="255" t="s">
        <v>203</v>
      </c>
    </row>
    <row r="884" s="13" customFormat="1">
      <c r="A884" s="13"/>
      <c r="B884" s="234"/>
      <c r="C884" s="235"/>
      <c r="D884" s="236" t="s">
        <v>215</v>
      </c>
      <c r="E884" s="237" t="s">
        <v>19</v>
      </c>
      <c r="F884" s="238" t="s">
        <v>216</v>
      </c>
      <c r="G884" s="235"/>
      <c r="H884" s="237" t="s">
        <v>19</v>
      </c>
      <c r="I884" s="239"/>
      <c r="J884" s="235"/>
      <c r="K884" s="235"/>
      <c r="L884" s="240"/>
      <c r="M884" s="241"/>
      <c r="N884" s="242"/>
      <c r="O884" s="242"/>
      <c r="P884" s="242"/>
      <c r="Q884" s="242"/>
      <c r="R884" s="242"/>
      <c r="S884" s="242"/>
      <c r="T884" s="24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4" t="s">
        <v>215</v>
      </c>
      <c r="AU884" s="244" t="s">
        <v>81</v>
      </c>
      <c r="AV884" s="13" t="s">
        <v>79</v>
      </c>
      <c r="AW884" s="13" t="s">
        <v>33</v>
      </c>
      <c r="AX884" s="13" t="s">
        <v>72</v>
      </c>
      <c r="AY884" s="244" t="s">
        <v>203</v>
      </c>
    </row>
    <row r="885" s="13" customFormat="1">
      <c r="A885" s="13"/>
      <c r="B885" s="234"/>
      <c r="C885" s="235"/>
      <c r="D885" s="236" t="s">
        <v>215</v>
      </c>
      <c r="E885" s="237" t="s">
        <v>19</v>
      </c>
      <c r="F885" s="238" t="s">
        <v>973</v>
      </c>
      <c r="G885" s="235"/>
      <c r="H885" s="237" t="s">
        <v>19</v>
      </c>
      <c r="I885" s="239"/>
      <c r="J885" s="235"/>
      <c r="K885" s="235"/>
      <c r="L885" s="240"/>
      <c r="M885" s="241"/>
      <c r="N885" s="242"/>
      <c r="O885" s="242"/>
      <c r="P885" s="242"/>
      <c r="Q885" s="242"/>
      <c r="R885" s="242"/>
      <c r="S885" s="242"/>
      <c r="T885" s="24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4" t="s">
        <v>215</v>
      </c>
      <c r="AU885" s="244" t="s">
        <v>81</v>
      </c>
      <c r="AV885" s="13" t="s">
        <v>79</v>
      </c>
      <c r="AW885" s="13" t="s">
        <v>33</v>
      </c>
      <c r="AX885" s="13" t="s">
        <v>72</v>
      </c>
      <c r="AY885" s="244" t="s">
        <v>203</v>
      </c>
    </row>
    <row r="886" s="13" customFormat="1">
      <c r="A886" s="13"/>
      <c r="B886" s="234"/>
      <c r="C886" s="235"/>
      <c r="D886" s="236" t="s">
        <v>215</v>
      </c>
      <c r="E886" s="237" t="s">
        <v>19</v>
      </c>
      <c r="F886" s="238" t="s">
        <v>223</v>
      </c>
      <c r="G886" s="235"/>
      <c r="H886" s="237" t="s">
        <v>19</v>
      </c>
      <c r="I886" s="239"/>
      <c r="J886" s="235"/>
      <c r="K886" s="235"/>
      <c r="L886" s="240"/>
      <c r="M886" s="241"/>
      <c r="N886" s="242"/>
      <c r="O886" s="242"/>
      <c r="P886" s="242"/>
      <c r="Q886" s="242"/>
      <c r="R886" s="242"/>
      <c r="S886" s="242"/>
      <c r="T886" s="24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4" t="s">
        <v>215</v>
      </c>
      <c r="AU886" s="244" t="s">
        <v>81</v>
      </c>
      <c r="AV886" s="13" t="s">
        <v>79</v>
      </c>
      <c r="AW886" s="13" t="s">
        <v>33</v>
      </c>
      <c r="AX886" s="13" t="s">
        <v>72</v>
      </c>
      <c r="AY886" s="244" t="s">
        <v>203</v>
      </c>
    </row>
    <row r="887" s="13" customFormat="1">
      <c r="A887" s="13"/>
      <c r="B887" s="234"/>
      <c r="C887" s="235"/>
      <c r="D887" s="236" t="s">
        <v>215</v>
      </c>
      <c r="E887" s="237" t="s">
        <v>19</v>
      </c>
      <c r="F887" s="238" t="s">
        <v>949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215</v>
      </c>
      <c r="AU887" s="244" t="s">
        <v>81</v>
      </c>
      <c r="AV887" s="13" t="s">
        <v>79</v>
      </c>
      <c r="AW887" s="13" t="s">
        <v>33</v>
      </c>
      <c r="AX887" s="13" t="s">
        <v>72</v>
      </c>
      <c r="AY887" s="244" t="s">
        <v>203</v>
      </c>
    </row>
    <row r="888" s="13" customFormat="1">
      <c r="A888" s="13"/>
      <c r="B888" s="234"/>
      <c r="C888" s="235"/>
      <c r="D888" s="236" t="s">
        <v>215</v>
      </c>
      <c r="E888" s="237" t="s">
        <v>19</v>
      </c>
      <c r="F888" s="238" t="s">
        <v>971</v>
      </c>
      <c r="G888" s="235"/>
      <c r="H888" s="237" t="s">
        <v>19</v>
      </c>
      <c r="I888" s="239"/>
      <c r="J888" s="235"/>
      <c r="K888" s="235"/>
      <c r="L888" s="240"/>
      <c r="M888" s="241"/>
      <c r="N888" s="242"/>
      <c r="O888" s="242"/>
      <c r="P888" s="242"/>
      <c r="Q888" s="242"/>
      <c r="R888" s="242"/>
      <c r="S888" s="242"/>
      <c r="T888" s="24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4" t="s">
        <v>215</v>
      </c>
      <c r="AU888" s="244" t="s">
        <v>81</v>
      </c>
      <c r="AV888" s="13" t="s">
        <v>79</v>
      </c>
      <c r="AW888" s="13" t="s">
        <v>33</v>
      </c>
      <c r="AX888" s="13" t="s">
        <v>72</v>
      </c>
      <c r="AY888" s="244" t="s">
        <v>203</v>
      </c>
    </row>
    <row r="889" s="14" customFormat="1">
      <c r="A889" s="14"/>
      <c r="B889" s="245"/>
      <c r="C889" s="246"/>
      <c r="D889" s="236" t="s">
        <v>215</v>
      </c>
      <c r="E889" s="247" t="s">
        <v>19</v>
      </c>
      <c r="F889" s="248" t="s">
        <v>974</v>
      </c>
      <c r="G889" s="246"/>
      <c r="H889" s="249">
        <v>5.319</v>
      </c>
      <c r="I889" s="250"/>
      <c r="J889" s="246"/>
      <c r="K889" s="246"/>
      <c r="L889" s="251"/>
      <c r="M889" s="252"/>
      <c r="N889" s="253"/>
      <c r="O889" s="253"/>
      <c r="P889" s="253"/>
      <c r="Q889" s="253"/>
      <c r="R889" s="253"/>
      <c r="S889" s="253"/>
      <c r="T889" s="25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5" t="s">
        <v>215</v>
      </c>
      <c r="AU889" s="255" t="s">
        <v>81</v>
      </c>
      <c r="AV889" s="14" t="s">
        <v>81</v>
      </c>
      <c r="AW889" s="14" t="s">
        <v>33</v>
      </c>
      <c r="AX889" s="14" t="s">
        <v>72</v>
      </c>
      <c r="AY889" s="255" t="s">
        <v>203</v>
      </c>
    </row>
    <row r="890" s="13" customFormat="1">
      <c r="A890" s="13"/>
      <c r="B890" s="234"/>
      <c r="C890" s="235"/>
      <c r="D890" s="236" t="s">
        <v>215</v>
      </c>
      <c r="E890" s="237" t="s">
        <v>19</v>
      </c>
      <c r="F890" s="238" t="s">
        <v>216</v>
      </c>
      <c r="G890" s="235"/>
      <c r="H890" s="237" t="s">
        <v>19</v>
      </c>
      <c r="I890" s="239"/>
      <c r="J890" s="235"/>
      <c r="K890" s="235"/>
      <c r="L890" s="240"/>
      <c r="M890" s="241"/>
      <c r="N890" s="242"/>
      <c r="O890" s="242"/>
      <c r="P890" s="242"/>
      <c r="Q890" s="242"/>
      <c r="R890" s="242"/>
      <c r="S890" s="242"/>
      <c r="T890" s="24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4" t="s">
        <v>215</v>
      </c>
      <c r="AU890" s="244" t="s">
        <v>81</v>
      </c>
      <c r="AV890" s="13" t="s">
        <v>79</v>
      </c>
      <c r="AW890" s="13" t="s">
        <v>33</v>
      </c>
      <c r="AX890" s="13" t="s">
        <v>72</v>
      </c>
      <c r="AY890" s="244" t="s">
        <v>203</v>
      </c>
    </row>
    <row r="891" s="13" customFormat="1">
      <c r="A891" s="13"/>
      <c r="B891" s="234"/>
      <c r="C891" s="235"/>
      <c r="D891" s="236" t="s">
        <v>215</v>
      </c>
      <c r="E891" s="237" t="s">
        <v>19</v>
      </c>
      <c r="F891" s="238" t="s">
        <v>975</v>
      </c>
      <c r="G891" s="235"/>
      <c r="H891" s="237" t="s">
        <v>19</v>
      </c>
      <c r="I891" s="239"/>
      <c r="J891" s="235"/>
      <c r="K891" s="235"/>
      <c r="L891" s="240"/>
      <c r="M891" s="241"/>
      <c r="N891" s="242"/>
      <c r="O891" s="242"/>
      <c r="P891" s="242"/>
      <c r="Q891" s="242"/>
      <c r="R891" s="242"/>
      <c r="S891" s="242"/>
      <c r="T891" s="24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4" t="s">
        <v>215</v>
      </c>
      <c r="AU891" s="244" t="s">
        <v>81</v>
      </c>
      <c r="AV891" s="13" t="s">
        <v>79</v>
      </c>
      <c r="AW891" s="13" t="s">
        <v>33</v>
      </c>
      <c r="AX891" s="13" t="s">
        <v>72</v>
      </c>
      <c r="AY891" s="244" t="s">
        <v>203</v>
      </c>
    </row>
    <row r="892" s="13" customFormat="1">
      <c r="A892" s="13"/>
      <c r="B892" s="234"/>
      <c r="C892" s="235"/>
      <c r="D892" s="236" t="s">
        <v>215</v>
      </c>
      <c r="E892" s="237" t="s">
        <v>19</v>
      </c>
      <c r="F892" s="238" t="s">
        <v>238</v>
      </c>
      <c r="G892" s="235"/>
      <c r="H892" s="237" t="s">
        <v>19</v>
      </c>
      <c r="I892" s="239"/>
      <c r="J892" s="235"/>
      <c r="K892" s="235"/>
      <c r="L892" s="240"/>
      <c r="M892" s="241"/>
      <c r="N892" s="242"/>
      <c r="O892" s="242"/>
      <c r="P892" s="242"/>
      <c r="Q892" s="242"/>
      <c r="R892" s="242"/>
      <c r="S892" s="242"/>
      <c r="T892" s="24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4" t="s">
        <v>215</v>
      </c>
      <c r="AU892" s="244" t="s">
        <v>81</v>
      </c>
      <c r="AV892" s="13" t="s">
        <v>79</v>
      </c>
      <c r="AW892" s="13" t="s">
        <v>33</v>
      </c>
      <c r="AX892" s="13" t="s">
        <v>72</v>
      </c>
      <c r="AY892" s="244" t="s">
        <v>203</v>
      </c>
    </row>
    <row r="893" s="13" customFormat="1">
      <c r="A893" s="13"/>
      <c r="B893" s="234"/>
      <c r="C893" s="235"/>
      <c r="D893" s="236" t="s">
        <v>215</v>
      </c>
      <c r="E893" s="237" t="s">
        <v>19</v>
      </c>
      <c r="F893" s="238" t="s">
        <v>949</v>
      </c>
      <c r="G893" s="235"/>
      <c r="H893" s="237" t="s">
        <v>19</v>
      </c>
      <c r="I893" s="239"/>
      <c r="J893" s="235"/>
      <c r="K893" s="235"/>
      <c r="L893" s="240"/>
      <c r="M893" s="241"/>
      <c r="N893" s="242"/>
      <c r="O893" s="242"/>
      <c r="P893" s="242"/>
      <c r="Q893" s="242"/>
      <c r="R893" s="242"/>
      <c r="S893" s="242"/>
      <c r="T893" s="24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4" t="s">
        <v>215</v>
      </c>
      <c r="AU893" s="244" t="s">
        <v>81</v>
      </c>
      <c r="AV893" s="13" t="s">
        <v>79</v>
      </c>
      <c r="AW893" s="13" t="s">
        <v>33</v>
      </c>
      <c r="AX893" s="13" t="s">
        <v>72</v>
      </c>
      <c r="AY893" s="244" t="s">
        <v>203</v>
      </c>
    </row>
    <row r="894" s="13" customFormat="1">
      <c r="A894" s="13"/>
      <c r="B894" s="234"/>
      <c r="C894" s="235"/>
      <c r="D894" s="236" t="s">
        <v>215</v>
      </c>
      <c r="E894" s="237" t="s">
        <v>19</v>
      </c>
      <c r="F894" s="238" t="s">
        <v>971</v>
      </c>
      <c r="G894" s="235"/>
      <c r="H894" s="237" t="s">
        <v>19</v>
      </c>
      <c r="I894" s="239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215</v>
      </c>
      <c r="AU894" s="244" t="s">
        <v>81</v>
      </c>
      <c r="AV894" s="13" t="s">
        <v>79</v>
      </c>
      <c r="AW894" s="13" t="s">
        <v>33</v>
      </c>
      <c r="AX894" s="13" t="s">
        <v>72</v>
      </c>
      <c r="AY894" s="244" t="s">
        <v>203</v>
      </c>
    </row>
    <row r="895" s="14" customFormat="1">
      <c r="A895" s="14"/>
      <c r="B895" s="245"/>
      <c r="C895" s="246"/>
      <c r="D895" s="236" t="s">
        <v>215</v>
      </c>
      <c r="E895" s="247" t="s">
        <v>19</v>
      </c>
      <c r="F895" s="248" t="s">
        <v>976</v>
      </c>
      <c r="G895" s="246"/>
      <c r="H895" s="249">
        <v>3.5459999999999998</v>
      </c>
      <c r="I895" s="250"/>
      <c r="J895" s="246"/>
      <c r="K895" s="246"/>
      <c r="L895" s="251"/>
      <c r="M895" s="252"/>
      <c r="N895" s="253"/>
      <c r="O895" s="253"/>
      <c r="P895" s="253"/>
      <c r="Q895" s="253"/>
      <c r="R895" s="253"/>
      <c r="S895" s="253"/>
      <c r="T895" s="25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5" t="s">
        <v>215</v>
      </c>
      <c r="AU895" s="255" t="s">
        <v>81</v>
      </c>
      <c r="AV895" s="14" t="s">
        <v>81</v>
      </c>
      <c r="AW895" s="14" t="s">
        <v>33</v>
      </c>
      <c r="AX895" s="14" t="s">
        <v>72</v>
      </c>
      <c r="AY895" s="255" t="s">
        <v>203</v>
      </c>
    </row>
    <row r="896" s="13" customFormat="1">
      <c r="A896" s="13"/>
      <c r="B896" s="234"/>
      <c r="C896" s="235"/>
      <c r="D896" s="236" t="s">
        <v>215</v>
      </c>
      <c r="E896" s="237" t="s">
        <v>19</v>
      </c>
      <c r="F896" s="238" t="s">
        <v>216</v>
      </c>
      <c r="G896" s="235"/>
      <c r="H896" s="237" t="s">
        <v>19</v>
      </c>
      <c r="I896" s="239"/>
      <c r="J896" s="235"/>
      <c r="K896" s="235"/>
      <c r="L896" s="240"/>
      <c r="M896" s="241"/>
      <c r="N896" s="242"/>
      <c r="O896" s="242"/>
      <c r="P896" s="242"/>
      <c r="Q896" s="242"/>
      <c r="R896" s="242"/>
      <c r="S896" s="242"/>
      <c r="T896" s="24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4" t="s">
        <v>215</v>
      </c>
      <c r="AU896" s="244" t="s">
        <v>81</v>
      </c>
      <c r="AV896" s="13" t="s">
        <v>79</v>
      </c>
      <c r="AW896" s="13" t="s">
        <v>33</v>
      </c>
      <c r="AX896" s="13" t="s">
        <v>72</v>
      </c>
      <c r="AY896" s="244" t="s">
        <v>203</v>
      </c>
    </row>
    <row r="897" s="13" customFormat="1">
      <c r="A897" s="13"/>
      <c r="B897" s="234"/>
      <c r="C897" s="235"/>
      <c r="D897" s="236" t="s">
        <v>215</v>
      </c>
      <c r="E897" s="237" t="s">
        <v>19</v>
      </c>
      <c r="F897" s="238" t="s">
        <v>977</v>
      </c>
      <c r="G897" s="235"/>
      <c r="H897" s="237" t="s">
        <v>19</v>
      </c>
      <c r="I897" s="239"/>
      <c r="J897" s="235"/>
      <c r="K897" s="235"/>
      <c r="L897" s="240"/>
      <c r="M897" s="241"/>
      <c r="N897" s="242"/>
      <c r="O897" s="242"/>
      <c r="P897" s="242"/>
      <c r="Q897" s="242"/>
      <c r="R897" s="242"/>
      <c r="S897" s="242"/>
      <c r="T897" s="24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4" t="s">
        <v>215</v>
      </c>
      <c r="AU897" s="244" t="s">
        <v>81</v>
      </c>
      <c r="AV897" s="13" t="s">
        <v>79</v>
      </c>
      <c r="AW897" s="13" t="s">
        <v>33</v>
      </c>
      <c r="AX897" s="13" t="s">
        <v>72</v>
      </c>
      <c r="AY897" s="244" t="s">
        <v>203</v>
      </c>
    </row>
    <row r="898" s="13" customFormat="1">
      <c r="A898" s="13"/>
      <c r="B898" s="234"/>
      <c r="C898" s="235"/>
      <c r="D898" s="236" t="s">
        <v>215</v>
      </c>
      <c r="E898" s="237" t="s">
        <v>19</v>
      </c>
      <c r="F898" s="238" t="s">
        <v>232</v>
      </c>
      <c r="G898" s="235"/>
      <c r="H898" s="237" t="s">
        <v>19</v>
      </c>
      <c r="I898" s="239"/>
      <c r="J898" s="235"/>
      <c r="K898" s="235"/>
      <c r="L898" s="240"/>
      <c r="M898" s="241"/>
      <c r="N898" s="242"/>
      <c r="O898" s="242"/>
      <c r="P898" s="242"/>
      <c r="Q898" s="242"/>
      <c r="R898" s="242"/>
      <c r="S898" s="242"/>
      <c r="T898" s="24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4" t="s">
        <v>215</v>
      </c>
      <c r="AU898" s="244" t="s">
        <v>81</v>
      </c>
      <c r="AV898" s="13" t="s">
        <v>79</v>
      </c>
      <c r="AW898" s="13" t="s">
        <v>33</v>
      </c>
      <c r="AX898" s="13" t="s">
        <v>72</v>
      </c>
      <c r="AY898" s="244" t="s">
        <v>203</v>
      </c>
    </row>
    <row r="899" s="13" customFormat="1">
      <c r="A899" s="13"/>
      <c r="B899" s="234"/>
      <c r="C899" s="235"/>
      <c r="D899" s="236" t="s">
        <v>215</v>
      </c>
      <c r="E899" s="237" t="s">
        <v>19</v>
      </c>
      <c r="F899" s="238" t="s">
        <v>949</v>
      </c>
      <c r="G899" s="235"/>
      <c r="H899" s="237" t="s">
        <v>19</v>
      </c>
      <c r="I899" s="239"/>
      <c r="J899" s="235"/>
      <c r="K899" s="235"/>
      <c r="L899" s="240"/>
      <c r="M899" s="241"/>
      <c r="N899" s="242"/>
      <c r="O899" s="242"/>
      <c r="P899" s="242"/>
      <c r="Q899" s="242"/>
      <c r="R899" s="242"/>
      <c r="S899" s="242"/>
      <c r="T899" s="24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4" t="s">
        <v>215</v>
      </c>
      <c r="AU899" s="244" t="s">
        <v>81</v>
      </c>
      <c r="AV899" s="13" t="s">
        <v>79</v>
      </c>
      <c r="AW899" s="13" t="s">
        <v>33</v>
      </c>
      <c r="AX899" s="13" t="s">
        <v>72</v>
      </c>
      <c r="AY899" s="244" t="s">
        <v>203</v>
      </c>
    </row>
    <row r="900" s="13" customFormat="1">
      <c r="A900" s="13"/>
      <c r="B900" s="234"/>
      <c r="C900" s="235"/>
      <c r="D900" s="236" t="s">
        <v>215</v>
      </c>
      <c r="E900" s="237" t="s">
        <v>19</v>
      </c>
      <c r="F900" s="238" t="s">
        <v>971</v>
      </c>
      <c r="G900" s="235"/>
      <c r="H900" s="237" t="s">
        <v>19</v>
      </c>
      <c r="I900" s="239"/>
      <c r="J900" s="235"/>
      <c r="K900" s="235"/>
      <c r="L900" s="240"/>
      <c r="M900" s="241"/>
      <c r="N900" s="242"/>
      <c r="O900" s="242"/>
      <c r="P900" s="242"/>
      <c r="Q900" s="242"/>
      <c r="R900" s="242"/>
      <c r="S900" s="242"/>
      <c r="T900" s="24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4" t="s">
        <v>215</v>
      </c>
      <c r="AU900" s="244" t="s">
        <v>81</v>
      </c>
      <c r="AV900" s="13" t="s">
        <v>79</v>
      </c>
      <c r="AW900" s="13" t="s">
        <v>33</v>
      </c>
      <c r="AX900" s="13" t="s">
        <v>72</v>
      </c>
      <c r="AY900" s="244" t="s">
        <v>203</v>
      </c>
    </row>
    <row r="901" s="14" customFormat="1">
      <c r="A901" s="14"/>
      <c r="B901" s="245"/>
      <c r="C901" s="246"/>
      <c r="D901" s="236" t="s">
        <v>215</v>
      </c>
      <c r="E901" s="247" t="s">
        <v>19</v>
      </c>
      <c r="F901" s="248" t="s">
        <v>978</v>
      </c>
      <c r="G901" s="246"/>
      <c r="H901" s="249">
        <v>5.7130000000000001</v>
      </c>
      <c r="I901" s="250"/>
      <c r="J901" s="246"/>
      <c r="K901" s="246"/>
      <c r="L901" s="251"/>
      <c r="M901" s="252"/>
      <c r="N901" s="253"/>
      <c r="O901" s="253"/>
      <c r="P901" s="253"/>
      <c r="Q901" s="253"/>
      <c r="R901" s="253"/>
      <c r="S901" s="253"/>
      <c r="T901" s="25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5" t="s">
        <v>215</v>
      </c>
      <c r="AU901" s="255" t="s">
        <v>81</v>
      </c>
      <c r="AV901" s="14" t="s">
        <v>81</v>
      </c>
      <c r="AW901" s="14" t="s">
        <v>33</v>
      </c>
      <c r="AX901" s="14" t="s">
        <v>72</v>
      </c>
      <c r="AY901" s="255" t="s">
        <v>203</v>
      </c>
    </row>
    <row r="902" s="13" customFormat="1">
      <c r="A902" s="13"/>
      <c r="B902" s="234"/>
      <c r="C902" s="235"/>
      <c r="D902" s="236" t="s">
        <v>215</v>
      </c>
      <c r="E902" s="237" t="s">
        <v>19</v>
      </c>
      <c r="F902" s="238" t="s">
        <v>216</v>
      </c>
      <c r="G902" s="235"/>
      <c r="H902" s="237" t="s">
        <v>19</v>
      </c>
      <c r="I902" s="239"/>
      <c r="J902" s="235"/>
      <c r="K902" s="235"/>
      <c r="L902" s="240"/>
      <c r="M902" s="241"/>
      <c r="N902" s="242"/>
      <c r="O902" s="242"/>
      <c r="P902" s="242"/>
      <c r="Q902" s="242"/>
      <c r="R902" s="242"/>
      <c r="S902" s="242"/>
      <c r="T902" s="24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4" t="s">
        <v>215</v>
      </c>
      <c r="AU902" s="244" t="s">
        <v>81</v>
      </c>
      <c r="AV902" s="13" t="s">
        <v>79</v>
      </c>
      <c r="AW902" s="13" t="s">
        <v>33</v>
      </c>
      <c r="AX902" s="13" t="s">
        <v>72</v>
      </c>
      <c r="AY902" s="244" t="s">
        <v>203</v>
      </c>
    </row>
    <row r="903" s="13" customFormat="1">
      <c r="A903" s="13"/>
      <c r="B903" s="234"/>
      <c r="C903" s="235"/>
      <c r="D903" s="236" t="s">
        <v>215</v>
      </c>
      <c r="E903" s="237" t="s">
        <v>19</v>
      </c>
      <c r="F903" s="238" t="s">
        <v>979</v>
      </c>
      <c r="G903" s="235"/>
      <c r="H903" s="237" t="s">
        <v>19</v>
      </c>
      <c r="I903" s="239"/>
      <c r="J903" s="235"/>
      <c r="K903" s="235"/>
      <c r="L903" s="240"/>
      <c r="M903" s="241"/>
      <c r="N903" s="242"/>
      <c r="O903" s="242"/>
      <c r="P903" s="242"/>
      <c r="Q903" s="242"/>
      <c r="R903" s="242"/>
      <c r="S903" s="242"/>
      <c r="T903" s="24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4" t="s">
        <v>215</v>
      </c>
      <c r="AU903" s="244" t="s">
        <v>81</v>
      </c>
      <c r="AV903" s="13" t="s">
        <v>79</v>
      </c>
      <c r="AW903" s="13" t="s">
        <v>33</v>
      </c>
      <c r="AX903" s="13" t="s">
        <v>72</v>
      </c>
      <c r="AY903" s="244" t="s">
        <v>203</v>
      </c>
    </row>
    <row r="904" s="13" customFormat="1">
      <c r="A904" s="13"/>
      <c r="B904" s="234"/>
      <c r="C904" s="235"/>
      <c r="D904" s="236" t="s">
        <v>215</v>
      </c>
      <c r="E904" s="237" t="s">
        <v>19</v>
      </c>
      <c r="F904" s="238" t="s">
        <v>241</v>
      </c>
      <c r="G904" s="235"/>
      <c r="H904" s="237" t="s">
        <v>19</v>
      </c>
      <c r="I904" s="239"/>
      <c r="J904" s="235"/>
      <c r="K904" s="235"/>
      <c r="L904" s="240"/>
      <c r="M904" s="241"/>
      <c r="N904" s="242"/>
      <c r="O904" s="242"/>
      <c r="P904" s="242"/>
      <c r="Q904" s="242"/>
      <c r="R904" s="242"/>
      <c r="S904" s="242"/>
      <c r="T904" s="24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4" t="s">
        <v>215</v>
      </c>
      <c r="AU904" s="244" t="s">
        <v>81</v>
      </c>
      <c r="AV904" s="13" t="s">
        <v>79</v>
      </c>
      <c r="AW904" s="13" t="s">
        <v>33</v>
      </c>
      <c r="AX904" s="13" t="s">
        <v>72</v>
      </c>
      <c r="AY904" s="244" t="s">
        <v>203</v>
      </c>
    </row>
    <row r="905" s="13" customFormat="1">
      <c r="A905" s="13"/>
      <c r="B905" s="234"/>
      <c r="C905" s="235"/>
      <c r="D905" s="236" t="s">
        <v>215</v>
      </c>
      <c r="E905" s="237" t="s">
        <v>19</v>
      </c>
      <c r="F905" s="238" t="s">
        <v>949</v>
      </c>
      <c r="G905" s="235"/>
      <c r="H905" s="237" t="s">
        <v>19</v>
      </c>
      <c r="I905" s="239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215</v>
      </c>
      <c r="AU905" s="244" t="s">
        <v>81</v>
      </c>
      <c r="AV905" s="13" t="s">
        <v>79</v>
      </c>
      <c r="AW905" s="13" t="s">
        <v>33</v>
      </c>
      <c r="AX905" s="13" t="s">
        <v>72</v>
      </c>
      <c r="AY905" s="244" t="s">
        <v>203</v>
      </c>
    </row>
    <row r="906" s="13" customFormat="1">
      <c r="A906" s="13"/>
      <c r="B906" s="234"/>
      <c r="C906" s="235"/>
      <c r="D906" s="236" t="s">
        <v>215</v>
      </c>
      <c r="E906" s="237" t="s">
        <v>19</v>
      </c>
      <c r="F906" s="238" t="s">
        <v>971</v>
      </c>
      <c r="G906" s="235"/>
      <c r="H906" s="237" t="s">
        <v>19</v>
      </c>
      <c r="I906" s="239"/>
      <c r="J906" s="235"/>
      <c r="K906" s="235"/>
      <c r="L906" s="240"/>
      <c r="M906" s="241"/>
      <c r="N906" s="242"/>
      <c r="O906" s="242"/>
      <c r="P906" s="242"/>
      <c r="Q906" s="242"/>
      <c r="R906" s="242"/>
      <c r="S906" s="242"/>
      <c r="T906" s="24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4" t="s">
        <v>215</v>
      </c>
      <c r="AU906" s="244" t="s">
        <v>81</v>
      </c>
      <c r="AV906" s="13" t="s">
        <v>79</v>
      </c>
      <c r="AW906" s="13" t="s">
        <v>33</v>
      </c>
      <c r="AX906" s="13" t="s">
        <v>72</v>
      </c>
      <c r="AY906" s="244" t="s">
        <v>203</v>
      </c>
    </row>
    <row r="907" s="14" customFormat="1">
      <c r="A907" s="14"/>
      <c r="B907" s="245"/>
      <c r="C907" s="246"/>
      <c r="D907" s="236" t="s">
        <v>215</v>
      </c>
      <c r="E907" s="247" t="s">
        <v>19</v>
      </c>
      <c r="F907" s="248" t="s">
        <v>980</v>
      </c>
      <c r="G907" s="246"/>
      <c r="H907" s="249">
        <v>5.9100000000000001</v>
      </c>
      <c r="I907" s="250"/>
      <c r="J907" s="246"/>
      <c r="K907" s="246"/>
      <c r="L907" s="251"/>
      <c r="M907" s="252"/>
      <c r="N907" s="253"/>
      <c r="O907" s="253"/>
      <c r="P907" s="253"/>
      <c r="Q907" s="253"/>
      <c r="R907" s="253"/>
      <c r="S907" s="253"/>
      <c r="T907" s="25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5" t="s">
        <v>215</v>
      </c>
      <c r="AU907" s="255" t="s">
        <v>81</v>
      </c>
      <c r="AV907" s="14" t="s">
        <v>81</v>
      </c>
      <c r="AW907" s="14" t="s">
        <v>33</v>
      </c>
      <c r="AX907" s="14" t="s">
        <v>72</v>
      </c>
      <c r="AY907" s="255" t="s">
        <v>203</v>
      </c>
    </row>
    <row r="908" s="13" customFormat="1">
      <c r="A908" s="13"/>
      <c r="B908" s="234"/>
      <c r="C908" s="235"/>
      <c r="D908" s="236" t="s">
        <v>215</v>
      </c>
      <c r="E908" s="237" t="s">
        <v>19</v>
      </c>
      <c r="F908" s="238" t="s">
        <v>216</v>
      </c>
      <c r="G908" s="235"/>
      <c r="H908" s="237" t="s">
        <v>19</v>
      </c>
      <c r="I908" s="239"/>
      <c r="J908" s="235"/>
      <c r="K908" s="235"/>
      <c r="L908" s="240"/>
      <c r="M908" s="241"/>
      <c r="N908" s="242"/>
      <c r="O908" s="242"/>
      <c r="P908" s="242"/>
      <c r="Q908" s="242"/>
      <c r="R908" s="242"/>
      <c r="S908" s="242"/>
      <c r="T908" s="24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4" t="s">
        <v>215</v>
      </c>
      <c r="AU908" s="244" t="s">
        <v>81</v>
      </c>
      <c r="AV908" s="13" t="s">
        <v>79</v>
      </c>
      <c r="AW908" s="13" t="s">
        <v>33</v>
      </c>
      <c r="AX908" s="13" t="s">
        <v>72</v>
      </c>
      <c r="AY908" s="244" t="s">
        <v>203</v>
      </c>
    </row>
    <row r="909" s="13" customFormat="1">
      <c r="A909" s="13"/>
      <c r="B909" s="234"/>
      <c r="C909" s="235"/>
      <c r="D909" s="236" t="s">
        <v>215</v>
      </c>
      <c r="E909" s="237" t="s">
        <v>19</v>
      </c>
      <c r="F909" s="238" t="s">
        <v>981</v>
      </c>
      <c r="G909" s="235"/>
      <c r="H909" s="237" t="s">
        <v>19</v>
      </c>
      <c r="I909" s="239"/>
      <c r="J909" s="235"/>
      <c r="K909" s="235"/>
      <c r="L909" s="240"/>
      <c r="M909" s="241"/>
      <c r="N909" s="242"/>
      <c r="O909" s="242"/>
      <c r="P909" s="242"/>
      <c r="Q909" s="242"/>
      <c r="R909" s="242"/>
      <c r="S909" s="242"/>
      <c r="T909" s="24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4" t="s">
        <v>215</v>
      </c>
      <c r="AU909" s="244" t="s">
        <v>81</v>
      </c>
      <c r="AV909" s="13" t="s">
        <v>79</v>
      </c>
      <c r="AW909" s="13" t="s">
        <v>33</v>
      </c>
      <c r="AX909" s="13" t="s">
        <v>72</v>
      </c>
      <c r="AY909" s="244" t="s">
        <v>203</v>
      </c>
    </row>
    <row r="910" s="13" customFormat="1">
      <c r="A910" s="13"/>
      <c r="B910" s="234"/>
      <c r="C910" s="235"/>
      <c r="D910" s="236" t="s">
        <v>215</v>
      </c>
      <c r="E910" s="237" t="s">
        <v>19</v>
      </c>
      <c r="F910" s="238" t="s">
        <v>235</v>
      </c>
      <c r="G910" s="235"/>
      <c r="H910" s="237" t="s">
        <v>19</v>
      </c>
      <c r="I910" s="239"/>
      <c r="J910" s="235"/>
      <c r="K910" s="235"/>
      <c r="L910" s="240"/>
      <c r="M910" s="241"/>
      <c r="N910" s="242"/>
      <c r="O910" s="242"/>
      <c r="P910" s="242"/>
      <c r="Q910" s="242"/>
      <c r="R910" s="242"/>
      <c r="S910" s="242"/>
      <c r="T910" s="24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4" t="s">
        <v>215</v>
      </c>
      <c r="AU910" s="244" t="s">
        <v>81</v>
      </c>
      <c r="AV910" s="13" t="s">
        <v>79</v>
      </c>
      <c r="AW910" s="13" t="s">
        <v>33</v>
      </c>
      <c r="AX910" s="13" t="s">
        <v>72</v>
      </c>
      <c r="AY910" s="244" t="s">
        <v>203</v>
      </c>
    </row>
    <row r="911" s="13" customFormat="1">
      <c r="A911" s="13"/>
      <c r="B911" s="234"/>
      <c r="C911" s="235"/>
      <c r="D911" s="236" t="s">
        <v>215</v>
      </c>
      <c r="E911" s="237" t="s">
        <v>19</v>
      </c>
      <c r="F911" s="238" t="s">
        <v>949</v>
      </c>
      <c r="G911" s="235"/>
      <c r="H911" s="237" t="s">
        <v>19</v>
      </c>
      <c r="I911" s="239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215</v>
      </c>
      <c r="AU911" s="244" t="s">
        <v>81</v>
      </c>
      <c r="AV911" s="13" t="s">
        <v>79</v>
      </c>
      <c r="AW911" s="13" t="s">
        <v>33</v>
      </c>
      <c r="AX911" s="13" t="s">
        <v>72</v>
      </c>
      <c r="AY911" s="244" t="s">
        <v>203</v>
      </c>
    </row>
    <row r="912" s="13" customFormat="1">
      <c r="A912" s="13"/>
      <c r="B912" s="234"/>
      <c r="C912" s="235"/>
      <c r="D912" s="236" t="s">
        <v>215</v>
      </c>
      <c r="E912" s="237" t="s">
        <v>19</v>
      </c>
      <c r="F912" s="238" t="s">
        <v>971</v>
      </c>
      <c r="G912" s="235"/>
      <c r="H912" s="237" t="s">
        <v>19</v>
      </c>
      <c r="I912" s="239"/>
      <c r="J912" s="235"/>
      <c r="K912" s="235"/>
      <c r="L912" s="240"/>
      <c r="M912" s="241"/>
      <c r="N912" s="242"/>
      <c r="O912" s="242"/>
      <c r="P912" s="242"/>
      <c r="Q912" s="242"/>
      <c r="R912" s="242"/>
      <c r="S912" s="242"/>
      <c r="T912" s="24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4" t="s">
        <v>215</v>
      </c>
      <c r="AU912" s="244" t="s">
        <v>81</v>
      </c>
      <c r="AV912" s="13" t="s">
        <v>79</v>
      </c>
      <c r="AW912" s="13" t="s">
        <v>33</v>
      </c>
      <c r="AX912" s="13" t="s">
        <v>72</v>
      </c>
      <c r="AY912" s="244" t="s">
        <v>203</v>
      </c>
    </row>
    <row r="913" s="14" customFormat="1">
      <c r="A913" s="14"/>
      <c r="B913" s="245"/>
      <c r="C913" s="246"/>
      <c r="D913" s="236" t="s">
        <v>215</v>
      </c>
      <c r="E913" s="247" t="s">
        <v>19</v>
      </c>
      <c r="F913" s="248" t="s">
        <v>274</v>
      </c>
      <c r="G913" s="246"/>
      <c r="H913" s="249">
        <v>2.1669999999999998</v>
      </c>
      <c r="I913" s="250"/>
      <c r="J913" s="246"/>
      <c r="K913" s="246"/>
      <c r="L913" s="251"/>
      <c r="M913" s="252"/>
      <c r="N913" s="253"/>
      <c r="O913" s="253"/>
      <c r="P913" s="253"/>
      <c r="Q913" s="253"/>
      <c r="R913" s="253"/>
      <c r="S913" s="253"/>
      <c r="T913" s="25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5" t="s">
        <v>215</v>
      </c>
      <c r="AU913" s="255" t="s">
        <v>81</v>
      </c>
      <c r="AV913" s="14" t="s">
        <v>81</v>
      </c>
      <c r="AW913" s="14" t="s">
        <v>33</v>
      </c>
      <c r="AX913" s="14" t="s">
        <v>72</v>
      </c>
      <c r="AY913" s="255" t="s">
        <v>203</v>
      </c>
    </row>
    <row r="914" s="13" customFormat="1">
      <c r="A914" s="13"/>
      <c r="B914" s="234"/>
      <c r="C914" s="235"/>
      <c r="D914" s="236" t="s">
        <v>215</v>
      </c>
      <c r="E914" s="237" t="s">
        <v>19</v>
      </c>
      <c r="F914" s="238" t="s">
        <v>216</v>
      </c>
      <c r="G914" s="235"/>
      <c r="H914" s="237" t="s">
        <v>19</v>
      </c>
      <c r="I914" s="239"/>
      <c r="J914" s="235"/>
      <c r="K914" s="235"/>
      <c r="L914" s="240"/>
      <c r="M914" s="241"/>
      <c r="N914" s="242"/>
      <c r="O914" s="242"/>
      <c r="P914" s="242"/>
      <c r="Q914" s="242"/>
      <c r="R914" s="242"/>
      <c r="S914" s="242"/>
      <c r="T914" s="24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4" t="s">
        <v>215</v>
      </c>
      <c r="AU914" s="244" t="s">
        <v>81</v>
      </c>
      <c r="AV914" s="13" t="s">
        <v>79</v>
      </c>
      <c r="AW914" s="13" t="s">
        <v>33</v>
      </c>
      <c r="AX914" s="13" t="s">
        <v>72</v>
      </c>
      <c r="AY914" s="244" t="s">
        <v>203</v>
      </c>
    </row>
    <row r="915" s="13" customFormat="1">
      <c r="A915" s="13"/>
      <c r="B915" s="234"/>
      <c r="C915" s="235"/>
      <c r="D915" s="236" t="s">
        <v>215</v>
      </c>
      <c r="E915" s="237" t="s">
        <v>19</v>
      </c>
      <c r="F915" s="238" t="s">
        <v>982</v>
      </c>
      <c r="G915" s="235"/>
      <c r="H915" s="237" t="s">
        <v>19</v>
      </c>
      <c r="I915" s="239"/>
      <c r="J915" s="235"/>
      <c r="K915" s="235"/>
      <c r="L915" s="240"/>
      <c r="M915" s="241"/>
      <c r="N915" s="242"/>
      <c r="O915" s="242"/>
      <c r="P915" s="242"/>
      <c r="Q915" s="242"/>
      <c r="R915" s="242"/>
      <c r="S915" s="242"/>
      <c r="T915" s="24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4" t="s">
        <v>215</v>
      </c>
      <c r="AU915" s="244" t="s">
        <v>81</v>
      </c>
      <c r="AV915" s="13" t="s">
        <v>79</v>
      </c>
      <c r="AW915" s="13" t="s">
        <v>33</v>
      </c>
      <c r="AX915" s="13" t="s">
        <v>72</v>
      </c>
      <c r="AY915" s="244" t="s">
        <v>203</v>
      </c>
    </row>
    <row r="916" s="13" customFormat="1">
      <c r="A916" s="13"/>
      <c r="B916" s="234"/>
      <c r="C916" s="235"/>
      <c r="D916" s="236" t="s">
        <v>215</v>
      </c>
      <c r="E916" s="237" t="s">
        <v>19</v>
      </c>
      <c r="F916" s="238" t="s">
        <v>229</v>
      </c>
      <c r="G916" s="235"/>
      <c r="H916" s="237" t="s">
        <v>19</v>
      </c>
      <c r="I916" s="239"/>
      <c r="J916" s="235"/>
      <c r="K916" s="235"/>
      <c r="L916" s="240"/>
      <c r="M916" s="241"/>
      <c r="N916" s="242"/>
      <c r="O916" s="242"/>
      <c r="P916" s="242"/>
      <c r="Q916" s="242"/>
      <c r="R916" s="242"/>
      <c r="S916" s="242"/>
      <c r="T916" s="24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4" t="s">
        <v>215</v>
      </c>
      <c r="AU916" s="244" t="s">
        <v>81</v>
      </c>
      <c r="AV916" s="13" t="s">
        <v>79</v>
      </c>
      <c r="AW916" s="13" t="s">
        <v>33</v>
      </c>
      <c r="AX916" s="13" t="s">
        <v>72</v>
      </c>
      <c r="AY916" s="244" t="s">
        <v>203</v>
      </c>
    </row>
    <row r="917" s="13" customFormat="1">
      <c r="A917" s="13"/>
      <c r="B917" s="234"/>
      <c r="C917" s="235"/>
      <c r="D917" s="236" t="s">
        <v>215</v>
      </c>
      <c r="E917" s="237" t="s">
        <v>19</v>
      </c>
      <c r="F917" s="238" t="s">
        <v>949</v>
      </c>
      <c r="G917" s="235"/>
      <c r="H917" s="237" t="s">
        <v>19</v>
      </c>
      <c r="I917" s="239"/>
      <c r="J917" s="235"/>
      <c r="K917" s="235"/>
      <c r="L917" s="240"/>
      <c r="M917" s="241"/>
      <c r="N917" s="242"/>
      <c r="O917" s="242"/>
      <c r="P917" s="242"/>
      <c r="Q917" s="242"/>
      <c r="R917" s="242"/>
      <c r="S917" s="242"/>
      <c r="T917" s="24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4" t="s">
        <v>215</v>
      </c>
      <c r="AU917" s="244" t="s">
        <v>81</v>
      </c>
      <c r="AV917" s="13" t="s">
        <v>79</v>
      </c>
      <c r="AW917" s="13" t="s">
        <v>33</v>
      </c>
      <c r="AX917" s="13" t="s">
        <v>72</v>
      </c>
      <c r="AY917" s="244" t="s">
        <v>203</v>
      </c>
    </row>
    <row r="918" s="13" customFormat="1">
      <c r="A918" s="13"/>
      <c r="B918" s="234"/>
      <c r="C918" s="235"/>
      <c r="D918" s="236" t="s">
        <v>215</v>
      </c>
      <c r="E918" s="237" t="s">
        <v>19</v>
      </c>
      <c r="F918" s="238" t="s">
        <v>971</v>
      </c>
      <c r="G918" s="235"/>
      <c r="H918" s="237" t="s">
        <v>19</v>
      </c>
      <c r="I918" s="239"/>
      <c r="J918" s="235"/>
      <c r="K918" s="235"/>
      <c r="L918" s="240"/>
      <c r="M918" s="241"/>
      <c r="N918" s="242"/>
      <c r="O918" s="242"/>
      <c r="P918" s="242"/>
      <c r="Q918" s="242"/>
      <c r="R918" s="242"/>
      <c r="S918" s="242"/>
      <c r="T918" s="24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4" t="s">
        <v>215</v>
      </c>
      <c r="AU918" s="244" t="s">
        <v>81</v>
      </c>
      <c r="AV918" s="13" t="s">
        <v>79</v>
      </c>
      <c r="AW918" s="13" t="s">
        <v>33</v>
      </c>
      <c r="AX918" s="13" t="s">
        <v>72</v>
      </c>
      <c r="AY918" s="244" t="s">
        <v>203</v>
      </c>
    </row>
    <row r="919" s="14" customFormat="1">
      <c r="A919" s="14"/>
      <c r="B919" s="245"/>
      <c r="C919" s="246"/>
      <c r="D919" s="236" t="s">
        <v>215</v>
      </c>
      <c r="E919" s="247" t="s">
        <v>19</v>
      </c>
      <c r="F919" s="248" t="s">
        <v>983</v>
      </c>
      <c r="G919" s="246"/>
      <c r="H919" s="249">
        <v>11.810000000000001</v>
      </c>
      <c r="I919" s="250"/>
      <c r="J919" s="246"/>
      <c r="K919" s="246"/>
      <c r="L919" s="251"/>
      <c r="M919" s="252"/>
      <c r="N919" s="253"/>
      <c r="O919" s="253"/>
      <c r="P919" s="253"/>
      <c r="Q919" s="253"/>
      <c r="R919" s="253"/>
      <c r="S919" s="253"/>
      <c r="T919" s="25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5" t="s">
        <v>215</v>
      </c>
      <c r="AU919" s="255" t="s">
        <v>81</v>
      </c>
      <c r="AV919" s="14" t="s">
        <v>81</v>
      </c>
      <c r="AW919" s="14" t="s">
        <v>33</v>
      </c>
      <c r="AX919" s="14" t="s">
        <v>72</v>
      </c>
      <c r="AY919" s="255" t="s">
        <v>203</v>
      </c>
    </row>
    <row r="920" s="13" customFormat="1">
      <c r="A920" s="13"/>
      <c r="B920" s="234"/>
      <c r="C920" s="235"/>
      <c r="D920" s="236" t="s">
        <v>215</v>
      </c>
      <c r="E920" s="237" t="s">
        <v>19</v>
      </c>
      <c r="F920" s="238" t="s">
        <v>216</v>
      </c>
      <c r="G920" s="235"/>
      <c r="H920" s="237" t="s">
        <v>19</v>
      </c>
      <c r="I920" s="239"/>
      <c r="J920" s="235"/>
      <c r="K920" s="235"/>
      <c r="L920" s="240"/>
      <c r="M920" s="241"/>
      <c r="N920" s="242"/>
      <c r="O920" s="242"/>
      <c r="P920" s="242"/>
      <c r="Q920" s="242"/>
      <c r="R920" s="242"/>
      <c r="S920" s="242"/>
      <c r="T920" s="24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4" t="s">
        <v>215</v>
      </c>
      <c r="AU920" s="244" t="s">
        <v>81</v>
      </c>
      <c r="AV920" s="13" t="s">
        <v>79</v>
      </c>
      <c r="AW920" s="13" t="s">
        <v>33</v>
      </c>
      <c r="AX920" s="13" t="s">
        <v>72</v>
      </c>
      <c r="AY920" s="244" t="s">
        <v>203</v>
      </c>
    </row>
    <row r="921" s="13" customFormat="1">
      <c r="A921" s="13"/>
      <c r="B921" s="234"/>
      <c r="C921" s="235"/>
      <c r="D921" s="236" t="s">
        <v>215</v>
      </c>
      <c r="E921" s="237" t="s">
        <v>19</v>
      </c>
      <c r="F921" s="238" t="s">
        <v>984</v>
      </c>
      <c r="G921" s="235"/>
      <c r="H921" s="237" t="s">
        <v>19</v>
      </c>
      <c r="I921" s="239"/>
      <c r="J921" s="235"/>
      <c r="K921" s="235"/>
      <c r="L921" s="240"/>
      <c r="M921" s="241"/>
      <c r="N921" s="242"/>
      <c r="O921" s="242"/>
      <c r="P921" s="242"/>
      <c r="Q921" s="242"/>
      <c r="R921" s="242"/>
      <c r="S921" s="242"/>
      <c r="T921" s="24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4" t="s">
        <v>215</v>
      </c>
      <c r="AU921" s="244" t="s">
        <v>81</v>
      </c>
      <c r="AV921" s="13" t="s">
        <v>79</v>
      </c>
      <c r="AW921" s="13" t="s">
        <v>33</v>
      </c>
      <c r="AX921" s="13" t="s">
        <v>72</v>
      </c>
      <c r="AY921" s="244" t="s">
        <v>203</v>
      </c>
    </row>
    <row r="922" s="13" customFormat="1">
      <c r="A922" s="13"/>
      <c r="B922" s="234"/>
      <c r="C922" s="235"/>
      <c r="D922" s="236" t="s">
        <v>215</v>
      </c>
      <c r="E922" s="237" t="s">
        <v>19</v>
      </c>
      <c r="F922" s="238" t="s">
        <v>244</v>
      </c>
      <c r="G922" s="235"/>
      <c r="H922" s="237" t="s">
        <v>19</v>
      </c>
      <c r="I922" s="239"/>
      <c r="J922" s="235"/>
      <c r="K922" s="235"/>
      <c r="L922" s="240"/>
      <c r="M922" s="241"/>
      <c r="N922" s="242"/>
      <c r="O922" s="242"/>
      <c r="P922" s="242"/>
      <c r="Q922" s="242"/>
      <c r="R922" s="242"/>
      <c r="S922" s="242"/>
      <c r="T922" s="24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4" t="s">
        <v>215</v>
      </c>
      <c r="AU922" s="244" t="s">
        <v>81</v>
      </c>
      <c r="AV922" s="13" t="s">
        <v>79</v>
      </c>
      <c r="AW922" s="13" t="s">
        <v>33</v>
      </c>
      <c r="AX922" s="13" t="s">
        <v>72</v>
      </c>
      <c r="AY922" s="244" t="s">
        <v>203</v>
      </c>
    </row>
    <row r="923" s="13" customFormat="1">
      <c r="A923" s="13"/>
      <c r="B923" s="234"/>
      <c r="C923" s="235"/>
      <c r="D923" s="236" t="s">
        <v>215</v>
      </c>
      <c r="E923" s="237" t="s">
        <v>19</v>
      </c>
      <c r="F923" s="238" t="s">
        <v>949</v>
      </c>
      <c r="G923" s="235"/>
      <c r="H923" s="237" t="s">
        <v>19</v>
      </c>
      <c r="I923" s="239"/>
      <c r="J923" s="235"/>
      <c r="K923" s="235"/>
      <c r="L923" s="240"/>
      <c r="M923" s="241"/>
      <c r="N923" s="242"/>
      <c r="O923" s="242"/>
      <c r="P923" s="242"/>
      <c r="Q923" s="242"/>
      <c r="R923" s="242"/>
      <c r="S923" s="242"/>
      <c r="T923" s="24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4" t="s">
        <v>215</v>
      </c>
      <c r="AU923" s="244" t="s">
        <v>81</v>
      </c>
      <c r="AV923" s="13" t="s">
        <v>79</v>
      </c>
      <c r="AW923" s="13" t="s">
        <v>33</v>
      </c>
      <c r="AX923" s="13" t="s">
        <v>72</v>
      </c>
      <c r="AY923" s="244" t="s">
        <v>203</v>
      </c>
    </row>
    <row r="924" s="13" customFormat="1">
      <c r="A924" s="13"/>
      <c r="B924" s="234"/>
      <c r="C924" s="235"/>
      <c r="D924" s="236" t="s">
        <v>215</v>
      </c>
      <c r="E924" s="237" t="s">
        <v>19</v>
      </c>
      <c r="F924" s="238" t="s">
        <v>971</v>
      </c>
      <c r="G924" s="235"/>
      <c r="H924" s="237" t="s">
        <v>19</v>
      </c>
      <c r="I924" s="239"/>
      <c r="J924" s="235"/>
      <c r="K924" s="235"/>
      <c r="L924" s="240"/>
      <c r="M924" s="241"/>
      <c r="N924" s="242"/>
      <c r="O924" s="242"/>
      <c r="P924" s="242"/>
      <c r="Q924" s="242"/>
      <c r="R924" s="242"/>
      <c r="S924" s="242"/>
      <c r="T924" s="24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4" t="s">
        <v>215</v>
      </c>
      <c r="AU924" s="244" t="s">
        <v>81</v>
      </c>
      <c r="AV924" s="13" t="s">
        <v>79</v>
      </c>
      <c r="AW924" s="13" t="s">
        <v>33</v>
      </c>
      <c r="AX924" s="13" t="s">
        <v>72</v>
      </c>
      <c r="AY924" s="244" t="s">
        <v>203</v>
      </c>
    </row>
    <row r="925" s="14" customFormat="1">
      <c r="A925" s="14"/>
      <c r="B925" s="245"/>
      <c r="C925" s="246"/>
      <c r="D925" s="236" t="s">
        <v>215</v>
      </c>
      <c r="E925" s="247" t="s">
        <v>19</v>
      </c>
      <c r="F925" s="248" t="s">
        <v>985</v>
      </c>
      <c r="G925" s="246"/>
      <c r="H925" s="249">
        <v>5.7130000000000001</v>
      </c>
      <c r="I925" s="250"/>
      <c r="J925" s="246"/>
      <c r="K925" s="246"/>
      <c r="L925" s="251"/>
      <c r="M925" s="252"/>
      <c r="N925" s="253"/>
      <c r="O925" s="253"/>
      <c r="P925" s="253"/>
      <c r="Q925" s="253"/>
      <c r="R925" s="253"/>
      <c r="S925" s="253"/>
      <c r="T925" s="25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5" t="s">
        <v>215</v>
      </c>
      <c r="AU925" s="255" t="s">
        <v>81</v>
      </c>
      <c r="AV925" s="14" t="s">
        <v>81</v>
      </c>
      <c r="AW925" s="14" t="s">
        <v>33</v>
      </c>
      <c r="AX925" s="14" t="s">
        <v>72</v>
      </c>
      <c r="AY925" s="255" t="s">
        <v>203</v>
      </c>
    </row>
    <row r="926" s="13" customFormat="1">
      <c r="A926" s="13"/>
      <c r="B926" s="234"/>
      <c r="C926" s="235"/>
      <c r="D926" s="236" t="s">
        <v>215</v>
      </c>
      <c r="E926" s="237" t="s">
        <v>19</v>
      </c>
      <c r="F926" s="238" t="s">
        <v>216</v>
      </c>
      <c r="G926" s="235"/>
      <c r="H926" s="237" t="s">
        <v>19</v>
      </c>
      <c r="I926" s="239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215</v>
      </c>
      <c r="AU926" s="244" t="s">
        <v>81</v>
      </c>
      <c r="AV926" s="13" t="s">
        <v>79</v>
      </c>
      <c r="AW926" s="13" t="s">
        <v>33</v>
      </c>
      <c r="AX926" s="13" t="s">
        <v>72</v>
      </c>
      <c r="AY926" s="244" t="s">
        <v>203</v>
      </c>
    </row>
    <row r="927" s="13" customFormat="1">
      <c r="A927" s="13"/>
      <c r="B927" s="234"/>
      <c r="C927" s="235"/>
      <c r="D927" s="236" t="s">
        <v>215</v>
      </c>
      <c r="E927" s="237" t="s">
        <v>19</v>
      </c>
      <c r="F927" s="238" t="s">
        <v>986</v>
      </c>
      <c r="G927" s="235"/>
      <c r="H927" s="237" t="s">
        <v>19</v>
      </c>
      <c r="I927" s="239"/>
      <c r="J927" s="235"/>
      <c r="K927" s="235"/>
      <c r="L927" s="240"/>
      <c r="M927" s="241"/>
      <c r="N927" s="242"/>
      <c r="O927" s="242"/>
      <c r="P927" s="242"/>
      <c r="Q927" s="242"/>
      <c r="R927" s="242"/>
      <c r="S927" s="242"/>
      <c r="T927" s="24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4" t="s">
        <v>215</v>
      </c>
      <c r="AU927" s="244" t="s">
        <v>81</v>
      </c>
      <c r="AV927" s="13" t="s">
        <v>79</v>
      </c>
      <c r="AW927" s="13" t="s">
        <v>33</v>
      </c>
      <c r="AX927" s="13" t="s">
        <v>72</v>
      </c>
      <c r="AY927" s="244" t="s">
        <v>203</v>
      </c>
    </row>
    <row r="928" s="13" customFormat="1">
      <c r="A928" s="13"/>
      <c r="B928" s="234"/>
      <c r="C928" s="235"/>
      <c r="D928" s="236" t="s">
        <v>215</v>
      </c>
      <c r="E928" s="237" t="s">
        <v>19</v>
      </c>
      <c r="F928" s="238" t="s">
        <v>226</v>
      </c>
      <c r="G928" s="235"/>
      <c r="H928" s="237" t="s">
        <v>19</v>
      </c>
      <c r="I928" s="239"/>
      <c r="J928" s="235"/>
      <c r="K928" s="235"/>
      <c r="L928" s="240"/>
      <c r="M928" s="241"/>
      <c r="N928" s="242"/>
      <c r="O928" s="242"/>
      <c r="P928" s="242"/>
      <c r="Q928" s="242"/>
      <c r="R928" s="242"/>
      <c r="S928" s="242"/>
      <c r="T928" s="24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4" t="s">
        <v>215</v>
      </c>
      <c r="AU928" s="244" t="s">
        <v>81</v>
      </c>
      <c r="AV928" s="13" t="s">
        <v>79</v>
      </c>
      <c r="AW928" s="13" t="s">
        <v>33</v>
      </c>
      <c r="AX928" s="13" t="s">
        <v>72</v>
      </c>
      <c r="AY928" s="244" t="s">
        <v>203</v>
      </c>
    </row>
    <row r="929" s="13" customFormat="1">
      <c r="A929" s="13"/>
      <c r="B929" s="234"/>
      <c r="C929" s="235"/>
      <c r="D929" s="236" t="s">
        <v>215</v>
      </c>
      <c r="E929" s="237" t="s">
        <v>19</v>
      </c>
      <c r="F929" s="238" t="s">
        <v>949</v>
      </c>
      <c r="G929" s="235"/>
      <c r="H929" s="237" t="s">
        <v>19</v>
      </c>
      <c r="I929" s="239"/>
      <c r="J929" s="235"/>
      <c r="K929" s="235"/>
      <c r="L929" s="240"/>
      <c r="M929" s="241"/>
      <c r="N929" s="242"/>
      <c r="O929" s="242"/>
      <c r="P929" s="242"/>
      <c r="Q929" s="242"/>
      <c r="R929" s="242"/>
      <c r="S929" s="242"/>
      <c r="T929" s="24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4" t="s">
        <v>215</v>
      </c>
      <c r="AU929" s="244" t="s">
        <v>81</v>
      </c>
      <c r="AV929" s="13" t="s">
        <v>79</v>
      </c>
      <c r="AW929" s="13" t="s">
        <v>33</v>
      </c>
      <c r="AX929" s="13" t="s">
        <v>72</v>
      </c>
      <c r="AY929" s="244" t="s">
        <v>203</v>
      </c>
    </row>
    <row r="930" s="13" customFormat="1">
      <c r="A930" s="13"/>
      <c r="B930" s="234"/>
      <c r="C930" s="235"/>
      <c r="D930" s="236" t="s">
        <v>215</v>
      </c>
      <c r="E930" s="237" t="s">
        <v>19</v>
      </c>
      <c r="F930" s="238" t="s">
        <v>971</v>
      </c>
      <c r="G930" s="235"/>
      <c r="H930" s="237" t="s">
        <v>19</v>
      </c>
      <c r="I930" s="239"/>
      <c r="J930" s="235"/>
      <c r="K930" s="235"/>
      <c r="L930" s="240"/>
      <c r="M930" s="241"/>
      <c r="N930" s="242"/>
      <c r="O930" s="242"/>
      <c r="P930" s="242"/>
      <c r="Q930" s="242"/>
      <c r="R930" s="242"/>
      <c r="S930" s="242"/>
      <c r="T930" s="24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4" t="s">
        <v>215</v>
      </c>
      <c r="AU930" s="244" t="s">
        <v>81</v>
      </c>
      <c r="AV930" s="13" t="s">
        <v>79</v>
      </c>
      <c r="AW930" s="13" t="s">
        <v>33</v>
      </c>
      <c r="AX930" s="13" t="s">
        <v>72</v>
      </c>
      <c r="AY930" s="244" t="s">
        <v>203</v>
      </c>
    </row>
    <row r="931" s="14" customFormat="1">
      <c r="A931" s="14"/>
      <c r="B931" s="245"/>
      <c r="C931" s="246"/>
      <c r="D931" s="236" t="s">
        <v>215</v>
      </c>
      <c r="E931" s="247" t="s">
        <v>19</v>
      </c>
      <c r="F931" s="248" t="s">
        <v>987</v>
      </c>
      <c r="G931" s="246"/>
      <c r="H931" s="249">
        <v>3.7429999999999999</v>
      </c>
      <c r="I931" s="250"/>
      <c r="J931" s="246"/>
      <c r="K931" s="246"/>
      <c r="L931" s="251"/>
      <c r="M931" s="252"/>
      <c r="N931" s="253"/>
      <c r="O931" s="253"/>
      <c r="P931" s="253"/>
      <c r="Q931" s="253"/>
      <c r="R931" s="253"/>
      <c r="S931" s="253"/>
      <c r="T931" s="25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5" t="s">
        <v>215</v>
      </c>
      <c r="AU931" s="255" t="s">
        <v>81</v>
      </c>
      <c r="AV931" s="14" t="s">
        <v>81</v>
      </c>
      <c r="AW931" s="14" t="s">
        <v>33</v>
      </c>
      <c r="AX931" s="14" t="s">
        <v>72</v>
      </c>
      <c r="AY931" s="255" t="s">
        <v>203</v>
      </c>
    </row>
    <row r="932" s="13" customFormat="1">
      <c r="A932" s="13"/>
      <c r="B932" s="234"/>
      <c r="C932" s="235"/>
      <c r="D932" s="236" t="s">
        <v>215</v>
      </c>
      <c r="E932" s="237" t="s">
        <v>19</v>
      </c>
      <c r="F932" s="238" t="s">
        <v>216</v>
      </c>
      <c r="G932" s="235"/>
      <c r="H932" s="237" t="s">
        <v>19</v>
      </c>
      <c r="I932" s="239"/>
      <c r="J932" s="235"/>
      <c r="K932" s="235"/>
      <c r="L932" s="240"/>
      <c r="M932" s="241"/>
      <c r="N932" s="242"/>
      <c r="O932" s="242"/>
      <c r="P932" s="242"/>
      <c r="Q932" s="242"/>
      <c r="R932" s="242"/>
      <c r="S932" s="242"/>
      <c r="T932" s="24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4" t="s">
        <v>215</v>
      </c>
      <c r="AU932" s="244" t="s">
        <v>81</v>
      </c>
      <c r="AV932" s="13" t="s">
        <v>79</v>
      </c>
      <c r="AW932" s="13" t="s">
        <v>33</v>
      </c>
      <c r="AX932" s="13" t="s">
        <v>72</v>
      </c>
      <c r="AY932" s="244" t="s">
        <v>203</v>
      </c>
    </row>
    <row r="933" s="13" customFormat="1">
      <c r="A933" s="13"/>
      <c r="B933" s="234"/>
      <c r="C933" s="235"/>
      <c r="D933" s="236" t="s">
        <v>215</v>
      </c>
      <c r="E933" s="237" t="s">
        <v>19</v>
      </c>
      <c r="F933" s="238" t="s">
        <v>988</v>
      </c>
      <c r="G933" s="235"/>
      <c r="H933" s="237" t="s">
        <v>19</v>
      </c>
      <c r="I933" s="239"/>
      <c r="J933" s="235"/>
      <c r="K933" s="235"/>
      <c r="L933" s="240"/>
      <c r="M933" s="241"/>
      <c r="N933" s="242"/>
      <c r="O933" s="242"/>
      <c r="P933" s="242"/>
      <c r="Q933" s="242"/>
      <c r="R933" s="242"/>
      <c r="S933" s="242"/>
      <c r="T933" s="24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4" t="s">
        <v>215</v>
      </c>
      <c r="AU933" s="244" t="s">
        <v>81</v>
      </c>
      <c r="AV933" s="13" t="s">
        <v>79</v>
      </c>
      <c r="AW933" s="13" t="s">
        <v>33</v>
      </c>
      <c r="AX933" s="13" t="s">
        <v>72</v>
      </c>
      <c r="AY933" s="244" t="s">
        <v>203</v>
      </c>
    </row>
    <row r="934" s="13" customFormat="1">
      <c r="A934" s="13"/>
      <c r="B934" s="234"/>
      <c r="C934" s="235"/>
      <c r="D934" s="236" t="s">
        <v>215</v>
      </c>
      <c r="E934" s="237" t="s">
        <v>19</v>
      </c>
      <c r="F934" s="238" t="s">
        <v>329</v>
      </c>
      <c r="G934" s="235"/>
      <c r="H934" s="237" t="s">
        <v>19</v>
      </c>
      <c r="I934" s="239"/>
      <c r="J934" s="235"/>
      <c r="K934" s="235"/>
      <c r="L934" s="240"/>
      <c r="M934" s="241"/>
      <c r="N934" s="242"/>
      <c r="O934" s="242"/>
      <c r="P934" s="242"/>
      <c r="Q934" s="242"/>
      <c r="R934" s="242"/>
      <c r="S934" s="242"/>
      <c r="T934" s="24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4" t="s">
        <v>215</v>
      </c>
      <c r="AU934" s="244" t="s">
        <v>81</v>
      </c>
      <c r="AV934" s="13" t="s">
        <v>79</v>
      </c>
      <c r="AW934" s="13" t="s">
        <v>33</v>
      </c>
      <c r="AX934" s="13" t="s">
        <v>72</v>
      </c>
      <c r="AY934" s="244" t="s">
        <v>203</v>
      </c>
    </row>
    <row r="935" s="13" customFormat="1">
      <c r="A935" s="13"/>
      <c r="B935" s="234"/>
      <c r="C935" s="235"/>
      <c r="D935" s="236" t="s">
        <v>215</v>
      </c>
      <c r="E935" s="237" t="s">
        <v>19</v>
      </c>
      <c r="F935" s="238" t="s">
        <v>949</v>
      </c>
      <c r="G935" s="235"/>
      <c r="H935" s="237" t="s">
        <v>19</v>
      </c>
      <c r="I935" s="239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215</v>
      </c>
      <c r="AU935" s="244" t="s">
        <v>81</v>
      </c>
      <c r="AV935" s="13" t="s">
        <v>79</v>
      </c>
      <c r="AW935" s="13" t="s">
        <v>33</v>
      </c>
      <c r="AX935" s="13" t="s">
        <v>72</v>
      </c>
      <c r="AY935" s="244" t="s">
        <v>203</v>
      </c>
    </row>
    <row r="936" s="13" customFormat="1">
      <c r="A936" s="13"/>
      <c r="B936" s="234"/>
      <c r="C936" s="235"/>
      <c r="D936" s="236" t="s">
        <v>215</v>
      </c>
      <c r="E936" s="237" t="s">
        <v>19</v>
      </c>
      <c r="F936" s="238" t="s">
        <v>971</v>
      </c>
      <c r="G936" s="235"/>
      <c r="H936" s="237" t="s">
        <v>19</v>
      </c>
      <c r="I936" s="239"/>
      <c r="J936" s="235"/>
      <c r="K936" s="235"/>
      <c r="L936" s="240"/>
      <c r="M936" s="241"/>
      <c r="N936" s="242"/>
      <c r="O936" s="242"/>
      <c r="P936" s="242"/>
      <c r="Q936" s="242"/>
      <c r="R936" s="242"/>
      <c r="S936" s="242"/>
      <c r="T936" s="24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4" t="s">
        <v>215</v>
      </c>
      <c r="AU936" s="244" t="s">
        <v>81</v>
      </c>
      <c r="AV936" s="13" t="s">
        <v>79</v>
      </c>
      <c r="AW936" s="13" t="s">
        <v>33</v>
      </c>
      <c r="AX936" s="13" t="s">
        <v>72</v>
      </c>
      <c r="AY936" s="244" t="s">
        <v>203</v>
      </c>
    </row>
    <row r="937" s="14" customFormat="1">
      <c r="A937" s="14"/>
      <c r="B937" s="245"/>
      <c r="C937" s="246"/>
      <c r="D937" s="236" t="s">
        <v>215</v>
      </c>
      <c r="E937" s="247" t="s">
        <v>19</v>
      </c>
      <c r="F937" s="248" t="s">
        <v>989</v>
      </c>
      <c r="G937" s="246"/>
      <c r="H937" s="249">
        <v>3.1520000000000001</v>
      </c>
      <c r="I937" s="250"/>
      <c r="J937" s="246"/>
      <c r="K937" s="246"/>
      <c r="L937" s="251"/>
      <c r="M937" s="252"/>
      <c r="N937" s="253"/>
      <c r="O937" s="253"/>
      <c r="P937" s="253"/>
      <c r="Q937" s="253"/>
      <c r="R937" s="253"/>
      <c r="S937" s="253"/>
      <c r="T937" s="25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5" t="s">
        <v>215</v>
      </c>
      <c r="AU937" s="255" t="s">
        <v>81</v>
      </c>
      <c r="AV937" s="14" t="s">
        <v>81</v>
      </c>
      <c r="AW937" s="14" t="s">
        <v>33</v>
      </c>
      <c r="AX937" s="14" t="s">
        <v>72</v>
      </c>
      <c r="AY937" s="255" t="s">
        <v>203</v>
      </c>
    </row>
    <row r="938" s="15" customFormat="1">
      <c r="A938" s="15"/>
      <c r="B938" s="256"/>
      <c r="C938" s="257"/>
      <c r="D938" s="236" t="s">
        <v>215</v>
      </c>
      <c r="E938" s="258" t="s">
        <v>19</v>
      </c>
      <c r="F938" s="259" t="s">
        <v>246</v>
      </c>
      <c r="G938" s="257"/>
      <c r="H938" s="260">
        <v>50.422000000000004</v>
      </c>
      <c r="I938" s="261"/>
      <c r="J938" s="257"/>
      <c r="K938" s="257"/>
      <c r="L938" s="262"/>
      <c r="M938" s="263"/>
      <c r="N938" s="264"/>
      <c r="O938" s="264"/>
      <c r="P938" s="264"/>
      <c r="Q938" s="264"/>
      <c r="R938" s="264"/>
      <c r="S938" s="264"/>
      <c r="T938" s="26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66" t="s">
        <v>215</v>
      </c>
      <c r="AU938" s="266" t="s">
        <v>81</v>
      </c>
      <c r="AV938" s="15" t="s">
        <v>211</v>
      </c>
      <c r="AW938" s="15" t="s">
        <v>33</v>
      </c>
      <c r="AX938" s="15" t="s">
        <v>79</v>
      </c>
      <c r="AY938" s="266" t="s">
        <v>203</v>
      </c>
    </row>
    <row r="939" s="2" customFormat="1" ht="16.5" customHeight="1">
      <c r="A939" s="40"/>
      <c r="B939" s="41"/>
      <c r="C939" s="270" t="s">
        <v>990</v>
      </c>
      <c r="D939" s="270" t="s">
        <v>771</v>
      </c>
      <c r="E939" s="271" t="s">
        <v>961</v>
      </c>
      <c r="F939" s="272" t="s">
        <v>962</v>
      </c>
      <c r="G939" s="273" t="s">
        <v>209</v>
      </c>
      <c r="H939" s="274">
        <v>55.463999999999999</v>
      </c>
      <c r="I939" s="275"/>
      <c r="J939" s="276">
        <f>ROUND(I939*H939,2)</f>
        <v>0</v>
      </c>
      <c r="K939" s="272" t="s">
        <v>210</v>
      </c>
      <c r="L939" s="277"/>
      <c r="M939" s="278" t="s">
        <v>19</v>
      </c>
      <c r="N939" s="279" t="s">
        <v>43</v>
      </c>
      <c r="O939" s="86"/>
      <c r="P939" s="225">
        <f>O939*H939</f>
        <v>0</v>
      </c>
      <c r="Q939" s="225">
        <v>2.0000000000000002E-05</v>
      </c>
      <c r="R939" s="225">
        <f>Q939*H939</f>
        <v>0.00110928</v>
      </c>
      <c r="S939" s="225">
        <v>0</v>
      </c>
      <c r="T939" s="226">
        <f>S939*H939</f>
        <v>0</v>
      </c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R939" s="227" t="s">
        <v>821</v>
      </c>
      <c r="AT939" s="227" t="s">
        <v>771</v>
      </c>
      <c r="AU939" s="227" t="s">
        <v>81</v>
      </c>
      <c r="AY939" s="19" t="s">
        <v>203</v>
      </c>
      <c r="BE939" s="228">
        <f>IF(N939="základní",J939,0)</f>
        <v>0</v>
      </c>
      <c r="BF939" s="228">
        <f>IF(N939="snížená",J939,0)</f>
        <v>0</v>
      </c>
      <c r="BG939" s="228">
        <f>IF(N939="zákl. přenesená",J939,0)</f>
        <v>0</v>
      </c>
      <c r="BH939" s="228">
        <f>IF(N939="sníž. přenesená",J939,0)</f>
        <v>0</v>
      </c>
      <c r="BI939" s="228">
        <f>IF(N939="nulová",J939,0)</f>
        <v>0</v>
      </c>
      <c r="BJ939" s="19" t="s">
        <v>79</v>
      </c>
      <c r="BK939" s="228">
        <f>ROUND(I939*H939,2)</f>
        <v>0</v>
      </c>
      <c r="BL939" s="19" t="s">
        <v>321</v>
      </c>
      <c r="BM939" s="227" t="s">
        <v>991</v>
      </c>
    </row>
    <row r="940" s="13" customFormat="1">
      <c r="A940" s="13"/>
      <c r="B940" s="234"/>
      <c r="C940" s="235"/>
      <c r="D940" s="236" t="s">
        <v>215</v>
      </c>
      <c r="E940" s="237" t="s">
        <v>19</v>
      </c>
      <c r="F940" s="238" t="s">
        <v>216</v>
      </c>
      <c r="G940" s="235"/>
      <c r="H940" s="237" t="s">
        <v>19</v>
      </c>
      <c r="I940" s="239"/>
      <c r="J940" s="235"/>
      <c r="K940" s="235"/>
      <c r="L940" s="240"/>
      <c r="M940" s="241"/>
      <c r="N940" s="242"/>
      <c r="O940" s="242"/>
      <c r="P940" s="242"/>
      <c r="Q940" s="242"/>
      <c r="R940" s="242"/>
      <c r="S940" s="242"/>
      <c r="T940" s="24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4" t="s">
        <v>215</v>
      </c>
      <c r="AU940" s="244" t="s">
        <v>81</v>
      </c>
      <c r="AV940" s="13" t="s">
        <v>79</v>
      </c>
      <c r="AW940" s="13" t="s">
        <v>33</v>
      </c>
      <c r="AX940" s="13" t="s">
        <v>72</v>
      </c>
      <c r="AY940" s="244" t="s">
        <v>203</v>
      </c>
    </row>
    <row r="941" s="13" customFormat="1">
      <c r="A941" s="13"/>
      <c r="B941" s="234"/>
      <c r="C941" s="235"/>
      <c r="D941" s="236" t="s">
        <v>215</v>
      </c>
      <c r="E941" s="237" t="s">
        <v>19</v>
      </c>
      <c r="F941" s="238" t="s">
        <v>970</v>
      </c>
      <c r="G941" s="235"/>
      <c r="H941" s="237" t="s">
        <v>19</v>
      </c>
      <c r="I941" s="239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215</v>
      </c>
      <c r="AU941" s="244" t="s">
        <v>81</v>
      </c>
      <c r="AV941" s="13" t="s">
        <v>79</v>
      </c>
      <c r="AW941" s="13" t="s">
        <v>33</v>
      </c>
      <c r="AX941" s="13" t="s">
        <v>72</v>
      </c>
      <c r="AY941" s="244" t="s">
        <v>203</v>
      </c>
    </row>
    <row r="942" s="13" customFormat="1">
      <c r="A942" s="13"/>
      <c r="B942" s="234"/>
      <c r="C942" s="235"/>
      <c r="D942" s="236" t="s">
        <v>215</v>
      </c>
      <c r="E942" s="237" t="s">
        <v>19</v>
      </c>
      <c r="F942" s="238" t="s">
        <v>218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215</v>
      </c>
      <c r="AU942" s="244" t="s">
        <v>81</v>
      </c>
      <c r="AV942" s="13" t="s">
        <v>79</v>
      </c>
      <c r="AW942" s="13" t="s">
        <v>33</v>
      </c>
      <c r="AX942" s="13" t="s">
        <v>72</v>
      </c>
      <c r="AY942" s="244" t="s">
        <v>203</v>
      </c>
    </row>
    <row r="943" s="13" customFormat="1">
      <c r="A943" s="13"/>
      <c r="B943" s="234"/>
      <c r="C943" s="235"/>
      <c r="D943" s="236" t="s">
        <v>215</v>
      </c>
      <c r="E943" s="237" t="s">
        <v>19</v>
      </c>
      <c r="F943" s="238" t="s">
        <v>949</v>
      </c>
      <c r="G943" s="235"/>
      <c r="H943" s="237" t="s">
        <v>19</v>
      </c>
      <c r="I943" s="239"/>
      <c r="J943" s="235"/>
      <c r="K943" s="235"/>
      <c r="L943" s="240"/>
      <c r="M943" s="241"/>
      <c r="N943" s="242"/>
      <c r="O943" s="242"/>
      <c r="P943" s="242"/>
      <c r="Q943" s="242"/>
      <c r="R943" s="242"/>
      <c r="S943" s="242"/>
      <c r="T943" s="24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4" t="s">
        <v>215</v>
      </c>
      <c r="AU943" s="244" t="s">
        <v>81</v>
      </c>
      <c r="AV943" s="13" t="s">
        <v>79</v>
      </c>
      <c r="AW943" s="13" t="s">
        <v>33</v>
      </c>
      <c r="AX943" s="13" t="s">
        <v>72</v>
      </c>
      <c r="AY943" s="244" t="s">
        <v>203</v>
      </c>
    </row>
    <row r="944" s="13" customFormat="1">
      <c r="A944" s="13"/>
      <c r="B944" s="234"/>
      <c r="C944" s="235"/>
      <c r="D944" s="236" t="s">
        <v>215</v>
      </c>
      <c r="E944" s="237" t="s">
        <v>19</v>
      </c>
      <c r="F944" s="238" t="s">
        <v>971</v>
      </c>
      <c r="G944" s="235"/>
      <c r="H944" s="237" t="s">
        <v>19</v>
      </c>
      <c r="I944" s="239"/>
      <c r="J944" s="235"/>
      <c r="K944" s="235"/>
      <c r="L944" s="240"/>
      <c r="M944" s="241"/>
      <c r="N944" s="242"/>
      <c r="O944" s="242"/>
      <c r="P944" s="242"/>
      <c r="Q944" s="242"/>
      <c r="R944" s="242"/>
      <c r="S944" s="242"/>
      <c r="T944" s="24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4" t="s">
        <v>215</v>
      </c>
      <c r="AU944" s="244" t="s">
        <v>81</v>
      </c>
      <c r="AV944" s="13" t="s">
        <v>79</v>
      </c>
      <c r="AW944" s="13" t="s">
        <v>33</v>
      </c>
      <c r="AX944" s="13" t="s">
        <v>72</v>
      </c>
      <c r="AY944" s="244" t="s">
        <v>203</v>
      </c>
    </row>
    <row r="945" s="14" customFormat="1">
      <c r="A945" s="14"/>
      <c r="B945" s="245"/>
      <c r="C945" s="246"/>
      <c r="D945" s="236" t="s">
        <v>215</v>
      </c>
      <c r="E945" s="247" t="s">
        <v>19</v>
      </c>
      <c r="F945" s="248" t="s">
        <v>972</v>
      </c>
      <c r="G945" s="246"/>
      <c r="H945" s="249">
        <v>3.3490000000000002</v>
      </c>
      <c r="I945" s="250"/>
      <c r="J945" s="246"/>
      <c r="K945" s="246"/>
      <c r="L945" s="251"/>
      <c r="M945" s="252"/>
      <c r="N945" s="253"/>
      <c r="O945" s="253"/>
      <c r="P945" s="253"/>
      <c r="Q945" s="253"/>
      <c r="R945" s="253"/>
      <c r="S945" s="253"/>
      <c r="T945" s="25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5" t="s">
        <v>215</v>
      </c>
      <c r="AU945" s="255" t="s">
        <v>81</v>
      </c>
      <c r="AV945" s="14" t="s">
        <v>81</v>
      </c>
      <c r="AW945" s="14" t="s">
        <v>33</v>
      </c>
      <c r="AX945" s="14" t="s">
        <v>72</v>
      </c>
      <c r="AY945" s="255" t="s">
        <v>203</v>
      </c>
    </row>
    <row r="946" s="13" customFormat="1">
      <c r="A946" s="13"/>
      <c r="B946" s="234"/>
      <c r="C946" s="235"/>
      <c r="D946" s="236" t="s">
        <v>215</v>
      </c>
      <c r="E946" s="237" t="s">
        <v>19</v>
      </c>
      <c r="F946" s="238" t="s">
        <v>216</v>
      </c>
      <c r="G946" s="235"/>
      <c r="H946" s="237" t="s">
        <v>19</v>
      </c>
      <c r="I946" s="239"/>
      <c r="J946" s="235"/>
      <c r="K946" s="235"/>
      <c r="L946" s="240"/>
      <c r="M946" s="241"/>
      <c r="N946" s="242"/>
      <c r="O946" s="242"/>
      <c r="P946" s="242"/>
      <c r="Q946" s="242"/>
      <c r="R946" s="242"/>
      <c r="S946" s="242"/>
      <c r="T946" s="24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4" t="s">
        <v>215</v>
      </c>
      <c r="AU946" s="244" t="s">
        <v>81</v>
      </c>
      <c r="AV946" s="13" t="s">
        <v>79</v>
      </c>
      <c r="AW946" s="13" t="s">
        <v>33</v>
      </c>
      <c r="AX946" s="13" t="s">
        <v>72</v>
      </c>
      <c r="AY946" s="244" t="s">
        <v>203</v>
      </c>
    </row>
    <row r="947" s="13" customFormat="1">
      <c r="A947" s="13"/>
      <c r="B947" s="234"/>
      <c r="C947" s="235"/>
      <c r="D947" s="236" t="s">
        <v>215</v>
      </c>
      <c r="E947" s="237" t="s">
        <v>19</v>
      </c>
      <c r="F947" s="238" t="s">
        <v>973</v>
      </c>
      <c r="G947" s="235"/>
      <c r="H947" s="237" t="s">
        <v>19</v>
      </c>
      <c r="I947" s="239"/>
      <c r="J947" s="235"/>
      <c r="K947" s="235"/>
      <c r="L947" s="240"/>
      <c r="M947" s="241"/>
      <c r="N947" s="242"/>
      <c r="O947" s="242"/>
      <c r="P947" s="242"/>
      <c r="Q947" s="242"/>
      <c r="R947" s="242"/>
      <c r="S947" s="242"/>
      <c r="T947" s="24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4" t="s">
        <v>215</v>
      </c>
      <c r="AU947" s="244" t="s">
        <v>81</v>
      </c>
      <c r="AV947" s="13" t="s">
        <v>79</v>
      </c>
      <c r="AW947" s="13" t="s">
        <v>33</v>
      </c>
      <c r="AX947" s="13" t="s">
        <v>72</v>
      </c>
      <c r="AY947" s="244" t="s">
        <v>203</v>
      </c>
    </row>
    <row r="948" s="13" customFormat="1">
      <c r="A948" s="13"/>
      <c r="B948" s="234"/>
      <c r="C948" s="235"/>
      <c r="D948" s="236" t="s">
        <v>215</v>
      </c>
      <c r="E948" s="237" t="s">
        <v>19</v>
      </c>
      <c r="F948" s="238" t="s">
        <v>223</v>
      </c>
      <c r="G948" s="235"/>
      <c r="H948" s="237" t="s">
        <v>19</v>
      </c>
      <c r="I948" s="239"/>
      <c r="J948" s="235"/>
      <c r="K948" s="235"/>
      <c r="L948" s="240"/>
      <c r="M948" s="241"/>
      <c r="N948" s="242"/>
      <c r="O948" s="242"/>
      <c r="P948" s="242"/>
      <c r="Q948" s="242"/>
      <c r="R948" s="242"/>
      <c r="S948" s="242"/>
      <c r="T948" s="24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4" t="s">
        <v>215</v>
      </c>
      <c r="AU948" s="244" t="s">
        <v>81</v>
      </c>
      <c r="AV948" s="13" t="s">
        <v>79</v>
      </c>
      <c r="AW948" s="13" t="s">
        <v>33</v>
      </c>
      <c r="AX948" s="13" t="s">
        <v>72</v>
      </c>
      <c r="AY948" s="244" t="s">
        <v>203</v>
      </c>
    </row>
    <row r="949" s="13" customFormat="1">
      <c r="A949" s="13"/>
      <c r="B949" s="234"/>
      <c r="C949" s="235"/>
      <c r="D949" s="236" t="s">
        <v>215</v>
      </c>
      <c r="E949" s="237" t="s">
        <v>19</v>
      </c>
      <c r="F949" s="238" t="s">
        <v>949</v>
      </c>
      <c r="G949" s="235"/>
      <c r="H949" s="237" t="s">
        <v>19</v>
      </c>
      <c r="I949" s="239"/>
      <c r="J949" s="235"/>
      <c r="K949" s="235"/>
      <c r="L949" s="240"/>
      <c r="M949" s="241"/>
      <c r="N949" s="242"/>
      <c r="O949" s="242"/>
      <c r="P949" s="242"/>
      <c r="Q949" s="242"/>
      <c r="R949" s="242"/>
      <c r="S949" s="242"/>
      <c r="T949" s="24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4" t="s">
        <v>215</v>
      </c>
      <c r="AU949" s="244" t="s">
        <v>81</v>
      </c>
      <c r="AV949" s="13" t="s">
        <v>79</v>
      </c>
      <c r="AW949" s="13" t="s">
        <v>33</v>
      </c>
      <c r="AX949" s="13" t="s">
        <v>72</v>
      </c>
      <c r="AY949" s="244" t="s">
        <v>203</v>
      </c>
    </row>
    <row r="950" s="13" customFormat="1">
      <c r="A950" s="13"/>
      <c r="B950" s="234"/>
      <c r="C950" s="235"/>
      <c r="D950" s="236" t="s">
        <v>215</v>
      </c>
      <c r="E950" s="237" t="s">
        <v>19</v>
      </c>
      <c r="F950" s="238" t="s">
        <v>971</v>
      </c>
      <c r="G950" s="235"/>
      <c r="H950" s="237" t="s">
        <v>19</v>
      </c>
      <c r="I950" s="239"/>
      <c r="J950" s="235"/>
      <c r="K950" s="235"/>
      <c r="L950" s="240"/>
      <c r="M950" s="241"/>
      <c r="N950" s="242"/>
      <c r="O950" s="242"/>
      <c r="P950" s="242"/>
      <c r="Q950" s="242"/>
      <c r="R950" s="242"/>
      <c r="S950" s="242"/>
      <c r="T950" s="24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4" t="s">
        <v>215</v>
      </c>
      <c r="AU950" s="244" t="s">
        <v>81</v>
      </c>
      <c r="AV950" s="13" t="s">
        <v>79</v>
      </c>
      <c r="AW950" s="13" t="s">
        <v>33</v>
      </c>
      <c r="AX950" s="13" t="s">
        <v>72</v>
      </c>
      <c r="AY950" s="244" t="s">
        <v>203</v>
      </c>
    </row>
    <row r="951" s="14" customFormat="1">
      <c r="A951" s="14"/>
      <c r="B951" s="245"/>
      <c r="C951" s="246"/>
      <c r="D951" s="236" t="s">
        <v>215</v>
      </c>
      <c r="E951" s="247" t="s">
        <v>19</v>
      </c>
      <c r="F951" s="248" t="s">
        <v>974</v>
      </c>
      <c r="G951" s="246"/>
      <c r="H951" s="249">
        <v>5.319</v>
      </c>
      <c r="I951" s="250"/>
      <c r="J951" s="246"/>
      <c r="K951" s="246"/>
      <c r="L951" s="251"/>
      <c r="M951" s="252"/>
      <c r="N951" s="253"/>
      <c r="O951" s="253"/>
      <c r="P951" s="253"/>
      <c r="Q951" s="253"/>
      <c r="R951" s="253"/>
      <c r="S951" s="253"/>
      <c r="T951" s="25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5" t="s">
        <v>215</v>
      </c>
      <c r="AU951" s="255" t="s">
        <v>81</v>
      </c>
      <c r="AV951" s="14" t="s">
        <v>81</v>
      </c>
      <c r="AW951" s="14" t="s">
        <v>33</v>
      </c>
      <c r="AX951" s="14" t="s">
        <v>72</v>
      </c>
      <c r="AY951" s="255" t="s">
        <v>203</v>
      </c>
    </row>
    <row r="952" s="13" customFormat="1">
      <c r="A952" s="13"/>
      <c r="B952" s="234"/>
      <c r="C952" s="235"/>
      <c r="D952" s="236" t="s">
        <v>215</v>
      </c>
      <c r="E952" s="237" t="s">
        <v>19</v>
      </c>
      <c r="F952" s="238" t="s">
        <v>216</v>
      </c>
      <c r="G952" s="235"/>
      <c r="H952" s="237" t="s">
        <v>19</v>
      </c>
      <c r="I952" s="239"/>
      <c r="J952" s="235"/>
      <c r="K952" s="235"/>
      <c r="L952" s="240"/>
      <c r="M952" s="241"/>
      <c r="N952" s="242"/>
      <c r="O952" s="242"/>
      <c r="P952" s="242"/>
      <c r="Q952" s="242"/>
      <c r="R952" s="242"/>
      <c r="S952" s="242"/>
      <c r="T952" s="24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4" t="s">
        <v>215</v>
      </c>
      <c r="AU952" s="244" t="s">
        <v>81</v>
      </c>
      <c r="AV952" s="13" t="s">
        <v>79</v>
      </c>
      <c r="AW952" s="13" t="s">
        <v>33</v>
      </c>
      <c r="AX952" s="13" t="s">
        <v>72</v>
      </c>
      <c r="AY952" s="244" t="s">
        <v>203</v>
      </c>
    </row>
    <row r="953" s="13" customFormat="1">
      <c r="A953" s="13"/>
      <c r="B953" s="234"/>
      <c r="C953" s="235"/>
      <c r="D953" s="236" t="s">
        <v>215</v>
      </c>
      <c r="E953" s="237" t="s">
        <v>19</v>
      </c>
      <c r="F953" s="238" t="s">
        <v>975</v>
      </c>
      <c r="G953" s="235"/>
      <c r="H953" s="237" t="s">
        <v>19</v>
      </c>
      <c r="I953" s="239"/>
      <c r="J953" s="235"/>
      <c r="K953" s="235"/>
      <c r="L953" s="240"/>
      <c r="M953" s="241"/>
      <c r="N953" s="242"/>
      <c r="O953" s="242"/>
      <c r="P953" s="242"/>
      <c r="Q953" s="242"/>
      <c r="R953" s="242"/>
      <c r="S953" s="242"/>
      <c r="T953" s="24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4" t="s">
        <v>215</v>
      </c>
      <c r="AU953" s="244" t="s">
        <v>81</v>
      </c>
      <c r="AV953" s="13" t="s">
        <v>79</v>
      </c>
      <c r="AW953" s="13" t="s">
        <v>33</v>
      </c>
      <c r="AX953" s="13" t="s">
        <v>72</v>
      </c>
      <c r="AY953" s="244" t="s">
        <v>203</v>
      </c>
    </row>
    <row r="954" s="13" customFormat="1">
      <c r="A954" s="13"/>
      <c r="B954" s="234"/>
      <c r="C954" s="235"/>
      <c r="D954" s="236" t="s">
        <v>215</v>
      </c>
      <c r="E954" s="237" t="s">
        <v>19</v>
      </c>
      <c r="F954" s="238" t="s">
        <v>238</v>
      </c>
      <c r="G954" s="235"/>
      <c r="H954" s="237" t="s">
        <v>19</v>
      </c>
      <c r="I954" s="239"/>
      <c r="J954" s="235"/>
      <c r="K954" s="235"/>
      <c r="L954" s="240"/>
      <c r="M954" s="241"/>
      <c r="N954" s="242"/>
      <c r="O954" s="242"/>
      <c r="P954" s="242"/>
      <c r="Q954" s="242"/>
      <c r="R954" s="242"/>
      <c r="S954" s="242"/>
      <c r="T954" s="24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4" t="s">
        <v>215</v>
      </c>
      <c r="AU954" s="244" t="s">
        <v>81</v>
      </c>
      <c r="AV954" s="13" t="s">
        <v>79</v>
      </c>
      <c r="AW954" s="13" t="s">
        <v>33</v>
      </c>
      <c r="AX954" s="13" t="s">
        <v>72</v>
      </c>
      <c r="AY954" s="244" t="s">
        <v>203</v>
      </c>
    </row>
    <row r="955" s="13" customFormat="1">
      <c r="A955" s="13"/>
      <c r="B955" s="234"/>
      <c r="C955" s="235"/>
      <c r="D955" s="236" t="s">
        <v>215</v>
      </c>
      <c r="E955" s="237" t="s">
        <v>19</v>
      </c>
      <c r="F955" s="238" t="s">
        <v>949</v>
      </c>
      <c r="G955" s="235"/>
      <c r="H955" s="237" t="s">
        <v>19</v>
      </c>
      <c r="I955" s="239"/>
      <c r="J955" s="235"/>
      <c r="K955" s="235"/>
      <c r="L955" s="240"/>
      <c r="M955" s="241"/>
      <c r="N955" s="242"/>
      <c r="O955" s="242"/>
      <c r="P955" s="242"/>
      <c r="Q955" s="242"/>
      <c r="R955" s="242"/>
      <c r="S955" s="242"/>
      <c r="T955" s="24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4" t="s">
        <v>215</v>
      </c>
      <c r="AU955" s="244" t="s">
        <v>81</v>
      </c>
      <c r="AV955" s="13" t="s">
        <v>79</v>
      </c>
      <c r="AW955" s="13" t="s">
        <v>33</v>
      </c>
      <c r="AX955" s="13" t="s">
        <v>72</v>
      </c>
      <c r="AY955" s="244" t="s">
        <v>203</v>
      </c>
    </row>
    <row r="956" s="13" customFormat="1">
      <c r="A956" s="13"/>
      <c r="B956" s="234"/>
      <c r="C956" s="235"/>
      <c r="D956" s="236" t="s">
        <v>215</v>
      </c>
      <c r="E956" s="237" t="s">
        <v>19</v>
      </c>
      <c r="F956" s="238" t="s">
        <v>971</v>
      </c>
      <c r="G956" s="235"/>
      <c r="H956" s="237" t="s">
        <v>19</v>
      </c>
      <c r="I956" s="239"/>
      <c r="J956" s="235"/>
      <c r="K956" s="235"/>
      <c r="L956" s="240"/>
      <c r="M956" s="241"/>
      <c r="N956" s="242"/>
      <c r="O956" s="242"/>
      <c r="P956" s="242"/>
      <c r="Q956" s="242"/>
      <c r="R956" s="242"/>
      <c r="S956" s="242"/>
      <c r="T956" s="24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4" t="s">
        <v>215</v>
      </c>
      <c r="AU956" s="244" t="s">
        <v>81</v>
      </c>
      <c r="AV956" s="13" t="s">
        <v>79</v>
      </c>
      <c r="AW956" s="13" t="s">
        <v>33</v>
      </c>
      <c r="AX956" s="13" t="s">
        <v>72</v>
      </c>
      <c r="AY956" s="244" t="s">
        <v>203</v>
      </c>
    </row>
    <row r="957" s="14" customFormat="1">
      <c r="A957" s="14"/>
      <c r="B957" s="245"/>
      <c r="C957" s="246"/>
      <c r="D957" s="236" t="s">
        <v>215</v>
      </c>
      <c r="E957" s="247" t="s">
        <v>19</v>
      </c>
      <c r="F957" s="248" t="s">
        <v>976</v>
      </c>
      <c r="G957" s="246"/>
      <c r="H957" s="249">
        <v>3.5459999999999998</v>
      </c>
      <c r="I957" s="250"/>
      <c r="J957" s="246"/>
      <c r="K957" s="246"/>
      <c r="L957" s="251"/>
      <c r="M957" s="252"/>
      <c r="N957" s="253"/>
      <c r="O957" s="253"/>
      <c r="P957" s="253"/>
      <c r="Q957" s="253"/>
      <c r="R957" s="253"/>
      <c r="S957" s="253"/>
      <c r="T957" s="25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5" t="s">
        <v>215</v>
      </c>
      <c r="AU957" s="255" t="s">
        <v>81</v>
      </c>
      <c r="AV957" s="14" t="s">
        <v>81</v>
      </c>
      <c r="AW957" s="14" t="s">
        <v>33</v>
      </c>
      <c r="AX957" s="14" t="s">
        <v>72</v>
      </c>
      <c r="AY957" s="255" t="s">
        <v>203</v>
      </c>
    </row>
    <row r="958" s="13" customFormat="1">
      <c r="A958" s="13"/>
      <c r="B958" s="234"/>
      <c r="C958" s="235"/>
      <c r="D958" s="236" t="s">
        <v>215</v>
      </c>
      <c r="E958" s="237" t="s">
        <v>19</v>
      </c>
      <c r="F958" s="238" t="s">
        <v>216</v>
      </c>
      <c r="G958" s="235"/>
      <c r="H958" s="237" t="s">
        <v>19</v>
      </c>
      <c r="I958" s="239"/>
      <c r="J958" s="235"/>
      <c r="K958" s="235"/>
      <c r="L958" s="240"/>
      <c r="M958" s="241"/>
      <c r="N958" s="242"/>
      <c r="O958" s="242"/>
      <c r="P958" s="242"/>
      <c r="Q958" s="242"/>
      <c r="R958" s="242"/>
      <c r="S958" s="242"/>
      <c r="T958" s="24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4" t="s">
        <v>215</v>
      </c>
      <c r="AU958" s="244" t="s">
        <v>81</v>
      </c>
      <c r="AV958" s="13" t="s">
        <v>79</v>
      </c>
      <c r="AW958" s="13" t="s">
        <v>33</v>
      </c>
      <c r="AX958" s="13" t="s">
        <v>72</v>
      </c>
      <c r="AY958" s="244" t="s">
        <v>203</v>
      </c>
    </row>
    <row r="959" s="13" customFormat="1">
      <c r="A959" s="13"/>
      <c r="B959" s="234"/>
      <c r="C959" s="235"/>
      <c r="D959" s="236" t="s">
        <v>215</v>
      </c>
      <c r="E959" s="237" t="s">
        <v>19</v>
      </c>
      <c r="F959" s="238" t="s">
        <v>977</v>
      </c>
      <c r="G959" s="235"/>
      <c r="H959" s="237" t="s">
        <v>19</v>
      </c>
      <c r="I959" s="239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215</v>
      </c>
      <c r="AU959" s="244" t="s">
        <v>81</v>
      </c>
      <c r="AV959" s="13" t="s">
        <v>79</v>
      </c>
      <c r="AW959" s="13" t="s">
        <v>33</v>
      </c>
      <c r="AX959" s="13" t="s">
        <v>72</v>
      </c>
      <c r="AY959" s="244" t="s">
        <v>203</v>
      </c>
    </row>
    <row r="960" s="13" customFormat="1">
      <c r="A960" s="13"/>
      <c r="B960" s="234"/>
      <c r="C960" s="235"/>
      <c r="D960" s="236" t="s">
        <v>215</v>
      </c>
      <c r="E960" s="237" t="s">
        <v>19</v>
      </c>
      <c r="F960" s="238" t="s">
        <v>232</v>
      </c>
      <c r="G960" s="235"/>
      <c r="H960" s="237" t="s">
        <v>19</v>
      </c>
      <c r="I960" s="239"/>
      <c r="J960" s="235"/>
      <c r="K960" s="235"/>
      <c r="L960" s="240"/>
      <c r="M960" s="241"/>
      <c r="N960" s="242"/>
      <c r="O960" s="242"/>
      <c r="P960" s="242"/>
      <c r="Q960" s="242"/>
      <c r="R960" s="242"/>
      <c r="S960" s="242"/>
      <c r="T960" s="24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4" t="s">
        <v>215</v>
      </c>
      <c r="AU960" s="244" t="s">
        <v>81</v>
      </c>
      <c r="AV960" s="13" t="s">
        <v>79</v>
      </c>
      <c r="AW960" s="13" t="s">
        <v>33</v>
      </c>
      <c r="AX960" s="13" t="s">
        <v>72</v>
      </c>
      <c r="AY960" s="244" t="s">
        <v>203</v>
      </c>
    </row>
    <row r="961" s="13" customFormat="1">
      <c r="A961" s="13"/>
      <c r="B961" s="234"/>
      <c r="C961" s="235"/>
      <c r="D961" s="236" t="s">
        <v>215</v>
      </c>
      <c r="E961" s="237" t="s">
        <v>19</v>
      </c>
      <c r="F961" s="238" t="s">
        <v>949</v>
      </c>
      <c r="G961" s="235"/>
      <c r="H961" s="237" t="s">
        <v>19</v>
      </c>
      <c r="I961" s="239"/>
      <c r="J961" s="235"/>
      <c r="K961" s="235"/>
      <c r="L961" s="240"/>
      <c r="M961" s="241"/>
      <c r="N961" s="242"/>
      <c r="O961" s="242"/>
      <c r="P961" s="242"/>
      <c r="Q961" s="242"/>
      <c r="R961" s="242"/>
      <c r="S961" s="242"/>
      <c r="T961" s="24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4" t="s">
        <v>215</v>
      </c>
      <c r="AU961" s="244" t="s">
        <v>81</v>
      </c>
      <c r="AV961" s="13" t="s">
        <v>79</v>
      </c>
      <c r="AW961" s="13" t="s">
        <v>33</v>
      </c>
      <c r="AX961" s="13" t="s">
        <v>72</v>
      </c>
      <c r="AY961" s="244" t="s">
        <v>203</v>
      </c>
    </row>
    <row r="962" s="13" customFormat="1">
      <c r="A962" s="13"/>
      <c r="B962" s="234"/>
      <c r="C962" s="235"/>
      <c r="D962" s="236" t="s">
        <v>215</v>
      </c>
      <c r="E962" s="237" t="s">
        <v>19</v>
      </c>
      <c r="F962" s="238" t="s">
        <v>971</v>
      </c>
      <c r="G962" s="235"/>
      <c r="H962" s="237" t="s">
        <v>19</v>
      </c>
      <c r="I962" s="239"/>
      <c r="J962" s="235"/>
      <c r="K962" s="235"/>
      <c r="L962" s="240"/>
      <c r="M962" s="241"/>
      <c r="N962" s="242"/>
      <c r="O962" s="242"/>
      <c r="P962" s="242"/>
      <c r="Q962" s="242"/>
      <c r="R962" s="242"/>
      <c r="S962" s="242"/>
      <c r="T962" s="24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4" t="s">
        <v>215</v>
      </c>
      <c r="AU962" s="244" t="s">
        <v>81</v>
      </c>
      <c r="AV962" s="13" t="s">
        <v>79</v>
      </c>
      <c r="AW962" s="13" t="s">
        <v>33</v>
      </c>
      <c r="AX962" s="13" t="s">
        <v>72</v>
      </c>
      <c r="AY962" s="244" t="s">
        <v>203</v>
      </c>
    </row>
    <row r="963" s="14" customFormat="1">
      <c r="A963" s="14"/>
      <c r="B963" s="245"/>
      <c r="C963" s="246"/>
      <c r="D963" s="236" t="s">
        <v>215</v>
      </c>
      <c r="E963" s="247" t="s">
        <v>19</v>
      </c>
      <c r="F963" s="248" t="s">
        <v>978</v>
      </c>
      <c r="G963" s="246"/>
      <c r="H963" s="249">
        <v>5.7130000000000001</v>
      </c>
      <c r="I963" s="250"/>
      <c r="J963" s="246"/>
      <c r="K963" s="246"/>
      <c r="L963" s="251"/>
      <c r="M963" s="252"/>
      <c r="N963" s="253"/>
      <c r="O963" s="253"/>
      <c r="P963" s="253"/>
      <c r="Q963" s="253"/>
      <c r="R963" s="253"/>
      <c r="S963" s="253"/>
      <c r="T963" s="25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5" t="s">
        <v>215</v>
      </c>
      <c r="AU963" s="255" t="s">
        <v>81</v>
      </c>
      <c r="AV963" s="14" t="s">
        <v>81</v>
      </c>
      <c r="AW963" s="14" t="s">
        <v>33</v>
      </c>
      <c r="AX963" s="14" t="s">
        <v>72</v>
      </c>
      <c r="AY963" s="255" t="s">
        <v>203</v>
      </c>
    </row>
    <row r="964" s="13" customFormat="1">
      <c r="A964" s="13"/>
      <c r="B964" s="234"/>
      <c r="C964" s="235"/>
      <c r="D964" s="236" t="s">
        <v>215</v>
      </c>
      <c r="E964" s="237" t="s">
        <v>19</v>
      </c>
      <c r="F964" s="238" t="s">
        <v>216</v>
      </c>
      <c r="G964" s="235"/>
      <c r="H964" s="237" t="s">
        <v>19</v>
      </c>
      <c r="I964" s="239"/>
      <c r="J964" s="235"/>
      <c r="K964" s="235"/>
      <c r="L964" s="240"/>
      <c r="M964" s="241"/>
      <c r="N964" s="242"/>
      <c r="O964" s="242"/>
      <c r="P964" s="242"/>
      <c r="Q964" s="242"/>
      <c r="R964" s="242"/>
      <c r="S964" s="242"/>
      <c r="T964" s="24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4" t="s">
        <v>215</v>
      </c>
      <c r="AU964" s="244" t="s">
        <v>81</v>
      </c>
      <c r="AV964" s="13" t="s">
        <v>79</v>
      </c>
      <c r="AW964" s="13" t="s">
        <v>33</v>
      </c>
      <c r="AX964" s="13" t="s">
        <v>72</v>
      </c>
      <c r="AY964" s="244" t="s">
        <v>203</v>
      </c>
    </row>
    <row r="965" s="13" customFormat="1">
      <c r="A965" s="13"/>
      <c r="B965" s="234"/>
      <c r="C965" s="235"/>
      <c r="D965" s="236" t="s">
        <v>215</v>
      </c>
      <c r="E965" s="237" t="s">
        <v>19</v>
      </c>
      <c r="F965" s="238" t="s">
        <v>979</v>
      </c>
      <c r="G965" s="235"/>
      <c r="H965" s="237" t="s">
        <v>19</v>
      </c>
      <c r="I965" s="239"/>
      <c r="J965" s="235"/>
      <c r="K965" s="235"/>
      <c r="L965" s="240"/>
      <c r="M965" s="241"/>
      <c r="N965" s="242"/>
      <c r="O965" s="242"/>
      <c r="P965" s="242"/>
      <c r="Q965" s="242"/>
      <c r="R965" s="242"/>
      <c r="S965" s="242"/>
      <c r="T965" s="24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4" t="s">
        <v>215</v>
      </c>
      <c r="AU965" s="244" t="s">
        <v>81</v>
      </c>
      <c r="AV965" s="13" t="s">
        <v>79</v>
      </c>
      <c r="AW965" s="13" t="s">
        <v>33</v>
      </c>
      <c r="AX965" s="13" t="s">
        <v>72</v>
      </c>
      <c r="AY965" s="244" t="s">
        <v>203</v>
      </c>
    </row>
    <row r="966" s="13" customFormat="1">
      <c r="A966" s="13"/>
      <c r="B966" s="234"/>
      <c r="C966" s="235"/>
      <c r="D966" s="236" t="s">
        <v>215</v>
      </c>
      <c r="E966" s="237" t="s">
        <v>19</v>
      </c>
      <c r="F966" s="238" t="s">
        <v>241</v>
      </c>
      <c r="G966" s="235"/>
      <c r="H966" s="237" t="s">
        <v>19</v>
      </c>
      <c r="I966" s="239"/>
      <c r="J966" s="235"/>
      <c r="K966" s="235"/>
      <c r="L966" s="240"/>
      <c r="M966" s="241"/>
      <c r="N966" s="242"/>
      <c r="O966" s="242"/>
      <c r="P966" s="242"/>
      <c r="Q966" s="242"/>
      <c r="R966" s="242"/>
      <c r="S966" s="242"/>
      <c r="T966" s="24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4" t="s">
        <v>215</v>
      </c>
      <c r="AU966" s="244" t="s">
        <v>81</v>
      </c>
      <c r="AV966" s="13" t="s">
        <v>79</v>
      </c>
      <c r="AW966" s="13" t="s">
        <v>33</v>
      </c>
      <c r="AX966" s="13" t="s">
        <v>72</v>
      </c>
      <c r="AY966" s="244" t="s">
        <v>203</v>
      </c>
    </row>
    <row r="967" s="13" customFormat="1">
      <c r="A967" s="13"/>
      <c r="B967" s="234"/>
      <c r="C967" s="235"/>
      <c r="D967" s="236" t="s">
        <v>215</v>
      </c>
      <c r="E967" s="237" t="s">
        <v>19</v>
      </c>
      <c r="F967" s="238" t="s">
        <v>949</v>
      </c>
      <c r="G967" s="235"/>
      <c r="H967" s="237" t="s">
        <v>19</v>
      </c>
      <c r="I967" s="239"/>
      <c r="J967" s="235"/>
      <c r="K967" s="235"/>
      <c r="L967" s="240"/>
      <c r="M967" s="241"/>
      <c r="N967" s="242"/>
      <c r="O967" s="242"/>
      <c r="P967" s="242"/>
      <c r="Q967" s="242"/>
      <c r="R967" s="242"/>
      <c r="S967" s="242"/>
      <c r="T967" s="24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4" t="s">
        <v>215</v>
      </c>
      <c r="AU967" s="244" t="s">
        <v>81</v>
      </c>
      <c r="AV967" s="13" t="s">
        <v>79</v>
      </c>
      <c r="AW967" s="13" t="s">
        <v>33</v>
      </c>
      <c r="AX967" s="13" t="s">
        <v>72</v>
      </c>
      <c r="AY967" s="244" t="s">
        <v>203</v>
      </c>
    </row>
    <row r="968" s="13" customFormat="1">
      <c r="A968" s="13"/>
      <c r="B968" s="234"/>
      <c r="C968" s="235"/>
      <c r="D968" s="236" t="s">
        <v>215</v>
      </c>
      <c r="E968" s="237" t="s">
        <v>19</v>
      </c>
      <c r="F968" s="238" t="s">
        <v>971</v>
      </c>
      <c r="G968" s="235"/>
      <c r="H968" s="237" t="s">
        <v>19</v>
      </c>
      <c r="I968" s="239"/>
      <c r="J968" s="235"/>
      <c r="K968" s="235"/>
      <c r="L968" s="240"/>
      <c r="M968" s="241"/>
      <c r="N968" s="242"/>
      <c r="O968" s="242"/>
      <c r="P968" s="242"/>
      <c r="Q968" s="242"/>
      <c r="R968" s="242"/>
      <c r="S968" s="242"/>
      <c r="T968" s="24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4" t="s">
        <v>215</v>
      </c>
      <c r="AU968" s="244" t="s">
        <v>81</v>
      </c>
      <c r="AV968" s="13" t="s">
        <v>79</v>
      </c>
      <c r="AW968" s="13" t="s">
        <v>33</v>
      </c>
      <c r="AX968" s="13" t="s">
        <v>72</v>
      </c>
      <c r="AY968" s="244" t="s">
        <v>203</v>
      </c>
    </row>
    <row r="969" s="14" customFormat="1">
      <c r="A969" s="14"/>
      <c r="B969" s="245"/>
      <c r="C969" s="246"/>
      <c r="D969" s="236" t="s">
        <v>215</v>
      </c>
      <c r="E969" s="247" t="s">
        <v>19</v>
      </c>
      <c r="F969" s="248" t="s">
        <v>980</v>
      </c>
      <c r="G969" s="246"/>
      <c r="H969" s="249">
        <v>5.9100000000000001</v>
      </c>
      <c r="I969" s="250"/>
      <c r="J969" s="246"/>
      <c r="K969" s="246"/>
      <c r="L969" s="251"/>
      <c r="M969" s="252"/>
      <c r="N969" s="253"/>
      <c r="O969" s="253"/>
      <c r="P969" s="253"/>
      <c r="Q969" s="253"/>
      <c r="R969" s="253"/>
      <c r="S969" s="253"/>
      <c r="T969" s="25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55" t="s">
        <v>215</v>
      </c>
      <c r="AU969" s="255" t="s">
        <v>81</v>
      </c>
      <c r="AV969" s="14" t="s">
        <v>81</v>
      </c>
      <c r="AW969" s="14" t="s">
        <v>33</v>
      </c>
      <c r="AX969" s="14" t="s">
        <v>72</v>
      </c>
      <c r="AY969" s="255" t="s">
        <v>203</v>
      </c>
    </row>
    <row r="970" s="13" customFormat="1">
      <c r="A970" s="13"/>
      <c r="B970" s="234"/>
      <c r="C970" s="235"/>
      <c r="D970" s="236" t="s">
        <v>215</v>
      </c>
      <c r="E970" s="237" t="s">
        <v>19</v>
      </c>
      <c r="F970" s="238" t="s">
        <v>216</v>
      </c>
      <c r="G970" s="235"/>
      <c r="H970" s="237" t="s">
        <v>19</v>
      </c>
      <c r="I970" s="239"/>
      <c r="J970" s="235"/>
      <c r="K970" s="235"/>
      <c r="L970" s="240"/>
      <c r="M970" s="241"/>
      <c r="N970" s="242"/>
      <c r="O970" s="242"/>
      <c r="P970" s="242"/>
      <c r="Q970" s="242"/>
      <c r="R970" s="242"/>
      <c r="S970" s="242"/>
      <c r="T970" s="24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4" t="s">
        <v>215</v>
      </c>
      <c r="AU970" s="244" t="s">
        <v>81</v>
      </c>
      <c r="AV970" s="13" t="s">
        <v>79</v>
      </c>
      <c r="AW970" s="13" t="s">
        <v>33</v>
      </c>
      <c r="AX970" s="13" t="s">
        <v>72</v>
      </c>
      <c r="AY970" s="244" t="s">
        <v>203</v>
      </c>
    </row>
    <row r="971" s="13" customFormat="1">
      <c r="A971" s="13"/>
      <c r="B971" s="234"/>
      <c r="C971" s="235"/>
      <c r="D971" s="236" t="s">
        <v>215</v>
      </c>
      <c r="E971" s="237" t="s">
        <v>19</v>
      </c>
      <c r="F971" s="238" t="s">
        <v>981</v>
      </c>
      <c r="G971" s="235"/>
      <c r="H971" s="237" t="s">
        <v>19</v>
      </c>
      <c r="I971" s="239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215</v>
      </c>
      <c r="AU971" s="244" t="s">
        <v>81</v>
      </c>
      <c r="AV971" s="13" t="s">
        <v>79</v>
      </c>
      <c r="AW971" s="13" t="s">
        <v>33</v>
      </c>
      <c r="AX971" s="13" t="s">
        <v>72</v>
      </c>
      <c r="AY971" s="244" t="s">
        <v>203</v>
      </c>
    </row>
    <row r="972" s="13" customFormat="1">
      <c r="A972" s="13"/>
      <c r="B972" s="234"/>
      <c r="C972" s="235"/>
      <c r="D972" s="236" t="s">
        <v>215</v>
      </c>
      <c r="E972" s="237" t="s">
        <v>19</v>
      </c>
      <c r="F972" s="238" t="s">
        <v>235</v>
      </c>
      <c r="G972" s="235"/>
      <c r="H972" s="237" t="s">
        <v>19</v>
      </c>
      <c r="I972" s="239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215</v>
      </c>
      <c r="AU972" s="244" t="s">
        <v>81</v>
      </c>
      <c r="AV972" s="13" t="s">
        <v>79</v>
      </c>
      <c r="AW972" s="13" t="s">
        <v>33</v>
      </c>
      <c r="AX972" s="13" t="s">
        <v>72</v>
      </c>
      <c r="AY972" s="244" t="s">
        <v>203</v>
      </c>
    </row>
    <row r="973" s="13" customFormat="1">
      <c r="A973" s="13"/>
      <c r="B973" s="234"/>
      <c r="C973" s="235"/>
      <c r="D973" s="236" t="s">
        <v>215</v>
      </c>
      <c r="E973" s="237" t="s">
        <v>19</v>
      </c>
      <c r="F973" s="238" t="s">
        <v>949</v>
      </c>
      <c r="G973" s="235"/>
      <c r="H973" s="237" t="s">
        <v>19</v>
      </c>
      <c r="I973" s="239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215</v>
      </c>
      <c r="AU973" s="244" t="s">
        <v>81</v>
      </c>
      <c r="AV973" s="13" t="s">
        <v>79</v>
      </c>
      <c r="AW973" s="13" t="s">
        <v>33</v>
      </c>
      <c r="AX973" s="13" t="s">
        <v>72</v>
      </c>
      <c r="AY973" s="244" t="s">
        <v>203</v>
      </c>
    </row>
    <row r="974" s="13" customFormat="1">
      <c r="A974" s="13"/>
      <c r="B974" s="234"/>
      <c r="C974" s="235"/>
      <c r="D974" s="236" t="s">
        <v>215</v>
      </c>
      <c r="E974" s="237" t="s">
        <v>19</v>
      </c>
      <c r="F974" s="238" t="s">
        <v>971</v>
      </c>
      <c r="G974" s="235"/>
      <c r="H974" s="237" t="s">
        <v>19</v>
      </c>
      <c r="I974" s="239"/>
      <c r="J974" s="235"/>
      <c r="K974" s="235"/>
      <c r="L974" s="240"/>
      <c r="M974" s="241"/>
      <c r="N974" s="242"/>
      <c r="O974" s="242"/>
      <c r="P974" s="242"/>
      <c r="Q974" s="242"/>
      <c r="R974" s="242"/>
      <c r="S974" s="242"/>
      <c r="T974" s="24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44" t="s">
        <v>215</v>
      </c>
      <c r="AU974" s="244" t="s">
        <v>81</v>
      </c>
      <c r="AV974" s="13" t="s">
        <v>79</v>
      </c>
      <c r="AW974" s="13" t="s">
        <v>33</v>
      </c>
      <c r="AX974" s="13" t="s">
        <v>72</v>
      </c>
      <c r="AY974" s="244" t="s">
        <v>203</v>
      </c>
    </row>
    <row r="975" s="14" customFormat="1">
      <c r="A975" s="14"/>
      <c r="B975" s="245"/>
      <c r="C975" s="246"/>
      <c r="D975" s="236" t="s">
        <v>215</v>
      </c>
      <c r="E975" s="247" t="s">
        <v>19</v>
      </c>
      <c r="F975" s="248" t="s">
        <v>274</v>
      </c>
      <c r="G975" s="246"/>
      <c r="H975" s="249">
        <v>2.1669999999999998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5" t="s">
        <v>215</v>
      </c>
      <c r="AU975" s="255" t="s">
        <v>81</v>
      </c>
      <c r="AV975" s="14" t="s">
        <v>81</v>
      </c>
      <c r="AW975" s="14" t="s">
        <v>33</v>
      </c>
      <c r="AX975" s="14" t="s">
        <v>72</v>
      </c>
      <c r="AY975" s="255" t="s">
        <v>203</v>
      </c>
    </row>
    <row r="976" s="13" customFormat="1">
      <c r="A976" s="13"/>
      <c r="B976" s="234"/>
      <c r="C976" s="235"/>
      <c r="D976" s="236" t="s">
        <v>215</v>
      </c>
      <c r="E976" s="237" t="s">
        <v>19</v>
      </c>
      <c r="F976" s="238" t="s">
        <v>216</v>
      </c>
      <c r="G976" s="235"/>
      <c r="H976" s="237" t="s">
        <v>19</v>
      </c>
      <c r="I976" s="239"/>
      <c r="J976" s="235"/>
      <c r="K976" s="235"/>
      <c r="L976" s="240"/>
      <c r="M976" s="241"/>
      <c r="N976" s="242"/>
      <c r="O976" s="242"/>
      <c r="P976" s="242"/>
      <c r="Q976" s="242"/>
      <c r="R976" s="242"/>
      <c r="S976" s="242"/>
      <c r="T976" s="24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44" t="s">
        <v>215</v>
      </c>
      <c r="AU976" s="244" t="s">
        <v>81</v>
      </c>
      <c r="AV976" s="13" t="s">
        <v>79</v>
      </c>
      <c r="AW976" s="13" t="s">
        <v>33</v>
      </c>
      <c r="AX976" s="13" t="s">
        <v>72</v>
      </c>
      <c r="AY976" s="244" t="s">
        <v>203</v>
      </c>
    </row>
    <row r="977" s="13" customFormat="1">
      <c r="A977" s="13"/>
      <c r="B977" s="234"/>
      <c r="C977" s="235"/>
      <c r="D977" s="236" t="s">
        <v>215</v>
      </c>
      <c r="E977" s="237" t="s">
        <v>19</v>
      </c>
      <c r="F977" s="238" t="s">
        <v>982</v>
      </c>
      <c r="G977" s="235"/>
      <c r="H977" s="237" t="s">
        <v>19</v>
      </c>
      <c r="I977" s="239"/>
      <c r="J977" s="235"/>
      <c r="K977" s="235"/>
      <c r="L977" s="240"/>
      <c r="M977" s="241"/>
      <c r="N977" s="242"/>
      <c r="O977" s="242"/>
      <c r="P977" s="242"/>
      <c r="Q977" s="242"/>
      <c r="R977" s="242"/>
      <c r="S977" s="242"/>
      <c r="T977" s="24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4" t="s">
        <v>215</v>
      </c>
      <c r="AU977" s="244" t="s">
        <v>81</v>
      </c>
      <c r="AV977" s="13" t="s">
        <v>79</v>
      </c>
      <c r="AW977" s="13" t="s">
        <v>33</v>
      </c>
      <c r="AX977" s="13" t="s">
        <v>72</v>
      </c>
      <c r="AY977" s="244" t="s">
        <v>203</v>
      </c>
    </row>
    <row r="978" s="13" customFormat="1">
      <c r="A978" s="13"/>
      <c r="B978" s="234"/>
      <c r="C978" s="235"/>
      <c r="D978" s="236" t="s">
        <v>215</v>
      </c>
      <c r="E978" s="237" t="s">
        <v>19</v>
      </c>
      <c r="F978" s="238" t="s">
        <v>229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215</v>
      </c>
      <c r="AU978" s="244" t="s">
        <v>81</v>
      </c>
      <c r="AV978" s="13" t="s">
        <v>79</v>
      </c>
      <c r="AW978" s="13" t="s">
        <v>33</v>
      </c>
      <c r="AX978" s="13" t="s">
        <v>72</v>
      </c>
      <c r="AY978" s="244" t="s">
        <v>203</v>
      </c>
    </row>
    <row r="979" s="13" customFormat="1">
      <c r="A979" s="13"/>
      <c r="B979" s="234"/>
      <c r="C979" s="235"/>
      <c r="D979" s="236" t="s">
        <v>215</v>
      </c>
      <c r="E979" s="237" t="s">
        <v>19</v>
      </c>
      <c r="F979" s="238" t="s">
        <v>949</v>
      </c>
      <c r="G979" s="235"/>
      <c r="H979" s="237" t="s">
        <v>19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215</v>
      </c>
      <c r="AU979" s="244" t="s">
        <v>81</v>
      </c>
      <c r="AV979" s="13" t="s">
        <v>79</v>
      </c>
      <c r="AW979" s="13" t="s">
        <v>33</v>
      </c>
      <c r="AX979" s="13" t="s">
        <v>72</v>
      </c>
      <c r="AY979" s="244" t="s">
        <v>203</v>
      </c>
    </row>
    <row r="980" s="13" customFormat="1">
      <c r="A980" s="13"/>
      <c r="B980" s="234"/>
      <c r="C980" s="235"/>
      <c r="D980" s="236" t="s">
        <v>215</v>
      </c>
      <c r="E980" s="237" t="s">
        <v>19</v>
      </c>
      <c r="F980" s="238" t="s">
        <v>971</v>
      </c>
      <c r="G980" s="235"/>
      <c r="H980" s="237" t="s">
        <v>19</v>
      </c>
      <c r="I980" s="239"/>
      <c r="J980" s="235"/>
      <c r="K980" s="235"/>
      <c r="L980" s="240"/>
      <c r="M980" s="241"/>
      <c r="N980" s="242"/>
      <c r="O980" s="242"/>
      <c r="P980" s="242"/>
      <c r="Q980" s="242"/>
      <c r="R980" s="242"/>
      <c r="S980" s="242"/>
      <c r="T980" s="24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4" t="s">
        <v>215</v>
      </c>
      <c r="AU980" s="244" t="s">
        <v>81</v>
      </c>
      <c r="AV980" s="13" t="s">
        <v>79</v>
      </c>
      <c r="AW980" s="13" t="s">
        <v>33</v>
      </c>
      <c r="AX980" s="13" t="s">
        <v>72</v>
      </c>
      <c r="AY980" s="244" t="s">
        <v>203</v>
      </c>
    </row>
    <row r="981" s="14" customFormat="1">
      <c r="A981" s="14"/>
      <c r="B981" s="245"/>
      <c r="C981" s="246"/>
      <c r="D981" s="236" t="s">
        <v>215</v>
      </c>
      <c r="E981" s="247" t="s">
        <v>19</v>
      </c>
      <c r="F981" s="248" t="s">
        <v>983</v>
      </c>
      <c r="G981" s="246"/>
      <c r="H981" s="249">
        <v>11.810000000000001</v>
      </c>
      <c r="I981" s="250"/>
      <c r="J981" s="246"/>
      <c r="K981" s="246"/>
      <c r="L981" s="251"/>
      <c r="M981" s="252"/>
      <c r="N981" s="253"/>
      <c r="O981" s="253"/>
      <c r="P981" s="253"/>
      <c r="Q981" s="253"/>
      <c r="R981" s="253"/>
      <c r="S981" s="253"/>
      <c r="T981" s="25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5" t="s">
        <v>215</v>
      </c>
      <c r="AU981" s="255" t="s">
        <v>81</v>
      </c>
      <c r="AV981" s="14" t="s">
        <v>81</v>
      </c>
      <c r="AW981" s="14" t="s">
        <v>33</v>
      </c>
      <c r="AX981" s="14" t="s">
        <v>72</v>
      </c>
      <c r="AY981" s="255" t="s">
        <v>203</v>
      </c>
    </row>
    <row r="982" s="13" customFormat="1">
      <c r="A982" s="13"/>
      <c r="B982" s="234"/>
      <c r="C982" s="235"/>
      <c r="D982" s="236" t="s">
        <v>215</v>
      </c>
      <c r="E982" s="237" t="s">
        <v>19</v>
      </c>
      <c r="F982" s="238" t="s">
        <v>216</v>
      </c>
      <c r="G982" s="235"/>
      <c r="H982" s="237" t="s">
        <v>19</v>
      </c>
      <c r="I982" s="239"/>
      <c r="J982" s="235"/>
      <c r="K982" s="235"/>
      <c r="L982" s="240"/>
      <c r="M982" s="241"/>
      <c r="N982" s="242"/>
      <c r="O982" s="242"/>
      <c r="P982" s="242"/>
      <c r="Q982" s="242"/>
      <c r="R982" s="242"/>
      <c r="S982" s="242"/>
      <c r="T982" s="24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4" t="s">
        <v>215</v>
      </c>
      <c r="AU982" s="244" t="s">
        <v>81</v>
      </c>
      <c r="AV982" s="13" t="s">
        <v>79</v>
      </c>
      <c r="AW982" s="13" t="s">
        <v>33</v>
      </c>
      <c r="AX982" s="13" t="s">
        <v>72</v>
      </c>
      <c r="AY982" s="244" t="s">
        <v>203</v>
      </c>
    </row>
    <row r="983" s="13" customFormat="1">
      <c r="A983" s="13"/>
      <c r="B983" s="234"/>
      <c r="C983" s="235"/>
      <c r="D983" s="236" t="s">
        <v>215</v>
      </c>
      <c r="E983" s="237" t="s">
        <v>19</v>
      </c>
      <c r="F983" s="238" t="s">
        <v>984</v>
      </c>
      <c r="G983" s="235"/>
      <c r="H983" s="237" t="s">
        <v>19</v>
      </c>
      <c r="I983" s="239"/>
      <c r="J983" s="235"/>
      <c r="K983" s="235"/>
      <c r="L983" s="240"/>
      <c r="M983" s="241"/>
      <c r="N983" s="242"/>
      <c r="O983" s="242"/>
      <c r="P983" s="242"/>
      <c r="Q983" s="242"/>
      <c r="R983" s="242"/>
      <c r="S983" s="242"/>
      <c r="T983" s="24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4" t="s">
        <v>215</v>
      </c>
      <c r="AU983" s="244" t="s">
        <v>81</v>
      </c>
      <c r="AV983" s="13" t="s">
        <v>79</v>
      </c>
      <c r="AW983" s="13" t="s">
        <v>33</v>
      </c>
      <c r="AX983" s="13" t="s">
        <v>72</v>
      </c>
      <c r="AY983" s="244" t="s">
        <v>203</v>
      </c>
    </row>
    <row r="984" s="13" customFormat="1">
      <c r="A984" s="13"/>
      <c r="B984" s="234"/>
      <c r="C984" s="235"/>
      <c r="D984" s="236" t="s">
        <v>215</v>
      </c>
      <c r="E984" s="237" t="s">
        <v>19</v>
      </c>
      <c r="F984" s="238" t="s">
        <v>244</v>
      </c>
      <c r="G984" s="235"/>
      <c r="H984" s="237" t="s">
        <v>19</v>
      </c>
      <c r="I984" s="239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215</v>
      </c>
      <c r="AU984" s="244" t="s">
        <v>81</v>
      </c>
      <c r="AV984" s="13" t="s">
        <v>79</v>
      </c>
      <c r="AW984" s="13" t="s">
        <v>33</v>
      </c>
      <c r="AX984" s="13" t="s">
        <v>72</v>
      </c>
      <c r="AY984" s="244" t="s">
        <v>203</v>
      </c>
    </row>
    <row r="985" s="13" customFormat="1">
      <c r="A985" s="13"/>
      <c r="B985" s="234"/>
      <c r="C985" s="235"/>
      <c r="D985" s="236" t="s">
        <v>215</v>
      </c>
      <c r="E985" s="237" t="s">
        <v>19</v>
      </c>
      <c r="F985" s="238" t="s">
        <v>949</v>
      </c>
      <c r="G985" s="235"/>
      <c r="H985" s="237" t="s">
        <v>19</v>
      </c>
      <c r="I985" s="239"/>
      <c r="J985" s="235"/>
      <c r="K985" s="235"/>
      <c r="L985" s="240"/>
      <c r="M985" s="241"/>
      <c r="N985" s="242"/>
      <c r="O985" s="242"/>
      <c r="P985" s="242"/>
      <c r="Q985" s="242"/>
      <c r="R985" s="242"/>
      <c r="S985" s="242"/>
      <c r="T985" s="24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4" t="s">
        <v>215</v>
      </c>
      <c r="AU985" s="244" t="s">
        <v>81</v>
      </c>
      <c r="AV985" s="13" t="s">
        <v>79</v>
      </c>
      <c r="AW985" s="13" t="s">
        <v>33</v>
      </c>
      <c r="AX985" s="13" t="s">
        <v>72</v>
      </c>
      <c r="AY985" s="244" t="s">
        <v>203</v>
      </c>
    </row>
    <row r="986" s="13" customFormat="1">
      <c r="A986" s="13"/>
      <c r="B986" s="234"/>
      <c r="C986" s="235"/>
      <c r="D986" s="236" t="s">
        <v>215</v>
      </c>
      <c r="E986" s="237" t="s">
        <v>19</v>
      </c>
      <c r="F986" s="238" t="s">
        <v>971</v>
      </c>
      <c r="G986" s="235"/>
      <c r="H986" s="237" t="s">
        <v>19</v>
      </c>
      <c r="I986" s="239"/>
      <c r="J986" s="235"/>
      <c r="K986" s="235"/>
      <c r="L986" s="240"/>
      <c r="M986" s="241"/>
      <c r="N986" s="242"/>
      <c r="O986" s="242"/>
      <c r="P986" s="242"/>
      <c r="Q986" s="242"/>
      <c r="R986" s="242"/>
      <c r="S986" s="242"/>
      <c r="T986" s="24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4" t="s">
        <v>215</v>
      </c>
      <c r="AU986" s="244" t="s">
        <v>81</v>
      </c>
      <c r="AV986" s="13" t="s">
        <v>79</v>
      </c>
      <c r="AW986" s="13" t="s">
        <v>33</v>
      </c>
      <c r="AX986" s="13" t="s">
        <v>72</v>
      </c>
      <c r="AY986" s="244" t="s">
        <v>203</v>
      </c>
    </row>
    <row r="987" s="14" customFormat="1">
      <c r="A987" s="14"/>
      <c r="B987" s="245"/>
      <c r="C987" s="246"/>
      <c r="D987" s="236" t="s">
        <v>215</v>
      </c>
      <c r="E987" s="247" t="s">
        <v>19</v>
      </c>
      <c r="F987" s="248" t="s">
        <v>985</v>
      </c>
      <c r="G987" s="246"/>
      <c r="H987" s="249">
        <v>5.7130000000000001</v>
      </c>
      <c r="I987" s="250"/>
      <c r="J987" s="246"/>
      <c r="K987" s="246"/>
      <c r="L987" s="251"/>
      <c r="M987" s="252"/>
      <c r="N987" s="253"/>
      <c r="O987" s="253"/>
      <c r="P987" s="253"/>
      <c r="Q987" s="253"/>
      <c r="R987" s="253"/>
      <c r="S987" s="253"/>
      <c r="T987" s="25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5" t="s">
        <v>215</v>
      </c>
      <c r="AU987" s="255" t="s">
        <v>81</v>
      </c>
      <c r="AV987" s="14" t="s">
        <v>81</v>
      </c>
      <c r="AW987" s="14" t="s">
        <v>33</v>
      </c>
      <c r="AX987" s="14" t="s">
        <v>72</v>
      </c>
      <c r="AY987" s="255" t="s">
        <v>203</v>
      </c>
    </row>
    <row r="988" s="13" customFormat="1">
      <c r="A988" s="13"/>
      <c r="B988" s="234"/>
      <c r="C988" s="235"/>
      <c r="D988" s="236" t="s">
        <v>215</v>
      </c>
      <c r="E988" s="237" t="s">
        <v>19</v>
      </c>
      <c r="F988" s="238" t="s">
        <v>216</v>
      </c>
      <c r="G988" s="235"/>
      <c r="H988" s="237" t="s">
        <v>19</v>
      </c>
      <c r="I988" s="239"/>
      <c r="J988" s="235"/>
      <c r="K988" s="235"/>
      <c r="L988" s="240"/>
      <c r="M988" s="241"/>
      <c r="N988" s="242"/>
      <c r="O988" s="242"/>
      <c r="P988" s="242"/>
      <c r="Q988" s="242"/>
      <c r="R988" s="242"/>
      <c r="S988" s="242"/>
      <c r="T988" s="24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4" t="s">
        <v>215</v>
      </c>
      <c r="AU988" s="244" t="s">
        <v>81</v>
      </c>
      <c r="AV988" s="13" t="s">
        <v>79</v>
      </c>
      <c r="AW988" s="13" t="s">
        <v>33</v>
      </c>
      <c r="AX988" s="13" t="s">
        <v>72</v>
      </c>
      <c r="AY988" s="244" t="s">
        <v>203</v>
      </c>
    </row>
    <row r="989" s="13" customFormat="1">
      <c r="A989" s="13"/>
      <c r="B989" s="234"/>
      <c r="C989" s="235"/>
      <c r="D989" s="236" t="s">
        <v>215</v>
      </c>
      <c r="E989" s="237" t="s">
        <v>19</v>
      </c>
      <c r="F989" s="238" t="s">
        <v>986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215</v>
      </c>
      <c r="AU989" s="244" t="s">
        <v>81</v>
      </c>
      <c r="AV989" s="13" t="s">
        <v>79</v>
      </c>
      <c r="AW989" s="13" t="s">
        <v>33</v>
      </c>
      <c r="AX989" s="13" t="s">
        <v>72</v>
      </c>
      <c r="AY989" s="244" t="s">
        <v>203</v>
      </c>
    </row>
    <row r="990" s="13" customFormat="1">
      <c r="A990" s="13"/>
      <c r="B990" s="234"/>
      <c r="C990" s="235"/>
      <c r="D990" s="236" t="s">
        <v>215</v>
      </c>
      <c r="E990" s="237" t="s">
        <v>19</v>
      </c>
      <c r="F990" s="238" t="s">
        <v>226</v>
      </c>
      <c r="G990" s="235"/>
      <c r="H990" s="237" t="s">
        <v>19</v>
      </c>
      <c r="I990" s="239"/>
      <c r="J990" s="235"/>
      <c r="K990" s="235"/>
      <c r="L990" s="240"/>
      <c r="M990" s="241"/>
      <c r="N990" s="242"/>
      <c r="O990" s="242"/>
      <c r="P990" s="242"/>
      <c r="Q990" s="242"/>
      <c r="R990" s="242"/>
      <c r="S990" s="242"/>
      <c r="T990" s="24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4" t="s">
        <v>215</v>
      </c>
      <c r="AU990" s="244" t="s">
        <v>81</v>
      </c>
      <c r="AV990" s="13" t="s">
        <v>79</v>
      </c>
      <c r="AW990" s="13" t="s">
        <v>33</v>
      </c>
      <c r="AX990" s="13" t="s">
        <v>72</v>
      </c>
      <c r="AY990" s="244" t="s">
        <v>203</v>
      </c>
    </row>
    <row r="991" s="13" customFormat="1">
      <c r="A991" s="13"/>
      <c r="B991" s="234"/>
      <c r="C991" s="235"/>
      <c r="D991" s="236" t="s">
        <v>215</v>
      </c>
      <c r="E991" s="237" t="s">
        <v>19</v>
      </c>
      <c r="F991" s="238" t="s">
        <v>949</v>
      </c>
      <c r="G991" s="235"/>
      <c r="H991" s="237" t="s">
        <v>19</v>
      </c>
      <c r="I991" s="239"/>
      <c r="J991" s="235"/>
      <c r="K991" s="235"/>
      <c r="L991" s="240"/>
      <c r="M991" s="241"/>
      <c r="N991" s="242"/>
      <c r="O991" s="242"/>
      <c r="P991" s="242"/>
      <c r="Q991" s="242"/>
      <c r="R991" s="242"/>
      <c r="S991" s="242"/>
      <c r="T991" s="24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4" t="s">
        <v>215</v>
      </c>
      <c r="AU991" s="244" t="s">
        <v>81</v>
      </c>
      <c r="AV991" s="13" t="s">
        <v>79</v>
      </c>
      <c r="AW991" s="13" t="s">
        <v>33</v>
      </c>
      <c r="AX991" s="13" t="s">
        <v>72</v>
      </c>
      <c r="AY991" s="244" t="s">
        <v>203</v>
      </c>
    </row>
    <row r="992" s="13" customFormat="1">
      <c r="A992" s="13"/>
      <c r="B992" s="234"/>
      <c r="C992" s="235"/>
      <c r="D992" s="236" t="s">
        <v>215</v>
      </c>
      <c r="E992" s="237" t="s">
        <v>19</v>
      </c>
      <c r="F992" s="238" t="s">
        <v>971</v>
      </c>
      <c r="G992" s="235"/>
      <c r="H992" s="237" t="s">
        <v>19</v>
      </c>
      <c r="I992" s="239"/>
      <c r="J992" s="235"/>
      <c r="K992" s="235"/>
      <c r="L992" s="240"/>
      <c r="M992" s="241"/>
      <c r="N992" s="242"/>
      <c r="O992" s="242"/>
      <c r="P992" s="242"/>
      <c r="Q992" s="242"/>
      <c r="R992" s="242"/>
      <c r="S992" s="242"/>
      <c r="T992" s="24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4" t="s">
        <v>215</v>
      </c>
      <c r="AU992" s="244" t="s">
        <v>81</v>
      </c>
      <c r="AV992" s="13" t="s">
        <v>79</v>
      </c>
      <c r="AW992" s="13" t="s">
        <v>33</v>
      </c>
      <c r="AX992" s="13" t="s">
        <v>72</v>
      </c>
      <c r="AY992" s="244" t="s">
        <v>203</v>
      </c>
    </row>
    <row r="993" s="14" customFormat="1">
      <c r="A993" s="14"/>
      <c r="B993" s="245"/>
      <c r="C993" s="246"/>
      <c r="D993" s="236" t="s">
        <v>215</v>
      </c>
      <c r="E993" s="247" t="s">
        <v>19</v>
      </c>
      <c r="F993" s="248" t="s">
        <v>987</v>
      </c>
      <c r="G993" s="246"/>
      <c r="H993" s="249">
        <v>3.7429999999999999</v>
      </c>
      <c r="I993" s="250"/>
      <c r="J993" s="246"/>
      <c r="K993" s="246"/>
      <c r="L993" s="251"/>
      <c r="M993" s="252"/>
      <c r="N993" s="253"/>
      <c r="O993" s="253"/>
      <c r="P993" s="253"/>
      <c r="Q993" s="253"/>
      <c r="R993" s="253"/>
      <c r="S993" s="253"/>
      <c r="T993" s="25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5" t="s">
        <v>215</v>
      </c>
      <c r="AU993" s="255" t="s">
        <v>81</v>
      </c>
      <c r="AV993" s="14" t="s">
        <v>81</v>
      </c>
      <c r="AW993" s="14" t="s">
        <v>33</v>
      </c>
      <c r="AX993" s="14" t="s">
        <v>72</v>
      </c>
      <c r="AY993" s="255" t="s">
        <v>203</v>
      </c>
    </row>
    <row r="994" s="13" customFormat="1">
      <c r="A994" s="13"/>
      <c r="B994" s="234"/>
      <c r="C994" s="235"/>
      <c r="D994" s="236" t="s">
        <v>215</v>
      </c>
      <c r="E994" s="237" t="s">
        <v>19</v>
      </c>
      <c r="F994" s="238" t="s">
        <v>216</v>
      </c>
      <c r="G994" s="235"/>
      <c r="H994" s="237" t="s">
        <v>19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215</v>
      </c>
      <c r="AU994" s="244" t="s">
        <v>81</v>
      </c>
      <c r="AV994" s="13" t="s">
        <v>79</v>
      </c>
      <c r="AW994" s="13" t="s">
        <v>33</v>
      </c>
      <c r="AX994" s="13" t="s">
        <v>72</v>
      </c>
      <c r="AY994" s="244" t="s">
        <v>203</v>
      </c>
    </row>
    <row r="995" s="13" customFormat="1">
      <c r="A995" s="13"/>
      <c r="B995" s="234"/>
      <c r="C995" s="235"/>
      <c r="D995" s="236" t="s">
        <v>215</v>
      </c>
      <c r="E995" s="237" t="s">
        <v>19</v>
      </c>
      <c r="F995" s="238" t="s">
        <v>988</v>
      </c>
      <c r="G995" s="235"/>
      <c r="H995" s="237" t="s">
        <v>19</v>
      </c>
      <c r="I995" s="239"/>
      <c r="J995" s="235"/>
      <c r="K995" s="235"/>
      <c r="L995" s="240"/>
      <c r="M995" s="241"/>
      <c r="N995" s="242"/>
      <c r="O995" s="242"/>
      <c r="P995" s="242"/>
      <c r="Q995" s="242"/>
      <c r="R995" s="242"/>
      <c r="S995" s="242"/>
      <c r="T995" s="24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4" t="s">
        <v>215</v>
      </c>
      <c r="AU995" s="244" t="s">
        <v>81</v>
      </c>
      <c r="AV995" s="13" t="s">
        <v>79</v>
      </c>
      <c r="AW995" s="13" t="s">
        <v>33</v>
      </c>
      <c r="AX995" s="13" t="s">
        <v>72</v>
      </c>
      <c r="AY995" s="244" t="s">
        <v>203</v>
      </c>
    </row>
    <row r="996" s="13" customFormat="1">
      <c r="A996" s="13"/>
      <c r="B996" s="234"/>
      <c r="C996" s="235"/>
      <c r="D996" s="236" t="s">
        <v>215</v>
      </c>
      <c r="E996" s="237" t="s">
        <v>19</v>
      </c>
      <c r="F996" s="238" t="s">
        <v>329</v>
      </c>
      <c r="G996" s="235"/>
      <c r="H996" s="237" t="s">
        <v>19</v>
      </c>
      <c r="I996" s="239"/>
      <c r="J996" s="235"/>
      <c r="K996" s="235"/>
      <c r="L996" s="240"/>
      <c r="M996" s="241"/>
      <c r="N996" s="242"/>
      <c r="O996" s="242"/>
      <c r="P996" s="242"/>
      <c r="Q996" s="242"/>
      <c r="R996" s="242"/>
      <c r="S996" s="242"/>
      <c r="T996" s="24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4" t="s">
        <v>215</v>
      </c>
      <c r="AU996" s="244" t="s">
        <v>81</v>
      </c>
      <c r="AV996" s="13" t="s">
        <v>79</v>
      </c>
      <c r="AW996" s="13" t="s">
        <v>33</v>
      </c>
      <c r="AX996" s="13" t="s">
        <v>72</v>
      </c>
      <c r="AY996" s="244" t="s">
        <v>203</v>
      </c>
    </row>
    <row r="997" s="13" customFormat="1">
      <c r="A997" s="13"/>
      <c r="B997" s="234"/>
      <c r="C997" s="235"/>
      <c r="D997" s="236" t="s">
        <v>215</v>
      </c>
      <c r="E997" s="237" t="s">
        <v>19</v>
      </c>
      <c r="F997" s="238" t="s">
        <v>949</v>
      </c>
      <c r="G997" s="235"/>
      <c r="H997" s="237" t="s">
        <v>19</v>
      </c>
      <c r="I997" s="239"/>
      <c r="J997" s="235"/>
      <c r="K997" s="235"/>
      <c r="L997" s="240"/>
      <c r="M997" s="241"/>
      <c r="N997" s="242"/>
      <c r="O997" s="242"/>
      <c r="P997" s="242"/>
      <c r="Q997" s="242"/>
      <c r="R997" s="242"/>
      <c r="S997" s="242"/>
      <c r="T997" s="24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4" t="s">
        <v>215</v>
      </c>
      <c r="AU997" s="244" t="s">
        <v>81</v>
      </c>
      <c r="AV997" s="13" t="s">
        <v>79</v>
      </c>
      <c r="AW997" s="13" t="s">
        <v>33</v>
      </c>
      <c r="AX997" s="13" t="s">
        <v>72</v>
      </c>
      <c r="AY997" s="244" t="s">
        <v>203</v>
      </c>
    </row>
    <row r="998" s="13" customFormat="1">
      <c r="A998" s="13"/>
      <c r="B998" s="234"/>
      <c r="C998" s="235"/>
      <c r="D998" s="236" t="s">
        <v>215</v>
      </c>
      <c r="E998" s="237" t="s">
        <v>19</v>
      </c>
      <c r="F998" s="238" t="s">
        <v>971</v>
      </c>
      <c r="G998" s="235"/>
      <c r="H998" s="237" t="s">
        <v>19</v>
      </c>
      <c r="I998" s="239"/>
      <c r="J998" s="235"/>
      <c r="K998" s="235"/>
      <c r="L998" s="240"/>
      <c r="M998" s="241"/>
      <c r="N998" s="242"/>
      <c r="O998" s="242"/>
      <c r="P998" s="242"/>
      <c r="Q998" s="242"/>
      <c r="R998" s="242"/>
      <c r="S998" s="242"/>
      <c r="T998" s="24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4" t="s">
        <v>215</v>
      </c>
      <c r="AU998" s="244" t="s">
        <v>81</v>
      </c>
      <c r="AV998" s="13" t="s">
        <v>79</v>
      </c>
      <c r="AW998" s="13" t="s">
        <v>33</v>
      </c>
      <c r="AX998" s="13" t="s">
        <v>72</v>
      </c>
      <c r="AY998" s="244" t="s">
        <v>203</v>
      </c>
    </row>
    <row r="999" s="14" customFormat="1">
      <c r="A999" s="14"/>
      <c r="B999" s="245"/>
      <c r="C999" s="246"/>
      <c r="D999" s="236" t="s">
        <v>215</v>
      </c>
      <c r="E999" s="247" t="s">
        <v>19</v>
      </c>
      <c r="F999" s="248" t="s">
        <v>989</v>
      </c>
      <c r="G999" s="246"/>
      <c r="H999" s="249">
        <v>3.1520000000000001</v>
      </c>
      <c r="I999" s="250"/>
      <c r="J999" s="246"/>
      <c r="K999" s="246"/>
      <c r="L999" s="251"/>
      <c r="M999" s="252"/>
      <c r="N999" s="253"/>
      <c r="O999" s="253"/>
      <c r="P999" s="253"/>
      <c r="Q999" s="253"/>
      <c r="R999" s="253"/>
      <c r="S999" s="253"/>
      <c r="T999" s="25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5" t="s">
        <v>215</v>
      </c>
      <c r="AU999" s="255" t="s">
        <v>81</v>
      </c>
      <c r="AV999" s="14" t="s">
        <v>81</v>
      </c>
      <c r="AW999" s="14" t="s">
        <v>33</v>
      </c>
      <c r="AX999" s="14" t="s">
        <v>72</v>
      </c>
      <c r="AY999" s="255" t="s">
        <v>203</v>
      </c>
    </row>
    <row r="1000" s="15" customFormat="1">
      <c r="A1000" s="15"/>
      <c r="B1000" s="256"/>
      <c r="C1000" s="257"/>
      <c r="D1000" s="236" t="s">
        <v>215</v>
      </c>
      <c r="E1000" s="258" t="s">
        <v>19</v>
      </c>
      <c r="F1000" s="259" t="s">
        <v>246</v>
      </c>
      <c r="G1000" s="257"/>
      <c r="H1000" s="260">
        <v>50.422000000000004</v>
      </c>
      <c r="I1000" s="261"/>
      <c r="J1000" s="257"/>
      <c r="K1000" s="257"/>
      <c r="L1000" s="262"/>
      <c r="M1000" s="263"/>
      <c r="N1000" s="264"/>
      <c r="O1000" s="264"/>
      <c r="P1000" s="264"/>
      <c r="Q1000" s="264"/>
      <c r="R1000" s="264"/>
      <c r="S1000" s="264"/>
      <c r="T1000" s="26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T1000" s="266" t="s">
        <v>215</v>
      </c>
      <c r="AU1000" s="266" t="s">
        <v>81</v>
      </c>
      <c r="AV1000" s="15" t="s">
        <v>211</v>
      </c>
      <c r="AW1000" s="15" t="s">
        <v>33</v>
      </c>
      <c r="AX1000" s="15" t="s">
        <v>79</v>
      </c>
      <c r="AY1000" s="266" t="s">
        <v>203</v>
      </c>
    </row>
    <row r="1001" s="14" customFormat="1">
      <c r="A1001" s="14"/>
      <c r="B1001" s="245"/>
      <c r="C1001" s="246"/>
      <c r="D1001" s="236" t="s">
        <v>215</v>
      </c>
      <c r="E1001" s="246"/>
      <c r="F1001" s="248" t="s">
        <v>992</v>
      </c>
      <c r="G1001" s="246"/>
      <c r="H1001" s="249">
        <v>55.463999999999999</v>
      </c>
      <c r="I1001" s="250"/>
      <c r="J1001" s="246"/>
      <c r="K1001" s="246"/>
      <c r="L1001" s="251"/>
      <c r="M1001" s="252"/>
      <c r="N1001" s="253"/>
      <c r="O1001" s="253"/>
      <c r="P1001" s="253"/>
      <c r="Q1001" s="253"/>
      <c r="R1001" s="253"/>
      <c r="S1001" s="253"/>
      <c r="T1001" s="25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5" t="s">
        <v>215</v>
      </c>
      <c r="AU1001" s="255" t="s">
        <v>81</v>
      </c>
      <c r="AV1001" s="14" t="s">
        <v>81</v>
      </c>
      <c r="AW1001" s="14" t="s">
        <v>4</v>
      </c>
      <c r="AX1001" s="14" t="s">
        <v>79</v>
      </c>
      <c r="AY1001" s="255" t="s">
        <v>203</v>
      </c>
    </row>
    <row r="1002" s="2" customFormat="1" ht="16.5" customHeight="1">
      <c r="A1002" s="40"/>
      <c r="B1002" s="41"/>
      <c r="C1002" s="216" t="s">
        <v>993</v>
      </c>
      <c r="D1002" s="216" t="s">
        <v>206</v>
      </c>
      <c r="E1002" s="217" t="s">
        <v>994</v>
      </c>
      <c r="F1002" s="218" t="s">
        <v>995</v>
      </c>
      <c r="G1002" s="219" t="s">
        <v>209</v>
      </c>
      <c r="H1002" s="220">
        <v>615.24199999999996</v>
      </c>
      <c r="I1002" s="221"/>
      <c r="J1002" s="222">
        <f>ROUND(I1002*H1002,2)</f>
        <v>0</v>
      </c>
      <c r="K1002" s="218" t="s">
        <v>210</v>
      </c>
      <c r="L1002" s="46"/>
      <c r="M1002" s="223" t="s">
        <v>19</v>
      </c>
      <c r="N1002" s="224" t="s">
        <v>43</v>
      </c>
      <c r="O1002" s="86"/>
      <c r="P1002" s="225">
        <f>O1002*H1002</f>
        <v>0</v>
      </c>
      <c r="Q1002" s="225">
        <v>0.000205</v>
      </c>
      <c r="R1002" s="225">
        <f>Q1002*H1002</f>
        <v>0.12612461</v>
      </c>
      <c r="S1002" s="225">
        <v>0</v>
      </c>
      <c r="T1002" s="226">
        <f>S1002*H1002</f>
        <v>0</v>
      </c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R1002" s="227" t="s">
        <v>321</v>
      </c>
      <c r="AT1002" s="227" t="s">
        <v>206</v>
      </c>
      <c r="AU1002" s="227" t="s">
        <v>81</v>
      </c>
      <c r="AY1002" s="19" t="s">
        <v>203</v>
      </c>
      <c r="BE1002" s="228">
        <f>IF(N1002="základní",J1002,0)</f>
        <v>0</v>
      </c>
      <c r="BF1002" s="228">
        <f>IF(N1002="snížená",J1002,0)</f>
        <v>0</v>
      </c>
      <c r="BG1002" s="228">
        <f>IF(N1002="zákl. přenesená",J1002,0)</f>
        <v>0</v>
      </c>
      <c r="BH1002" s="228">
        <f>IF(N1002="sníž. přenesená",J1002,0)</f>
        <v>0</v>
      </c>
      <c r="BI1002" s="228">
        <f>IF(N1002="nulová",J1002,0)</f>
        <v>0</v>
      </c>
      <c r="BJ1002" s="19" t="s">
        <v>79</v>
      </c>
      <c r="BK1002" s="228">
        <f>ROUND(I1002*H1002,2)</f>
        <v>0</v>
      </c>
      <c r="BL1002" s="19" t="s">
        <v>321</v>
      </c>
      <c r="BM1002" s="227" t="s">
        <v>996</v>
      </c>
    </row>
    <row r="1003" s="2" customFormat="1">
      <c r="A1003" s="40"/>
      <c r="B1003" s="41"/>
      <c r="C1003" s="42"/>
      <c r="D1003" s="229" t="s">
        <v>213</v>
      </c>
      <c r="E1003" s="42"/>
      <c r="F1003" s="230" t="s">
        <v>997</v>
      </c>
      <c r="G1003" s="42"/>
      <c r="H1003" s="42"/>
      <c r="I1003" s="231"/>
      <c r="J1003" s="42"/>
      <c r="K1003" s="42"/>
      <c r="L1003" s="46"/>
      <c r="M1003" s="232"/>
      <c r="N1003" s="233"/>
      <c r="O1003" s="86"/>
      <c r="P1003" s="86"/>
      <c r="Q1003" s="86"/>
      <c r="R1003" s="86"/>
      <c r="S1003" s="86"/>
      <c r="T1003" s="87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T1003" s="19" t="s">
        <v>213</v>
      </c>
      <c r="AU1003" s="19" t="s">
        <v>81</v>
      </c>
    </row>
    <row r="1004" s="13" customFormat="1">
      <c r="A1004" s="13"/>
      <c r="B1004" s="234"/>
      <c r="C1004" s="235"/>
      <c r="D1004" s="236" t="s">
        <v>215</v>
      </c>
      <c r="E1004" s="237" t="s">
        <v>19</v>
      </c>
      <c r="F1004" s="238" t="s">
        <v>216</v>
      </c>
      <c r="G1004" s="235"/>
      <c r="H1004" s="237" t="s">
        <v>19</v>
      </c>
      <c r="I1004" s="239"/>
      <c r="J1004" s="235"/>
      <c r="K1004" s="235"/>
      <c r="L1004" s="240"/>
      <c r="M1004" s="241"/>
      <c r="N1004" s="242"/>
      <c r="O1004" s="242"/>
      <c r="P1004" s="242"/>
      <c r="Q1004" s="242"/>
      <c r="R1004" s="242"/>
      <c r="S1004" s="242"/>
      <c r="T1004" s="24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4" t="s">
        <v>215</v>
      </c>
      <c r="AU1004" s="244" t="s">
        <v>81</v>
      </c>
      <c r="AV1004" s="13" t="s">
        <v>79</v>
      </c>
      <c r="AW1004" s="13" t="s">
        <v>33</v>
      </c>
      <c r="AX1004" s="13" t="s">
        <v>72</v>
      </c>
      <c r="AY1004" s="244" t="s">
        <v>203</v>
      </c>
    </row>
    <row r="1005" s="13" customFormat="1">
      <c r="A1005" s="13"/>
      <c r="B1005" s="234"/>
      <c r="C1005" s="235"/>
      <c r="D1005" s="236" t="s">
        <v>215</v>
      </c>
      <c r="E1005" s="237" t="s">
        <v>19</v>
      </c>
      <c r="F1005" s="238" t="s">
        <v>998</v>
      </c>
      <c r="G1005" s="235"/>
      <c r="H1005" s="237" t="s">
        <v>19</v>
      </c>
      <c r="I1005" s="239"/>
      <c r="J1005" s="235"/>
      <c r="K1005" s="235"/>
      <c r="L1005" s="240"/>
      <c r="M1005" s="241"/>
      <c r="N1005" s="242"/>
      <c r="O1005" s="242"/>
      <c r="P1005" s="242"/>
      <c r="Q1005" s="242"/>
      <c r="R1005" s="242"/>
      <c r="S1005" s="242"/>
      <c r="T1005" s="24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4" t="s">
        <v>215</v>
      </c>
      <c r="AU1005" s="244" t="s">
        <v>81</v>
      </c>
      <c r="AV1005" s="13" t="s">
        <v>79</v>
      </c>
      <c r="AW1005" s="13" t="s">
        <v>33</v>
      </c>
      <c r="AX1005" s="13" t="s">
        <v>72</v>
      </c>
      <c r="AY1005" s="244" t="s">
        <v>203</v>
      </c>
    </row>
    <row r="1006" s="13" customFormat="1">
      <c r="A1006" s="13"/>
      <c r="B1006" s="234"/>
      <c r="C1006" s="235"/>
      <c r="D1006" s="236" t="s">
        <v>215</v>
      </c>
      <c r="E1006" s="237" t="s">
        <v>19</v>
      </c>
      <c r="F1006" s="238" t="s">
        <v>218</v>
      </c>
      <c r="G1006" s="235"/>
      <c r="H1006" s="237" t="s">
        <v>19</v>
      </c>
      <c r="I1006" s="239"/>
      <c r="J1006" s="235"/>
      <c r="K1006" s="235"/>
      <c r="L1006" s="240"/>
      <c r="M1006" s="241"/>
      <c r="N1006" s="242"/>
      <c r="O1006" s="242"/>
      <c r="P1006" s="242"/>
      <c r="Q1006" s="242"/>
      <c r="R1006" s="242"/>
      <c r="S1006" s="242"/>
      <c r="T1006" s="24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4" t="s">
        <v>215</v>
      </c>
      <c r="AU1006" s="244" t="s">
        <v>81</v>
      </c>
      <c r="AV1006" s="13" t="s">
        <v>79</v>
      </c>
      <c r="AW1006" s="13" t="s">
        <v>33</v>
      </c>
      <c r="AX1006" s="13" t="s">
        <v>72</v>
      </c>
      <c r="AY1006" s="244" t="s">
        <v>203</v>
      </c>
    </row>
    <row r="1007" s="13" customFormat="1">
      <c r="A1007" s="13"/>
      <c r="B1007" s="234"/>
      <c r="C1007" s="235"/>
      <c r="D1007" s="236" t="s">
        <v>215</v>
      </c>
      <c r="E1007" s="237" t="s">
        <v>19</v>
      </c>
      <c r="F1007" s="238" t="s">
        <v>999</v>
      </c>
      <c r="G1007" s="235"/>
      <c r="H1007" s="237" t="s">
        <v>19</v>
      </c>
      <c r="I1007" s="239"/>
      <c r="J1007" s="235"/>
      <c r="K1007" s="235"/>
      <c r="L1007" s="240"/>
      <c r="M1007" s="241"/>
      <c r="N1007" s="242"/>
      <c r="O1007" s="242"/>
      <c r="P1007" s="242"/>
      <c r="Q1007" s="242"/>
      <c r="R1007" s="242"/>
      <c r="S1007" s="242"/>
      <c r="T1007" s="24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4" t="s">
        <v>215</v>
      </c>
      <c r="AU1007" s="244" t="s">
        <v>81</v>
      </c>
      <c r="AV1007" s="13" t="s">
        <v>79</v>
      </c>
      <c r="AW1007" s="13" t="s">
        <v>33</v>
      </c>
      <c r="AX1007" s="13" t="s">
        <v>72</v>
      </c>
      <c r="AY1007" s="244" t="s">
        <v>203</v>
      </c>
    </row>
    <row r="1008" s="13" customFormat="1">
      <c r="A1008" s="13"/>
      <c r="B1008" s="234"/>
      <c r="C1008" s="235"/>
      <c r="D1008" s="236" t="s">
        <v>215</v>
      </c>
      <c r="E1008" s="237" t="s">
        <v>19</v>
      </c>
      <c r="F1008" s="238" t="s">
        <v>1000</v>
      </c>
      <c r="G1008" s="235"/>
      <c r="H1008" s="237" t="s">
        <v>19</v>
      </c>
      <c r="I1008" s="239"/>
      <c r="J1008" s="235"/>
      <c r="K1008" s="235"/>
      <c r="L1008" s="240"/>
      <c r="M1008" s="241"/>
      <c r="N1008" s="242"/>
      <c r="O1008" s="242"/>
      <c r="P1008" s="242"/>
      <c r="Q1008" s="242"/>
      <c r="R1008" s="242"/>
      <c r="S1008" s="242"/>
      <c r="T1008" s="24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4" t="s">
        <v>215</v>
      </c>
      <c r="AU1008" s="244" t="s">
        <v>81</v>
      </c>
      <c r="AV1008" s="13" t="s">
        <v>79</v>
      </c>
      <c r="AW1008" s="13" t="s">
        <v>33</v>
      </c>
      <c r="AX1008" s="13" t="s">
        <v>72</v>
      </c>
      <c r="AY1008" s="244" t="s">
        <v>203</v>
      </c>
    </row>
    <row r="1009" s="14" customFormat="1">
      <c r="A1009" s="14"/>
      <c r="B1009" s="245"/>
      <c r="C1009" s="246"/>
      <c r="D1009" s="236" t="s">
        <v>215</v>
      </c>
      <c r="E1009" s="247" t="s">
        <v>19</v>
      </c>
      <c r="F1009" s="248" t="s">
        <v>221</v>
      </c>
      <c r="G1009" s="246"/>
      <c r="H1009" s="249">
        <v>7.5700000000000003</v>
      </c>
      <c r="I1009" s="250"/>
      <c r="J1009" s="246"/>
      <c r="K1009" s="246"/>
      <c r="L1009" s="251"/>
      <c r="M1009" s="252"/>
      <c r="N1009" s="253"/>
      <c r="O1009" s="253"/>
      <c r="P1009" s="253"/>
      <c r="Q1009" s="253"/>
      <c r="R1009" s="253"/>
      <c r="S1009" s="253"/>
      <c r="T1009" s="25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5" t="s">
        <v>215</v>
      </c>
      <c r="AU1009" s="255" t="s">
        <v>81</v>
      </c>
      <c r="AV1009" s="14" t="s">
        <v>81</v>
      </c>
      <c r="AW1009" s="14" t="s">
        <v>33</v>
      </c>
      <c r="AX1009" s="14" t="s">
        <v>72</v>
      </c>
      <c r="AY1009" s="255" t="s">
        <v>203</v>
      </c>
    </row>
    <row r="1010" s="13" customFormat="1">
      <c r="A1010" s="13"/>
      <c r="B1010" s="234"/>
      <c r="C1010" s="235"/>
      <c r="D1010" s="236" t="s">
        <v>215</v>
      </c>
      <c r="E1010" s="237" t="s">
        <v>19</v>
      </c>
      <c r="F1010" s="238" t="s">
        <v>216</v>
      </c>
      <c r="G1010" s="235"/>
      <c r="H1010" s="237" t="s">
        <v>19</v>
      </c>
      <c r="I1010" s="239"/>
      <c r="J1010" s="235"/>
      <c r="K1010" s="235"/>
      <c r="L1010" s="240"/>
      <c r="M1010" s="241"/>
      <c r="N1010" s="242"/>
      <c r="O1010" s="242"/>
      <c r="P1010" s="242"/>
      <c r="Q1010" s="242"/>
      <c r="R1010" s="242"/>
      <c r="S1010" s="242"/>
      <c r="T1010" s="24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4" t="s">
        <v>215</v>
      </c>
      <c r="AU1010" s="244" t="s">
        <v>81</v>
      </c>
      <c r="AV1010" s="13" t="s">
        <v>79</v>
      </c>
      <c r="AW1010" s="13" t="s">
        <v>33</v>
      </c>
      <c r="AX1010" s="13" t="s">
        <v>72</v>
      </c>
      <c r="AY1010" s="244" t="s">
        <v>203</v>
      </c>
    </row>
    <row r="1011" s="13" customFormat="1">
      <c r="A1011" s="13"/>
      <c r="B1011" s="234"/>
      <c r="C1011" s="235"/>
      <c r="D1011" s="236" t="s">
        <v>215</v>
      </c>
      <c r="E1011" s="237" t="s">
        <v>19</v>
      </c>
      <c r="F1011" s="238" t="s">
        <v>1001</v>
      </c>
      <c r="G1011" s="235"/>
      <c r="H1011" s="237" t="s">
        <v>19</v>
      </c>
      <c r="I1011" s="239"/>
      <c r="J1011" s="235"/>
      <c r="K1011" s="235"/>
      <c r="L1011" s="240"/>
      <c r="M1011" s="241"/>
      <c r="N1011" s="242"/>
      <c r="O1011" s="242"/>
      <c r="P1011" s="242"/>
      <c r="Q1011" s="242"/>
      <c r="R1011" s="242"/>
      <c r="S1011" s="242"/>
      <c r="T1011" s="24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4" t="s">
        <v>215</v>
      </c>
      <c r="AU1011" s="244" t="s">
        <v>81</v>
      </c>
      <c r="AV1011" s="13" t="s">
        <v>79</v>
      </c>
      <c r="AW1011" s="13" t="s">
        <v>33</v>
      </c>
      <c r="AX1011" s="13" t="s">
        <v>72</v>
      </c>
      <c r="AY1011" s="244" t="s">
        <v>203</v>
      </c>
    </row>
    <row r="1012" s="13" customFormat="1">
      <c r="A1012" s="13"/>
      <c r="B1012" s="234"/>
      <c r="C1012" s="235"/>
      <c r="D1012" s="236" t="s">
        <v>215</v>
      </c>
      <c r="E1012" s="237" t="s">
        <v>19</v>
      </c>
      <c r="F1012" s="238" t="s">
        <v>218</v>
      </c>
      <c r="G1012" s="235"/>
      <c r="H1012" s="237" t="s">
        <v>19</v>
      </c>
      <c r="I1012" s="239"/>
      <c r="J1012" s="235"/>
      <c r="K1012" s="235"/>
      <c r="L1012" s="240"/>
      <c r="M1012" s="241"/>
      <c r="N1012" s="242"/>
      <c r="O1012" s="242"/>
      <c r="P1012" s="242"/>
      <c r="Q1012" s="242"/>
      <c r="R1012" s="242"/>
      <c r="S1012" s="242"/>
      <c r="T1012" s="24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4" t="s">
        <v>215</v>
      </c>
      <c r="AU1012" s="244" t="s">
        <v>81</v>
      </c>
      <c r="AV1012" s="13" t="s">
        <v>79</v>
      </c>
      <c r="AW1012" s="13" t="s">
        <v>33</v>
      </c>
      <c r="AX1012" s="13" t="s">
        <v>72</v>
      </c>
      <c r="AY1012" s="244" t="s">
        <v>203</v>
      </c>
    </row>
    <row r="1013" s="13" customFormat="1">
      <c r="A1013" s="13"/>
      <c r="B1013" s="234"/>
      <c r="C1013" s="235"/>
      <c r="D1013" s="236" t="s">
        <v>215</v>
      </c>
      <c r="E1013" s="237" t="s">
        <v>19</v>
      </c>
      <c r="F1013" s="238" t="s">
        <v>999</v>
      </c>
      <c r="G1013" s="235"/>
      <c r="H1013" s="237" t="s">
        <v>19</v>
      </c>
      <c r="I1013" s="239"/>
      <c r="J1013" s="235"/>
      <c r="K1013" s="235"/>
      <c r="L1013" s="240"/>
      <c r="M1013" s="241"/>
      <c r="N1013" s="242"/>
      <c r="O1013" s="242"/>
      <c r="P1013" s="242"/>
      <c r="Q1013" s="242"/>
      <c r="R1013" s="242"/>
      <c r="S1013" s="242"/>
      <c r="T1013" s="24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4" t="s">
        <v>215</v>
      </c>
      <c r="AU1013" s="244" t="s">
        <v>81</v>
      </c>
      <c r="AV1013" s="13" t="s">
        <v>79</v>
      </c>
      <c r="AW1013" s="13" t="s">
        <v>33</v>
      </c>
      <c r="AX1013" s="13" t="s">
        <v>72</v>
      </c>
      <c r="AY1013" s="244" t="s">
        <v>203</v>
      </c>
    </row>
    <row r="1014" s="13" customFormat="1">
      <c r="A1014" s="13"/>
      <c r="B1014" s="234"/>
      <c r="C1014" s="235"/>
      <c r="D1014" s="236" t="s">
        <v>215</v>
      </c>
      <c r="E1014" s="237" t="s">
        <v>19</v>
      </c>
      <c r="F1014" s="238" t="s">
        <v>1002</v>
      </c>
      <c r="G1014" s="235"/>
      <c r="H1014" s="237" t="s">
        <v>19</v>
      </c>
      <c r="I1014" s="239"/>
      <c r="J1014" s="235"/>
      <c r="K1014" s="235"/>
      <c r="L1014" s="240"/>
      <c r="M1014" s="241"/>
      <c r="N1014" s="242"/>
      <c r="O1014" s="242"/>
      <c r="P1014" s="242"/>
      <c r="Q1014" s="242"/>
      <c r="R1014" s="242"/>
      <c r="S1014" s="242"/>
      <c r="T1014" s="24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4" t="s">
        <v>215</v>
      </c>
      <c r="AU1014" s="244" t="s">
        <v>81</v>
      </c>
      <c r="AV1014" s="13" t="s">
        <v>79</v>
      </c>
      <c r="AW1014" s="13" t="s">
        <v>33</v>
      </c>
      <c r="AX1014" s="13" t="s">
        <v>72</v>
      </c>
      <c r="AY1014" s="244" t="s">
        <v>203</v>
      </c>
    </row>
    <row r="1015" s="14" customFormat="1">
      <c r="A1015" s="14"/>
      <c r="B1015" s="245"/>
      <c r="C1015" s="246"/>
      <c r="D1015" s="236" t="s">
        <v>215</v>
      </c>
      <c r="E1015" s="247" t="s">
        <v>19</v>
      </c>
      <c r="F1015" s="248" t="s">
        <v>709</v>
      </c>
      <c r="G1015" s="246"/>
      <c r="H1015" s="249">
        <v>28.024999999999999</v>
      </c>
      <c r="I1015" s="250"/>
      <c r="J1015" s="246"/>
      <c r="K1015" s="246"/>
      <c r="L1015" s="251"/>
      <c r="M1015" s="252"/>
      <c r="N1015" s="253"/>
      <c r="O1015" s="253"/>
      <c r="P1015" s="253"/>
      <c r="Q1015" s="253"/>
      <c r="R1015" s="253"/>
      <c r="S1015" s="253"/>
      <c r="T1015" s="25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5" t="s">
        <v>215</v>
      </c>
      <c r="AU1015" s="255" t="s">
        <v>81</v>
      </c>
      <c r="AV1015" s="14" t="s">
        <v>81</v>
      </c>
      <c r="AW1015" s="14" t="s">
        <v>33</v>
      </c>
      <c r="AX1015" s="14" t="s">
        <v>72</v>
      </c>
      <c r="AY1015" s="255" t="s">
        <v>203</v>
      </c>
    </row>
    <row r="1016" s="13" customFormat="1">
      <c r="A1016" s="13"/>
      <c r="B1016" s="234"/>
      <c r="C1016" s="235"/>
      <c r="D1016" s="236" t="s">
        <v>215</v>
      </c>
      <c r="E1016" s="237" t="s">
        <v>19</v>
      </c>
      <c r="F1016" s="238" t="s">
        <v>216</v>
      </c>
      <c r="G1016" s="235"/>
      <c r="H1016" s="237" t="s">
        <v>19</v>
      </c>
      <c r="I1016" s="239"/>
      <c r="J1016" s="235"/>
      <c r="K1016" s="235"/>
      <c r="L1016" s="240"/>
      <c r="M1016" s="241"/>
      <c r="N1016" s="242"/>
      <c r="O1016" s="242"/>
      <c r="P1016" s="242"/>
      <c r="Q1016" s="242"/>
      <c r="R1016" s="242"/>
      <c r="S1016" s="242"/>
      <c r="T1016" s="24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4" t="s">
        <v>215</v>
      </c>
      <c r="AU1016" s="244" t="s">
        <v>81</v>
      </c>
      <c r="AV1016" s="13" t="s">
        <v>79</v>
      </c>
      <c r="AW1016" s="13" t="s">
        <v>33</v>
      </c>
      <c r="AX1016" s="13" t="s">
        <v>72</v>
      </c>
      <c r="AY1016" s="244" t="s">
        <v>203</v>
      </c>
    </row>
    <row r="1017" s="13" customFormat="1">
      <c r="A1017" s="13"/>
      <c r="B1017" s="234"/>
      <c r="C1017" s="235"/>
      <c r="D1017" s="236" t="s">
        <v>215</v>
      </c>
      <c r="E1017" s="237" t="s">
        <v>19</v>
      </c>
      <c r="F1017" s="238" t="s">
        <v>1003</v>
      </c>
      <c r="G1017" s="235"/>
      <c r="H1017" s="237" t="s">
        <v>19</v>
      </c>
      <c r="I1017" s="239"/>
      <c r="J1017" s="235"/>
      <c r="K1017" s="235"/>
      <c r="L1017" s="240"/>
      <c r="M1017" s="241"/>
      <c r="N1017" s="242"/>
      <c r="O1017" s="242"/>
      <c r="P1017" s="242"/>
      <c r="Q1017" s="242"/>
      <c r="R1017" s="242"/>
      <c r="S1017" s="242"/>
      <c r="T1017" s="24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4" t="s">
        <v>215</v>
      </c>
      <c r="AU1017" s="244" t="s">
        <v>81</v>
      </c>
      <c r="AV1017" s="13" t="s">
        <v>79</v>
      </c>
      <c r="AW1017" s="13" t="s">
        <v>33</v>
      </c>
      <c r="AX1017" s="13" t="s">
        <v>72</v>
      </c>
      <c r="AY1017" s="244" t="s">
        <v>203</v>
      </c>
    </row>
    <row r="1018" s="13" customFormat="1">
      <c r="A1018" s="13"/>
      <c r="B1018" s="234"/>
      <c r="C1018" s="235"/>
      <c r="D1018" s="236" t="s">
        <v>215</v>
      </c>
      <c r="E1018" s="237" t="s">
        <v>19</v>
      </c>
      <c r="F1018" s="238" t="s">
        <v>223</v>
      </c>
      <c r="G1018" s="235"/>
      <c r="H1018" s="237" t="s">
        <v>19</v>
      </c>
      <c r="I1018" s="239"/>
      <c r="J1018" s="235"/>
      <c r="K1018" s="235"/>
      <c r="L1018" s="240"/>
      <c r="M1018" s="241"/>
      <c r="N1018" s="242"/>
      <c r="O1018" s="242"/>
      <c r="P1018" s="242"/>
      <c r="Q1018" s="242"/>
      <c r="R1018" s="242"/>
      <c r="S1018" s="242"/>
      <c r="T1018" s="24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4" t="s">
        <v>215</v>
      </c>
      <c r="AU1018" s="244" t="s">
        <v>81</v>
      </c>
      <c r="AV1018" s="13" t="s">
        <v>79</v>
      </c>
      <c r="AW1018" s="13" t="s">
        <v>33</v>
      </c>
      <c r="AX1018" s="13" t="s">
        <v>72</v>
      </c>
      <c r="AY1018" s="244" t="s">
        <v>203</v>
      </c>
    </row>
    <row r="1019" s="13" customFormat="1">
      <c r="A1019" s="13"/>
      <c r="B1019" s="234"/>
      <c r="C1019" s="235"/>
      <c r="D1019" s="236" t="s">
        <v>215</v>
      </c>
      <c r="E1019" s="237" t="s">
        <v>19</v>
      </c>
      <c r="F1019" s="238" t="s">
        <v>999</v>
      </c>
      <c r="G1019" s="235"/>
      <c r="H1019" s="237" t="s">
        <v>19</v>
      </c>
      <c r="I1019" s="239"/>
      <c r="J1019" s="235"/>
      <c r="K1019" s="235"/>
      <c r="L1019" s="240"/>
      <c r="M1019" s="241"/>
      <c r="N1019" s="242"/>
      <c r="O1019" s="242"/>
      <c r="P1019" s="242"/>
      <c r="Q1019" s="242"/>
      <c r="R1019" s="242"/>
      <c r="S1019" s="242"/>
      <c r="T1019" s="24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4" t="s">
        <v>215</v>
      </c>
      <c r="AU1019" s="244" t="s">
        <v>81</v>
      </c>
      <c r="AV1019" s="13" t="s">
        <v>79</v>
      </c>
      <c r="AW1019" s="13" t="s">
        <v>33</v>
      </c>
      <c r="AX1019" s="13" t="s">
        <v>72</v>
      </c>
      <c r="AY1019" s="244" t="s">
        <v>203</v>
      </c>
    </row>
    <row r="1020" s="13" customFormat="1">
      <c r="A1020" s="13"/>
      <c r="B1020" s="234"/>
      <c r="C1020" s="235"/>
      <c r="D1020" s="236" t="s">
        <v>215</v>
      </c>
      <c r="E1020" s="237" t="s">
        <v>19</v>
      </c>
      <c r="F1020" s="238" t="s">
        <v>1000</v>
      </c>
      <c r="G1020" s="235"/>
      <c r="H1020" s="237" t="s">
        <v>19</v>
      </c>
      <c r="I1020" s="239"/>
      <c r="J1020" s="235"/>
      <c r="K1020" s="235"/>
      <c r="L1020" s="240"/>
      <c r="M1020" s="241"/>
      <c r="N1020" s="242"/>
      <c r="O1020" s="242"/>
      <c r="P1020" s="242"/>
      <c r="Q1020" s="242"/>
      <c r="R1020" s="242"/>
      <c r="S1020" s="242"/>
      <c r="T1020" s="24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4" t="s">
        <v>215</v>
      </c>
      <c r="AU1020" s="244" t="s">
        <v>81</v>
      </c>
      <c r="AV1020" s="13" t="s">
        <v>79</v>
      </c>
      <c r="AW1020" s="13" t="s">
        <v>33</v>
      </c>
      <c r="AX1020" s="13" t="s">
        <v>72</v>
      </c>
      <c r="AY1020" s="244" t="s">
        <v>203</v>
      </c>
    </row>
    <row r="1021" s="14" customFormat="1">
      <c r="A1021" s="14"/>
      <c r="B1021" s="245"/>
      <c r="C1021" s="246"/>
      <c r="D1021" s="236" t="s">
        <v>215</v>
      </c>
      <c r="E1021" s="247" t="s">
        <v>19</v>
      </c>
      <c r="F1021" s="248" t="s">
        <v>224</v>
      </c>
      <c r="G1021" s="246"/>
      <c r="H1021" s="249">
        <v>32.890000000000001</v>
      </c>
      <c r="I1021" s="250"/>
      <c r="J1021" s="246"/>
      <c r="K1021" s="246"/>
      <c r="L1021" s="251"/>
      <c r="M1021" s="252"/>
      <c r="N1021" s="253"/>
      <c r="O1021" s="253"/>
      <c r="P1021" s="253"/>
      <c r="Q1021" s="253"/>
      <c r="R1021" s="253"/>
      <c r="S1021" s="253"/>
      <c r="T1021" s="25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5" t="s">
        <v>215</v>
      </c>
      <c r="AU1021" s="255" t="s">
        <v>81</v>
      </c>
      <c r="AV1021" s="14" t="s">
        <v>81</v>
      </c>
      <c r="AW1021" s="14" t="s">
        <v>33</v>
      </c>
      <c r="AX1021" s="14" t="s">
        <v>72</v>
      </c>
      <c r="AY1021" s="255" t="s">
        <v>203</v>
      </c>
    </row>
    <row r="1022" s="13" customFormat="1">
      <c r="A1022" s="13"/>
      <c r="B1022" s="234"/>
      <c r="C1022" s="235"/>
      <c r="D1022" s="236" t="s">
        <v>215</v>
      </c>
      <c r="E1022" s="237" t="s">
        <v>19</v>
      </c>
      <c r="F1022" s="238" t="s">
        <v>216</v>
      </c>
      <c r="G1022" s="235"/>
      <c r="H1022" s="237" t="s">
        <v>19</v>
      </c>
      <c r="I1022" s="239"/>
      <c r="J1022" s="235"/>
      <c r="K1022" s="235"/>
      <c r="L1022" s="240"/>
      <c r="M1022" s="241"/>
      <c r="N1022" s="242"/>
      <c r="O1022" s="242"/>
      <c r="P1022" s="242"/>
      <c r="Q1022" s="242"/>
      <c r="R1022" s="242"/>
      <c r="S1022" s="242"/>
      <c r="T1022" s="24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4" t="s">
        <v>215</v>
      </c>
      <c r="AU1022" s="244" t="s">
        <v>81</v>
      </c>
      <c r="AV1022" s="13" t="s">
        <v>79</v>
      </c>
      <c r="AW1022" s="13" t="s">
        <v>33</v>
      </c>
      <c r="AX1022" s="13" t="s">
        <v>72</v>
      </c>
      <c r="AY1022" s="244" t="s">
        <v>203</v>
      </c>
    </row>
    <row r="1023" s="13" customFormat="1">
      <c r="A1023" s="13"/>
      <c r="B1023" s="234"/>
      <c r="C1023" s="235"/>
      <c r="D1023" s="236" t="s">
        <v>215</v>
      </c>
      <c r="E1023" s="237" t="s">
        <v>19</v>
      </c>
      <c r="F1023" s="238" t="s">
        <v>1004</v>
      </c>
      <c r="G1023" s="235"/>
      <c r="H1023" s="237" t="s">
        <v>19</v>
      </c>
      <c r="I1023" s="239"/>
      <c r="J1023" s="235"/>
      <c r="K1023" s="235"/>
      <c r="L1023" s="240"/>
      <c r="M1023" s="241"/>
      <c r="N1023" s="242"/>
      <c r="O1023" s="242"/>
      <c r="P1023" s="242"/>
      <c r="Q1023" s="242"/>
      <c r="R1023" s="242"/>
      <c r="S1023" s="242"/>
      <c r="T1023" s="24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4" t="s">
        <v>215</v>
      </c>
      <c r="AU1023" s="244" t="s">
        <v>81</v>
      </c>
      <c r="AV1023" s="13" t="s">
        <v>79</v>
      </c>
      <c r="AW1023" s="13" t="s">
        <v>33</v>
      </c>
      <c r="AX1023" s="13" t="s">
        <v>72</v>
      </c>
      <c r="AY1023" s="244" t="s">
        <v>203</v>
      </c>
    </row>
    <row r="1024" s="13" customFormat="1">
      <c r="A1024" s="13"/>
      <c r="B1024" s="234"/>
      <c r="C1024" s="235"/>
      <c r="D1024" s="236" t="s">
        <v>215</v>
      </c>
      <c r="E1024" s="237" t="s">
        <v>19</v>
      </c>
      <c r="F1024" s="238" t="s">
        <v>223</v>
      </c>
      <c r="G1024" s="235"/>
      <c r="H1024" s="237" t="s">
        <v>19</v>
      </c>
      <c r="I1024" s="239"/>
      <c r="J1024" s="235"/>
      <c r="K1024" s="235"/>
      <c r="L1024" s="240"/>
      <c r="M1024" s="241"/>
      <c r="N1024" s="242"/>
      <c r="O1024" s="242"/>
      <c r="P1024" s="242"/>
      <c r="Q1024" s="242"/>
      <c r="R1024" s="242"/>
      <c r="S1024" s="242"/>
      <c r="T1024" s="24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4" t="s">
        <v>215</v>
      </c>
      <c r="AU1024" s="244" t="s">
        <v>81</v>
      </c>
      <c r="AV1024" s="13" t="s">
        <v>79</v>
      </c>
      <c r="AW1024" s="13" t="s">
        <v>33</v>
      </c>
      <c r="AX1024" s="13" t="s">
        <v>72</v>
      </c>
      <c r="AY1024" s="244" t="s">
        <v>203</v>
      </c>
    </row>
    <row r="1025" s="13" customFormat="1">
      <c r="A1025" s="13"/>
      <c r="B1025" s="234"/>
      <c r="C1025" s="235"/>
      <c r="D1025" s="236" t="s">
        <v>215</v>
      </c>
      <c r="E1025" s="237" t="s">
        <v>19</v>
      </c>
      <c r="F1025" s="238" t="s">
        <v>999</v>
      </c>
      <c r="G1025" s="235"/>
      <c r="H1025" s="237" t="s">
        <v>19</v>
      </c>
      <c r="I1025" s="239"/>
      <c r="J1025" s="235"/>
      <c r="K1025" s="235"/>
      <c r="L1025" s="240"/>
      <c r="M1025" s="241"/>
      <c r="N1025" s="242"/>
      <c r="O1025" s="242"/>
      <c r="P1025" s="242"/>
      <c r="Q1025" s="242"/>
      <c r="R1025" s="242"/>
      <c r="S1025" s="242"/>
      <c r="T1025" s="24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4" t="s">
        <v>215</v>
      </c>
      <c r="AU1025" s="244" t="s">
        <v>81</v>
      </c>
      <c r="AV1025" s="13" t="s">
        <v>79</v>
      </c>
      <c r="AW1025" s="13" t="s">
        <v>33</v>
      </c>
      <c r="AX1025" s="13" t="s">
        <v>72</v>
      </c>
      <c r="AY1025" s="244" t="s">
        <v>203</v>
      </c>
    </row>
    <row r="1026" s="13" customFormat="1">
      <c r="A1026" s="13"/>
      <c r="B1026" s="234"/>
      <c r="C1026" s="235"/>
      <c r="D1026" s="236" t="s">
        <v>215</v>
      </c>
      <c r="E1026" s="237" t="s">
        <v>19</v>
      </c>
      <c r="F1026" s="238" t="s">
        <v>1002</v>
      </c>
      <c r="G1026" s="235"/>
      <c r="H1026" s="237" t="s">
        <v>19</v>
      </c>
      <c r="I1026" s="239"/>
      <c r="J1026" s="235"/>
      <c r="K1026" s="235"/>
      <c r="L1026" s="240"/>
      <c r="M1026" s="241"/>
      <c r="N1026" s="242"/>
      <c r="O1026" s="242"/>
      <c r="P1026" s="242"/>
      <c r="Q1026" s="242"/>
      <c r="R1026" s="242"/>
      <c r="S1026" s="242"/>
      <c r="T1026" s="24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44" t="s">
        <v>215</v>
      </c>
      <c r="AU1026" s="244" t="s">
        <v>81</v>
      </c>
      <c r="AV1026" s="13" t="s">
        <v>79</v>
      </c>
      <c r="AW1026" s="13" t="s">
        <v>33</v>
      </c>
      <c r="AX1026" s="13" t="s">
        <v>72</v>
      </c>
      <c r="AY1026" s="244" t="s">
        <v>203</v>
      </c>
    </row>
    <row r="1027" s="14" customFormat="1">
      <c r="A1027" s="14"/>
      <c r="B1027" s="245"/>
      <c r="C1027" s="246"/>
      <c r="D1027" s="236" t="s">
        <v>215</v>
      </c>
      <c r="E1027" s="247" t="s">
        <v>19</v>
      </c>
      <c r="F1027" s="248" t="s">
        <v>407</v>
      </c>
      <c r="G1027" s="246"/>
      <c r="H1027" s="249">
        <v>70.375</v>
      </c>
      <c r="I1027" s="250"/>
      <c r="J1027" s="246"/>
      <c r="K1027" s="246"/>
      <c r="L1027" s="251"/>
      <c r="M1027" s="252"/>
      <c r="N1027" s="253"/>
      <c r="O1027" s="253"/>
      <c r="P1027" s="253"/>
      <c r="Q1027" s="253"/>
      <c r="R1027" s="253"/>
      <c r="S1027" s="253"/>
      <c r="T1027" s="25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55" t="s">
        <v>215</v>
      </c>
      <c r="AU1027" s="255" t="s">
        <v>81</v>
      </c>
      <c r="AV1027" s="14" t="s">
        <v>81</v>
      </c>
      <c r="AW1027" s="14" t="s">
        <v>33</v>
      </c>
      <c r="AX1027" s="14" t="s">
        <v>72</v>
      </c>
      <c r="AY1027" s="255" t="s">
        <v>203</v>
      </c>
    </row>
    <row r="1028" s="13" customFormat="1">
      <c r="A1028" s="13"/>
      <c r="B1028" s="234"/>
      <c r="C1028" s="235"/>
      <c r="D1028" s="236" t="s">
        <v>215</v>
      </c>
      <c r="E1028" s="237" t="s">
        <v>19</v>
      </c>
      <c r="F1028" s="238" t="s">
        <v>216</v>
      </c>
      <c r="G1028" s="235"/>
      <c r="H1028" s="237" t="s">
        <v>19</v>
      </c>
      <c r="I1028" s="239"/>
      <c r="J1028" s="235"/>
      <c r="K1028" s="235"/>
      <c r="L1028" s="240"/>
      <c r="M1028" s="241"/>
      <c r="N1028" s="242"/>
      <c r="O1028" s="242"/>
      <c r="P1028" s="242"/>
      <c r="Q1028" s="242"/>
      <c r="R1028" s="242"/>
      <c r="S1028" s="242"/>
      <c r="T1028" s="24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4" t="s">
        <v>215</v>
      </c>
      <c r="AU1028" s="244" t="s">
        <v>81</v>
      </c>
      <c r="AV1028" s="13" t="s">
        <v>79</v>
      </c>
      <c r="AW1028" s="13" t="s">
        <v>33</v>
      </c>
      <c r="AX1028" s="13" t="s">
        <v>72</v>
      </c>
      <c r="AY1028" s="244" t="s">
        <v>203</v>
      </c>
    </row>
    <row r="1029" s="13" customFormat="1">
      <c r="A1029" s="13"/>
      <c r="B1029" s="234"/>
      <c r="C1029" s="235"/>
      <c r="D1029" s="236" t="s">
        <v>215</v>
      </c>
      <c r="E1029" s="237" t="s">
        <v>19</v>
      </c>
      <c r="F1029" s="238" t="s">
        <v>1005</v>
      </c>
      <c r="G1029" s="235"/>
      <c r="H1029" s="237" t="s">
        <v>19</v>
      </c>
      <c r="I1029" s="239"/>
      <c r="J1029" s="235"/>
      <c r="K1029" s="235"/>
      <c r="L1029" s="240"/>
      <c r="M1029" s="241"/>
      <c r="N1029" s="242"/>
      <c r="O1029" s="242"/>
      <c r="P1029" s="242"/>
      <c r="Q1029" s="242"/>
      <c r="R1029" s="242"/>
      <c r="S1029" s="242"/>
      <c r="T1029" s="24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4" t="s">
        <v>215</v>
      </c>
      <c r="AU1029" s="244" t="s">
        <v>81</v>
      </c>
      <c r="AV1029" s="13" t="s">
        <v>79</v>
      </c>
      <c r="AW1029" s="13" t="s">
        <v>33</v>
      </c>
      <c r="AX1029" s="13" t="s">
        <v>72</v>
      </c>
      <c r="AY1029" s="244" t="s">
        <v>203</v>
      </c>
    </row>
    <row r="1030" s="13" customFormat="1">
      <c r="A1030" s="13"/>
      <c r="B1030" s="234"/>
      <c r="C1030" s="235"/>
      <c r="D1030" s="236" t="s">
        <v>215</v>
      </c>
      <c r="E1030" s="237" t="s">
        <v>19</v>
      </c>
      <c r="F1030" s="238" t="s">
        <v>238</v>
      </c>
      <c r="G1030" s="235"/>
      <c r="H1030" s="237" t="s">
        <v>19</v>
      </c>
      <c r="I1030" s="239"/>
      <c r="J1030" s="235"/>
      <c r="K1030" s="235"/>
      <c r="L1030" s="240"/>
      <c r="M1030" s="241"/>
      <c r="N1030" s="242"/>
      <c r="O1030" s="242"/>
      <c r="P1030" s="242"/>
      <c r="Q1030" s="242"/>
      <c r="R1030" s="242"/>
      <c r="S1030" s="242"/>
      <c r="T1030" s="24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44" t="s">
        <v>215</v>
      </c>
      <c r="AU1030" s="244" t="s">
        <v>81</v>
      </c>
      <c r="AV1030" s="13" t="s">
        <v>79</v>
      </c>
      <c r="AW1030" s="13" t="s">
        <v>33</v>
      </c>
      <c r="AX1030" s="13" t="s">
        <v>72</v>
      </c>
      <c r="AY1030" s="244" t="s">
        <v>203</v>
      </c>
    </row>
    <row r="1031" s="13" customFormat="1">
      <c r="A1031" s="13"/>
      <c r="B1031" s="234"/>
      <c r="C1031" s="235"/>
      <c r="D1031" s="236" t="s">
        <v>215</v>
      </c>
      <c r="E1031" s="237" t="s">
        <v>19</v>
      </c>
      <c r="F1031" s="238" t="s">
        <v>999</v>
      </c>
      <c r="G1031" s="235"/>
      <c r="H1031" s="237" t="s">
        <v>19</v>
      </c>
      <c r="I1031" s="239"/>
      <c r="J1031" s="235"/>
      <c r="K1031" s="235"/>
      <c r="L1031" s="240"/>
      <c r="M1031" s="241"/>
      <c r="N1031" s="242"/>
      <c r="O1031" s="242"/>
      <c r="P1031" s="242"/>
      <c r="Q1031" s="242"/>
      <c r="R1031" s="242"/>
      <c r="S1031" s="242"/>
      <c r="T1031" s="24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4" t="s">
        <v>215</v>
      </c>
      <c r="AU1031" s="244" t="s">
        <v>81</v>
      </c>
      <c r="AV1031" s="13" t="s">
        <v>79</v>
      </c>
      <c r="AW1031" s="13" t="s">
        <v>33</v>
      </c>
      <c r="AX1031" s="13" t="s">
        <v>72</v>
      </c>
      <c r="AY1031" s="244" t="s">
        <v>203</v>
      </c>
    </row>
    <row r="1032" s="13" customFormat="1">
      <c r="A1032" s="13"/>
      <c r="B1032" s="234"/>
      <c r="C1032" s="235"/>
      <c r="D1032" s="236" t="s">
        <v>215</v>
      </c>
      <c r="E1032" s="237" t="s">
        <v>19</v>
      </c>
      <c r="F1032" s="238" t="s">
        <v>1000</v>
      </c>
      <c r="G1032" s="235"/>
      <c r="H1032" s="237" t="s">
        <v>19</v>
      </c>
      <c r="I1032" s="239"/>
      <c r="J1032" s="235"/>
      <c r="K1032" s="235"/>
      <c r="L1032" s="240"/>
      <c r="M1032" s="241"/>
      <c r="N1032" s="242"/>
      <c r="O1032" s="242"/>
      <c r="P1032" s="242"/>
      <c r="Q1032" s="242"/>
      <c r="R1032" s="242"/>
      <c r="S1032" s="242"/>
      <c r="T1032" s="24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4" t="s">
        <v>215</v>
      </c>
      <c r="AU1032" s="244" t="s">
        <v>81</v>
      </c>
      <c r="AV1032" s="13" t="s">
        <v>79</v>
      </c>
      <c r="AW1032" s="13" t="s">
        <v>33</v>
      </c>
      <c r="AX1032" s="13" t="s">
        <v>72</v>
      </c>
      <c r="AY1032" s="244" t="s">
        <v>203</v>
      </c>
    </row>
    <row r="1033" s="14" customFormat="1">
      <c r="A1033" s="14"/>
      <c r="B1033" s="245"/>
      <c r="C1033" s="246"/>
      <c r="D1033" s="236" t="s">
        <v>215</v>
      </c>
      <c r="E1033" s="247" t="s">
        <v>19</v>
      </c>
      <c r="F1033" s="248" t="s">
        <v>239</v>
      </c>
      <c r="G1033" s="246"/>
      <c r="H1033" s="249">
        <v>39.799999999999997</v>
      </c>
      <c r="I1033" s="250"/>
      <c r="J1033" s="246"/>
      <c r="K1033" s="246"/>
      <c r="L1033" s="251"/>
      <c r="M1033" s="252"/>
      <c r="N1033" s="253"/>
      <c r="O1033" s="253"/>
      <c r="P1033" s="253"/>
      <c r="Q1033" s="253"/>
      <c r="R1033" s="253"/>
      <c r="S1033" s="253"/>
      <c r="T1033" s="25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5" t="s">
        <v>215</v>
      </c>
      <c r="AU1033" s="255" t="s">
        <v>81</v>
      </c>
      <c r="AV1033" s="14" t="s">
        <v>81</v>
      </c>
      <c r="AW1033" s="14" t="s">
        <v>33</v>
      </c>
      <c r="AX1033" s="14" t="s">
        <v>72</v>
      </c>
      <c r="AY1033" s="255" t="s">
        <v>203</v>
      </c>
    </row>
    <row r="1034" s="13" customFormat="1">
      <c r="A1034" s="13"/>
      <c r="B1034" s="234"/>
      <c r="C1034" s="235"/>
      <c r="D1034" s="236" t="s">
        <v>215</v>
      </c>
      <c r="E1034" s="237" t="s">
        <v>19</v>
      </c>
      <c r="F1034" s="238" t="s">
        <v>216</v>
      </c>
      <c r="G1034" s="235"/>
      <c r="H1034" s="237" t="s">
        <v>19</v>
      </c>
      <c r="I1034" s="239"/>
      <c r="J1034" s="235"/>
      <c r="K1034" s="235"/>
      <c r="L1034" s="240"/>
      <c r="M1034" s="241"/>
      <c r="N1034" s="242"/>
      <c r="O1034" s="242"/>
      <c r="P1034" s="242"/>
      <c r="Q1034" s="242"/>
      <c r="R1034" s="242"/>
      <c r="S1034" s="242"/>
      <c r="T1034" s="24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4" t="s">
        <v>215</v>
      </c>
      <c r="AU1034" s="244" t="s">
        <v>81</v>
      </c>
      <c r="AV1034" s="13" t="s">
        <v>79</v>
      </c>
      <c r="AW1034" s="13" t="s">
        <v>33</v>
      </c>
      <c r="AX1034" s="13" t="s">
        <v>72</v>
      </c>
      <c r="AY1034" s="244" t="s">
        <v>203</v>
      </c>
    </row>
    <row r="1035" s="13" customFormat="1">
      <c r="A1035" s="13"/>
      <c r="B1035" s="234"/>
      <c r="C1035" s="235"/>
      <c r="D1035" s="236" t="s">
        <v>215</v>
      </c>
      <c r="E1035" s="237" t="s">
        <v>19</v>
      </c>
      <c r="F1035" s="238" t="s">
        <v>1006</v>
      </c>
      <c r="G1035" s="235"/>
      <c r="H1035" s="237" t="s">
        <v>19</v>
      </c>
      <c r="I1035" s="239"/>
      <c r="J1035" s="235"/>
      <c r="K1035" s="235"/>
      <c r="L1035" s="240"/>
      <c r="M1035" s="241"/>
      <c r="N1035" s="242"/>
      <c r="O1035" s="242"/>
      <c r="P1035" s="242"/>
      <c r="Q1035" s="242"/>
      <c r="R1035" s="242"/>
      <c r="S1035" s="242"/>
      <c r="T1035" s="24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4" t="s">
        <v>215</v>
      </c>
      <c r="AU1035" s="244" t="s">
        <v>81</v>
      </c>
      <c r="AV1035" s="13" t="s">
        <v>79</v>
      </c>
      <c r="AW1035" s="13" t="s">
        <v>33</v>
      </c>
      <c r="AX1035" s="13" t="s">
        <v>72</v>
      </c>
      <c r="AY1035" s="244" t="s">
        <v>203</v>
      </c>
    </row>
    <row r="1036" s="13" customFormat="1">
      <c r="A1036" s="13"/>
      <c r="B1036" s="234"/>
      <c r="C1036" s="235"/>
      <c r="D1036" s="236" t="s">
        <v>215</v>
      </c>
      <c r="E1036" s="237" t="s">
        <v>19</v>
      </c>
      <c r="F1036" s="238" t="s">
        <v>238</v>
      </c>
      <c r="G1036" s="235"/>
      <c r="H1036" s="237" t="s">
        <v>19</v>
      </c>
      <c r="I1036" s="239"/>
      <c r="J1036" s="235"/>
      <c r="K1036" s="235"/>
      <c r="L1036" s="240"/>
      <c r="M1036" s="241"/>
      <c r="N1036" s="242"/>
      <c r="O1036" s="242"/>
      <c r="P1036" s="242"/>
      <c r="Q1036" s="242"/>
      <c r="R1036" s="242"/>
      <c r="S1036" s="242"/>
      <c r="T1036" s="24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4" t="s">
        <v>215</v>
      </c>
      <c r="AU1036" s="244" t="s">
        <v>81</v>
      </c>
      <c r="AV1036" s="13" t="s">
        <v>79</v>
      </c>
      <c r="AW1036" s="13" t="s">
        <v>33</v>
      </c>
      <c r="AX1036" s="13" t="s">
        <v>72</v>
      </c>
      <c r="AY1036" s="244" t="s">
        <v>203</v>
      </c>
    </row>
    <row r="1037" s="13" customFormat="1">
      <c r="A1037" s="13"/>
      <c r="B1037" s="234"/>
      <c r="C1037" s="235"/>
      <c r="D1037" s="236" t="s">
        <v>215</v>
      </c>
      <c r="E1037" s="237" t="s">
        <v>19</v>
      </c>
      <c r="F1037" s="238" t="s">
        <v>999</v>
      </c>
      <c r="G1037" s="235"/>
      <c r="H1037" s="237" t="s">
        <v>19</v>
      </c>
      <c r="I1037" s="239"/>
      <c r="J1037" s="235"/>
      <c r="K1037" s="235"/>
      <c r="L1037" s="240"/>
      <c r="M1037" s="241"/>
      <c r="N1037" s="242"/>
      <c r="O1037" s="242"/>
      <c r="P1037" s="242"/>
      <c r="Q1037" s="242"/>
      <c r="R1037" s="242"/>
      <c r="S1037" s="242"/>
      <c r="T1037" s="24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4" t="s">
        <v>215</v>
      </c>
      <c r="AU1037" s="244" t="s">
        <v>81</v>
      </c>
      <c r="AV1037" s="13" t="s">
        <v>79</v>
      </c>
      <c r="AW1037" s="13" t="s">
        <v>33</v>
      </c>
      <c r="AX1037" s="13" t="s">
        <v>72</v>
      </c>
      <c r="AY1037" s="244" t="s">
        <v>203</v>
      </c>
    </row>
    <row r="1038" s="13" customFormat="1">
      <c r="A1038" s="13"/>
      <c r="B1038" s="234"/>
      <c r="C1038" s="235"/>
      <c r="D1038" s="236" t="s">
        <v>215</v>
      </c>
      <c r="E1038" s="237" t="s">
        <v>19</v>
      </c>
      <c r="F1038" s="238" t="s">
        <v>1002</v>
      </c>
      <c r="G1038" s="235"/>
      <c r="H1038" s="237" t="s">
        <v>19</v>
      </c>
      <c r="I1038" s="239"/>
      <c r="J1038" s="235"/>
      <c r="K1038" s="235"/>
      <c r="L1038" s="240"/>
      <c r="M1038" s="241"/>
      <c r="N1038" s="242"/>
      <c r="O1038" s="242"/>
      <c r="P1038" s="242"/>
      <c r="Q1038" s="242"/>
      <c r="R1038" s="242"/>
      <c r="S1038" s="242"/>
      <c r="T1038" s="24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4" t="s">
        <v>215</v>
      </c>
      <c r="AU1038" s="244" t="s">
        <v>81</v>
      </c>
      <c r="AV1038" s="13" t="s">
        <v>79</v>
      </c>
      <c r="AW1038" s="13" t="s">
        <v>33</v>
      </c>
      <c r="AX1038" s="13" t="s">
        <v>72</v>
      </c>
      <c r="AY1038" s="244" t="s">
        <v>203</v>
      </c>
    </row>
    <row r="1039" s="14" customFormat="1">
      <c r="A1039" s="14"/>
      <c r="B1039" s="245"/>
      <c r="C1039" s="246"/>
      <c r="D1039" s="236" t="s">
        <v>215</v>
      </c>
      <c r="E1039" s="247" t="s">
        <v>19</v>
      </c>
      <c r="F1039" s="248" t="s">
        <v>712</v>
      </c>
      <c r="G1039" s="246"/>
      <c r="H1039" s="249">
        <v>70.165000000000006</v>
      </c>
      <c r="I1039" s="250"/>
      <c r="J1039" s="246"/>
      <c r="K1039" s="246"/>
      <c r="L1039" s="251"/>
      <c r="M1039" s="252"/>
      <c r="N1039" s="253"/>
      <c r="O1039" s="253"/>
      <c r="P1039" s="253"/>
      <c r="Q1039" s="253"/>
      <c r="R1039" s="253"/>
      <c r="S1039" s="253"/>
      <c r="T1039" s="25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5" t="s">
        <v>215</v>
      </c>
      <c r="AU1039" s="255" t="s">
        <v>81</v>
      </c>
      <c r="AV1039" s="14" t="s">
        <v>81</v>
      </c>
      <c r="AW1039" s="14" t="s">
        <v>33</v>
      </c>
      <c r="AX1039" s="14" t="s">
        <v>72</v>
      </c>
      <c r="AY1039" s="255" t="s">
        <v>203</v>
      </c>
    </row>
    <row r="1040" s="13" customFormat="1">
      <c r="A1040" s="13"/>
      <c r="B1040" s="234"/>
      <c r="C1040" s="235"/>
      <c r="D1040" s="236" t="s">
        <v>215</v>
      </c>
      <c r="E1040" s="237" t="s">
        <v>19</v>
      </c>
      <c r="F1040" s="238" t="s">
        <v>216</v>
      </c>
      <c r="G1040" s="235"/>
      <c r="H1040" s="237" t="s">
        <v>19</v>
      </c>
      <c r="I1040" s="239"/>
      <c r="J1040" s="235"/>
      <c r="K1040" s="235"/>
      <c r="L1040" s="240"/>
      <c r="M1040" s="241"/>
      <c r="N1040" s="242"/>
      <c r="O1040" s="242"/>
      <c r="P1040" s="242"/>
      <c r="Q1040" s="242"/>
      <c r="R1040" s="242"/>
      <c r="S1040" s="242"/>
      <c r="T1040" s="24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4" t="s">
        <v>215</v>
      </c>
      <c r="AU1040" s="244" t="s">
        <v>81</v>
      </c>
      <c r="AV1040" s="13" t="s">
        <v>79</v>
      </c>
      <c r="AW1040" s="13" t="s">
        <v>33</v>
      </c>
      <c r="AX1040" s="13" t="s">
        <v>72</v>
      </c>
      <c r="AY1040" s="244" t="s">
        <v>203</v>
      </c>
    </row>
    <row r="1041" s="13" customFormat="1">
      <c r="A1041" s="13"/>
      <c r="B1041" s="234"/>
      <c r="C1041" s="235"/>
      <c r="D1041" s="236" t="s">
        <v>215</v>
      </c>
      <c r="E1041" s="237" t="s">
        <v>19</v>
      </c>
      <c r="F1041" s="238" t="s">
        <v>1007</v>
      </c>
      <c r="G1041" s="235"/>
      <c r="H1041" s="237" t="s">
        <v>19</v>
      </c>
      <c r="I1041" s="239"/>
      <c r="J1041" s="235"/>
      <c r="K1041" s="235"/>
      <c r="L1041" s="240"/>
      <c r="M1041" s="241"/>
      <c r="N1041" s="242"/>
      <c r="O1041" s="242"/>
      <c r="P1041" s="242"/>
      <c r="Q1041" s="242"/>
      <c r="R1041" s="242"/>
      <c r="S1041" s="242"/>
      <c r="T1041" s="24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4" t="s">
        <v>215</v>
      </c>
      <c r="AU1041" s="244" t="s">
        <v>81</v>
      </c>
      <c r="AV1041" s="13" t="s">
        <v>79</v>
      </c>
      <c r="AW1041" s="13" t="s">
        <v>33</v>
      </c>
      <c r="AX1041" s="13" t="s">
        <v>72</v>
      </c>
      <c r="AY1041" s="244" t="s">
        <v>203</v>
      </c>
    </row>
    <row r="1042" s="13" customFormat="1">
      <c r="A1042" s="13"/>
      <c r="B1042" s="234"/>
      <c r="C1042" s="235"/>
      <c r="D1042" s="236" t="s">
        <v>215</v>
      </c>
      <c r="E1042" s="237" t="s">
        <v>19</v>
      </c>
      <c r="F1042" s="238" t="s">
        <v>232</v>
      </c>
      <c r="G1042" s="235"/>
      <c r="H1042" s="237" t="s">
        <v>19</v>
      </c>
      <c r="I1042" s="239"/>
      <c r="J1042" s="235"/>
      <c r="K1042" s="235"/>
      <c r="L1042" s="240"/>
      <c r="M1042" s="241"/>
      <c r="N1042" s="242"/>
      <c r="O1042" s="242"/>
      <c r="P1042" s="242"/>
      <c r="Q1042" s="242"/>
      <c r="R1042" s="242"/>
      <c r="S1042" s="242"/>
      <c r="T1042" s="24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4" t="s">
        <v>215</v>
      </c>
      <c r="AU1042" s="244" t="s">
        <v>81</v>
      </c>
      <c r="AV1042" s="13" t="s">
        <v>79</v>
      </c>
      <c r="AW1042" s="13" t="s">
        <v>33</v>
      </c>
      <c r="AX1042" s="13" t="s">
        <v>72</v>
      </c>
      <c r="AY1042" s="244" t="s">
        <v>203</v>
      </c>
    </row>
    <row r="1043" s="13" customFormat="1">
      <c r="A1043" s="13"/>
      <c r="B1043" s="234"/>
      <c r="C1043" s="235"/>
      <c r="D1043" s="236" t="s">
        <v>215</v>
      </c>
      <c r="E1043" s="237" t="s">
        <v>19</v>
      </c>
      <c r="F1043" s="238" t="s">
        <v>999</v>
      </c>
      <c r="G1043" s="235"/>
      <c r="H1043" s="237" t="s">
        <v>19</v>
      </c>
      <c r="I1043" s="239"/>
      <c r="J1043" s="235"/>
      <c r="K1043" s="235"/>
      <c r="L1043" s="240"/>
      <c r="M1043" s="241"/>
      <c r="N1043" s="242"/>
      <c r="O1043" s="242"/>
      <c r="P1043" s="242"/>
      <c r="Q1043" s="242"/>
      <c r="R1043" s="242"/>
      <c r="S1043" s="242"/>
      <c r="T1043" s="24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4" t="s">
        <v>215</v>
      </c>
      <c r="AU1043" s="244" t="s">
        <v>81</v>
      </c>
      <c r="AV1043" s="13" t="s">
        <v>79</v>
      </c>
      <c r="AW1043" s="13" t="s">
        <v>33</v>
      </c>
      <c r="AX1043" s="13" t="s">
        <v>72</v>
      </c>
      <c r="AY1043" s="244" t="s">
        <v>203</v>
      </c>
    </row>
    <row r="1044" s="13" customFormat="1">
      <c r="A1044" s="13"/>
      <c r="B1044" s="234"/>
      <c r="C1044" s="235"/>
      <c r="D1044" s="236" t="s">
        <v>215</v>
      </c>
      <c r="E1044" s="237" t="s">
        <v>19</v>
      </c>
      <c r="F1044" s="238" t="s">
        <v>1000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215</v>
      </c>
      <c r="AU1044" s="244" t="s">
        <v>81</v>
      </c>
      <c r="AV1044" s="13" t="s">
        <v>79</v>
      </c>
      <c r="AW1044" s="13" t="s">
        <v>33</v>
      </c>
      <c r="AX1044" s="13" t="s">
        <v>72</v>
      </c>
      <c r="AY1044" s="244" t="s">
        <v>203</v>
      </c>
    </row>
    <row r="1045" s="14" customFormat="1">
      <c r="A1045" s="14"/>
      <c r="B1045" s="245"/>
      <c r="C1045" s="246"/>
      <c r="D1045" s="236" t="s">
        <v>215</v>
      </c>
      <c r="E1045" s="247" t="s">
        <v>19</v>
      </c>
      <c r="F1045" s="248" t="s">
        <v>233</v>
      </c>
      <c r="G1045" s="246"/>
      <c r="H1045" s="249">
        <v>35.07</v>
      </c>
      <c r="I1045" s="250"/>
      <c r="J1045" s="246"/>
      <c r="K1045" s="246"/>
      <c r="L1045" s="251"/>
      <c r="M1045" s="252"/>
      <c r="N1045" s="253"/>
      <c r="O1045" s="253"/>
      <c r="P1045" s="253"/>
      <c r="Q1045" s="253"/>
      <c r="R1045" s="253"/>
      <c r="S1045" s="253"/>
      <c r="T1045" s="25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5" t="s">
        <v>215</v>
      </c>
      <c r="AU1045" s="255" t="s">
        <v>81</v>
      </c>
      <c r="AV1045" s="14" t="s">
        <v>81</v>
      </c>
      <c r="AW1045" s="14" t="s">
        <v>33</v>
      </c>
      <c r="AX1045" s="14" t="s">
        <v>72</v>
      </c>
      <c r="AY1045" s="255" t="s">
        <v>203</v>
      </c>
    </row>
    <row r="1046" s="13" customFormat="1">
      <c r="A1046" s="13"/>
      <c r="B1046" s="234"/>
      <c r="C1046" s="235"/>
      <c r="D1046" s="236" t="s">
        <v>215</v>
      </c>
      <c r="E1046" s="237" t="s">
        <v>19</v>
      </c>
      <c r="F1046" s="238" t="s">
        <v>216</v>
      </c>
      <c r="G1046" s="235"/>
      <c r="H1046" s="237" t="s">
        <v>19</v>
      </c>
      <c r="I1046" s="239"/>
      <c r="J1046" s="235"/>
      <c r="K1046" s="235"/>
      <c r="L1046" s="240"/>
      <c r="M1046" s="241"/>
      <c r="N1046" s="242"/>
      <c r="O1046" s="242"/>
      <c r="P1046" s="242"/>
      <c r="Q1046" s="242"/>
      <c r="R1046" s="242"/>
      <c r="S1046" s="242"/>
      <c r="T1046" s="24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4" t="s">
        <v>215</v>
      </c>
      <c r="AU1046" s="244" t="s">
        <v>81</v>
      </c>
      <c r="AV1046" s="13" t="s">
        <v>79</v>
      </c>
      <c r="AW1046" s="13" t="s">
        <v>33</v>
      </c>
      <c r="AX1046" s="13" t="s">
        <v>72</v>
      </c>
      <c r="AY1046" s="244" t="s">
        <v>203</v>
      </c>
    </row>
    <row r="1047" s="13" customFormat="1">
      <c r="A1047" s="13"/>
      <c r="B1047" s="234"/>
      <c r="C1047" s="235"/>
      <c r="D1047" s="236" t="s">
        <v>215</v>
      </c>
      <c r="E1047" s="237" t="s">
        <v>19</v>
      </c>
      <c r="F1047" s="238" t="s">
        <v>1008</v>
      </c>
      <c r="G1047" s="235"/>
      <c r="H1047" s="237" t="s">
        <v>19</v>
      </c>
      <c r="I1047" s="239"/>
      <c r="J1047" s="235"/>
      <c r="K1047" s="235"/>
      <c r="L1047" s="240"/>
      <c r="M1047" s="241"/>
      <c r="N1047" s="242"/>
      <c r="O1047" s="242"/>
      <c r="P1047" s="242"/>
      <c r="Q1047" s="242"/>
      <c r="R1047" s="242"/>
      <c r="S1047" s="242"/>
      <c r="T1047" s="24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4" t="s">
        <v>215</v>
      </c>
      <c r="AU1047" s="244" t="s">
        <v>81</v>
      </c>
      <c r="AV1047" s="13" t="s">
        <v>79</v>
      </c>
      <c r="AW1047" s="13" t="s">
        <v>33</v>
      </c>
      <c r="AX1047" s="13" t="s">
        <v>72</v>
      </c>
      <c r="AY1047" s="244" t="s">
        <v>203</v>
      </c>
    </row>
    <row r="1048" s="13" customFormat="1">
      <c r="A1048" s="13"/>
      <c r="B1048" s="234"/>
      <c r="C1048" s="235"/>
      <c r="D1048" s="236" t="s">
        <v>215</v>
      </c>
      <c r="E1048" s="237" t="s">
        <v>19</v>
      </c>
      <c r="F1048" s="238" t="s">
        <v>232</v>
      </c>
      <c r="G1048" s="235"/>
      <c r="H1048" s="237" t="s">
        <v>19</v>
      </c>
      <c r="I1048" s="239"/>
      <c r="J1048" s="235"/>
      <c r="K1048" s="235"/>
      <c r="L1048" s="240"/>
      <c r="M1048" s="241"/>
      <c r="N1048" s="242"/>
      <c r="O1048" s="242"/>
      <c r="P1048" s="242"/>
      <c r="Q1048" s="242"/>
      <c r="R1048" s="242"/>
      <c r="S1048" s="242"/>
      <c r="T1048" s="24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4" t="s">
        <v>215</v>
      </c>
      <c r="AU1048" s="244" t="s">
        <v>81</v>
      </c>
      <c r="AV1048" s="13" t="s">
        <v>79</v>
      </c>
      <c r="AW1048" s="13" t="s">
        <v>33</v>
      </c>
      <c r="AX1048" s="13" t="s">
        <v>72</v>
      </c>
      <c r="AY1048" s="244" t="s">
        <v>203</v>
      </c>
    </row>
    <row r="1049" s="13" customFormat="1">
      <c r="A1049" s="13"/>
      <c r="B1049" s="234"/>
      <c r="C1049" s="235"/>
      <c r="D1049" s="236" t="s">
        <v>215</v>
      </c>
      <c r="E1049" s="237" t="s">
        <v>19</v>
      </c>
      <c r="F1049" s="238" t="s">
        <v>999</v>
      </c>
      <c r="G1049" s="235"/>
      <c r="H1049" s="237" t="s">
        <v>19</v>
      </c>
      <c r="I1049" s="239"/>
      <c r="J1049" s="235"/>
      <c r="K1049" s="235"/>
      <c r="L1049" s="240"/>
      <c r="M1049" s="241"/>
      <c r="N1049" s="242"/>
      <c r="O1049" s="242"/>
      <c r="P1049" s="242"/>
      <c r="Q1049" s="242"/>
      <c r="R1049" s="242"/>
      <c r="S1049" s="242"/>
      <c r="T1049" s="24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4" t="s">
        <v>215</v>
      </c>
      <c r="AU1049" s="244" t="s">
        <v>81</v>
      </c>
      <c r="AV1049" s="13" t="s">
        <v>79</v>
      </c>
      <c r="AW1049" s="13" t="s">
        <v>33</v>
      </c>
      <c r="AX1049" s="13" t="s">
        <v>72</v>
      </c>
      <c r="AY1049" s="244" t="s">
        <v>203</v>
      </c>
    </row>
    <row r="1050" s="13" customFormat="1">
      <c r="A1050" s="13"/>
      <c r="B1050" s="234"/>
      <c r="C1050" s="235"/>
      <c r="D1050" s="236" t="s">
        <v>215</v>
      </c>
      <c r="E1050" s="237" t="s">
        <v>19</v>
      </c>
      <c r="F1050" s="238" t="s">
        <v>1002</v>
      </c>
      <c r="G1050" s="235"/>
      <c r="H1050" s="237" t="s">
        <v>19</v>
      </c>
      <c r="I1050" s="239"/>
      <c r="J1050" s="235"/>
      <c r="K1050" s="235"/>
      <c r="L1050" s="240"/>
      <c r="M1050" s="241"/>
      <c r="N1050" s="242"/>
      <c r="O1050" s="242"/>
      <c r="P1050" s="242"/>
      <c r="Q1050" s="242"/>
      <c r="R1050" s="242"/>
      <c r="S1050" s="242"/>
      <c r="T1050" s="24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4" t="s">
        <v>215</v>
      </c>
      <c r="AU1050" s="244" t="s">
        <v>81</v>
      </c>
      <c r="AV1050" s="13" t="s">
        <v>79</v>
      </c>
      <c r="AW1050" s="13" t="s">
        <v>33</v>
      </c>
      <c r="AX1050" s="13" t="s">
        <v>72</v>
      </c>
      <c r="AY1050" s="244" t="s">
        <v>203</v>
      </c>
    </row>
    <row r="1051" s="14" customFormat="1">
      <c r="A1051" s="14"/>
      <c r="B1051" s="245"/>
      <c r="C1051" s="246"/>
      <c r="D1051" s="236" t="s">
        <v>215</v>
      </c>
      <c r="E1051" s="247" t="s">
        <v>19</v>
      </c>
      <c r="F1051" s="248" t="s">
        <v>417</v>
      </c>
      <c r="G1051" s="246"/>
      <c r="H1051" s="249">
        <v>60.859999999999999</v>
      </c>
      <c r="I1051" s="250"/>
      <c r="J1051" s="246"/>
      <c r="K1051" s="246"/>
      <c r="L1051" s="251"/>
      <c r="M1051" s="252"/>
      <c r="N1051" s="253"/>
      <c r="O1051" s="253"/>
      <c r="P1051" s="253"/>
      <c r="Q1051" s="253"/>
      <c r="R1051" s="253"/>
      <c r="S1051" s="253"/>
      <c r="T1051" s="25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5" t="s">
        <v>215</v>
      </c>
      <c r="AU1051" s="255" t="s">
        <v>81</v>
      </c>
      <c r="AV1051" s="14" t="s">
        <v>81</v>
      </c>
      <c r="AW1051" s="14" t="s">
        <v>33</v>
      </c>
      <c r="AX1051" s="14" t="s">
        <v>72</v>
      </c>
      <c r="AY1051" s="255" t="s">
        <v>203</v>
      </c>
    </row>
    <row r="1052" s="13" customFormat="1">
      <c r="A1052" s="13"/>
      <c r="B1052" s="234"/>
      <c r="C1052" s="235"/>
      <c r="D1052" s="236" t="s">
        <v>215</v>
      </c>
      <c r="E1052" s="237" t="s">
        <v>19</v>
      </c>
      <c r="F1052" s="238" t="s">
        <v>216</v>
      </c>
      <c r="G1052" s="235"/>
      <c r="H1052" s="237" t="s">
        <v>19</v>
      </c>
      <c r="I1052" s="239"/>
      <c r="J1052" s="235"/>
      <c r="K1052" s="235"/>
      <c r="L1052" s="240"/>
      <c r="M1052" s="241"/>
      <c r="N1052" s="242"/>
      <c r="O1052" s="242"/>
      <c r="P1052" s="242"/>
      <c r="Q1052" s="242"/>
      <c r="R1052" s="242"/>
      <c r="S1052" s="242"/>
      <c r="T1052" s="24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4" t="s">
        <v>215</v>
      </c>
      <c r="AU1052" s="244" t="s">
        <v>81</v>
      </c>
      <c r="AV1052" s="13" t="s">
        <v>79</v>
      </c>
      <c r="AW1052" s="13" t="s">
        <v>33</v>
      </c>
      <c r="AX1052" s="13" t="s">
        <v>72</v>
      </c>
      <c r="AY1052" s="244" t="s">
        <v>203</v>
      </c>
    </row>
    <row r="1053" s="13" customFormat="1">
      <c r="A1053" s="13"/>
      <c r="B1053" s="234"/>
      <c r="C1053" s="235"/>
      <c r="D1053" s="236" t="s">
        <v>215</v>
      </c>
      <c r="E1053" s="237" t="s">
        <v>19</v>
      </c>
      <c r="F1053" s="238" t="s">
        <v>1009</v>
      </c>
      <c r="G1053" s="235"/>
      <c r="H1053" s="237" t="s">
        <v>19</v>
      </c>
      <c r="I1053" s="239"/>
      <c r="J1053" s="235"/>
      <c r="K1053" s="235"/>
      <c r="L1053" s="240"/>
      <c r="M1053" s="241"/>
      <c r="N1053" s="242"/>
      <c r="O1053" s="242"/>
      <c r="P1053" s="242"/>
      <c r="Q1053" s="242"/>
      <c r="R1053" s="242"/>
      <c r="S1053" s="242"/>
      <c r="T1053" s="24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4" t="s">
        <v>215</v>
      </c>
      <c r="AU1053" s="244" t="s">
        <v>81</v>
      </c>
      <c r="AV1053" s="13" t="s">
        <v>79</v>
      </c>
      <c r="AW1053" s="13" t="s">
        <v>33</v>
      </c>
      <c r="AX1053" s="13" t="s">
        <v>72</v>
      </c>
      <c r="AY1053" s="244" t="s">
        <v>203</v>
      </c>
    </row>
    <row r="1054" s="13" customFormat="1">
      <c r="A1054" s="13"/>
      <c r="B1054" s="234"/>
      <c r="C1054" s="235"/>
      <c r="D1054" s="236" t="s">
        <v>215</v>
      </c>
      <c r="E1054" s="237" t="s">
        <v>19</v>
      </c>
      <c r="F1054" s="238" t="s">
        <v>241</v>
      </c>
      <c r="G1054" s="235"/>
      <c r="H1054" s="237" t="s">
        <v>19</v>
      </c>
      <c r="I1054" s="239"/>
      <c r="J1054" s="235"/>
      <c r="K1054" s="235"/>
      <c r="L1054" s="240"/>
      <c r="M1054" s="241"/>
      <c r="N1054" s="242"/>
      <c r="O1054" s="242"/>
      <c r="P1054" s="242"/>
      <c r="Q1054" s="242"/>
      <c r="R1054" s="242"/>
      <c r="S1054" s="242"/>
      <c r="T1054" s="24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4" t="s">
        <v>215</v>
      </c>
      <c r="AU1054" s="244" t="s">
        <v>81</v>
      </c>
      <c r="AV1054" s="13" t="s">
        <v>79</v>
      </c>
      <c r="AW1054" s="13" t="s">
        <v>33</v>
      </c>
      <c r="AX1054" s="13" t="s">
        <v>72</v>
      </c>
      <c r="AY1054" s="244" t="s">
        <v>203</v>
      </c>
    </row>
    <row r="1055" s="13" customFormat="1">
      <c r="A1055" s="13"/>
      <c r="B1055" s="234"/>
      <c r="C1055" s="235"/>
      <c r="D1055" s="236" t="s">
        <v>215</v>
      </c>
      <c r="E1055" s="237" t="s">
        <v>19</v>
      </c>
      <c r="F1055" s="238" t="s">
        <v>999</v>
      </c>
      <c r="G1055" s="235"/>
      <c r="H1055" s="237" t="s">
        <v>19</v>
      </c>
      <c r="I1055" s="239"/>
      <c r="J1055" s="235"/>
      <c r="K1055" s="235"/>
      <c r="L1055" s="240"/>
      <c r="M1055" s="241"/>
      <c r="N1055" s="242"/>
      <c r="O1055" s="242"/>
      <c r="P1055" s="242"/>
      <c r="Q1055" s="242"/>
      <c r="R1055" s="242"/>
      <c r="S1055" s="242"/>
      <c r="T1055" s="24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4" t="s">
        <v>215</v>
      </c>
      <c r="AU1055" s="244" t="s">
        <v>81</v>
      </c>
      <c r="AV1055" s="13" t="s">
        <v>79</v>
      </c>
      <c r="AW1055" s="13" t="s">
        <v>33</v>
      </c>
      <c r="AX1055" s="13" t="s">
        <v>72</v>
      </c>
      <c r="AY1055" s="244" t="s">
        <v>203</v>
      </c>
    </row>
    <row r="1056" s="13" customFormat="1">
      <c r="A1056" s="13"/>
      <c r="B1056" s="234"/>
      <c r="C1056" s="235"/>
      <c r="D1056" s="236" t="s">
        <v>215</v>
      </c>
      <c r="E1056" s="237" t="s">
        <v>19</v>
      </c>
      <c r="F1056" s="238" t="s">
        <v>1000</v>
      </c>
      <c r="G1056" s="235"/>
      <c r="H1056" s="237" t="s">
        <v>19</v>
      </c>
      <c r="I1056" s="239"/>
      <c r="J1056" s="235"/>
      <c r="K1056" s="235"/>
      <c r="L1056" s="240"/>
      <c r="M1056" s="241"/>
      <c r="N1056" s="242"/>
      <c r="O1056" s="242"/>
      <c r="P1056" s="242"/>
      <c r="Q1056" s="242"/>
      <c r="R1056" s="242"/>
      <c r="S1056" s="242"/>
      <c r="T1056" s="24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4" t="s">
        <v>215</v>
      </c>
      <c r="AU1056" s="244" t="s">
        <v>81</v>
      </c>
      <c r="AV1056" s="13" t="s">
        <v>79</v>
      </c>
      <c r="AW1056" s="13" t="s">
        <v>33</v>
      </c>
      <c r="AX1056" s="13" t="s">
        <v>72</v>
      </c>
      <c r="AY1056" s="244" t="s">
        <v>203</v>
      </c>
    </row>
    <row r="1057" s="14" customFormat="1">
      <c r="A1057" s="14"/>
      <c r="B1057" s="245"/>
      <c r="C1057" s="246"/>
      <c r="D1057" s="236" t="s">
        <v>215</v>
      </c>
      <c r="E1057" s="247" t="s">
        <v>19</v>
      </c>
      <c r="F1057" s="248" t="s">
        <v>242</v>
      </c>
      <c r="G1057" s="246"/>
      <c r="H1057" s="249">
        <v>14.24</v>
      </c>
      <c r="I1057" s="250"/>
      <c r="J1057" s="246"/>
      <c r="K1057" s="246"/>
      <c r="L1057" s="251"/>
      <c r="M1057" s="252"/>
      <c r="N1057" s="253"/>
      <c r="O1057" s="253"/>
      <c r="P1057" s="253"/>
      <c r="Q1057" s="253"/>
      <c r="R1057" s="253"/>
      <c r="S1057" s="253"/>
      <c r="T1057" s="25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5" t="s">
        <v>215</v>
      </c>
      <c r="AU1057" s="255" t="s">
        <v>81</v>
      </c>
      <c r="AV1057" s="14" t="s">
        <v>81</v>
      </c>
      <c r="AW1057" s="14" t="s">
        <v>33</v>
      </c>
      <c r="AX1057" s="14" t="s">
        <v>72</v>
      </c>
      <c r="AY1057" s="255" t="s">
        <v>203</v>
      </c>
    </row>
    <row r="1058" s="13" customFormat="1">
      <c r="A1058" s="13"/>
      <c r="B1058" s="234"/>
      <c r="C1058" s="235"/>
      <c r="D1058" s="236" t="s">
        <v>215</v>
      </c>
      <c r="E1058" s="237" t="s">
        <v>19</v>
      </c>
      <c r="F1058" s="238" t="s">
        <v>216</v>
      </c>
      <c r="G1058" s="235"/>
      <c r="H1058" s="237" t="s">
        <v>19</v>
      </c>
      <c r="I1058" s="239"/>
      <c r="J1058" s="235"/>
      <c r="K1058" s="235"/>
      <c r="L1058" s="240"/>
      <c r="M1058" s="241"/>
      <c r="N1058" s="242"/>
      <c r="O1058" s="242"/>
      <c r="P1058" s="242"/>
      <c r="Q1058" s="242"/>
      <c r="R1058" s="242"/>
      <c r="S1058" s="242"/>
      <c r="T1058" s="24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4" t="s">
        <v>215</v>
      </c>
      <c r="AU1058" s="244" t="s">
        <v>81</v>
      </c>
      <c r="AV1058" s="13" t="s">
        <v>79</v>
      </c>
      <c r="AW1058" s="13" t="s">
        <v>33</v>
      </c>
      <c r="AX1058" s="13" t="s">
        <v>72</v>
      </c>
      <c r="AY1058" s="244" t="s">
        <v>203</v>
      </c>
    </row>
    <row r="1059" s="13" customFormat="1">
      <c r="A1059" s="13"/>
      <c r="B1059" s="234"/>
      <c r="C1059" s="235"/>
      <c r="D1059" s="236" t="s">
        <v>215</v>
      </c>
      <c r="E1059" s="237" t="s">
        <v>19</v>
      </c>
      <c r="F1059" s="238" t="s">
        <v>1010</v>
      </c>
      <c r="G1059" s="235"/>
      <c r="H1059" s="237" t="s">
        <v>19</v>
      </c>
      <c r="I1059" s="239"/>
      <c r="J1059" s="235"/>
      <c r="K1059" s="235"/>
      <c r="L1059" s="240"/>
      <c r="M1059" s="241"/>
      <c r="N1059" s="242"/>
      <c r="O1059" s="242"/>
      <c r="P1059" s="242"/>
      <c r="Q1059" s="242"/>
      <c r="R1059" s="242"/>
      <c r="S1059" s="242"/>
      <c r="T1059" s="24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4" t="s">
        <v>215</v>
      </c>
      <c r="AU1059" s="244" t="s">
        <v>81</v>
      </c>
      <c r="AV1059" s="13" t="s">
        <v>79</v>
      </c>
      <c r="AW1059" s="13" t="s">
        <v>33</v>
      </c>
      <c r="AX1059" s="13" t="s">
        <v>72</v>
      </c>
      <c r="AY1059" s="244" t="s">
        <v>203</v>
      </c>
    </row>
    <row r="1060" s="13" customFormat="1">
      <c r="A1060" s="13"/>
      <c r="B1060" s="234"/>
      <c r="C1060" s="235"/>
      <c r="D1060" s="236" t="s">
        <v>215</v>
      </c>
      <c r="E1060" s="237" t="s">
        <v>19</v>
      </c>
      <c r="F1060" s="238" t="s">
        <v>241</v>
      </c>
      <c r="G1060" s="235"/>
      <c r="H1060" s="237" t="s">
        <v>19</v>
      </c>
      <c r="I1060" s="239"/>
      <c r="J1060" s="235"/>
      <c r="K1060" s="235"/>
      <c r="L1060" s="240"/>
      <c r="M1060" s="241"/>
      <c r="N1060" s="242"/>
      <c r="O1060" s="242"/>
      <c r="P1060" s="242"/>
      <c r="Q1060" s="242"/>
      <c r="R1060" s="242"/>
      <c r="S1060" s="242"/>
      <c r="T1060" s="24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4" t="s">
        <v>215</v>
      </c>
      <c r="AU1060" s="244" t="s">
        <v>81</v>
      </c>
      <c r="AV1060" s="13" t="s">
        <v>79</v>
      </c>
      <c r="AW1060" s="13" t="s">
        <v>33</v>
      </c>
      <c r="AX1060" s="13" t="s">
        <v>72</v>
      </c>
      <c r="AY1060" s="244" t="s">
        <v>203</v>
      </c>
    </row>
    <row r="1061" s="13" customFormat="1">
      <c r="A1061" s="13"/>
      <c r="B1061" s="234"/>
      <c r="C1061" s="235"/>
      <c r="D1061" s="236" t="s">
        <v>215</v>
      </c>
      <c r="E1061" s="237" t="s">
        <v>19</v>
      </c>
      <c r="F1061" s="238" t="s">
        <v>999</v>
      </c>
      <c r="G1061" s="235"/>
      <c r="H1061" s="237" t="s">
        <v>19</v>
      </c>
      <c r="I1061" s="239"/>
      <c r="J1061" s="235"/>
      <c r="K1061" s="235"/>
      <c r="L1061" s="240"/>
      <c r="M1061" s="241"/>
      <c r="N1061" s="242"/>
      <c r="O1061" s="242"/>
      <c r="P1061" s="242"/>
      <c r="Q1061" s="242"/>
      <c r="R1061" s="242"/>
      <c r="S1061" s="242"/>
      <c r="T1061" s="24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4" t="s">
        <v>215</v>
      </c>
      <c r="AU1061" s="244" t="s">
        <v>81</v>
      </c>
      <c r="AV1061" s="13" t="s">
        <v>79</v>
      </c>
      <c r="AW1061" s="13" t="s">
        <v>33</v>
      </c>
      <c r="AX1061" s="13" t="s">
        <v>72</v>
      </c>
      <c r="AY1061" s="244" t="s">
        <v>203</v>
      </c>
    </row>
    <row r="1062" s="13" customFormat="1">
      <c r="A1062" s="13"/>
      <c r="B1062" s="234"/>
      <c r="C1062" s="235"/>
      <c r="D1062" s="236" t="s">
        <v>215</v>
      </c>
      <c r="E1062" s="237" t="s">
        <v>19</v>
      </c>
      <c r="F1062" s="238" t="s">
        <v>1002</v>
      </c>
      <c r="G1062" s="235"/>
      <c r="H1062" s="237" t="s">
        <v>19</v>
      </c>
      <c r="I1062" s="239"/>
      <c r="J1062" s="235"/>
      <c r="K1062" s="235"/>
      <c r="L1062" s="240"/>
      <c r="M1062" s="241"/>
      <c r="N1062" s="242"/>
      <c r="O1062" s="242"/>
      <c r="P1062" s="242"/>
      <c r="Q1062" s="242"/>
      <c r="R1062" s="242"/>
      <c r="S1062" s="242"/>
      <c r="T1062" s="24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4" t="s">
        <v>215</v>
      </c>
      <c r="AU1062" s="244" t="s">
        <v>81</v>
      </c>
      <c r="AV1062" s="13" t="s">
        <v>79</v>
      </c>
      <c r="AW1062" s="13" t="s">
        <v>33</v>
      </c>
      <c r="AX1062" s="13" t="s">
        <v>72</v>
      </c>
      <c r="AY1062" s="244" t="s">
        <v>203</v>
      </c>
    </row>
    <row r="1063" s="13" customFormat="1">
      <c r="A1063" s="13"/>
      <c r="B1063" s="234"/>
      <c r="C1063" s="235"/>
      <c r="D1063" s="236" t="s">
        <v>215</v>
      </c>
      <c r="E1063" s="237" t="s">
        <v>19</v>
      </c>
      <c r="F1063" s="238" t="s">
        <v>216</v>
      </c>
      <c r="G1063" s="235"/>
      <c r="H1063" s="237" t="s">
        <v>19</v>
      </c>
      <c r="I1063" s="239"/>
      <c r="J1063" s="235"/>
      <c r="K1063" s="235"/>
      <c r="L1063" s="240"/>
      <c r="M1063" s="241"/>
      <c r="N1063" s="242"/>
      <c r="O1063" s="242"/>
      <c r="P1063" s="242"/>
      <c r="Q1063" s="242"/>
      <c r="R1063" s="242"/>
      <c r="S1063" s="242"/>
      <c r="T1063" s="24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4" t="s">
        <v>215</v>
      </c>
      <c r="AU1063" s="244" t="s">
        <v>81</v>
      </c>
      <c r="AV1063" s="13" t="s">
        <v>79</v>
      </c>
      <c r="AW1063" s="13" t="s">
        <v>33</v>
      </c>
      <c r="AX1063" s="13" t="s">
        <v>72</v>
      </c>
      <c r="AY1063" s="244" t="s">
        <v>203</v>
      </c>
    </row>
    <row r="1064" s="13" customFormat="1">
      <c r="A1064" s="13"/>
      <c r="B1064" s="234"/>
      <c r="C1064" s="235"/>
      <c r="D1064" s="236" t="s">
        <v>215</v>
      </c>
      <c r="E1064" s="237" t="s">
        <v>19</v>
      </c>
      <c r="F1064" s="238" t="s">
        <v>1011</v>
      </c>
      <c r="G1064" s="235"/>
      <c r="H1064" s="237" t="s">
        <v>19</v>
      </c>
      <c r="I1064" s="239"/>
      <c r="J1064" s="235"/>
      <c r="K1064" s="235"/>
      <c r="L1064" s="240"/>
      <c r="M1064" s="241"/>
      <c r="N1064" s="242"/>
      <c r="O1064" s="242"/>
      <c r="P1064" s="242"/>
      <c r="Q1064" s="242"/>
      <c r="R1064" s="242"/>
      <c r="S1064" s="242"/>
      <c r="T1064" s="24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4" t="s">
        <v>215</v>
      </c>
      <c r="AU1064" s="244" t="s">
        <v>81</v>
      </c>
      <c r="AV1064" s="13" t="s">
        <v>79</v>
      </c>
      <c r="AW1064" s="13" t="s">
        <v>33</v>
      </c>
      <c r="AX1064" s="13" t="s">
        <v>72</v>
      </c>
      <c r="AY1064" s="244" t="s">
        <v>203</v>
      </c>
    </row>
    <row r="1065" s="13" customFormat="1">
      <c r="A1065" s="13"/>
      <c r="B1065" s="234"/>
      <c r="C1065" s="235"/>
      <c r="D1065" s="236" t="s">
        <v>215</v>
      </c>
      <c r="E1065" s="237" t="s">
        <v>19</v>
      </c>
      <c r="F1065" s="238" t="s">
        <v>235</v>
      </c>
      <c r="G1065" s="235"/>
      <c r="H1065" s="237" t="s">
        <v>19</v>
      </c>
      <c r="I1065" s="239"/>
      <c r="J1065" s="235"/>
      <c r="K1065" s="235"/>
      <c r="L1065" s="240"/>
      <c r="M1065" s="241"/>
      <c r="N1065" s="242"/>
      <c r="O1065" s="242"/>
      <c r="P1065" s="242"/>
      <c r="Q1065" s="242"/>
      <c r="R1065" s="242"/>
      <c r="S1065" s="242"/>
      <c r="T1065" s="24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4" t="s">
        <v>215</v>
      </c>
      <c r="AU1065" s="244" t="s">
        <v>81</v>
      </c>
      <c r="AV1065" s="13" t="s">
        <v>79</v>
      </c>
      <c r="AW1065" s="13" t="s">
        <v>33</v>
      </c>
      <c r="AX1065" s="13" t="s">
        <v>72</v>
      </c>
      <c r="AY1065" s="244" t="s">
        <v>203</v>
      </c>
    </row>
    <row r="1066" s="13" customFormat="1">
      <c r="A1066" s="13"/>
      <c r="B1066" s="234"/>
      <c r="C1066" s="235"/>
      <c r="D1066" s="236" t="s">
        <v>215</v>
      </c>
      <c r="E1066" s="237" t="s">
        <v>19</v>
      </c>
      <c r="F1066" s="238" t="s">
        <v>999</v>
      </c>
      <c r="G1066" s="235"/>
      <c r="H1066" s="237" t="s">
        <v>19</v>
      </c>
      <c r="I1066" s="239"/>
      <c r="J1066" s="235"/>
      <c r="K1066" s="235"/>
      <c r="L1066" s="240"/>
      <c r="M1066" s="241"/>
      <c r="N1066" s="242"/>
      <c r="O1066" s="242"/>
      <c r="P1066" s="242"/>
      <c r="Q1066" s="242"/>
      <c r="R1066" s="242"/>
      <c r="S1066" s="242"/>
      <c r="T1066" s="24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4" t="s">
        <v>215</v>
      </c>
      <c r="AU1066" s="244" t="s">
        <v>81</v>
      </c>
      <c r="AV1066" s="13" t="s">
        <v>79</v>
      </c>
      <c r="AW1066" s="13" t="s">
        <v>33</v>
      </c>
      <c r="AX1066" s="13" t="s">
        <v>72</v>
      </c>
      <c r="AY1066" s="244" t="s">
        <v>203</v>
      </c>
    </row>
    <row r="1067" s="13" customFormat="1">
      <c r="A1067" s="13"/>
      <c r="B1067" s="234"/>
      <c r="C1067" s="235"/>
      <c r="D1067" s="236" t="s">
        <v>215</v>
      </c>
      <c r="E1067" s="237" t="s">
        <v>19</v>
      </c>
      <c r="F1067" s="238" t="s">
        <v>1000</v>
      </c>
      <c r="G1067" s="235"/>
      <c r="H1067" s="237" t="s">
        <v>19</v>
      </c>
      <c r="I1067" s="239"/>
      <c r="J1067" s="235"/>
      <c r="K1067" s="235"/>
      <c r="L1067" s="240"/>
      <c r="M1067" s="241"/>
      <c r="N1067" s="242"/>
      <c r="O1067" s="242"/>
      <c r="P1067" s="242"/>
      <c r="Q1067" s="242"/>
      <c r="R1067" s="242"/>
      <c r="S1067" s="242"/>
      <c r="T1067" s="24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4" t="s">
        <v>215</v>
      </c>
      <c r="AU1067" s="244" t="s">
        <v>81</v>
      </c>
      <c r="AV1067" s="13" t="s">
        <v>79</v>
      </c>
      <c r="AW1067" s="13" t="s">
        <v>33</v>
      </c>
      <c r="AX1067" s="13" t="s">
        <v>72</v>
      </c>
      <c r="AY1067" s="244" t="s">
        <v>203</v>
      </c>
    </row>
    <row r="1068" s="14" customFormat="1">
      <c r="A1068" s="14"/>
      <c r="B1068" s="245"/>
      <c r="C1068" s="246"/>
      <c r="D1068" s="236" t="s">
        <v>215</v>
      </c>
      <c r="E1068" s="247" t="s">
        <v>19</v>
      </c>
      <c r="F1068" s="248" t="s">
        <v>236</v>
      </c>
      <c r="G1068" s="246"/>
      <c r="H1068" s="249">
        <v>28.050000000000001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5" t="s">
        <v>215</v>
      </c>
      <c r="AU1068" s="255" t="s">
        <v>81</v>
      </c>
      <c r="AV1068" s="14" t="s">
        <v>81</v>
      </c>
      <c r="AW1068" s="14" t="s">
        <v>33</v>
      </c>
      <c r="AX1068" s="14" t="s">
        <v>72</v>
      </c>
      <c r="AY1068" s="255" t="s">
        <v>203</v>
      </c>
    </row>
    <row r="1069" s="13" customFormat="1">
      <c r="A1069" s="13"/>
      <c r="B1069" s="234"/>
      <c r="C1069" s="235"/>
      <c r="D1069" s="236" t="s">
        <v>215</v>
      </c>
      <c r="E1069" s="237" t="s">
        <v>19</v>
      </c>
      <c r="F1069" s="238" t="s">
        <v>216</v>
      </c>
      <c r="G1069" s="235"/>
      <c r="H1069" s="237" t="s">
        <v>19</v>
      </c>
      <c r="I1069" s="239"/>
      <c r="J1069" s="235"/>
      <c r="K1069" s="235"/>
      <c r="L1069" s="240"/>
      <c r="M1069" s="241"/>
      <c r="N1069" s="242"/>
      <c r="O1069" s="242"/>
      <c r="P1069" s="242"/>
      <c r="Q1069" s="242"/>
      <c r="R1069" s="242"/>
      <c r="S1069" s="242"/>
      <c r="T1069" s="24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4" t="s">
        <v>215</v>
      </c>
      <c r="AU1069" s="244" t="s">
        <v>81</v>
      </c>
      <c r="AV1069" s="13" t="s">
        <v>79</v>
      </c>
      <c r="AW1069" s="13" t="s">
        <v>33</v>
      </c>
      <c r="AX1069" s="13" t="s">
        <v>72</v>
      </c>
      <c r="AY1069" s="244" t="s">
        <v>203</v>
      </c>
    </row>
    <row r="1070" s="13" customFormat="1">
      <c r="A1070" s="13"/>
      <c r="B1070" s="234"/>
      <c r="C1070" s="235"/>
      <c r="D1070" s="236" t="s">
        <v>215</v>
      </c>
      <c r="E1070" s="237" t="s">
        <v>19</v>
      </c>
      <c r="F1070" s="238" t="s">
        <v>1012</v>
      </c>
      <c r="G1070" s="235"/>
      <c r="H1070" s="237" t="s">
        <v>19</v>
      </c>
      <c r="I1070" s="239"/>
      <c r="J1070" s="235"/>
      <c r="K1070" s="235"/>
      <c r="L1070" s="240"/>
      <c r="M1070" s="241"/>
      <c r="N1070" s="242"/>
      <c r="O1070" s="242"/>
      <c r="P1070" s="242"/>
      <c r="Q1070" s="242"/>
      <c r="R1070" s="242"/>
      <c r="S1070" s="242"/>
      <c r="T1070" s="24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4" t="s">
        <v>215</v>
      </c>
      <c r="AU1070" s="244" t="s">
        <v>81</v>
      </c>
      <c r="AV1070" s="13" t="s">
        <v>79</v>
      </c>
      <c r="AW1070" s="13" t="s">
        <v>33</v>
      </c>
      <c r="AX1070" s="13" t="s">
        <v>72</v>
      </c>
      <c r="AY1070" s="244" t="s">
        <v>203</v>
      </c>
    </row>
    <row r="1071" s="13" customFormat="1">
      <c r="A1071" s="13"/>
      <c r="B1071" s="234"/>
      <c r="C1071" s="235"/>
      <c r="D1071" s="236" t="s">
        <v>215</v>
      </c>
      <c r="E1071" s="237" t="s">
        <v>19</v>
      </c>
      <c r="F1071" s="238" t="s">
        <v>235</v>
      </c>
      <c r="G1071" s="235"/>
      <c r="H1071" s="237" t="s">
        <v>19</v>
      </c>
      <c r="I1071" s="239"/>
      <c r="J1071" s="235"/>
      <c r="K1071" s="235"/>
      <c r="L1071" s="240"/>
      <c r="M1071" s="241"/>
      <c r="N1071" s="242"/>
      <c r="O1071" s="242"/>
      <c r="P1071" s="242"/>
      <c r="Q1071" s="242"/>
      <c r="R1071" s="242"/>
      <c r="S1071" s="242"/>
      <c r="T1071" s="24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4" t="s">
        <v>215</v>
      </c>
      <c r="AU1071" s="244" t="s">
        <v>81</v>
      </c>
      <c r="AV1071" s="13" t="s">
        <v>79</v>
      </c>
      <c r="AW1071" s="13" t="s">
        <v>33</v>
      </c>
      <c r="AX1071" s="13" t="s">
        <v>72</v>
      </c>
      <c r="AY1071" s="244" t="s">
        <v>203</v>
      </c>
    </row>
    <row r="1072" s="13" customFormat="1">
      <c r="A1072" s="13"/>
      <c r="B1072" s="234"/>
      <c r="C1072" s="235"/>
      <c r="D1072" s="236" t="s">
        <v>215</v>
      </c>
      <c r="E1072" s="237" t="s">
        <v>19</v>
      </c>
      <c r="F1072" s="238" t="s">
        <v>999</v>
      </c>
      <c r="G1072" s="235"/>
      <c r="H1072" s="237" t="s">
        <v>19</v>
      </c>
      <c r="I1072" s="239"/>
      <c r="J1072" s="235"/>
      <c r="K1072" s="235"/>
      <c r="L1072" s="240"/>
      <c r="M1072" s="241"/>
      <c r="N1072" s="242"/>
      <c r="O1072" s="242"/>
      <c r="P1072" s="242"/>
      <c r="Q1072" s="242"/>
      <c r="R1072" s="242"/>
      <c r="S1072" s="242"/>
      <c r="T1072" s="24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4" t="s">
        <v>215</v>
      </c>
      <c r="AU1072" s="244" t="s">
        <v>81</v>
      </c>
      <c r="AV1072" s="13" t="s">
        <v>79</v>
      </c>
      <c r="AW1072" s="13" t="s">
        <v>33</v>
      </c>
      <c r="AX1072" s="13" t="s">
        <v>72</v>
      </c>
      <c r="AY1072" s="244" t="s">
        <v>203</v>
      </c>
    </row>
    <row r="1073" s="13" customFormat="1">
      <c r="A1073" s="13"/>
      <c r="B1073" s="234"/>
      <c r="C1073" s="235"/>
      <c r="D1073" s="236" t="s">
        <v>215</v>
      </c>
      <c r="E1073" s="237" t="s">
        <v>19</v>
      </c>
      <c r="F1073" s="238" t="s">
        <v>1002</v>
      </c>
      <c r="G1073" s="235"/>
      <c r="H1073" s="237" t="s">
        <v>19</v>
      </c>
      <c r="I1073" s="239"/>
      <c r="J1073" s="235"/>
      <c r="K1073" s="235"/>
      <c r="L1073" s="240"/>
      <c r="M1073" s="241"/>
      <c r="N1073" s="242"/>
      <c r="O1073" s="242"/>
      <c r="P1073" s="242"/>
      <c r="Q1073" s="242"/>
      <c r="R1073" s="242"/>
      <c r="S1073" s="242"/>
      <c r="T1073" s="24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4" t="s">
        <v>215</v>
      </c>
      <c r="AU1073" s="244" t="s">
        <v>81</v>
      </c>
      <c r="AV1073" s="13" t="s">
        <v>79</v>
      </c>
      <c r="AW1073" s="13" t="s">
        <v>33</v>
      </c>
      <c r="AX1073" s="13" t="s">
        <v>72</v>
      </c>
      <c r="AY1073" s="244" t="s">
        <v>203</v>
      </c>
    </row>
    <row r="1074" s="14" customFormat="1">
      <c r="A1074" s="14"/>
      <c r="B1074" s="245"/>
      <c r="C1074" s="246"/>
      <c r="D1074" s="236" t="s">
        <v>215</v>
      </c>
      <c r="E1074" s="247" t="s">
        <v>19</v>
      </c>
      <c r="F1074" s="248" t="s">
        <v>717</v>
      </c>
      <c r="G1074" s="246"/>
      <c r="H1074" s="249">
        <v>28.234999999999999</v>
      </c>
      <c r="I1074" s="250"/>
      <c r="J1074" s="246"/>
      <c r="K1074" s="246"/>
      <c r="L1074" s="251"/>
      <c r="M1074" s="252"/>
      <c r="N1074" s="253"/>
      <c r="O1074" s="253"/>
      <c r="P1074" s="253"/>
      <c r="Q1074" s="253"/>
      <c r="R1074" s="253"/>
      <c r="S1074" s="253"/>
      <c r="T1074" s="25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5" t="s">
        <v>215</v>
      </c>
      <c r="AU1074" s="255" t="s">
        <v>81</v>
      </c>
      <c r="AV1074" s="14" t="s">
        <v>81</v>
      </c>
      <c r="AW1074" s="14" t="s">
        <v>33</v>
      </c>
      <c r="AX1074" s="14" t="s">
        <v>72</v>
      </c>
      <c r="AY1074" s="255" t="s">
        <v>203</v>
      </c>
    </row>
    <row r="1075" s="13" customFormat="1">
      <c r="A1075" s="13"/>
      <c r="B1075" s="234"/>
      <c r="C1075" s="235"/>
      <c r="D1075" s="236" t="s">
        <v>215</v>
      </c>
      <c r="E1075" s="237" t="s">
        <v>19</v>
      </c>
      <c r="F1075" s="238" t="s">
        <v>216</v>
      </c>
      <c r="G1075" s="235"/>
      <c r="H1075" s="237" t="s">
        <v>19</v>
      </c>
      <c r="I1075" s="239"/>
      <c r="J1075" s="235"/>
      <c r="K1075" s="235"/>
      <c r="L1075" s="240"/>
      <c r="M1075" s="241"/>
      <c r="N1075" s="242"/>
      <c r="O1075" s="242"/>
      <c r="P1075" s="242"/>
      <c r="Q1075" s="242"/>
      <c r="R1075" s="242"/>
      <c r="S1075" s="242"/>
      <c r="T1075" s="24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4" t="s">
        <v>215</v>
      </c>
      <c r="AU1075" s="244" t="s">
        <v>81</v>
      </c>
      <c r="AV1075" s="13" t="s">
        <v>79</v>
      </c>
      <c r="AW1075" s="13" t="s">
        <v>33</v>
      </c>
      <c r="AX1075" s="13" t="s">
        <v>72</v>
      </c>
      <c r="AY1075" s="244" t="s">
        <v>203</v>
      </c>
    </row>
    <row r="1076" s="13" customFormat="1">
      <c r="A1076" s="13"/>
      <c r="B1076" s="234"/>
      <c r="C1076" s="235"/>
      <c r="D1076" s="236" t="s">
        <v>215</v>
      </c>
      <c r="E1076" s="237" t="s">
        <v>19</v>
      </c>
      <c r="F1076" s="238" t="s">
        <v>1013</v>
      </c>
      <c r="G1076" s="235"/>
      <c r="H1076" s="237" t="s">
        <v>19</v>
      </c>
      <c r="I1076" s="239"/>
      <c r="J1076" s="235"/>
      <c r="K1076" s="235"/>
      <c r="L1076" s="240"/>
      <c r="M1076" s="241"/>
      <c r="N1076" s="242"/>
      <c r="O1076" s="242"/>
      <c r="P1076" s="242"/>
      <c r="Q1076" s="242"/>
      <c r="R1076" s="242"/>
      <c r="S1076" s="242"/>
      <c r="T1076" s="24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4" t="s">
        <v>215</v>
      </c>
      <c r="AU1076" s="244" t="s">
        <v>81</v>
      </c>
      <c r="AV1076" s="13" t="s">
        <v>79</v>
      </c>
      <c r="AW1076" s="13" t="s">
        <v>33</v>
      </c>
      <c r="AX1076" s="13" t="s">
        <v>72</v>
      </c>
      <c r="AY1076" s="244" t="s">
        <v>203</v>
      </c>
    </row>
    <row r="1077" s="13" customFormat="1">
      <c r="A1077" s="13"/>
      <c r="B1077" s="234"/>
      <c r="C1077" s="235"/>
      <c r="D1077" s="236" t="s">
        <v>215</v>
      </c>
      <c r="E1077" s="237" t="s">
        <v>19</v>
      </c>
      <c r="F1077" s="238" t="s">
        <v>229</v>
      </c>
      <c r="G1077" s="235"/>
      <c r="H1077" s="237" t="s">
        <v>19</v>
      </c>
      <c r="I1077" s="239"/>
      <c r="J1077" s="235"/>
      <c r="K1077" s="235"/>
      <c r="L1077" s="240"/>
      <c r="M1077" s="241"/>
      <c r="N1077" s="242"/>
      <c r="O1077" s="242"/>
      <c r="P1077" s="242"/>
      <c r="Q1077" s="242"/>
      <c r="R1077" s="242"/>
      <c r="S1077" s="242"/>
      <c r="T1077" s="24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4" t="s">
        <v>215</v>
      </c>
      <c r="AU1077" s="244" t="s">
        <v>81</v>
      </c>
      <c r="AV1077" s="13" t="s">
        <v>79</v>
      </c>
      <c r="AW1077" s="13" t="s">
        <v>33</v>
      </c>
      <c r="AX1077" s="13" t="s">
        <v>72</v>
      </c>
      <c r="AY1077" s="244" t="s">
        <v>203</v>
      </c>
    </row>
    <row r="1078" s="13" customFormat="1">
      <c r="A1078" s="13"/>
      <c r="B1078" s="234"/>
      <c r="C1078" s="235"/>
      <c r="D1078" s="236" t="s">
        <v>215</v>
      </c>
      <c r="E1078" s="237" t="s">
        <v>19</v>
      </c>
      <c r="F1078" s="238" t="s">
        <v>999</v>
      </c>
      <c r="G1078" s="235"/>
      <c r="H1078" s="237" t="s">
        <v>19</v>
      </c>
      <c r="I1078" s="239"/>
      <c r="J1078" s="235"/>
      <c r="K1078" s="235"/>
      <c r="L1078" s="240"/>
      <c r="M1078" s="241"/>
      <c r="N1078" s="242"/>
      <c r="O1078" s="242"/>
      <c r="P1078" s="242"/>
      <c r="Q1078" s="242"/>
      <c r="R1078" s="242"/>
      <c r="S1078" s="242"/>
      <c r="T1078" s="24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4" t="s">
        <v>215</v>
      </c>
      <c r="AU1078" s="244" t="s">
        <v>81</v>
      </c>
      <c r="AV1078" s="13" t="s">
        <v>79</v>
      </c>
      <c r="AW1078" s="13" t="s">
        <v>33</v>
      </c>
      <c r="AX1078" s="13" t="s">
        <v>72</v>
      </c>
      <c r="AY1078" s="244" t="s">
        <v>203</v>
      </c>
    </row>
    <row r="1079" s="13" customFormat="1">
      <c r="A1079" s="13"/>
      <c r="B1079" s="234"/>
      <c r="C1079" s="235"/>
      <c r="D1079" s="236" t="s">
        <v>215</v>
      </c>
      <c r="E1079" s="237" t="s">
        <v>19</v>
      </c>
      <c r="F1079" s="238" t="s">
        <v>1000</v>
      </c>
      <c r="G1079" s="235"/>
      <c r="H1079" s="237" t="s">
        <v>19</v>
      </c>
      <c r="I1079" s="239"/>
      <c r="J1079" s="235"/>
      <c r="K1079" s="235"/>
      <c r="L1079" s="240"/>
      <c r="M1079" s="241"/>
      <c r="N1079" s="242"/>
      <c r="O1079" s="242"/>
      <c r="P1079" s="242"/>
      <c r="Q1079" s="242"/>
      <c r="R1079" s="242"/>
      <c r="S1079" s="242"/>
      <c r="T1079" s="24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4" t="s">
        <v>215</v>
      </c>
      <c r="AU1079" s="244" t="s">
        <v>81</v>
      </c>
      <c r="AV1079" s="13" t="s">
        <v>79</v>
      </c>
      <c r="AW1079" s="13" t="s">
        <v>33</v>
      </c>
      <c r="AX1079" s="13" t="s">
        <v>72</v>
      </c>
      <c r="AY1079" s="244" t="s">
        <v>203</v>
      </c>
    </row>
    <row r="1080" s="14" customFormat="1">
      <c r="A1080" s="14"/>
      <c r="B1080" s="245"/>
      <c r="C1080" s="246"/>
      <c r="D1080" s="236" t="s">
        <v>215</v>
      </c>
      <c r="E1080" s="247" t="s">
        <v>19</v>
      </c>
      <c r="F1080" s="248" t="s">
        <v>230</v>
      </c>
      <c r="G1080" s="246"/>
      <c r="H1080" s="249">
        <v>20.960000000000001</v>
      </c>
      <c r="I1080" s="250"/>
      <c r="J1080" s="246"/>
      <c r="K1080" s="246"/>
      <c r="L1080" s="251"/>
      <c r="M1080" s="252"/>
      <c r="N1080" s="253"/>
      <c r="O1080" s="253"/>
      <c r="P1080" s="253"/>
      <c r="Q1080" s="253"/>
      <c r="R1080" s="253"/>
      <c r="S1080" s="253"/>
      <c r="T1080" s="25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5" t="s">
        <v>215</v>
      </c>
      <c r="AU1080" s="255" t="s">
        <v>81</v>
      </c>
      <c r="AV1080" s="14" t="s">
        <v>81</v>
      </c>
      <c r="AW1080" s="14" t="s">
        <v>33</v>
      </c>
      <c r="AX1080" s="14" t="s">
        <v>72</v>
      </c>
      <c r="AY1080" s="255" t="s">
        <v>203</v>
      </c>
    </row>
    <row r="1081" s="13" customFormat="1">
      <c r="A1081" s="13"/>
      <c r="B1081" s="234"/>
      <c r="C1081" s="235"/>
      <c r="D1081" s="236" t="s">
        <v>215</v>
      </c>
      <c r="E1081" s="237" t="s">
        <v>19</v>
      </c>
      <c r="F1081" s="238" t="s">
        <v>216</v>
      </c>
      <c r="G1081" s="235"/>
      <c r="H1081" s="237" t="s">
        <v>19</v>
      </c>
      <c r="I1081" s="239"/>
      <c r="J1081" s="235"/>
      <c r="K1081" s="235"/>
      <c r="L1081" s="240"/>
      <c r="M1081" s="241"/>
      <c r="N1081" s="242"/>
      <c r="O1081" s="242"/>
      <c r="P1081" s="242"/>
      <c r="Q1081" s="242"/>
      <c r="R1081" s="242"/>
      <c r="S1081" s="242"/>
      <c r="T1081" s="24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4" t="s">
        <v>215</v>
      </c>
      <c r="AU1081" s="244" t="s">
        <v>81</v>
      </c>
      <c r="AV1081" s="13" t="s">
        <v>79</v>
      </c>
      <c r="AW1081" s="13" t="s">
        <v>33</v>
      </c>
      <c r="AX1081" s="13" t="s">
        <v>72</v>
      </c>
      <c r="AY1081" s="244" t="s">
        <v>203</v>
      </c>
    </row>
    <row r="1082" s="13" customFormat="1">
      <c r="A1082" s="13"/>
      <c r="B1082" s="234"/>
      <c r="C1082" s="235"/>
      <c r="D1082" s="236" t="s">
        <v>215</v>
      </c>
      <c r="E1082" s="237" t="s">
        <v>19</v>
      </c>
      <c r="F1082" s="238" t="s">
        <v>1014</v>
      </c>
      <c r="G1082" s="235"/>
      <c r="H1082" s="237" t="s">
        <v>19</v>
      </c>
      <c r="I1082" s="239"/>
      <c r="J1082" s="235"/>
      <c r="K1082" s="235"/>
      <c r="L1082" s="240"/>
      <c r="M1082" s="241"/>
      <c r="N1082" s="242"/>
      <c r="O1082" s="242"/>
      <c r="P1082" s="242"/>
      <c r="Q1082" s="242"/>
      <c r="R1082" s="242"/>
      <c r="S1082" s="242"/>
      <c r="T1082" s="24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4" t="s">
        <v>215</v>
      </c>
      <c r="AU1082" s="244" t="s">
        <v>81</v>
      </c>
      <c r="AV1082" s="13" t="s">
        <v>79</v>
      </c>
      <c r="AW1082" s="13" t="s">
        <v>33</v>
      </c>
      <c r="AX1082" s="13" t="s">
        <v>72</v>
      </c>
      <c r="AY1082" s="244" t="s">
        <v>203</v>
      </c>
    </row>
    <row r="1083" s="13" customFormat="1">
      <c r="A1083" s="13"/>
      <c r="B1083" s="234"/>
      <c r="C1083" s="235"/>
      <c r="D1083" s="236" t="s">
        <v>215</v>
      </c>
      <c r="E1083" s="237" t="s">
        <v>19</v>
      </c>
      <c r="F1083" s="238" t="s">
        <v>229</v>
      </c>
      <c r="G1083" s="235"/>
      <c r="H1083" s="237" t="s">
        <v>19</v>
      </c>
      <c r="I1083" s="239"/>
      <c r="J1083" s="235"/>
      <c r="K1083" s="235"/>
      <c r="L1083" s="240"/>
      <c r="M1083" s="241"/>
      <c r="N1083" s="242"/>
      <c r="O1083" s="242"/>
      <c r="P1083" s="242"/>
      <c r="Q1083" s="242"/>
      <c r="R1083" s="242"/>
      <c r="S1083" s="242"/>
      <c r="T1083" s="24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44" t="s">
        <v>215</v>
      </c>
      <c r="AU1083" s="244" t="s">
        <v>81</v>
      </c>
      <c r="AV1083" s="13" t="s">
        <v>79</v>
      </c>
      <c r="AW1083" s="13" t="s">
        <v>33</v>
      </c>
      <c r="AX1083" s="13" t="s">
        <v>72</v>
      </c>
      <c r="AY1083" s="244" t="s">
        <v>203</v>
      </c>
    </row>
    <row r="1084" s="13" customFormat="1">
      <c r="A1084" s="13"/>
      <c r="B1084" s="234"/>
      <c r="C1084" s="235"/>
      <c r="D1084" s="236" t="s">
        <v>215</v>
      </c>
      <c r="E1084" s="237" t="s">
        <v>19</v>
      </c>
      <c r="F1084" s="238" t="s">
        <v>999</v>
      </c>
      <c r="G1084" s="235"/>
      <c r="H1084" s="237" t="s">
        <v>19</v>
      </c>
      <c r="I1084" s="239"/>
      <c r="J1084" s="235"/>
      <c r="K1084" s="235"/>
      <c r="L1084" s="240"/>
      <c r="M1084" s="241"/>
      <c r="N1084" s="242"/>
      <c r="O1084" s="242"/>
      <c r="P1084" s="242"/>
      <c r="Q1084" s="242"/>
      <c r="R1084" s="242"/>
      <c r="S1084" s="242"/>
      <c r="T1084" s="24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4" t="s">
        <v>215</v>
      </c>
      <c r="AU1084" s="244" t="s">
        <v>81</v>
      </c>
      <c r="AV1084" s="13" t="s">
        <v>79</v>
      </c>
      <c r="AW1084" s="13" t="s">
        <v>33</v>
      </c>
      <c r="AX1084" s="13" t="s">
        <v>72</v>
      </c>
      <c r="AY1084" s="244" t="s">
        <v>203</v>
      </c>
    </row>
    <row r="1085" s="13" customFormat="1">
      <c r="A1085" s="13"/>
      <c r="B1085" s="234"/>
      <c r="C1085" s="235"/>
      <c r="D1085" s="236" t="s">
        <v>215</v>
      </c>
      <c r="E1085" s="237" t="s">
        <v>19</v>
      </c>
      <c r="F1085" s="238" t="s">
        <v>1002</v>
      </c>
      <c r="G1085" s="235"/>
      <c r="H1085" s="237" t="s">
        <v>19</v>
      </c>
      <c r="I1085" s="239"/>
      <c r="J1085" s="235"/>
      <c r="K1085" s="235"/>
      <c r="L1085" s="240"/>
      <c r="M1085" s="241"/>
      <c r="N1085" s="242"/>
      <c r="O1085" s="242"/>
      <c r="P1085" s="242"/>
      <c r="Q1085" s="242"/>
      <c r="R1085" s="242"/>
      <c r="S1085" s="242"/>
      <c r="T1085" s="24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4" t="s">
        <v>215</v>
      </c>
      <c r="AU1085" s="244" t="s">
        <v>81</v>
      </c>
      <c r="AV1085" s="13" t="s">
        <v>79</v>
      </c>
      <c r="AW1085" s="13" t="s">
        <v>33</v>
      </c>
      <c r="AX1085" s="13" t="s">
        <v>72</v>
      </c>
      <c r="AY1085" s="244" t="s">
        <v>203</v>
      </c>
    </row>
    <row r="1086" s="14" customFormat="1">
      <c r="A1086" s="14"/>
      <c r="B1086" s="245"/>
      <c r="C1086" s="246"/>
      <c r="D1086" s="236" t="s">
        <v>215</v>
      </c>
      <c r="E1086" s="247" t="s">
        <v>19</v>
      </c>
      <c r="F1086" s="248" t="s">
        <v>719</v>
      </c>
      <c r="G1086" s="246"/>
      <c r="H1086" s="249">
        <v>48.57</v>
      </c>
      <c r="I1086" s="250"/>
      <c r="J1086" s="246"/>
      <c r="K1086" s="246"/>
      <c r="L1086" s="251"/>
      <c r="M1086" s="252"/>
      <c r="N1086" s="253"/>
      <c r="O1086" s="253"/>
      <c r="P1086" s="253"/>
      <c r="Q1086" s="253"/>
      <c r="R1086" s="253"/>
      <c r="S1086" s="253"/>
      <c r="T1086" s="25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5" t="s">
        <v>215</v>
      </c>
      <c r="AU1086" s="255" t="s">
        <v>81</v>
      </c>
      <c r="AV1086" s="14" t="s">
        <v>81</v>
      </c>
      <c r="AW1086" s="14" t="s">
        <v>33</v>
      </c>
      <c r="AX1086" s="14" t="s">
        <v>72</v>
      </c>
      <c r="AY1086" s="255" t="s">
        <v>203</v>
      </c>
    </row>
    <row r="1087" s="13" customFormat="1">
      <c r="A1087" s="13"/>
      <c r="B1087" s="234"/>
      <c r="C1087" s="235"/>
      <c r="D1087" s="236" t="s">
        <v>215</v>
      </c>
      <c r="E1087" s="237" t="s">
        <v>19</v>
      </c>
      <c r="F1087" s="238" t="s">
        <v>216</v>
      </c>
      <c r="G1087" s="235"/>
      <c r="H1087" s="237" t="s">
        <v>19</v>
      </c>
      <c r="I1087" s="239"/>
      <c r="J1087" s="235"/>
      <c r="K1087" s="235"/>
      <c r="L1087" s="240"/>
      <c r="M1087" s="241"/>
      <c r="N1087" s="242"/>
      <c r="O1087" s="242"/>
      <c r="P1087" s="242"/>
      <c r="Q1087" s="242"/>
      <c r="R1087" s="242"/>
      <c r="S1087" s="242"/>
      <c r="T1087" s="24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4" t="s">
        <v>215</v>
      </c>
      <c r="AU1087" s="244" t="s">
        <v>81</v>
      </c>
      <c r="AV1087" s="13" t="s">
        <v>79</v>
      </c>
      <c r="AW1087" s="13" t="s">
        <v>33</v>
      </c>
      <c r="AX1087" s="13" t="s">
        <v>72</v>
      </c>
      <c r="AY1087" s="244" t="s">
        <v>203</v>
      </c>
    </row>
    <row r="1088" s="13" customFormat="1">
      <c r="A1088" s="13"/>
      <c r="B1088" s="234"/>
      <c r="C1088" s="235"/>
      <c r="D1088" s="236" t="s">
        <v>215</v>
      </c>
      <c r="E1088" s="237" t="s">
        <v>19</v>
      </c>
      <c r="F1088" s="238" t="s">
        <v>1015</v>
      </c>
      <c r="G1088" s="235"/>
      <c r="H1088" s="237" t="s">
        <v>19</v>
      </c>
      <c r="I1088" s="239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215</v>
      </c>
      <c r="AU1088" s="244" t="s">
        <v>81</v>
      </c>
      <c r="AV1088" s="13" t="s">
        <v>79</v>
      </c>
      <c r="AW1088" s="13" t="s">
        <v>33</v>
      </c>
      <c r="AX1088" s="13" t="s">
        <v>72</v>
      </c>
      <c r="AY1088" s="244" t="s">
        <v>203</v>
      </c>
    </row>
    <row r="1089" s="13" customFormat="1">
      <c r="A1089" s="13"/>
      <c r="B1089" s="234"/>
      <c r="C1089" s="235"/>
      <c r="D1089" s="236" t="s">
        <v>215</v>
      </c>
      <c r="E1089" s="237" t="s">
        <v>19</v>
      </c>
      <c r="F1089" s="238" t="s">
        <v>244</v>
      </c>
      <c r="G1089" s="235"/>
      <c r="H1089" s="237" t="s">
        <v>19</v>
      </c>
      <c r="I1089" s="239"/>
      <c r="J1089" s="235"/>
      <c r="K1089" s="235"/>
      <c r="L1089" s="240"/>
      <c r="M1089" s="241"/>
      <c r="N1089" s="242"/>
      <c r="O1089" s="242"/>
      <c r="P1089" s="242"/>
      <c r="Q1089" s="242"/>
      <c r="R1089" s="242"/>
      <c r="S1089" s="242"/>
      <c r="T1089" s="24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4" t="s">
        <v>215</v>
      </c>
      <c r="AU1089" s="244" t="s">
        <v>81</v>
      </c>
      <c r="AV1089" s="13" t="s">
        <v>79</v>
      </c>
      <c r="AW1089" s="13" t="s">
        <v>33</v>
      </c>
      <c r="AX1089" s="13" t="s">
        <v>72</v>
      </c>
      <c r="AY1089" s="244" t="s">
        <v>203</v>
      </c>
    </row>
    <row r="1090" s="13" customFormat="1">
      <c r="A1090" s="13"/>
      <c r="B1090" s="234"/>
      <c r="C1090" s="235"/>
      <c r="D1090" s="236" t="s">
        <v>215</v>
      </c>
      <c r="E1090" s="237" t="s">
        <v>19</v>
      </c>
      <c r="F1090" s="238" t="s">
        <v>999</v>
      </c>
      <c r="G1090" s="235"/>
      <c r="H1090" s="237" t="s">
        <v>19</v>
      </c>
      <c r="I1090" s="239"/>
      <c r="J1090" s="235"/>
      <c r="K1090" s="235"/>
      <c r="L1090" s="240"/>
      <c r="M1090" s="241"/>
      <c r="N1090" s="242"/>
      <c r="O1090" s="242"/>
      <c r="P1090" s="242"/>
      <c r="Q1090" s="242"/>
      <c r="R1090" s="242"/>
      <c r="S1090" s="242"/>
      <c r="T1090" s="24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4" t="s">
        <v>215</v>
      </c>
      <c r="AU1090" s="244" t="s">
        <v>81</v>
      </c>
      <c r="AV1090" s="13" t="s">
        <v>79</v>
      </c>
      <c r="AW1090" s="13" t="s">
        <v>33</v>
      </c>
      <c r="AX1090" s="13" t="s">
        <v>72</v>
      </c>
      <c r="AY1090" s="244" t="s">
        <v>203</v>
      </c>
    </row>
    <row r="1091" s="13" customFormat="1">
      <c r="A1091" s="13"/>
      <c r="B1091" s="234"/>
      <c r="C1091" s="235"/>
      <c r="D1091" s="236" t="s">
        <v>215</v>
      </c>
      <c r="E1091" s="237" t="s">
        <v>19</v>
      </c>
      <c r="F1091" s="238" t="s">
        <v>1000</v>
      </c>
      <c r="G1091" s="235"/>
      <c r="H1091" s="237" t="s">
        <v>19</v>
      </c>
      <c r="I1091" s="239"/>
      <c r="J1091" s="235"/>
      <c r="K1091" s="235"/>
      <c r="L1091" s="240"/>
      <c r="M1091" s="241"/>
      <c r="N1091" s="242"/>
      <c r="O1091" s="242"/>
      <c r="P1091" s="242"/>
      <c r="Q1091" s="242"/>
      <c r="R1091" s="242"/>
      <c r="S1091" s="242"/>
      <c r="T1091" s="24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44" t="s">
        <v>215</v>
      </c>
      <c r="AU1091" s="244" t="s">
        <v>81</v>
      </c>
      <c r="AV1091" s="13" t="s">
        <v>79</v>
      </c>
      <c r="AW1091" s="13" t="s">
        <v>33</v>
      </c>
      <c r="AX1091" s="13" t="s">
        <v>72</v>
      </c>
      <c r="AY1091" s="244" t="s">
        <v>203</v>
      </c>
    </row>
    <row r="1092" s="14" customFormat="1">
      <c r="A1092" s="14"/>
      <c r="B1092" s="245"/>
      <c r="C1092" s="246"/>
      <c r="D1092" s="236" t="s">
        <v>215</v>
      </c>
      <c r="E1092" s="247" t="s">
        <v>19</v>
      </c>
      <c r="F1092" s="248" t="s">
        <v>245</v>
      </c>
      <c r="G1092" s="246"/>
      <c r="H1092" s="249">
        <v>8.0800000000000001</v>
      </c>
      <c r="I1092" s="250"/>
      <c r="J1092" s="246"/>
      <c r="K1092" s="246"/>
      <c r="L1092" s="251"/>
      <c r="M1092" s="252"/>
      <c r="N1092" s="253"/>
      <c r="O1092" s="253"/>
      <c r="P1092" s="253"/>
      <c r="Q1092" s="253"/>
      <c r="R1092" s="253"/>
      <c r="S1092" s="253"/>
      <c r="T1092" s="25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5" t="s">
        <v>215</v>
      </c>
      <c r="AU1092" s="255" t="s">
        <v>81</v>
      </c>
      <c r="AV1092" s="14" t="s">
        <v>81</v>
      </c>
      <c r="AW1092" s="14" t="s">
        <v>33</v>
      </c>
      <c r="AX1092" s="14" t="s">
        <v>72</v>
      </c>
      <c r="AY1092" s="255" t="s">
        <v>203</v>
      </c>
    </row>
    <row r="1093" s="13" customFormat="1">
      <c r="A1093" s="13"/>
      <c r="B1093" s="234"/>
      <c r="C1093" s="235"/>
      <c r="D1093" s="236" t="s">
        <v>215</v>
      </c>
      <c r="E1093" s="237" t="s">
        <v>19</v>
      </c>
      <c r="F1093" s="238" t="s">
        <v>216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215</v>
      </c>
      <c r="AU1093" s="244" t="s">
        <v>81</v>
      </c>
      <c r="AV1093" s="13" t="s">
        <v>79</v>
      </c>
      <c r="AW1093" s="13" t="s">
        <v>33</v>
      </c>
      <c r="AX1093" s="13" t="s">
        <v>72</v>
      </c>
      <c r="AY1093" s="244" t="s">
        <v>203</v>
      </c>
    </row>
    <row r="1094" s="13" customFormat="1">
      <c r="A1094" s="13"/>
      <c r="B1094" s="234"/>
      <c r="C1094" s="235"/>
      <c r="D1094" s="236" t="s">
        <v>215</v>
      </c>
      <c r="E1094" s="237" t="s">
        <v>19</v>
      </c>
      <c r="F1094" s="238" t="s">
        <v>1016</v>
      </c>
      <c r="G1094" s="235"/>
      <c r="H1094" s="237" t="s">
        <v>19</v>
      </c>
      <c r="I1094" s="239"/>
      <c r="J1094" s="235"/>
      <c r="K1094" s="235"/>
      <c r="L1094" s="240"/>
      <c r="M1094" s="241"/>
      <c r="N1094" s="242"/>
      <c r="O1094" s="242"/>
      <c r="P1094" s="242"/>
      <c r="Q1094" s="242"/>
      <c r="R1094" s="242"/>
      <c r="S1094" s="242"/>
      <c r="T1094" s="24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44" t="s">
        <v>215</v>
      </c>
      <c r="AU1094" s="244" t="s">
        <v>81</v>
      </c>
      <c r="AV1094" s="13" t="s">
        <v>79</v>
      </c>
      <c r="AW1094" s="13" t="s">
        <v>33</v>
      </c>
      <c r="AX1094" s="13" t="s">
        <v>72</v>
      </c>
      <c r="AY1094" s="244" t="s">
        <v>203</v>
      </c>
    </row>
    <row r="1095" s="13" customFormat="1">
      <c r="A1095" s="13"/>
      <c r="B1095" s="234"/>
      <c r="C1095" s="235"/>
      <c r="D1095" s="236" t="s">
        <v>215</v>
      </c>
      <c r="E1095" s="237" t="s">
        <v>19</v>
      </c>
      <c r="F1095" s="238" t="s">
        <v>244</v>
      </c>
      <c r="G1095" s="235"/>
      <c r="H1095" s="237" t="s">
        <v>19</v>
      </c>
      <c r="I1095" s="239"/>
      <c r="J1095" s="235"/>
      <c r="K1095" s="235"/>
      <c r="L1095" s="240"/>
      <c r="M1095" s="241"/>
      <c r="N1095" s="242"/>
      <c r="O1095" s="242"/>
      <c r="P1095" s="242"/>
      <c r="Q1095" s="242"/>
      <c r="R1095" s="242"/>
      <c r="S1095" s="242"/>
      <c r="T1095" s="24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4" t="s">
        <v>215</v>
      </c>
      <c r="AU1095" s="244" t="s">
        <v>81</v>
      </c>
      <c r="AV1095" s="13" t="s">
        <v>79</v>
      </c>
      <c r="AW1095" s="13" t="s">
        <v>33</v>
      </c>
      <c r="AX1095" s="13" t="s">
        <v>72</v>
      </c>
      <c r="AY1095" s="244" t="s">
        <v>203</v>
      </c>
    </row>
    <row r="1096" s="13" customFormat="1">
      <c r="A1096" s="13"/>
      <c r="B1096" s="234"/>
      <c r="C1096" s="235"/>
      <c r="D1096" s="236" t="s">
        <v>215</v>
      </c>
      <c r="E1096" s="237" t="s">
        <v>19</v>
      </c>
      <c r="F1096" s="238" t="s">
        <v>999</v>
      </c>
      <c r="G1096" s="235"/>
      <c r="H1096" s="237" t="s">
        <v>19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215</v>
      </c>
      <c r="AU1096" s="244" t="s">
        <v>81</v>
      </c>
      <c r="AV1096" s="13" t="s">
        <v>79</v>
      </c>
      <c r="AW1096" s="13" t="s">
        <v>33</v>
      </c>
      <c r="AX1096" s="13" t="s">
        <v>72</v>
      </c>
      <c r="AY1096" s="244" t="s">
        <v>203</v>
      </c>
    </row>
    <row r="1097" s="13" customFormat="1">
      <c r="A1097" s="13"/>
      <c r="B1097" s="234"/>
      <c r="C1097" s="235"/>
      <c r="D1097" s="236" t="s">
        <v>215</v>
      </c>
      <c r="E1097" s="237" t="s">
        <v>19</v>
      </c>
      <c r="F1097" s="238" t="s">
        <v>1002</v>
      </c>
      <c r="G1097" s="235"/>
      <c r="H1097" s="237" t="s">
        <v>19</v>
      </c>
      <c r="I1097" s="239"/>
      <c r="J1097" s="235"/>
      <c r="K1097" s="235"/>
      <c r="L1097" s="240"/>
      <c r="M1097" s="241"/>
      <c r="N1097" s="242"/>
      <c r="O1097" s="242"/>
      <c r="P1097" s="242"/>
      <c r="Q1097" s="242"/>
      <c r="R1097" s="242"/>
      <c r="S1097" s="242"/>
      <c r="T1097" s="24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44" t="s">
        <v>215</v>
      </c>
      <c r="AU1097" s="244" t="s">
        <v>81</v>
      </c>
      <c r="AV1097" s="13" t="s">
        <v>79</v>
      </c>
      <c r="AW1097" s="13" t="s">
        <v>33</v>
      </c>
      <c r="AX1097" s="13" t="s">
        <v>72</v>
      </c>
      <c r="AY1097" s="244" t="s">
        <v>203</v>
      </c>
    </row>
    <row r="1098" s="14" customFormat="1">
      <c r="A1098" s="14"/>
      <c r="B1098" s="245"/>
      <c r="C1098" s="246"/>
      <c r="D1098" s="236" t="s">
        <v>215</v>
      </c>
      <c r="E1098" s="247" t="s">
        <v>19</v>
      </c>
      <c r="F1098" s="248" t="s">
        <v>429</v>
      </c>
      <c r="G1098" s="246"/>
      <c r="H1098" s="249">
        <v>29.055</v>
      </c>
      <c r="I1098" s="250"/>
      <c r="J1098" s="246"/>
      <c r="K1098" s="246"/>
      <c r="L1098" s="251"/>
      <c r="M1098" s="252"/>
      <c r="N1098" s="253"/>
      <c r="O1098" s="253"/>
      <c r="P1098" s="253"/>
      <c r="Q1098" s="253"/>
      <c r="R1098" s="253"/>
      <c r="S1098" s="253"/>
      <c r="T1098" s="25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5" t="s">
        <v>215</v>
      </c>
      <c r="AU1098" s="255" t="s">
        <v>81</v>
      </c>
      <c r="AV1098" s="14" t="s">
        <v>81</v>
      </c>
      <c r="AW1098" s="14" t="s">
        <v>33</v>
      </c>
      <c r="AX1098" s="14" t="s">
        <v>72</v>
      </c>
      <c r="AY1098" s="255" t="s">
        <v>203</v>
      </c>
    </row>
    <row r="1099" s="13" customFormat="1">
      <c r="A1099" s="13"/>
      <c r="B1099" s="234"/>
      <c r="C1099" s="235"/>
      <c r="D1099" s="236" t="s">
        <v>215</v>
      </c>
      <c r="E1099" s="237" t="s">
        <v>19</v>
      </c>
      <c r="F1099" s="238" t="s">
        <v>216</v>
      </c>
      <c r="G1099" s="235"/>
      <c r="H1099" s="237" t="s">
        <v>19</v>
      </c>
      <c r="I1099" s="239"/>
      <c r="J1099" s="235"/>
      <c r="K1099" s="235"/>
      <c r="L1099" s="240"/>
      <c r="M1099" s="241"/>
      <c r="N1099" s="242"/>
      <c r="O1099" s="242"/>
      <c r="P1099" s="242"/>
      <c r="Q1099" s="242"/>
      <c r="R1099" s="242"/>
      <c r="S1099" s="242"/>
      <c r="T1099" s="24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4" t="s">
        <v>215</v>
      </c>
      <c r="AU1099" s="244" t="s">
        <v>81</v>
      </c>
      <c r="AV1099" s="13" t="s">
        <v>79</v>
      </c>
      <c r="AW1099" s="13" t="s">
        <v>33</v>
      </c>
      <c r="AX1099" s="13" t="s">
        <v>72</v>
      </c>
      <c r="AY1099" s="244" t="s">
        <v>203</v>
      </c>
    </row>
    <row r="1100" s="13" customFormat="1">
      <c r="A1100" s="13"/>
      <c r="B1100" s="234"/>
      <c r="C1100" s="235"/>
      <c r="D1100" s="236" t="s">
        <v>215</v>
      </c>
      <c r="E1100" s="237" t="s">
        <v>19</v>
      </c>
      <c r="F1100" s="238" t="s">
        <v>1017</v>
      </c>
      <c r="G1100" s="235"/>
      <c r="H1100" s="237" t="s">
        <v>19</v>
      </c>
      <c r="I1100" s="239"/>
      <c r="J1100" s="235"/>
      <c r="K1100" s="235"/>
      <c r="L1100" s="240"/>
      <c r="M1100" s="241"/>
      <c r="N1100" s="242"/>
      <c r="O1100" s="242"/>
      <c r="P1100" s="242"/>
      <c r="Q1100" s="242"/>
      <c r="R1100" s="242"/>
      <c r="S1100" s="242"/>
      <c r="T1100" s="24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4" t="s">
        <v>215</v>
      </c>
      <c r="AU1100" s="244" t="s">
        <v>81</v>
      </c>
      <c r="AV1100" s="13" t="s">
        <v>79</v>
      </c>
      <c r="AW1100" s="13" t="s">
        <v>33</v>
      </c>
      <c r="AX1100" s="13" t="s">
        <v>72</v>
      </c>
      <c r="AY1100" s="244" t="s">
        <v>203</v>
      </c>
    </row>
    <row r="1101" s="13" customFormat="1">
      <c r="A1101" s="13"/>
      <c r="B1101" s="234"/>
      <c r="C1101" s="235"/>
      <c r="D1101" s="236" t="s">
        <v>215</v>
      </c>
      <c r="E1101" s="237" t="s">
        <v>19</v>
      </c>
      <c r="F1101" s="238" t="s">
        <v>226</v>
      </c>
      <c r="G1101" s="235"/>
      <c r="H1101" s="237" t="s">
        <v>19</v>
      </c>
      <c r="I1101" s="239"/>
      <c r="J1101" s="235"/>
      <c r="K1101" s="235"/>
      <c r="L1101" s="240"/>
      <c r="M1101" s="241"/>
      <c r="N1101" s="242"/>
      <c r="O1101" s="242"/>
      <c r="P1101" s="242"/>
      <c r="Q1101" s="242"/>
      <c r="R1101" s="242"/>
      <c r="S1101" s="242"/>
      <c r="T1101" s="24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4" t="s">
        <v>215</v>
      </c>
      <c r="AU1101" s="244" t="s">
        <v>81</v>
      </c>
      <c r="AV1101" s="13" t="s">
        <v>79</v>
      </c>
      <c r="AW1101" s="13" t="s">
        <v>33</v>
      </c>
      <c r="AX1101" s="13" t="s">
        <v>72</v>
      </c>
      <c r="AY1101" s="244" t="s">
        <v>203</v>
      </c>
    </row>
    <row r="1102" s="13" customFormat="1">
      <c r="A1102" s="13"/>
      <c r="B1102" s="234"/>
      <c r="C1102" s="235"/>
      <c r="D1102" s="236" t="s">
        <v>215</v>
      </c>
      <c r="E1102" s="237" t="s">
        <v>19</v>
      </c>
      <c r="F1102" s="238" t="s">
        <v>999</v>
      </c>
      <c r="G1102" s="235"/>
      <c r="H1102" s="237" t="s">
        <v>19</v>
      </c>
      <c r="I1102" s="239"/>
      <c r="J1102" s="235"/>
      <c r="K1102" s="235"/>
      <c r="L1102" s="240"/>
      <c r="M1102" s="241"/>
      <c r="N1102" s="242"/>
      <c r="O1102" s="242"/>
      <c r="P1102" s="242"/>
      <c r="Q1102" s="242"/>
      <c r="R1102" s="242"/>
      <c r="S1102" s="242"/>
      <c r="T1102" s="24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4" t="s">
        <v>215</v>
      </c>
      <c r="AU1102" s="244" t="s">
        <v>81</v>
      </c>
      <c r="AV1102" s="13" t="s">
        <v>79</v>
      </c>
      <c r="AW1102" s="13" t="s">
        <v>33</v>
      </c>
      <c r="AX1102" s="13" t="s">
        <v>72</v>
      </c>
      <c r="AY1102" s="244" t="s">
        <v>203</v>
      </c>
    </row>
    <row r="1103" s="13" customFormat="1">
      <c r="A1103" s="13"/>
      <c r="B1103" s="234"/>
      <c r="C1103" s="235"/>
      <c r="D1103" s="236" t="s">
        <v>215</v>
      </c>
      <c r="E1103" s="237" t="s">
        <v>19</v>
      </c>
      <c r="F1103" s="238" t="s">
        <v>1000</v>
      </c>
      <c r="G1103" s="235"/>
      <c r="H1103" s="237" t="s">
        <v>19</v>
      </c>
      <c r="I1103" s="239"/>
      <c r="J1103" s="235"/>
      <c r="K1103" s="235"/>
      <c r="L1103" s="240"/>
      <c r="M1103" s="241"/>
      <c r="N1103" s="242"/>
      <c r="O1103" s="242"/>
      <c r="P1103" s="242"/>
      <c r="Q1103" s="242"/>
      <c r="R1103" s="242"/>
      <c r="S1103" s="242"/>
      <c r="T1103" s="24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4" t="s">
        <v>215</v>
      </c>
      <c r="AU1103" s="244" t="s">
        <v>81</v>
      </c>
      <c r="AV1103" s="13" t="s">
        <v>79</v>
      </c>
      <c r="AW1103" s="13" t="s">
        <v>33</v>
      </c>
      <c r="AX1103" s="13" t="s">
        <v>72</v>
      </c>
      <c r="AY1103" s="244" t="s">
        <v>203</v>
      </c>
    </row>
    <row r="1104" s="14" customFormat="1">
      <c r="A1104" s="14"/>
      <c r="B1104" s="245"/>
      <c r="C1104" s="246"/>
      <c r="D1104" s="236" t="s">
        <v>215</v>
      </c>
      <c r="E1104" s="247" t="s">
        <v>19</v>
      </c>
      <c r="F1104" s="248" t="s">
        <v>227</v>
      </c>
      <c r="G1104" s="246"/>
      <c r="H1104" s="249">
        <v>26.579999999999998</v>
      </c>
      <c r="I1104" s="250"/>
      <c r="J1104" s="246"/>
      <c r="K1104" s="246"/>
      <c r="L1104" s="251"/>
      <c r="M1104" s="252"/>
      <c r="N1104" s="253"/>
      <c r="O1104" s="253"/>
      <c r="P1104" s="253"/>
      <c r="Q1104" s="253"/>
      <c r="R1104" s="253"/>
      <c r="S1104" s="253"/>
      <c r="T1104" s="25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5" t="s">
        <v>215</v>
      </c>
      <c r="AU1104" s="255" t="s">
        <v>81</v>
      </c>
      <c r="AV1104" s="14" t="s">
        <v>81</v>
      </c>
      <c r="AW1104" s="14" t="s">
        <v>33</v>
      </c>
      <c r="AX1104" s="14" t="s">
        <v>72</v>
      </c>
      <c r="AY1104" s="255" t="s">
        <v>203</v>
      </c>
    </row>
    <row r="1105" s="13" customFormat="1">
      <c r="A1105" s="13"/>
      <c r="B1105" s="234"/>
      <c r="C1105" s="235"/>
      <c r="D1105" s="236" t="s">
        <v>215</v>
      </c>
      <c r="E1105" s="237" t="s">
        <v>19</v>
      </c>
      <c r="F1105" s="238" t="s">
        <v>216</v>
      </c>
      <c r="G1105" s="235"/>
      <c r="H1105" s="237" t="s">
        <v>19</v>
      </c>
      <c r="I1105" s="239"/>
      <c r="J1105" s="235"/>
      <c r="K1105" s="235"/>
      <c r="L1105" s="240"/>
      <c r="M1105" s="241"/>
      <c r="N1105" s="242"/>
      <c r="O1105" s="242"/>
      <c r="P1105" s="242"/>
      <c r="Q1105" s="242"/>
      <c r="R1105" s="242"/>
      <c r="S1105" s="242"/>
      <c r="T1105" s="24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4" t="s">
        <v>215</v>
      </c>
      <c r="AU1105" s="244" t="s">
        <v>81</v>
      </c>
      <c r="AV1105" s="13" t="s">
        <v>79</v>
      </c>
      <c r="AW1105" s="13" t="s">
        <v>33</v>
      </c>
      <c r="AX1105" s="13" t="s">
        <v>72</v>
      </c>
      <c r="AY1105" s="244" t="s">
        <v>203</v>
      </c>
    </row>
    <row r="1106" s="13" customFormat="1">
      <c r="A1106" s="13"/>
      <c r="B1106" s="234"/>
      <c r="C1106" s="235"/>
      <c r="D1106" s="236" t="s">
        <v>215</v>
      </c>
      <c r="E1106" s="237" t="s">
        <v>19</v>
      </c>
      <c r="F1106" s="238" t="s">
        <v>1018</v>
      </c>
      <c r="G1106" s="235"/>
      <c r="H1106" s="237" t="s">
        <v>19</v>
      </c>
      <c r="I1106" s="239"/>
      <c r="J1106" s="235"/>
      <c r="K1106" s="235"/>
      <c r="L1106" s="240"/>
      <c r="M1106" s="241"/>
      <c r="N1106" s="242"/>
      <c r="O1106" s="242"/>
      <c r="P1106" s="242"/>
      <c r="Q1106" s="242"/>
      <c r="R1106" s="242"/>
      <c r="S1106" s="242"/>
      <c r="T1106" s="24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4" t="s">
        <v>215</v>
      </c>
      <c r="AU1106" s="244" t="s">
        <v>81</v>
      </c>
      <c r="AV1106" s="13" t="s">
        <v>79</v>
      </c>
      <c r="AW1106" s="13" t="s">
        <v>33</v>
      </c>
      <c r="AX1106" s="13" t="s">
        <v>72</v>
      </c>
      <c r="AY1106" s="244" t="s">
        <v>203</v>
      </c>
    </row>
    <row r="1107" s="13" customFormat="1">
      <c r="A1107" s="13"/>
      <c r="B1107" s="234"/>
      <c r="C1107" s="235"/>
      <c r="D1107" s="236" t="s">
        <v>215</v>
      </c>
      <c r="E1107" s="237" t="s">
        <v>19</v>
      </c>
      <c r="F1107" s="238" t="s">
        <v>226</v>
      </c>
      <c r="G1107" s="235"/>
      <c r="H1107" s="237" t="s">
        <v>19</v>
      </c>
      <c r="I1107" s="239"/>
      <c r="J1107" s="235"/>
      <c r="K1107" s="235"/>
      <c r="L1107" s="240"/>
      <c r="M1107" s="241"/>
      <c r="N1107" s="242"/>
      <c r="O1107" s="242"/>
      <c r="P1107" s="242"/>
      <c r="Q1107" s="242"/>
      <c r="R1107" s="242"/>
      <c r="S1107" s="242"/>
      <c r="T1107" s="24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4" t="s">
        <v>215</v>
      </c>
      <c r="AU1107" s="244" t="s">
        <v>81</v>
      </c>
      <c r="AV1107" s="13" t="s">
        <v>79</v>
      </c>
      <c r="AW1107" s="13" t="s">
        <v>33</v>
      </c>
      <c r="AX1107" s="13" t="s">
        <v>72</v>
      </c>
      <c r="AY1107" s="244" t="s">
        <v>203</v>
      </c>
    </row>
    <row r="1108" s="13" customFormat="1">
      <c r="A1108" s="13"/>
      <c r="B1108" s="234"/>
      <c r="C1108" s="235"/>
      <c r="D1108" s="236" t="s">
        <v>215</v>
      </c>
      <c r="E1108" s="237" t="s">
        <v>19</v>
      </c>
      <c r="F1108" s="238" t="s">
        <v>999</v>
      </c>
      <c r="G1108" s="235"/>
      <c r="H1108" s="237" t="s">
        <v>19</v>
      </c>
      <c r="I1108" s="239"/>
      <c r="J1108" s="235"/>
      <c r="K1108" s="235"/>
      <c r="L1108" s="240"/>
      <c r="M1108" s="241"/>
      <c r="N1108" s="242"/>
      <c r="O1108" s="242"/>
      <c r="P1108" s="242"/>
      <c r="Q1108" s="242"/>
      <c r="R1108" s="242"/>
      <c r="S1108" s="242"/>
      <c r="T1108" s="24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4" t="s">
        <v>215</v>
      </c>
      <c r="AU1108" s="244" t="s">
        <v>81</v>
      </c>
      <c r="AV1108" s="13" t="s">
        <v>79</v>
      </c>
      <c r="AW1108" s="13" t="s">
        <v>33</v>
      </c>
      <c r="AX1108" s="13" t="s">
        <v>72</v>
      </c>
      <c r="AY1108" s="244" t="s">
        <v>203</v>
      </c>
    </row>
    <row r="1109" s="13" customFormat="1">
      <c r="A1109" s="13"/>
      <c r="B1109" s="234"/>
      <c r="C1109" s="235"/>
      <c r="D1109" s="236" t="s">
        <v>215</v>
      </c>
      <c r="E1109" s="237" t="s">
        <v>19</v>
      </c>
      <c r="F1109" s="238" t="s">
        <v>1002</v>
      </c>
      <c r="G1109" s="235"/>
      <c r="H1109" s="237" t="s">
        <v>19</v>
      </c>
      <c r="I1109" s="239"/>
      <c r="J1109" s="235"/>
      <c r="K1109" s="235"/>
      <c r="L1109" s="240"/>
      <c r="M1109" s="241"/>
      <c r="N1109" s="242"/>
      <c r="O1109" s="242"/>
      <c r="P1109" s="242"/>
      <c r="Q1109" s="242"/>
      <c r="R1109" s="242"/>
      <c r="S1109" s="242"/>
      <c r="T1109" s="24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4" t="s">
        <v>215</v>
      </c>
      <c r="AU1109" s="244" t="s">
        <v>81</v>
      </c>
      <c r="AV1109" s="13" t="s">
        <v>79</v>
      </c>
      <c r="AW1109" s="13" t="s">
        <v>33</v>
      </c>
      <c r="AX1109" s="13" t="s">
        <v>72</v>
      </c>
      <c r="AY1109" s="244" t="s">
        <v>203</v>
      </c>
    </row>
    <row r="1110" s="14" customFormat="1">
      <c r="A1110" s="14"/>
      <c r="B1110" s="245"/>
      <c r="C1110" s="246"/>
      <c r="D1110" s="236" t="s">
        <v>215</v>
      </c>
      <c r="E1110" s="247" t="s">
        <v>19</v>
      </c>
      <c r="F1110" s="248" t="s">
        <v>410</v>
      </c>
      <c r="G1110" s="246"/>
      <c r="H1110" s="249">
        <v>52.5</v>
      </c>
      <c r="I1110" s="250"/>
      <c r="J1110" s="246"/>
      <c r="K1110" s="246"/>
      <c r="L1110" s="251"/>
      <c r="M1110" s="252"/>
      <c r="N1110" s="253"/>
      <c r="O1110" s="253"/>
      <c r="P1110" s="253"/>
      <c r="Q1110" s="253"/>
      <c r="R1110" s="253"/>
      <c r="S1110" s="253"/>
      <c r="T1110" s="25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5" t="s">
        <v>215</v>
      </c>
      <c r="AU1110" s="255" t="s">
        <v>81</v>
      </c>
      <c r="AV1110" s="14" t="s">
        <v>81</v>
      </c>
      <c r="AW1110" s="14" t="s">
        <v>33</v>
      </c>
      <c r="AX1110" s="14" t="s">
        <v>72</v>
      </c>
      <c r="AY1110" s="255" t="s">
        <v>203</v>
      </c>
    </row>
    <row r="1111" s="13" customFormat="1">
      <c r="A1111" s="13"/>
      <c r="B1111" s="234"/>
      <c r="C1111" s="235"/>
      <c r="D1111" s="236" t="s">
        <v>215</v>
      </c>
      <c r="E1111" s="237" t="s">
        <v>19</v>
      </c>
      <c r="F1111" s="238" t="s">
        <v>216</v>
      </c>
      <c r="G1111" s="235"/>
      <c r="H1111" s="237" t="s">
        <v>19</v>
      </c>
      <c r="I1111" s="239"/>
      <c r="J1111" s="235"/>
      <c r="K1111" s="235"/>
      <c r="L1111" s="240"/>
      <c r="M1111" s="241"/>
      <c r="N1111" s="242"/>
      <c r="O1111" s="242"/>
      <c r="P1111" s="242"/>
      <c r="Q1111" s="242"/>
      <c r="R1111" s="242"/>
      <c r="S1111" s="242"/>
      <c r="T1111" s="24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44" t="s">
        <v>215</v>
      </c>
      <c r="AU1111" s="244" t="s">
        <v>81</v>
      </c>
      <c r="AV1111" s="13" t="s">
        <v>79</v>
      </c>
      <c r="AW1111" s="13" t="s">
        <v>33</v>
      </c>
      <c r="AX1111" s="13" t="s">
        <v>72</v>
      </c>
      <c r="AY1111" s="244" t="s">
        <v>203</v>
      </c>
    </row>
    <row r="1112" s="13" customFormat="1">
      <c r="A1112" s="13"/>
      <c r="B1112" s="234"/>
      <c r="C1112" s="235"/>
      <c r="D1112" s="236" t="s">
        <v>215</v>
      </c>
      <c r="E1112" s="237" t="s">
        <v>19</v>
      </c>
      <c r="F1112" s="238" t="s">
        <v>1019</v>
      </c>
      <c r="G1112" s="235"/>
      <c r="H1112" s="237" t="s">
        <v>19</v>
      </c>
      <c r="I1112" s="239"/>
      <c r="J1112" s="235"/>
      <c r="K1112" s="235"/>
      <c r="L1112" s="240"/>
      <c r="M1112" s="241"/>
      <c r="N1112" s="242"/>
      <c r="O1112" s="242"/>
      <c r="P1112" s="242"/>
      <c r="Q1112" s="242"/>
      <c r="R1112" s="242"/>
      <c r="S1112" s="242"/>
      <c r="T1112" s="24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4" t="s">
        <v>215</v>
      </c>
      <c r="AU1112" s="244" t="s">
        <v>81</v>
      </c>
      <c r="AV1112" s="13" t="s">
        <v>79</v>
      </c>
      <c r="AW1112" s="13" t="s">
        <v>33</v>
      </c>
      <c r="AX1112" s="13" t="s">
        <v>72</v>
      </c>
      <c r="AY1112" s="244" t="s">
        <v>203</v>
      </c>
    </row>
    <row r="1113" s="13" customFormat="1">
      <c r="A1113" s="13"/>
      <c r="B1113" s="234"/>
      <c r="C1113" s="235"/>
      <c r="D1113" s="236" t="s">
        <v>215</v>
      </c>
      <c r="E1113" s="237" t="s">
        <v>19</v>
      </c>
      <c r="F1113" s="238" t="s">
        <v>329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215</v>
      </c>
      <c r="AU1113" s="244" t="s">
        <v>81</v>
      </c>
      <c r="AV1113" s="13" t="s">
        <v>79</v>
      </c>
      <c r="AW1113" s="13" t="s">
        <v>33</v>
      </c>
      <c r="AX1113" s="13" t="s">
        <v>72</v>
      </c>
      <c r="AY1113" s="244" t="s">
        <v>203</v>
      </c>
    </row>
    <row r="1114" s="13" customFormat="1">
      <c r="A1114" s="13"/>
      <c r="B1114" s="234"/>
      <c r="C1114" s="235"/>
      <c r="D1114" s="236" t="s">
        <v>215</v>
      </c>
      <c r="E1114" s="237" t="s">
        <v>19</v>
      </c>
      <c r="F1114" s="238" t="s">
        <v>999</v>
      </c>
      <c r="G1114" s="235"/>
      <c r="H1114" s="237" t="s">
        <v>19</v>
      </c>
      <c r="I1114" s="239"/>
      <c r="J1114" s="235"/>
      <c r="K1114" s="235"/>
      <c r="L1114" s="240"/>
      <c r="M1114" s="241"/>
      <c r="N1114" s="242"/>
      <c r="O1114" s="242"/>
      <c r="P1114" s="242"/>
      <c r="Q1114" s="242"/>
      <c r="R1114" s="242"/>
      <c r="S1114" s="242"/>
      <c r="T1114" s="24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4" t="s">
        <v>215</v>
      </c>
      <c r="AU1114" s="244" t="s">
        <v>81</v>
      </c>
      <c r="AV1114" s="13" t="s">
        <v>79</v>
      </c>
      <c r="AW1114" s="13" t="s">
        <v>33</v>
      </c>
      <c r="AX1114" s="13" t="s">
        <v>72</v>
      </c>
      <c r="AY1114" s="244" t="s">
        <v>203</v>
      </c>
    </row>
    <row r="1115" s="13" customFormat="1">
      <c r="A1115" s="13"/>
      <c r="B1115" s="234"/>
      <c r="C1115" s="235"/>
      <c r="D1115" s="236" t="s">
        <v>215</v>
      </c>
      <c r="E1115" s="237" t="s">
        <v>19</v>
      </c>
      <c r="F1115" s="238" t="s">
        <v>1002</v>
      </c>
      <c r="G1115" s="235"/>
      <c r="H1115" s="237" t="s">
        <v>19</v>
      </c>
      <c r="I1115" s="239"/>
      <c r="J1115" s="235"/>
      <c r="K1115" s="235"/>
      <c r="L1115" s="240"/>
      <c r="M1115" s="241"/>
      <c r="N1115" s="242"/>
      <c r="O1115" s="242"/>
      <c r="P1115" s="242"/>
      <c r="Q1115" s="242"/>
      <c r="R1115" s="242"/>
      <c r="S1115" s="242"/>
      <c r="T1115" s="24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44" t="s">
        <v>215</v>
      </c>
      <c r="AU1115" s="244" t="s">
        <v>81</v>
      </c>
      <c r="AV1115" s="13" t="s">
        <v>79</v>
      </c>
      <c r="AW1115" s="13" t="s">
        <v>33</v>
      </c>
      <c r="AX1115" s="13" t="s">
        <v>72</v>
      </c>
      <c r="AY1115" s="244" t="s">
        <v>203</v>
      </c>
    </row>
    <row r="1116" s="14" customFormat="1">
      <c r="A1116" s="14"/>
      <c r="B1116" s="245"/>
      <c r="C1116" s="246"/>
      <c r="D1116" s="236" t="s">
        <v>215</v>
      </c>
      <c r="E1116" s="247" t="s">
        <v>19</v>
      </c>
      <c r="F1116" s="248" t="s">
        <v>724</v>
      </c>
      <c r="G1116" s="246"/>
      <c r="H1116" s="249">
        <v>14.217000000000001</v>
      </c>
      <c r="I1116" s="250"/>
      <c r="J1116" s="246"/>
      <c r="K1116" s="246"/>
      <c r="L1116" s="251"/>
      <c r="M1116" s="252"/>
      <c r="N1116" s="253"/>
      <c r="O1116" s="253"/>
      <c r="P1116" s="253"/>
      <c r="Q1116" s="253"/>
      <c r="R1116" s="253"/>
      <c r="S1116" s="253"/>
      <c r="T1116" s="25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55" t="s">
        <v>215</v>
      </c>
      <c r="AU1116" s="255" t="s">
        <v>81</v>
      </c>
      <c r="AV1116" s="14" t="s">
        <v>81</v>
      </c>
      <c r="AW1116" s="14" t="s">
        <v>33</v>
      </c>
      <c r="AX1116" s="14" t="s">
        <v>72</v>
      </c>
      <c r="AY1116" s="255" t="s">
        <v>203</v>
      </c>
    </row>
    <row r="1117" s="15" customFormat="1">
      <c r="A1117" s="15"/>
      <c r="B1117" s="256"/>
      <c r="C1117" s="257"/>
      <c r="D1117" s="236" t="s">
        <v>215</v>
      </c>
      <c r="E1117" s="258" t="s">
        <v>19</v>
      </c>
      <c r="F1117" s="259" t="s">
        <v>246</v>
      </c>
      <c r="G1117" s="257"/>
      <c r="H1117" s="260">
        <v>615.24200000000008</v>
      </c>
      <c r="I1117" s="261"/>
      <c r="J1117" s="257"/>
      <c r="K1117" s="257"/>
      <c r="L1117" s="262"/>
      <c r="M1117" s="263"/>
      <c r="N1117" s="264"/>
      <c r="O1117" s="264"/>
      <c r="P1117" s="264"/>
      <c r="Q1117" s="264"/>
      <c r="R1117" s="264"/>
      <c r="S1117" s="264"/>
      <c r="T1117" s="26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T1117" s="266" t="s">
        <v>215</v>
      </c>
      <c r="AU1117" s="266" t="s">
        <v>81</v>
      </c>
      <c r="AV1117" s="15" t="s">
        <v>211</v>
      </c>
      <c r="AW1117" s="15" t="s">
        <v>33</v>
      </c>
      <c r="AX1117" s="15" t="s">
        <v>79</v>
      </c>
      <c r="AY1117" s="266" t="s">
        <v>203</v>
      </c>
    </row>
    <row r="1118" s="2" customFormat="1" ht="16.5" customHeight="1">
      <c r="A1118" s="40"/>
      <c r="B1118" s="41"/>
      <c r="C1118" s="216" t="s">
        <v>1020</v>
      </c>
      <c r="D1118" s="216" t="s">
        <v>206</v>
      </c>
      <c r="E1118" s="217" t="s">
        <v>1021</v>
      </c>
      <c r="F1118" s="218" t="s">
        <v>1022</v>
      </c>
      <c r="G1118" s="219" t="s">
        <v>209</v>
      </c>
      <c r="H1118" s="220">
        <v>50.421999999999997</v>
      </c>
      <c r="I1118" s="221"/>
      <c r="J1118" s="222">
        <f>ROUND(I1118*H1118,2)</f>
        <v>0</v>
      </c>
      <c r="K1118" s="218" t="s">
        <v>210</v>
      </c>
      <c r="L1118" s="46"/>
      <c r="M1118" s="223" t="s">
        <v>19</v>
      </c>
      <c r="N1118" s="224" t="s">
        <v>43</v>
      </c>
      <c r="O1118" s="86"/>
      <c r="P1118" s="225">
        <f>O1118*H1118</f>
        <v>0</v>
      </c>
      <c r="Q1118" s="225">
        <v>7.1500000000000002E-06</v>
      </c>
      <c r="R1118" s="225">
        <f>Q1118*H1118</f>
        <v>0.00036051729999999997</v>
      </c>
      <c r="S1118" s="225">
        <v>0</v>
      </c>
      <c r="T1118" s="226">
        <f>S1118*H1118</f>
        <v>0</v>
      </c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R1118" s="227" t="s">
        <v>321</v>
      </c>
      <c r="AT1118" s="227" t="s">
        <v>206</v>
      </c>
      <c r="AU1118" s="227" t="s">
        <v>81</v>
      </c>
      <c r="AY1118" s="19" t="s">
        <v>203</v>
      </c>
      <c r="BE1118" s="228">
        <f>IF(N1118="základní",J1118,0)</f>
        <v>0</v>
      </c>
      <c r="BF1118" s="228">
        <f>IF(N1118="snížená",J1118,0)</f>
        <v>0</v>
      </c>
      <c r="BG1118" s="228">
        <f>IF(N1118="zákl. přenesená",J1118,0)</f>
        <v>0</v>
      </c>
      <c r="BH1118" s="228">
        <f>IF(N1118="sníž. přenesená",J1118,0)</f>
        <v>0</v>
      </c>
      <c r="BI1118" s="228">
        <f>IF(N1118="nulová",J1118,0)</f>
        <v>0</v>
      </c>
      <c r="BJ1118" s="19" t="s">
        <v>79</v>
      </c>
      <c r="BK1118" s="228">
        <f>ROUND(I1118*H1118,2)</f>
        <v>0</v>
      </c>
      <c r="BL1118" s="19" t="s">
        <v>321</v>
      </c>
      <c r="BM1118" s="227" t="s">
        <v>1023</v>
      </c>
    </row>
    <row r="1119" s="2" customFormat="1">
      <c r="A1119" s="40"/>
      <c r="B1119" s="41"/>
      <c r="C1119" s="42"/>
      <c r="D1119" s="229" t="s">
        <v>213</v>
      </c>
      <c r="E1119" s="42"/>
      <c r="F1119" s="230" t="s">
        <v>1024</v>
      </c>
      <c r="G1119" s="42"/>
      <c r="H1119" s="42"/>
      <c r="I1119" s="231"/>
      <c r="J1119" s="42"/>
      <c r="K1119" s="42"/>
      <c r="L1119" s="46"/>
      <c r="M1119" s="232"/>
      <c r="N1119" s="233"/>
      <c r="O1119" s="86"/>
      <c r="P1119" s="86"/>
      <c r="Q1119" s="86"/>
      <c r="R1119" s="86"/>
      <c r="S1119" s="86"/>
      <c r="T1119" s="87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T1119" s="19" t="s">
        <v>213</v>
      </c>
      <c r="AU1119" s="19" t="s">
        <v>81</v>
      </c>
    </row>
    <row r="1120" s="13" customFormat="1">
      <c r="A1120" s="13"/>
      <c r="B1120" s="234"/>
      <c r="C1120" s="235"/>
      <c r="D1120" s="236" t="s">
        <v>215</v>
      </c>
      <c r="E1120" s="237" t="s">
        <v>19</v>
      </c>
      <c r="F1120" s="238" t="s">
        <v>216</v>
      </c>
      <c r="G1120" s="235"/>
      <c r="H1120" s="237" t="s">
        <v>19</v>
      </c>
      <c r="I1120" s="239"/>
      <c r="J1120" s="235"/>
      <c r="K1120" s="235"/>
      <c r="L1120" s="240"/>
      <c r="M1120" s="241"/>
      <c r="N1120" s="242"/>
      <c r="O1120" s="242"/>
      <c r="P1120" s="242"/>
      <c r="Q1120" s="242"/>
      <c r="R1120" s="242"/>
      <c r="S1120" s="242"/>
      <c r="T1120" s="24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4" t="s">
        <v>215</v>
      </c>
      <c r="AU1120" s="244" t="s">
        <v>81</v>
      </c>
      <c r="AV1120" s="13" t="s">
        <v>79</v>
      </c>
      <c r="AW1120" s="13" t="s">
        <v>33</v>
      </c>
      <c r="AX1120" s="13" t="s">
        <v>72</v>
      </c>
      <c r="AY1120" s="244" t="s">
        <v>203</v>
      </c>
    </row>
    <row r="1121" s="13" customFormat="1">
      <c r="A1121" s="13"/>
      <c r="B1121" s="234"/>
      <c r="C1121" s="235"/>
      <c r="D1121" s="236" t="s">
        <v>215</v>
      </c>
      <c r="E1121" s="237" t="s">
        <v>19</v>
      </c>
      <c r="F1121" s="238" t="s">
        <v>970</v>
      </c>
      <c r="G1121" s="235"/>
      <c r="H1121" s="237" t="s">
        <v>19</v>
      </c>
      <c r="I1121" s="239"/>
      <c r="J1121" s="235"/>
      <c r="K1121" s="235"/>
      <c r="L1121" s="240"/>
      <c r="M1121" s="241"/>
      <c r="N1121" s="242"/>
      <c r="O1121" s="242"/>
      <c r="P1121" s="242"/>
      <c r="Q1121" s="242"/>
      <c r="R1121" s="242"/>
      <c r="S1121" s="242"/>
      <c r="T1121" s="24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44" t="s">
        <v>215</v>
      </c>
      <c r="AU1121" s="244" t="s">
        <v>81</v>
      </c>
      <c r="AV1121" s="13" t="s">
        <v>79</v>
      </c>
      <c r="AW1121" s="13" t="s">
        <v>33</v>
      </c>
      <c r="AX1121" s="13" t="s">
        <v>72</v>
      </c>
      <c r="AY1121" s="244" t="s">
        <v>203</v>
      </c>
    </row>
    <row r="1122" s="13" customFormat="1">
      <c r="A1122" s="13"/>
      <c r="B1122" s="234"/>
      <c r="C1122" s="235"/>
      <c r="D1122" s="236" t="s">
        <v>215</v>
      </c>
      <c r="E1122" s="237" t="s">
        <v>19</v>
      </c>
      <c r="F1122" s="238" t="s">
        <v>218</v>
      </c>
      <c r="G1122" s="235"/>
      <c r="H1122" s="237" t="s">
        <v>19</v>
      </c>
      <c r="I1122" s="239"/>
      <c r="J1122" s="235"/>
      <c r="K1122" s="235"/>
      <c r="L1122" s="240"/>
      <c r="M1122" s="241"/>
      <c r="N1122" s="242"/>
      <c r="O1122" s="242"/>
      <c r="P1122" s="242"/>
      <c r="Q1122" s="242"/>
      <c r="R1122" s="242"/>
      <c r="S1122" s="242"/>
      <c r="T1122" s="24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4" t="s">
        <v>215</v>
      </c>
      <c r="AU1122" s="244" t="s">
        <v>81</v>
      </c>
      <c r="AV1122" s="13" t="s">
        <v>79</v>
      </c>
      <c r="AW1122" s="13" t="s">
        <v>33</v>
      </c>
      <c r="AX1122" s="13" t="s">
        <v>72</v>
      </c>
      <c r="AY1122" s="244" t="s">
        <v>203</v>
      </c>
    </row>
    <row r="1123" s="13" customFormat="1">
      <c r="A1123" s="13"/>
      <c r="B1123" s="234"/>
      <c r="C1123" s="235"/>
      <c r="D1123" s="236" t="s">
        <v>215</v>
      </c>
      <c r="E1123" s="237" t="s">
        <v>19</v>
      </c>
      <c r="F1123" s="238" t="s">
        <v>949</v>
      </c>
      <c r="G1123" s="235"/>
      <c r="H1123" s="237" t="s">
        <v>19</v>
      </c>
      <c r="I1123" s="239"/>
      <c r="J1123" s="235"/>
      <c r="K1123" s="235"/>
      <c r="L1123" s="240"/>
      <c r="M1123" s="241"/>
      <c r="N1123" s="242"/>
      <c r="O1123" s="242"/>
      <c r="P1123" s="242"/>
      <c r="Q1123" s="242"/>
      <c r="R1123" s="242"/>
      <c r="S1123" s="242"/>
      <c r="T1123" s="24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4" t="s">
        <v>215</v>
      </c>
      <c r="AU1123" s="244" t="s">
        <v>81</v>
      </c>
      <c r="AV1123" s="13" t="s">
        <v>79</v>
      </c>
      <c r="AW1123" s="13" t="s">
        <v>33</v>
      </c>
      <c r="AX1123" s="13" t="s">
        <v>72</v>
      </c>
      <c r="AY1123" s="244" t="s">
        <v>203</v>
      </c>
    </row>
    <row r="1124" s="13" customFormat="1">
      <c r="A1124" s="13"/>
      <c r="B1124" s="234"/>
      <c r="C1124" s="235"/>
      <c r="D1124" s="236" t="s">
        <v>215</v>
      </c>
      <c r="E1124" s="237" t="s">
        <v>19</v>
      </c>
      <c r="F1124" s="238" t="s">
        <v>971</v>
      </c>
      <c r="G1124" s="235"/>
      <c r="H1124" s="237" t="s">
        <v>19</v>
      </c>
      <c r="I1124" s="239"/>
      <c r="J1124" s="235"/>
      <c r="K1124" s="235"/>
      <c r="L1124" s="240"/>
      <c r="M1124" s="241"/>
      <c r="N1124" s="242"/>
      <c r="O1124" s="242"/>
      <c r="P1124" s="242"/>
      <c r="Q1124" s="242"/>
      <c r="R1124" s="242"/>
      <c r="S1124" s="242"/>
      <c r="T1124" s="24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4" t="s">
        <v>215</v>
      </c>
      <c r="AU1124" s="244" t="s">
        <v>81</v>
      </c>
      <c r="AV1124" s="13" t="s">
        <v>79</v>
      </c>
      <c r="AW1124" s="13" t="s">
        <v>33</v>
      </c>
      <c r="AX1124" s="13" t="s">
        <v>72</v>
      </c>
      <c r="AY1124" s="244" t="s">
        <v>203</v>
      </c>
    </row>
    <row r="1125" s="14" customFormat="1">
      <c r="A1125" s="14"/>
      <c r="B1125" s="245"/>
      <c r="C1125" s="246"/>
      <c r="D1125" s="236" t="s">
        <v>215</v>
      </c>
      <c r="E1125" s="247" t="s">
        <v>19</v>
      </c>
      <c r="F1125" s="248" t="s">
        <v>972</v>
      </c>
      <c r="G1125" s="246"/>
      <c r="H1125" s="249">
        <v>3.3490000000000002</v>
      </c>
      <c r="I1125" s="250"/>
      <c r="J1125" s="246"/>
      <c r="K1125" s="246"/>
      <c r="L1125" s="251"/>
      <c r="M1125" s="252"/>
      <c r="N1125" s="253"/>
      <c r="O1125" s="253"/>
      <c r="P1125" s="253"/>
      <c r="Q1125" s="253"/>
      <c r="R1125" s="253"/>
      <c r="S1125" s="253"/>
      <c r="T1125" s="25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55" t="s">
        <v>215</v>
      </c>
      <c r="AU1125" s="255" t="s">
        <v>81</v>
      </c>
      <c r="AV1125" s="14" t="s">
        <v>81</v>
      </c>
      <c r="AW1125" s="14" t="s">
        <v>33</v>
      </c>
      <c r="AX1125" s="14" t="s">
        <v>72</v>
      </c>
      <c r="AY1125" s="255" t="s">
        <v>203</v>
      </c>
    </row>
    <row r="1126" s="13" customFormat="1">
      <c r="A1126" s="13"/>
      <c r="B1126" s="234"/>
      <c r="C1126" s="235"/>
      <c r="D1126" s="236" t="s">
        <v>215</v>
      </c>
      <c r="E1126" s="237" t="s">
        <v>19</v>
      </c>
      <c r="F1126" s="238" t="s">
        <v>216</v>
      </c>
      <c r="G1126" s="235"/>
      <c r="H1126" s="237" t="s">
        <v>19</v>
      </c>
      <c r="I1126" s="239"/>
      <c r="J1126" s="235"/>
      <c r="K1126" s="235"/>
      <c r="L1126" s="240"/>
      <c r="M1126" s="241"/>
      <c r="N1126" s="242"/>
      <c r="O1126" s="242"/>
      <c r="P1126" s="242"/>
      <c r="Q1126" s="242"/>
      <c r="R1126" s="242"/>
      <c r="S1126" s="242"/>
      <c r="T1126" s="24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4" t="s">
        <v>215</v>
      </c>
      <c r="AU1126" s="244" t="s">
        <v>81</v>
      </c>
      <c r="AV1126" s="13" t="s">
        <v>79</v>
      </c>
      <c r="AW1126" s="13" t="s">
        <v>33</v>
      </c>
      <c r="AX1126" s="13" t="s">
        <v>72</v>
      </c>
      <c r="AY1126" s="244" t="s">
        <v>203</v>
      </c>
    </row>
    <row r="1127" s="13" customFormat="1">
      <c r="A1127" s="13"/>
      <c r="B1127" s="234"/>
      <c r="C1127" s="235"/>
      <c r="D1127" s="236" t="s">
        <v>215</v>
      </c>
      <c r="E1127" s="237" t="s">
        <v>19</v>
      </c>
      <c r="F1127" s="238" t="s">
        <v>973</v>
      </c>
      <c r="G1127" s="235"/>
      <c r="H1127" s="237" t="s">
        <v>19</v>
      </c>
      <c r="I1127" s="239"/>
      <c r="J1127" s="235"/>
      <c r="K1127" s="235"/>
      <c r="L1127" s="240"/>
      <c r="M1127" s="241"/>
      <c r="N1127" s="242"/>
      <c r="O1127" s="242"/>
      <c r="P1127" s="242"/>
      <c r="Q1127" s="242"/>
      <c r="R1127" s="242"/>
      <c r="S1127" s="242"/>
      <c r="T1127" s="24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4" t="s">
        <v>215</v>
      </c>
      <c r="AU1127" s="244" t="s">
        <v>81</v>
      </c>
      <c r="AV1127" s="13" t="s">
        <v>79</v>
      </c>
      <c r="AW1127" s="13" t="s">
        <v>33</v>
      </c>
      <c r="AX1127" s="13" t="s">
        <v>72</v>
      </c>
      <c r="AY1127" s="244" t="s">
        <v>203</v>
      </c>
    </row>
    <row r="1128" s="13" customFormat="1">
      <c r="A1128" s="13"/>
      <c r="B1128" s="234"/>
      <c r="C1128" s="235"/>
      <c r="D1128" s="236" t="s">
        <v>215</v>
      </c>
      <c r="E1128" s="237" t="s">
        <v>19</v>
      </c>
      <c r="F1128" s="238" t="s">
        <v>223</v>
      </c>
      <c r="G1128" s="235"/>
      <c r="H1128" s="237" t="s">
        <v>19</v>
      </c>
      <c r="I1128" s="239"/>
      <c r="J1128" s="235"/>
      <c r="K1128" s="235"/>
      <c r="L1128" s="240"/>
      <c r="M1128" s="241"/>
      <c r="N1128" s="242"/>
      <c r="O1128" s="242"/>
      <c r="P1128" s="242"/>
      <c r="Q1128" s="242"/>
      <c r="R1128" s="242"/>
      <c r="S1128" s="242"/>
      <c r="T1128" s="24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4" t="s">
        <v>215</v>
      </c>
      <c r="AU1128" s="244" t="s">
        <v>81</v>
      </c>
      <c r="AV1128" s="13" t="s">
        <v>79</v>
      </c>
      <c r="AW1128" s="13" t="s">
        <v>33</v>
      </c>
      <c r="AX1128" s="13" t="s">
        <v>72</v>
      </c>
      <c r="AY1128" s="244" t="s">
        <v>203</v>
      </c>
    </row>
    <row r="1129" s="13" customFormat="1">
      <c r="A1129" s="13"/>
      <c r="B1129" s="234"/>
      <c r="C1129" s="235"/>
      <c r="D1129" s="236" t="s">
        <v>215</v>
      </c>
      <c r="E1129" s="237" t="s">
        <v>19</v>
      </c>
      <c r="F1129" s="238" t="s">
        <v>949</v>
      </c>
      <c r="G1129" s="235"/>
      <c r="H1129" s="237" t="s">
        <v>19</v>
      </c>
      <c r="I1129" s="239"/>
      <c r="J1129" s="235"/>
      <c r="K1129" s="235"/>
      <c r="L1129" s="240"/>
      <c r="M1129" s="241"/>
      <c r="N1129" s="242"/>
      <c r="O1129" s="242"/>
      <c r="P1129" s="242"/>
      <c r="Q1129" s="242"/>
      <c r="R1129" s="242"/>
      <c r="S1129" s="242"/>
      <c r="T1129" s="24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4" t="s">
        <v>215</v>
      </c>
      <c r="AU1129" s="244" t="s">
        <v>81</v>
      </c>
      <c r="AV1129" s="13" t="s">
        <v>79</v>
      </c>
      <c r="AW1129" s="13" t="s">
        <v>33</v>
      </c>
      <c r="AX1129" s="13" t="s">
        <v>72</v>
      </c>
      <c r="AY1129" s="244" t="s">
        <v>203</v>
      </c>
    </row>
    <row r="1130" s="13" customFormat="1">
      <c r="A1130" s="13"/>
      <c r="B1130" s="234"/>
      <c r="C1130" s="235"/>
      <c r="D1130" s="236" t="s">
        <v>215</v>
      </c>
      <c r="E1130" s="237" t="s">
        <v>19</v>
      </c>
      <c r="F1130" s="238" t="s">
        <v>971</v>
      </c>
      <c r="G1130" s="235"/>
      <c r="H1130" s="237" t="s">
        <v>19</v>
      </c>
      <c r="I1130" s="239"/>
      <c r="J1130" s="235"/>
      <c r="K1130" s="235"/>
      <c r="L1130" s="240"/>
      <c r="M1130" s="241"/>
      <c r="N1130" s="242"/>
      <c r="O1130" s="242"/>
      <c r="P1130" s="242"/>
      <c r="Q1130" s="242"/>
      <c r="R1130" s="242"/>
      <c r="S1130" s="242"/>
      <c r="T1130" s="24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4" t="s">
        <v>215</v>
      </c>
      <c r="AU1130" s="244" t="s">
        <v>81</v>
      </c>
      <c r="AV1130" s="13" t="s">
        <v>79</v>
      </c>
      <c r="AW1130" s="13" t="s">
        <v>33</v>
      </c>
      <c r="AX1130" s="13" t="s">
        <v>72</v>
      </c>
      <c r="AY1130" s="244" t="s">
        <v>203</v>
      </c>
    </row>
    <row r="1131" s="14" customFormat="1">
      <c r="A1131" s="14"/>
      <c r="B1131" s="245"/>
      <c r="C1131" s="246"/>
      <c r="D1131" s="236" t="s">
        <v>215</v>
      </c>
      <c r="E1131" s="247" t="s">
        <v>19</v>
      </c>
      <c r="F1131" s="248" t="s">
        <v>974</v>
      </c>
      <c r="G1131" s="246"/>
      <c r="H1131" s="249">
        <v>5.319</v>
      </c>
      <c r="I1131" s="250"/>
      <c r="J1131" s="246"/>
      <c r="K1131" s="246"/>
      <c r="L1131" s="251"/>
      <c r="M1131" s="252"/>
      <c r="N1131" s="253"/>
      <c r="O1131" s="253"/>
      <c r="P1131" s="253"/>
      <c r="Q1131" s="253"/>
      <c r="R1131" s="253"/>
      <c r="S1131" s="253"/>
      <c r="T1131" s="25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55" t="s">
        <v>215</v>
      </c>
      <c r="AU1131" s="255" t="s">
        <v>81</v>
      </c>
      <c r="AV1131" s="14" t="s">
        <v>81</v>
      </c>
      <c r="AW1131" s="14" t="s">
        <v>33</v>
      </c>
      <c r="AX1131" s="14" t="s">
        <v>72</v>
      </c>
      <c r="AY1131" s="255" t="s">
        <v>203</v>
      </c>
    </row>
    <row r="1132" s="13" customFormat="1">
      <c r="A1132" s="13"/>
      <c r="B1132" s="234"/>
      <c r="C1132" s="235"/>
      <c r="D1132" s="236" t="s">
        <v>215</v>
      </c>
      <c r="E1132" s="237" t="s">
        <v>19</v>
      </c>
      <c r="F1132" s="238" t="s">
        <v>216</v>
      </c>
      <c r="G1132" s="235"/>
      <c r="H1132" s="237" t="s">
        <v>19</v>
      </c>
      <c r="I1132" s="239"/>
      <c r="J1132" s="235"/>
      <c r="K1132" s="235"/>
      <c r="L1132" s="240"/>
      <c r="M1132" s="241"/>
      <c r="N1132" s="242"/>
      <c r="O1132" s="242"/>
      <c r="P1132" s="242"/>
      <c r="Q1132" s="242"/>
      <c r="R1132" s="242"/>
      <c r="S1132" s="242"/>
      <c r="T1132" s="24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4" t="s">
        <v>215</v>
      </c>
      <c r="AU1132" s="244" t="s">
        <v>81</v>
      </c>
      <c r="AV1132" s="13" t="s">
        <v>79</v>
      </c>
      <c r="AW1132" s="13" t="s">
        <v>33</v>
      </c>
      <c r="AX1132" s="13" t="s">
        <v>72</v>
      </c>
      <c r="AY1132" s="244" t="s">
        <v>203</v>
      </c>
    </row>
    <row r="1133" s="13" customFormat="1">
      <c r="A1133" s="13"/>
      <c r="B1133" s="234"/>
      <c r="C1133" s="235"/>
      <c r="D1133" s="236" t="s">
        <v>215</v>
      </c>
      <c r="E1133" s="237" t="s">
        <v>19</v>
      </c>
      <c r="F1133" s="238" t="s">
        <v>975</v>
      </c>
      <c r="G1133" s="235"/>
      <c r="H1133" s="237" t="s">
        <v>19</v>
      </c>
      <c r="I1133" s="239"/>
      <c r="J1133" s="235"/>
      <c r="K1133" s="235"/>
      <c r="L1133" s="240"/>
      <c r="M1133" s="241"/>
      <c r="N1133" s="242"/>
      <c r="O1133" s="242"/>
      <c r="P1133" s="242"/>
      <c r="Q1133" s="242"/>
      <c r="R1133" s="242"/>
      <c r="S1133" s="242"/>
      <c r="T1133" s="24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4" t="s">
        <v>215</v>
      </c>
      <c r="AU1133" s="244" t="s">
        <v>81</v>
      </c>
      <c r="AV1133" s="13" t="s">
        <v>79</v>
      </c>
      <c r="AW1133" s="13" t="s">
        <v>33</v>
      </c>
      <c r="AX1133" s="13" t="s">
        <v>72</v>
      </c>
      <c r="AY1133" s="244" t="s">
        <v>203</v>
      </c>
    </row>
    <row r="1134" s="13" customFormat="1">
      <c r="A1134" s="13"/>
      <c r="B1134" s="234"/>
      <c r="C1134" s="235"/>
      <c r="D1134" s="236" t="s">
        <v>215</v>
      </c>
      <c r="E1134" s="237" t="s">
        <v>19</v>
      </c>
      <c r="F1134" s="238" t="s">
        <v>238</v>
      </c>
      <c r="G1134" s="235"/>
      <c r="H1134" s="237" t="s">
        <v>19</v>
      </c>
      <c r="I1134" s="239"/>
      <c r="J1134" s="235"/>
      <c r="K1134" s="235"/>
      <c r="L1134" s="240"/>
      <c r="M1134" s="241"/>
      <c r="N1134" s="242"/>
      <c r="O1134" s="242"/>
      <c r="P1134" s="242"/>
      <c r="Q1134" s="242"/>
      <c r="R1134" s="242"/>
      <c r="S1134" s="242"/>
      <c r="T1134" s="24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4" t="s">
        <v>215</v>
      </c>
      <c r="AU1134" s="244" t="s">
        <v>81</v>
      </c>
      <c r="AV1134" s="13" t="s">
        <v>79</v>
      </c>
      <c r="AW1134" s="13" t="s">
        <v>33</v>
      </c>
      <c r="AX1134" s="13" t="s">
        <v>72</v>
      </c>
      <c r="AY1134" s="244" t="s">
        <v>203</v>
      </c>
    </row>
    <row r="1135" s="13" customFormat="1">
      <c r="A1135" s="13"/>
      <c r="B1135" s="234"/>
      <c r="C1135" s="235"/>
      <c r="D1135" s="236" t="s">
        <v>215</v>
      </c>
      <c r="E1135" s="237" t="s">
        <v>19</v>
      </c>
      <c r="F1135" s="238" t="s">
        <v>949</v>
      </c>
      <c r="G1135" s="235"/>
      <c r="H1135" s="237" t="s">
        <v>19</v>
      </c>
      <c r="I1135" s="239"/>
      <c r="J1135" s="235"/>
      <c r="K1135" s="235"/>
      <c r="L1135" s="240"/>
      <c r="M1135" s="241"/>
      <c r="N1135" s="242"/>
      <c r="O1135" s="242"/>
      <c r="P1135" s="242"/>
      <c r="Q1135" s="242"/>
      <c r="R1135" s="242"/>
      <c r="S1135" s="242"/>
      <c r="T1135" s="24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4" t="s">
        <v>215</v>
      </c>
      <c r="AU1135" s="244" t="s">
        <v>81</v>
      </c>
      <c r="AV1135" s="13" t="s">
        <v>79</v>
      </c>
      <c r="AW1135" s="13" t="s">
        <v>33</v>
      </c>
      <c r="AX1135" s="13" t="s">
        <v>72</v>
      </c>
      <c r="AY1135" s="244" t="s">
        <v>203</v>
      </c>
    </row>
    <row r="1136" s="13" customFormat="1">
      <c r="A1136" s="13"/>
      <c r="B1136" s="234"/>
      <c r="C1136" s="235"/>
      <c r="D1136" s="236" t="s">
        <v>215</v>
      </c>
      <c r="E1136" s="237" t="s">
        <v>19</v>
      </c>
      <c r="F1136" s="238" t="s">
        <v>971</v>
      </c>
      <c r="G1136" s="235"/>
      <c r="H1136" s="237" t="s">
        <v>19</v>
      </c>
      <c r="I1136" s="239"/>
      <c r="J1136" s="235"/>
      <c r="K1136" s="235"/>
      <c r="L1136" s="240"/>
      <c r="M1136" s="241"/>
      <c r="N1136" s="242"/>
      <c r="O1136" s="242"/>
      <c r="P1136" s="242"/>
      <c r="Q1136" s="242"/>
      <c r="R1136" s="242"/>
      <c r="S1136" s="242"/>
      <c r="T1136" s="24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4" t="s">
        <v>215</v>
      </c>
      <c r="AU1136" s="244" t="s">
        <v>81</v>
      </c>
      <c r="AV1136" s="13" t="s">
        <v>79</v>
      </c>
      <c r="AW1136" s="13" t="s">
        <v>33</v>
      </c>
      <c r="AX1136" s="13" t="s">
        <v>72</v>
      </c>
      <c r="AY1136" s="244" t="s">
        <v>203</v>
      </c>
    </row>
    <row r="1137" s="14" customFormat="1">
      <c r="A1137" s="14"/>
      <c r="B1137" s="245"/>
      <c r="C1137" s="246"/>
      <c r="D1137" s="236" t="s">
        <v>215</v>
      </c>
      <c r="E1137" s="247" t="s">
        <v>19</v>
      </c>
      <c r="F1137" s="248" t="s">
        <v>976</v>
      </c>
      <c r="G1137" s="246"/>
      <c r="H1137" s="249">
        <v>3.5459999999999998</v>
      </c>
      <c r="I1137" s="250"/>
      <c r="J1137" s="246"/>
      <c r="K1137" s="246"/>
      <c r="L1137" s="251"/>
      <c r="M1137" s="252"/>
      <c r="N1137" s="253"/>
      <c r="O1137" s="253"/>
      <c r="P1137" s="253"/>
      <c r="Q1137" s="253"/>
      <c r="R1137" s="253"/>
      <c r="S1137" s="253"/>
      <c r="T1137" s="25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5" t="s">
        <v>215</v>
      </c>
      <c r="AU1137" s="255" t="s">
        <v>81</v>
      </c>
      <c r="AV1137" s="14" t="s">
        <v>81</v>
      </c>
      <c r="AW1137" s="14" t="s">
        <v>33</v>
      </c>
      <c r="AX1137" s="14" t="s">
        <v>72</v>
      </c>
      <c r="AY1137" s="255" t="s">
        <v>203</v>
      </c>
    </row>
    <row r="1138" s="13" customFormat="1">
      <c r="A1138" s="13"/>
      <c r="B1138" s="234"/>
      <c r="C1138" s="235"/>
      <c r="D1138" s="236" t="s">
        <v>215</v>
      </c>
      <c r="E1138" s="237" t="s">
        <v>19</v>
      </c>
      <c r="F1138" s="238" t="s">
        <v>216</v>
      </c>
      <c r="G1138" s="235"/>
      <c r="H1138" s="237" t="s">
        <v>19</v>
      </c>
      <c r="I1138" s="239"/>
      <c r="J1138" s="235"/>
      <c r="K1138" s="235"/>
      <c r="L1138" s="240"/>
      <c r="M1138" s="241"/>
      <c r="N1138" s="242"/>
      <c r="O1138" s="242"/>
      <c r="P1138" s="242"/>
      <c r="Q1138" s="242"/>
      <c r="R1138" s="242"/>
      <c r="S1138" s="242"/>
      <c r="T1138" s="24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44" t="s">
        <v>215</v>
      </c>
      <c r="AU1138" s="244" t="s">
        <v>81</v>
      </c>
      <c r="AV1138" s="13" t="s">
        <v>79</v>
      </c>
      <c r="AW1138" s="13" t="s">
        <v>33</v>
      </c>
      <c r="AX1138" s="13" t="s">
        <v>72</v>
      </c>
      <c r="AY1138" s="244" t="s">
        <v>203</v>
      </c>
    </row>
    <row r="1139" s="13" customFormat="1">
      <c r="A1139" s="13"/>
      <c r="B1139" s="234"/>
      <c r="C1139" s="235"/>
      <c r="D1139" s="236" t="s">
        <v>215</v>
      </c>
      <c r="E1139" s="237" t="s">
        <v>19</v>
      </c>
      <c r="F1139" s="238" t="s">
        <v>977</v>
      </c>
      <c r="G1139" s="235"/>
      <c r="H1139" s="237" t="s">
        <v>19</v>
      </c>
      <c r="I1139" s="239"/>
      <c r="J1139" s="235"/>
      <c r="K1139" s="235"/>
      <c r="L1139" s="240"/>
      <c r="M1139" s="241"/>
      <c r="N1139" s="242"/>
      <c r="O1139" s="242"/>
      <c r="P1139" s="242"/>
      <c r="Q1139" s="242"/>
      <c r="R1139" s="242"/>
      <c r="S1139" s="242"/>
      <c r="T1139" s="24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4" t="s">
        <v>215</v>
      </c>
      <c r="AU1139" s="244" t="s">
        <v>81</v>
      </c>
      <c r="AV1139" s="13" t="s">
        <v>79</v>
      </c>
      <c r="AW1139" s="13" t="s">
        <v>33</v>
      </c>
      <c r="AX1139" s="13" t="s">
        <v>72</v>
      </c>
      <c r="AY1139" s="244" t="s">
        <v>203</v>
      </c>
    </row>
    <row r="1140" s="13" customFormat="1">
      <c r="A1140" s="13"/>
      <c r="B1140" s="234"/>
      <c r="C1140" s="235"/>
      <c r="D1140" s="236" t="s">
        <v>215</v>
      </c>
      <c r="E1140" s="237" t="s">
        <v>19</v>
      </c>
      <c r="F1140" s="238" t="s">
        <v>232</v>
      </c>
      <c r="G1140" s="235"/>
      <c r="H1140" s="237" t="s">
        <v>19</v>
      </c>
      <c r="I1140" s="239"/>
      <c r="J1140" s="235"/>
      <c r="K1140" s="235"/>
      <c r="L1140" s="240"/>
      <c r="M1140" s="241"/>
      <c r="N1140" s="242"/>
      <c r="O1140" s="242"/>
      <c r="P1140" s="242"/>
      <c r="Q1140" s="242"/>
      <c r="R1140" s="242"/>
      <c r="S1140" s="242"/>
      <c r="T1140" s="24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4" t="s">
        <v>215</v>
      </c>
      <c r="AU1140" s="244" t="s">
        <v>81</v>
      </c>
      <c r="AV1140" s="13" t="s">
        <v>79</v>
      </c>
      <c r="AW1140" s="13" t="s">
        <v>33</v>
      </c>
      <c r="AX1140" s="13" t="s">
        <v>72</v>
      </c>
      <c r="AY1140" s="244" t="s">
        <v>203</v>
      </c>
    </row>
    <row r="1141" s="13" customFormat="1">
      <c r="A1141" s="13"/>
      <c r="B1141" s="234"/>
      <c r="C1141" s="235"/>
      <c r="D1141" s="236" t="s">
        <v>215</v>
      </c>
      <c r="E1141" s="237" t="s">
        <v>19</v>
      </c>
      <c r="F1141" s="238" t="s">
        <v>949</v>
      </c>
      <c r="G1141" s="235"/>
      <c r="H1141" s="237" t="s">
        <v>19</v>
      </c>
      <c r="I1141" s="239"/>
      <c r="J1141" s="235"/>
      <c r="K1141" s="235"/>
      <c r="L1141" s="240"/>
      <c r="M1141" s="241"/>
      <c r="N1141" s="242"/>
      <c r="O1141" s="242"/>
      <c r="P1141" s="242"/>
      <c r="Q1141" s="242"/>
      <c r="R1141" s="242"/>
      <c r="S1141" s="242"/>
      <c r="T1141" s="24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4" t="s">
        <v>215</v>
      </c>
      <c r="AU1141" s="244" t="s">
        <v>81</v>
      </c>
      <c r="AV1141" s="13" t="s">
        <v>79</v>
      </c>
      <c r="AW1141" s="13" t="s">
        <v>33</v>
      </c>
      <c r="AX1141" s="13" t="s">
        <v>72</v>
      </c>
      <c r="AY1141" s="244" t="s">
        <v>203</v>
      </c>
    </row>
    <row r="1142" s="13" customFormat="1">
      <c r="A1142" s="13"/>
      <c r="B1142" s="234"/>
      <c r="C1142" s="235"/>
      <c r="D1142" s="236" t="s">
        <v>215</v>
      </c>
      <c r="E1142" s="237" t="s">
        <v>19</v>
      </c>
      <c r="F1142" s="238" t="s">
        <v>971</v>
      </c>
      <c r="G1142" s="235"/>
      <c r="H1142" s="237" t="s">
        <v>19</v>
      </c>
      <c r="I1142" s="239"/>
      <c r="J1142" s="235"/>
      <c r="K1142" s="235"/>
      <c r="L1142" s="240"/>
      <c r="M1142" s="241"/>
      <c r="N1142" s="242"/>
      <c r="O1142" s="242"/>
      <c r="P1142" s="242"/>
      <c r="Q1142" s="242"/>
      <c r="R1142" s="242"/>
      <c r="S1142" s="242"/>
      <c r="T1142" s="24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4" t="s">
        <v>215</v>
      </c>
      <c r="AU1142" s="244" t="s">
        <v>81</v>
      </c>
      <c r="AV1142" s="13" t="s">
        <v>79</v>
      </c>
      <c r="AW1142" s="13" t="s">
        <v>33</v>
      </c>
      <c r="AX1142" s="13" t="s">
        <v>72</v>
      </c>
      <c r="AY1142" s="244" t="s">
        <v>203</v>
      </c>
    </row>
    <row r="1143" s="14" customFormat="1">
      <c r="A1143" s="14"/>
      <c r="B1143" s="245"/>
      <c r="C1143" s="246"/>
      <c r="D1143" s="236" t="s">
        <v>215</v>
      </c>
      <c r="E1143" s="247" t="s">
        <v>19</v>
      </c>
      <c r="F1143" s="248" t="s">
        <v>978</v>
      </c>
      <c r="G1143" s="246"/>
      <c r="H1143" s="249">
        <v>5.7130000000000001</v>
      </c>
      <c r="I1143" s="250"/>
      <c r="J1143" s="246"/>
      <c r="K1143" s="246"/>
      <c r="L1143" s="251"/>
      <c r="M1143" s="252"/>
      <c r="N1143" s="253"/>
      <c r="O1143" s="253"/>
      <c r="P1143" s="253"/>
      <c r="Q1143" s="253"/>
      <c r="R1143" s="253"/>
      <c r="S1143" s="253"/>
      <c r="T1143" s="25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5" t="s">
        <v>215</v>
      </c>
      <c r="AU1143" s="255" t="s">
        <v>81</v>
      </c>
      <c r="AV1143" s="14" t="s">
        <v>81</v>
      </c>
      <c r="AW1143" s="14" t="s">
        <v>33</v>
      </c>
      <c r="AX1143" s="14" t="s">
        <v>72</v>
      </c>
      <c r="AY1143" s="255" t="s">
        <v>203</v>
      </c>
    </row>
    <row r="1144" s="13" customFormat="1">
      <c r="A1144" s="13"/>
      <c r="B1144" s="234"/>
      <c r="C1144" s="235"/>
      <c r="D1144" s="236" t="s">
        <v>215</v>
      </c>
      <c r="E1144" s="237" t="s">
        <v>19</v>
      </c>
      <c r="F1144" s="238" t="s">
        <v>216</v>
      </c>
      <c r="G1144" s="235"/>
      <c r="H1144" s="237" t="s">
        <v>19</v>
      </c>
      <c r="I1144" s="239"/>
      <c r="J1144" s="235"/>
      <c r="K1144" s="235"/>
      <c r="L1144" s="240"/>
      <c r="M1144" s="241"/>
      <c r="N1144" s="242"/>
      <c r="O1144" s="242"/>
      <c r="P1144" s="242"/>
      <c r="Q1144" s="242"/>
      <c r="R1144" s="242"/>
      <c r="S1144" s="242"/>
      <c r="T1144" s="24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4" t="s">
        <v>215</v>
      </c>
      <c r="AU1144" s="244" t="s">
        <v>81</v>
      </c>
      <c r="AV1144" s="13" t="s">
        <v>79</v>
      </c>
      <c r="AW1144" s="13" t="s">
        <v>33</v>
      </c>
      <c r="AX1144" s="13" t="s">
        <v>72</v>
      </c>
      <c r="AY1144" s="244" t="s">
        <v>203</v>
      </c>
    </row>
    <row r="1145" s="13" customFormat="1">
      <c r="A1145" s="13"/>
      <c r="B1145" s="234"/>
      <c r="C1145" s="235"/>
      <c r="D1145" s="236" t="s">
        <v>215</v>
      </c>
      <c r="E1145" s="237" t="s">
        <v>19</v>
      </c>
      <c r="F1145" s="238" t="s">
        <v>979</v>
      </c>
      <c r="G1145" s="235"/>
      <c r="H1145" s="237" t="s">
        <v>19</v>
      </c>
      <c r="I1145" s="239"/>
      <c r="J1145" s="235"/>
      <c r="K1145" s="235"/>
      <c r="L1145" s="240"/>
      <c r="M1145" s="241"/>
      <c r="N1145" s="242"/>
      <c r="O1145" s="242"/>
      <c r="P1145" s="242"/>
      <c r="Q1145" s="242"/>
      <c r="R1145" s="242"/>
      <c r="S1145" s="242"/>
      <c r="T1145" s="24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4" t="s">
        <v>215</v>
      </c>
      <c r="AU1145" s="244" t="s">
        <v>81</v>
      </c>
      <c r="AV1145" s="13" t="s">
        <v>79</v>
      </c>
      <c r="AW1145" s="13" t="s">
        <v>33</v>
      </c>
      <c r="AX1145" s="13" t="s">
        <v>72</v>
      </c>
      <c r="AY1145" s="244" t="s">
        <v>203</v>
      </c>
    </row>
    <row r="1146" s="13" customFormat="1">
      <c r="A1146" s="13"/>
      <c r="B1146" s="234"/>
      <c r="C1146" s="235"/>
      <c r="D1146" s="236" t="s">
        <v>215</v>
      </c>
      <c r="E1146" s="237" t="s">
        <v>19</v>
      </c>
      <c r="F1146" s="238" t="s">
        <v>241</v>
      </c>
      <c r="G1146" s="235"/>
      <c r="H1146" s="237" t="s">
        <v>19</v>
      </c>
      <c r="I1146" s="239"/>
      <c r="J1146" s="235"/>
      <c r="K1146" s="235"/>
      <c r="L1146" s="240"/>
      <c r="M1146" s="241"/>
      <c r="N1146" s="242"/>
      <c r="O1146" s="242"/>
      <c r="P1146" s="242"/>
      <c r="Q1146" s="242"/>
      <c r="R1146" s="242"/>
      <c r="S1146" s="242"/>
      <c r="T1146" s="24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44" t="s">
        <v>215</v>
      </c>
      <c r="AU1146" s="244" t="s">
        <v>81</v>
      </c>
      <c r="AV1146" s="13" t="s">
        <v>79</v>
      </c>
      <c r="AW1146" s="13" t="s">
        <v>33</v>
      </c>
      <c r="AX1146" s="13" t="s">
        <v>72</v>
      </c>
      <c r="AY1146" s="244" t="s">
        <v>203</v>
      </c>
    </row>
    <row r="1147" s="13" customFormat="1">
      <c r="A1147" s="13"/>
      <c r="B1147" s="234"/>
      <c r="C1147" s="235"/>
      <c r="D1147" s="236" t="s">
        <v>215</v>
      </c>
      <c r="E1147" s="237" t="s">
        <v>19</v>
      </c>
      <c r="F1147" s="238" t="s">
        <v>949</v>
      </c>
      <c r="G1147" s="235"/>
      <c r="H1147" s="237" t="s">
        <v>19</v>
      </c>
      <c r="I1147" s="239"/>
      <c r="J1147" s="235"/>
      <c r="K1147" s="235"/>
      <c r="L1147" s="240"/>
      <c r="M1147" s="241"/>
      <c r="N1147" s="242"/>
      <c r="O1147" s="242"/>
      <c r="P1147" s="242"/>
      <c r="Q1147" s="242"/>
      <c r="R1147" s="242"/>
      <c r="S1147" s="242"/>
      <c r="T1147" s="24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4" t="s">
        <v>215</v>
      </c>
      <c r="AU1147" s="244" t="s">
        <v>81</v>
      </c>
      <c r="AV1147" s="13" t="s">
        <v>79</v>
      </c>
      <c r="AW1147" s="13" t="s">
        <v>33</v>
      </c>
      <c r="AX1147" s="13" t="s">
        <v>72</v>
      </c>
      <c r="AY1147" s="244" t="s">
        <v>203</v>
      </c>
    </row>
    <row r="1148" s="13" customFormat="1">
      <c r="A1148" s="13"/>
      <c r="B1148" s="234"/>
      <c r="C1148" s="235"/>
      <c r="D1148" s="236" t="s">
        <v>215</v>
      </c>
      <c r="E1148" s="237" t="s">
        <v>19</v>
      </c>
      <c r="F1148" s="238" t="s">
        <v>971</v>
      </c>
      <c r="G1148" s="235"/>
      <c r="H1148" s="237" t="s">
        <v>19</v>
      </c>
      <c r="I1148" s="239"/>
      <c r="J1148" s="235"/>
      <c r="K1148" s="235"/>
      <c r="L1148" s="240"/>
      <c r="M1148" s="241"/>
      <c r="N1148" s="242"/>
      <c r="O1148" s="242"/>
      <c r="P1148" s="242"/>
      <c r="Q1148" s="242"/>
      <c r="R1148" s="242"/>
      <c r="S1148" s="242"/>
      <c r="T1148" s="24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4" t="s">
        <v>215</v>
      </c>
      <c r="AU1148" s="244" t="s">
        <v>81</v>
      </c>
      <c r="AV1148" s="13" t="s">
        <v>79</v>
      </c>
      <c r="AW1148" s="13" t="s">
        <v>33</v>
      </c>
      <c r="AX1148" s="13" t="s">
        <v>72</v>
      </c>
      <c r="AY1148" s="244" t="s">
        <v>203</v>
      </c>
    </row>
    <row r="1149" s="14" customFormat="1">
      <c r="A1149" s="14"/>
      <c r="B1149" s="245"/>
      <c r="C1149" s="246"/>
      <c r="D1149" s="236" t="s">
        <v>215</v>
      </c>
      <c r="E1149" s="247" t="s">
        <v>19</v>
      </c>
      <c r="F1149" s="248" t="s">
        <v>980</v>
      </c>
      <c r="G1149" s="246"/>
      <c r="H1149" s="249">
        <v>5.9100000000000001</v>
      </c>
      <c r="I1149" s="250"/>
      <c r="J1149" s="246"/>
      <c r="K1149" s="246"/>
      <c r="L1149" s="251"/>
      <c r="M1149" s="252"/>
      <c r="N1149" s="253"/>
      <c r="O1149" s="253"/>
      <c r="P1149" s="253"/>
      <c r="Q1149" s="253"/>
      <c r="R1149" s="253"/>
      <c r="S1149" s="253"/>
      <c r="T1149" s="25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5" t="s">
        <v>215</v>
      </c>
      <c r="AU1149" s="255" t="s">
        <v>81</v>
      </c>
      <c r="AV1149" s="14" t="s">
        <v>81</v>
      </c>
      <c r="AW1149" s="14" t="s">
        <v>33</v>
      </c>
      <c r="AX1149" s="14" t="s">
        <v>72</v>
      </c>
      <c r="AY1149" s="255" t="s">
        <v>203</v>
      </c>
    </row>
    <row r="1150" s="13" customFormat="1">
      <c r="A1150" s="13"/>
      <c r="B1150" s="234"/>
      <c r="C1150" s="235"/>
      <c r="D1150" s="236" t="s">
        <v>215</v>
      </c>
      <c r="E1150" s="237" t="s">
        <v>19</v>
      </c>
      <c r="F1150" s="238" t="s">
        <v>216</v>
      </c>
      <c r="G1150" s="235"/>
      <c r="H1150" s="237" t="s">
        <v>19</v>
      </c>
      <c r="I1150" s="239"/>
      <c r="J1150" s="235"/>
      <c r="K1150" s="235"/>
      <c r="L1150" s="240"/>
      <c r="M1150" s="241"/>
      <c r="N1150" s="242"/>
      <c r="O1150" s="242"/>
      <c r="P1150" s="242"/>
      <c r="Q1150" s="242"/>
      <c r="R1150" s="242"/>
      <c r="S1150" s="242"/>
      <c r="T1150" s="24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4" t="s">
        <v>215</v>
      </c>
      <c r="AU1150" s="244" t="s">
        <v>81</v>
      </c>
      <c r="AV1150" s="13" t="s">
        <v>79</v>
      </c>
      <c r="AW1150" s="13" t="s">
        <v>33</v>
      </c>
      <c r="AX1150" s="13" t="s">
        <v>72</v>
      </c>
      <c r="AY1150" s="244" t="s">
        <v>203</v>
      </c>
    </row>
    <row r="1151" s="13" customFormat="1">
      <c r="A1151" s="13"/>
      <c r="B1151" s="234"/>
      <c r="C1151" s="235"/>
      <c r="D1151" s="236" t="s">
        <v>215</v>
      </c>
      <c r="E1151" s="237" t="s">
        <v>19</v>
      </c>
      <c r="F1151" s="238" t="s">
        <v>981</v>
      </c>
      <c r="G1151" s="235"/>
      <c r="H1151" s="237" t="s">
        <v>19</v>
      </c>
      <c r="I1151" s="239"/>
      <c r="J1151" s="235"/>
      <c r="K1151" s="235"/>
      <c r="L1151" s="240"/>
      <c r="M1151" s="241"/>
      <c r="N1151" s="242"/>
      <c r="O1151" s="242"/>
      <c r="P1151" s="242"/>
      <c r="Q1151" s="242"/>
      <c r="R1151" s="242"/>
      <c r="S1151" s="242"/>
      <c r="T1151" s="24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44" t="s">
        <v>215</v>
      </c>
      <c r="AU1151" s="244" t="s">
        <v>81</v>
      </c>
      <c r="AV1151" s="13" t="s">
        <v>79</v>
      </c>
      <c r="AW1151" s="13" t="s">
        <v>33</v>
      </c>
      <c r="AX1151" s="13" t="s">
        <v>72</v>
      </c>
      <c r="AY1151" s="244" t="s">
        <v>203</v>
      </c>
    </row>
    <row r="1152" s="13" customFormat="1">
      <c r="A1152" s="13"/>
      <c r="B1152" s="234"/>
      <c r="C1152" s="235"/>
      <c r="D1152" s="236" t="s">
        <v>215</v>
      </c>
      <c r="E1152" s="237" t="s">
        <v>19</v>
      </c>
      <c r="F1152" s="238" t="s">
        <v>235</v>
      </c>
      <c r="G1152" s="235"/>
      <c r="H1152" s="237" t="s">
        <v>19</v>
      </c>
      <c r="I1152" s="239"/>
      <c r="J1152" s="235"/>
      <c r="K1152" s="235"/>
      <c r="L1152" s="240"/>
      <c r="M1152" s="241"/>
      <c r="N1152" s="242"/>
      <c r="O1152" s="242"/>
      <c r="P1152" s="242"/>
      <c r="Q1152" s="242"/>
      <c r="R1152" s="242"/>
      <c r="S1152" s="242"/>
      <c r="T1152" s="24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44" t="s">
        <v>215</v>
      </c>
      <c r="AU1152" s="244" t="s">
        <v>81</v>
      </c>
      <c r="AV1152" s="13" t="s">
        <v>79</v>
      </c>
      <c r="AW1152" s="13" t="s">
        <v>33</v>
      </c>
      <c r="AX1152" s="13" t="s">
        <v>72</v>
      </c>
      <c r="AY1152" s="244" t="s">
        <v>203</v>
      </c>
    </row>
    <row r="1153" s="13" customFormat="1">
      <c r="A1153" s="13"/>
      <c r="B1153" s="234"/>
      <c r="C1153" s="235"/>
      <c r="D1153" s="236" t="s">
        <v>215</v>
      </c>
      <c r="E1153" s="237" t="s">
        <v>19</v>
      </c>
      <c r="F1153" s="238" t="s">
        <v>949</v>
      </c>
      <c r="G1153" s="235"/>
      <c r="H1153" s="237" t="s">
        <v>19</v>
      </c>
      <c r="I1153" s="239"/>
      <c r="J1153" s="235"/>
      <c r="K1153" s="235"/>
      <c r="L1153" s="240"/>
      <c r="M1153" s="241"/>
      <c r="N1153" s="242"/>
      <c r="O1153" s="242"/>
      <c r="P1153" s="242"/>
      <c r="Q1153" s="242"/>
      <c r="R1153" s="242"/>
      <c r="S1153" s="242"/>
      <c r="T1153" s="24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4" t="s">
        <v>215</v>
      </c>
      <c r="AU1153" s="244" t="s">
        <v>81</v>
      </c>
      <c r="AV1153" s="13" t="s">
        <v>79</v>
      </c>
      <c r="AW1153" s="13" t="s">
        <v>33</v>
      </c>
      <c r="AX1153" s="13" t="s">
        <v>72</v>
      </c>
      <c r="AY1153" s="244" t="s">
        <v>203</v>
      </c>
    </row>
    <row r="1154" s="13" customFormat="1">
      <c r="A1154" s="13"/>
      <c r="B1154" s="234"/>
      <c r="C1154" s="235"/>
      <c r="D1154" s="236" t="s">
        <v>215</v>
      </c>
      <c r="E1154" s="237" t="s">
        <v>19</v>
      </c>
      <c r="F1154" s="238" t="s">
        <v>971</v>
      </c>
      <c r="G1154" s="235"/>
      <c r="H1154" s="237" t="s">
        <v>19</v>
      </c>
      <c r="I1154" s="239"/>
      <c r="J1154" s="235"/>
      <c r="K1154" s="235"/>
      <c r="L1154" s="240"/>
      <c r="M1154" s="241"/>
      <c r="N1154" s="242"/>
      <c r="O1154" s="242"/>
      <c r="P1154" s="242"/>
      <c r="Q1154" s="242"/>
      <c r="R1154" s="242"/>
      <c r="S1154" s="242"/>
      <c r="T1154" s="24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4" t="s">
        <v>215</v>
      </c>
      <c r="AU1154" s="244" t="s">
        <v>81</v>
      </c>
      <c r="AV1154" s="13" t="s">
        <v>79</v>
      </c>
      <c r="AW1154" s="13" t="s">
        <v>33</v>
      </c>
      <c r="AX1154" s="13" t="s">
        <v>72</v>
      </c>
      <c r="AY1154" s="244" t="s">
        <v>203</v>
      </c>
    </row>
    <row r="1155" s="14" customFormat="1">
      <c r="A1155" s="14"/>
      <c r="B1155" s="245"/>
      <c r="C1155" s="246"/>
      <c r="D1155" s="236" t="s">
        <v>215</v>
      </c>
      <c r="E1155" s="247" t="s">
        <v>19</v>
      </c>
      <c r="F1155" s="248" t="s">
        <v>274</v>
      </c>
      <c r="G1155" s="246"/>
      <c r="H1155" s="249">
        <v>2.1669999999999998</v>
      </c>
      <c r="I1155" s="250"/>
      <c r="J1155" s="246"/>
      <c r="K1155" s="246"/>
      <c r="L1155" s="251"/>
      <c r="M1155" s="252"/>
      <c r="N1155" s="253"/>
      <c r="O1155" s="253"/>
      <c r="P1155" s="253"/>
      <c r="Q1155" s="253"/>
      <c r="R1155" s="253"/>
      <c r="S1155" s="253"/>
      <c r="T1155" s="25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55" t="s">
        <v>215</v>
      </c>
      <c r="AU1155" s="255" t="s">
        <v>81</v>
      </c>
      <c r="AV1155" s="14" t="s">
        <v>81</v>
      </c>
      <c r="AW1155" s="14" t="s">
        <v>33</v>
      </c>
      <c r="AX1155" s="14" t="s">
        <v>72</v>
      </c>
      <c r="AY1155" s="255" t="s">
        <v>203</v>
      </c>
    </row>
    <row r="1156" s="13" customFormat="1">
      <c r="A1156" s="13"/>
      <c r="B1156" s="234"/>
      <c r="C1156" s="235"/>
      <c r="D1156" s="236" t="s">
        <v>215</v>
      </c>
      <c r="E1156" s="237" t="s">
        <v>19</v>
      </c>
      <c r="F1156" s="238" t="s">
        <v>216</v>
      </c>
      <c r="G1156" s="235"/>
      <c r="H1156" s="237" t="s">
        <v>19</v>
      </c>
      <c r="I1156" s="239"/>
      <c r="J1156" s="235"/>
      <c r="K1156" s="235"/>
      <c r="L1156" s="240"/>
      <c r="M1156" s="241"/>
      <c r="N1156" s="242"/>
      <c r="O1156" s="242"/>
      <c r="P1156" s="242"/>
      <c r="Q1156" s="242"/>
      <c r="R1156" s="242"/>
      <c r="S1156" s="242"/>
      <c r="T1156" s="24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4" t="s">
        <v>215</v>
      </c>
      <c r="AU1156" s="244" t="s">
        <v>81</v>
      </c>
      <c r="AV1156" s="13" t="s">
        <v>79</v>
      </c>
      <c r="AW1156" s="13" t="s">
        <v>33</v>
      </c>
      <c r="AX1156" s="13" t="s">
        <v>72</v>
      </c>
      <c r="AY1156" s="244" t="s">
        <v>203</v>
      </c>
    </row>
    <row r="1157" s="13" customFormat="1">
      <c r="A1157" s="13"/>
      <c r="B1157" s="234"/>
      <c r="C1157" s="235"/>
      <c r="D1157" s="236" t="s">
        <v>215</v>
      </c>
      <c r="E1157" s="237" t="s">
        <v>19</v>
      </c>
      <c r="F1157" s="238" t="s">
        <v>982</v>
      </c>
      <c r="G1157" s="235"/>
      <c r="H1157" s="237" t="s">
        <v>19</v>
      </c>
      <c r="I1157" s="239"/>
      <c r="J1157" s="235"/>
      <c r="K1157" s="235"/>
      <c r="L1157" s="240"/>
      <c r="M1157" s="241"/>
      <c r="N1157" s="242"/>
      <c r="O1157" s="242"/>
      <c r="P1157" s="242"/>
      <c r="Q1157" s="242"/>
      <c r="R1157" s="242"/>
      <c r="S1157" s="242"/>
      <c r="T1157" s="24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4" t="s">
        <v>215</v>
      </c>
      <c r="AU1157" s="244" t="s">
        <v>81</v>
      </c>
      <c r="AV1157" s="13" t="s">
        <v>79</v>
      </c>
      <c r="AW1157" s="13" t="s">
        <v>33</v>
      </c>
      <c r="AX1157" s="13" t="s">
        <v>72</v>
      </c>
      <c r="AY1157" s="244" t="s">
        <v>203</v>
      </c>
    </row>
    <row r="1158" s="13" customFormat="1">
      <c r="A1158" s="13"/>
      <c r="B1158" s="234"/>
      <c r="C1158" s="235"/>
      <c r="D1158" s="236" t="s">
        <v>215</v>
      </c>
      <c r="E1158" s="237" t="s">
        <v>19</v>
      </c>
      <c r="F1158" s="238" t="s">
        <v>229</v>
      </c>
      <c r="G1158" s="235"/>
      <c r="H1158" s="237" t="s">
        <v>19</v>
      </c>
      <c r="I1158" s="239"/>
      <c r="J1158" s="235"/>
      <c r="K1158" s="235"/>
      <c r="L1158" s="240"/>
      <c r="M1158" s="241"/>
      <c r="N1158" s="242"/>
      <c r="O1158" s="242"/>
      <c r="P1158" s="242"/>
      <c r="Q1158" s="242"/>
      <c r="R1158" s="242"/>
      <c r="S1158" s="242"/>
      <c r="T1158" s="24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44" t="s">
        <v>215</v>
      </c>
      <c r="AU1158" s="244" t="s">
        <v>81</v>
      </c>
      <c r="AV1158" s="13" t="s">
        <v>79</v>
      </c>
      <c r="AW1158" s="13" t="s">
        <v>33</v>
      </c>
      <c r="AX1158" s="13" t="s">
        <v>72</v>
      </c>
      <c r="AY1158" s="244" t="s">
        <v>203</v>
      </c>
    </row>
    <row r="1159" s="13" customFormat="1">
      <c r="A1159" s="13"/>
      <c r="B1159" s="234"/>
      <c r="C1159" s="235"/>
      <c r="D1159" s="236" t="s">
        <v>215</v>
      </c>
      <c r="E1159" s="237" t="s">
        <v>19</v>
      </c>
      <c r="F1159" s="238" t="s">
        <v>949</v>
      </c>
      <c r="G1159" s="235"/>
      <c r="H1159" s="237" t="s">
        <v>19</v>
      </c>
      <c r="I1159" s="239"/>
      <c r="J1159" s="235"/>
      <c r="K1159" s="235"/>
      <c r="L1159" s="240"/>
      <c r="M1159" s="241"/>
      <c r="N1159" s="242"/>
      <c r="O1159" s="242"/>
      <c r="P1159" s="242"/>
      <c r="Q1159" s="242"/>
      <c r="R1159" s="242"/>
      <c r="S1159" s="242"/>
      <c r="T1159" s="24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4" t="s">
        <v>215</v>
      </c>
      <c r="AU1159" s="244" t="s">
        <v>81</v>
      </c>
      <c r="AV1159" s="13" t="s">
        <v>79</v>
      </c>
      <c r="AW1159" s="13" t="s">
        <v>33</v>
      </c>
      <c r="AX1159" s="13" t="s">
        <v>72</v>
      </c>
      <c r="AY1159" s="244" t="s">
        <v>203</v>
      </c>
    </row>
    <row r="1160" s="13" customFormat="1">
      <c r="A1160" s="13"/>
      <c r="B1160" s="234"/>
      <c r="C1160" s="235"/>
      <c r="D1160" s="236" t="s">
        <v>215</v>
      </c>
      <c r="E1160" s="237" t="s">
        <v>19</v>
      </c>
      <c r="F1160" s="238" t="s">
        <v>971</v>
      </c>
      <c r="G1160" s="235"/>
      <c r="H1160" s="237" t="s">
        <v>19</v>
      </c>
      <c r="I1160" s="239"/>
      <c r="J1160" s="235"/>
      <c r="K1160" s="235"/>
      <c r="L1160" s="240"/>
      <c r="M1160" s="241"/>
      <c r="N1160" s="242"/>
      <c r="O1160" s="242"/>
      <c r="P1160" s="242"/>
      <c r="Q1160" s="242"/>
      <c r="R1160" s="242"/>
      <c r="S1160" s="242"/>
      <c r="T1160" s="24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44" t="s">
        <v>215</v>
      </c>
      <c r="AU1160" s="244" t="s">
        <v>81</v>
      </c>
      <c r="AV1160" s="13" t="s">
        <v>79</v>
      </c>
      <c r="AW1160" s="13" t="s">
        <v>33</v>
      </c>
      <c r="AX1160" s="13" t="s">
        <v>72</v>
      </c>
      <c r="AY1160" s="244" t="s">
        <v>203</v>
      </c>
    </row>
    <row r="1161" s="14" customFormat="1">
      <c r="A1161" s="14"/>
      <c r="B1161" s="245"/>
      <c r="C1161" s="246"/>
      <c r="D1161" s="236" t="s">
        <v>215</v>
      </c>
      <c r="E1161" s="247" t="s">
        <v>19</v>
      </c>
      <c r="F1161" s="248" t="s">
        <v>983</v>
      </c>
      <c r="G1161" s="246"/>
      <c r="H1161" s="249">
        <v>11.810000000000001</v>
      </c>
      <c r="I1161" s="250"/>
      <c r="J1161" s="246"/>
      <c r="K1161" s="246"/>
      <c r="L1161" s="251"/>
      <c r="M1161" s="252"/>
      <c r="N1161" s="253"/>
      <c r="O1161" s="253"/>
      <c r="P1161" s="253"/>
      <c r="Q1161" s="253"/>
      <c r="R1161" s="253"/>
      <c r="S1161" s="253"/>
      <c r="T1161" s="25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55" t="s">
        <v>215</v>
      </c>
      <c r="AU1161" s="255" t="s">
        <v>81</v>
      </c>
      <c r="AV1161" s="14" t="s">
        <v>81</v>
      </c>
      <c r="AW1161" s="14" t="s">
        <v>33</v>
      </c>
      <c r="AX1161" s="14" t="s">
        <v>72</v>
      </c>
      <c r="AY1161" s="255" t="s">
        <v>203</v>
      </c>
    </row>
    <row r="1162" s="13" customFormat="1">
      <c r="A1162" s="13"/>
      <c r="B1162" s="234"/>
      <c r="C1162" s="235"/>
      <c r="D1162" s="236" t="s">
        <v>215</v>
      </c>
      <c r="E1162" s="237" t="s">
        <v>19</v>
      </c>
      <c r="F1162" s="238" t="s">
        <v>216</v>
      </c>
      <c r="G1162" s="235"/>
      <c r="H1162" s="237" t="s">
        <v>19</v>
      </c>
      <c r="I1162" s="239"/>
      <c r="J1162" s="235"/>
      <c r="K1162" s="235"/>
      <c r="L1162" s="240"/>
      <c r="M1162" s="241"/>
      <c r="N1162" s="242"/>
      <c r="O1162" s="242"/>
      <c r="P1162" s="242"/>
      <c r="Q1162" s="242"/>
      <c r="R1162" s="242"/>
      <c r="S1162" s="242"/>
      <c r="T1162" s="24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4" t="s">
        <v>215</v>
      </c>
      <c r="AU1162" s="244" t="s">
        <v>81</v>
      </c>
      <c r="AV1162" s="13" t="s">
        <v>79</v>
      </c>
      <c r="AW1162" s="13" t="s">
        <v>33</v>
      </c>
      <c r="AX1162" s="13" t="s">
        <v>72</v>
      </c>
      <c r="AY1162" s="244" t="s">
        <v>203</v>
      </c>
    </row>
    <row r="1163" s="13" customFormat="1">
      <c r="A1163" s="13"/>
      <c r="B1163" s="234"/>
      <c r="C1163" s="235"/>
      <c r="D1163" s="236" t="s">
        <v>215</v>
      </c>
      <c r="E1163" s="237" t="s">
        <v>19</v>
      </c>
      <c r="F1163" s="238" t="s">
        <v>984</v>
      </c>
      <c r="G1163" s="235"/>
      <c r="H1163" s="237" t="s">
        <v>19</v>
      </c>
      <c r="I1163" s="239"/>
      <c r="J1163" s="235"/>
      <c r="K1163" s="235"/>
      <c r="L1163" s="240"/>
      <c r="M1163" s="241"/>
      <c r="N1163" s="242"/>
      <c r="O1163" s="242"/>
      <c r="P1163" s="242"/>
      <c r="Q1163" s="242"/>
      <c r="R1163" s="242"/>
      <c r="S1163" s="242"/>
      <c r="T1163" s="24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4" t="s">
        <v>215</v>
      </c>
      <c r="AU1163" s="244" t="s">
        <v>81</v>
      </c>
      <c r="AV1163" s="13" t="s">
        <v>79</v>
      </c>
      <c r="AW1163" s="13" t="s">
        <v>33</v>
      </c>
      <c r="AX1163" s="13" t="s">
        <v>72</v>
      </c>
      <c r="AY1163" s="244" t="s">
        <v>203</v>
      </c>
    </row>
    <row r="1164" s="13" customFormat="1">
      <c r="A1164" s="13"/>
      <c r="B1164" s="234"/>
      <c r="C1164" s="235"/>
      <c r="D1164" s="236" t="s">
        <v>215</v>
      </c>
      <c r="E1164" s="237" t="s">
        <v>19</v>
      </c>
      <c r="F1164" s="238" t="s">
        <v>244</v>
      </c>
      <c r="G1164" s="235"/>
      <c r="H1164" s="237" t="s">
        <v>19</v>
      </c>
      <c r="I1164" s="239"/>
      <c r="J1164" s="235"/>
      <c r="K1164" s="235"/>
      <c r="L1164" s="240"/>
      <c r="M1164" s="241"/>
      <c r="N1164" s="242"/>
      <c r="O1164" s="242"/>
      <c r="P1164" s="242"/>
      <c r="Q1164" s="242"/>
      <c r="R1164" s="242"/>
      <c r="S1164" s="242"/>
      <c r="T1164" s="24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4" t="s">
        <v>215</v>
      </c>
      <c r="AU1164" s="244" t="s">
        <v>81</v>
      </c>
      <c r="AV1164" s="13" t="s">
        <v>79</v>
      </c>
      <c r="AW1164" s="13" t="s">
        <v>33</v>
      </c>
      <c r="AX1164" s="13" t="s">
        <v>72</v>
      </c>
      <c r="AY1164" s="244" t="s">
        <v>203</v>
      </c>
    </row>
    <row r="1165" s="13" customFormat="1">
      <c r="A1165" s="13"/>
      <c r="B1165" s="234"/>
      <c r="C1165" s="235"/>
      <c r="D1165" s="236" t="s">
        <v>215</v>
      </c>
      <c r="E1165" s="237" t="s">
        <v>19</v>
      </c>
      <c r="F1165" s="238" t="s">
        <v>949</v>
      </c>
      <c r="G1165" s="235"/>
      <c r="H1165" s="237" t="s">
        <v>19</v>
      </c>
      <c r="I1165" s="239"/>
      <c r="J1165" s="235"/>
      <c r="K1165" s="235"/>
      <c r="L1165" s="240"/>
      <c r="M1165" s="241"/>
      <c r="N1165" s="242"/>
      <c r="O1165" s="242"/>
      <c r="P1165" s="242"/>
      <c r="Q1165" s="242"/>
      <c r="R1165" s="242"/>
      <c r="S1165" s="242"/>
      <c r="T1165" s="24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44" t="s">
        <v>215</v>
      </c>
      <c r="AU1165" s="244" t="s">
        <v>81</v>
      </c>
      <c r="AV1165" s="13" t="s">
        <v>79</v>
      </c>
      <c r="AW1165" s="13" t="s">
        <v>33</v>
      </c>
      <c r="AX1165" s="13" t="s">
        <v>72</v>
      </c>
      <c r="AY1165" s="244" t="s">
        <v>203</v>
      </c>
    </row>
    <row r="1166" s="13" customFormat="1">
      <c r="A1166" s="13"/>
      <c r="B1166" s="234"/>
      <c r="C1166" s="235"/>
      <c r="D1166" s="236" t="s">
        <v>215</v>
      </c>
      <c r="E1166" s="237" t="s">
        <v>19</v>
      </c>
      <c r="F1166" s="238" t="s">
        <v>971</v>
      </c>
      <c r="G1166" s="235"/>
      <c r="H1166" s="237" t="s">
        <v>19</v>
      </c>
      <c r="I1166" s="239"/>
      <c r="J1166" s="235"/>
      <c r="K1166" s="235"/>
      <c r="L1166" s="240"/>
      <c r="M1166" s="241"/>
      <c r="N1166" s="242"/>
      <c r="O1166" s="242"/>
      <c r="P1166" s="242"/>
      <c r="Q1166" s="242"/>
      <c r="R1166" s="242"/>
      <c r="S1166" s="242"/>
      <c r="T1166" s="24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44" t="s">
        <v>215</v>
      </c>
      <c r="AU1166" s="244" t="s">
        <v>81</v>
      </c>
      <c r="AV1166" s="13" t="s">
        <v>79</v>
      </c>
      <c r="AW1166" s="13" t="s">
        <v>33</v>
      </c>
      <c r="AX1166" s="13" t="s">
        <v>72</v>
      </c>
      <c r="AY1166" s="244" t="s">
        <v>203</v>
      </c>
    </row>
    <row r="1167" s="14" customFormat="1">
      <c r="A1167" s="14"/>
      <c r="B1167" s="245"/>
      <c r="C1167" s="246"/>
      <c r="D1167" s="236" t="s">
        <v>215</v>
      </c>
      <c r="E1167" s="247" t="s">
        <v>19</v>
      </c>
      <c r="F1167" s="248" t="s">
        <v>985</v>
      </c>
      <c r="G1167" s="246"/>
      <c r="H1167" s="249">
        <v>5.7130000000000001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5" t="s">
        <v>215</v>
      </c>
      <c r="AU1167" s="255" t="s">
        <v>81</v>
      </c>
      <c r="AV1167" s="14" t="s">
        <v>81</v>
      </c>
      <c r="AW1167" s="14" t="s">
        <v>33</v>
      </c>
      <c r="AX1167" s="14" t="s">
        <v>72</v>
      </c>
      <c r="AY1167" s="255" t="s">
        <v>203</v>
      </c>
    </row>
    <row r="1168" s="13" customFormat="1">
      <c r="A1168" s="13"/>
      <c r="B1168" s="234"/>
      <c r="C1168" s="235"/>
      <c r="D1168" s="236" t="s">
        <v>215</v>
      </c>
      <c r="E1168" s="237" t="s">
        <v>19</v>
      </c>
      <c r="F1168" s="238" t="s">
        <v>216</v>
      </c>
      <c r="G1168" s="235"/>
      <c r="H1168" s="237" t="s">
        <v>19</v>
      </c>
      <c r="I1168" s="239"/>
      <c r="J1168" s="235"/>
      <c r="K1168" s="235"/>
      <c r="L1168" s="240"/>
      <c r="M1168" s="241"/>
      <c r="N1168" s="242"/>
      <c r="O1168" s="242"/>
      <c r="P1168" s="242"/>
      <c r="Q1168" s="242"/>
      <c r="R1168" s="242"/>
      <c r="S1168" s="242"/>
      <c r="T1168" s="24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4" t="s">
        <v>215</v>
      </c>
      <c r="AU1168" s="244" t="s">
        <v>81</v>
      </c>
      <c r="AV1168" s="13" t="s">
        <v>79</v>
      </c>
      <c r="AW1168" s="13" t="s">
        <v>33</v>
      </c>
      <c r="AX1168" s="13" t="s">
        <v>72</v>
      </c>
      <c r="AY1168" s="244" t="s">
        <v>203</v>
      </c>
    </row>
    <row r="1169" s="13" customFormat="1">
      <c r="A1169" s="13"/>
      <c r="B1169" s="234"/>
      <c r="C1169" s="235"/>
      <c r="D1169" s="236" t="s">
        <v>215</v>
      </c>
      <c r="E1169" s="237" t="s">
        <v>19</v>
      </c>
      <c r="F1169" s="238" t="s">
        <v>986</v>
      </c>
      <c r="G1169" s="235"/>
      <c r="H1169" s="237" t="s">
        <v>19</v>
      </c>
      <c r="I1169" s="239"/>
      <c r="J1169" s="235"/>
      <c r="K1169" s="235"/>
      <c r="L1169" s="240"/>
      <c r="M1169" s="241"/>
      <c r="N1169" s="242"/>
      <c r="O1169" s="242"/>
      <c r="P1169" s="242"/>
      <c r="Q1169" s="242"/>
      <c r="R1169" s="242"/>
      <c r="S1169" s="242"/>
      <c r="T1169" s="24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4" t="s">
        <v>215</v>
      </c>
      <c r="AU1169" s="244" t="s">
        <v>81</v>
      </c>
      <c r="AV1169" s="13" t="s">
        <v>79</v>
      </c>
      <c r="AW1169" s="13" t="s">
        <v>33</v>
      </c>
      <c r="AX1169" s="13" t="s">
        <v>72</v>
      </c>
      <c r="AY1169" s="244" t="s">
        <v>203</v>
      </c>
    </row>
    <row r="1170" s="13" customFormat="1">
      <c r="A1170" s="13"/>
      <c r="B1170" s="234"/>
      <c r="C1170" s="235"/>
      <c r="D1170" s="236" t="s">
        <v>215</v>
      </c>
      <c r="E1170" s="237" t="s">
        <v>19</v>
      </c>
      <c r="F1170" s="238" t="s">
        <v>226</v>
      </c>
      <c r="G1170" s="235"/>
      <c r="H1170" s="237" t="s">
        <v>19</v>
      </c>
      <c r="I1170" s="239"/>
      <c r="J1170" s="235"/>
      <c r="K1170" s="235"/>
      <c r="L1170" s="240"/>
      <c r="M1170" s="241"/>
      <c r="N1170" s="242"/>
      <c r="O1170" s="242"/>
      <c r="P1170" s="242"/>
      <c r="Q1170" s="242"/>
      <c r="R1170" s="242"/>
      <c r="S1170" s="242"/>
      <c r="T1170" s="24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4" t="s">
        <v>215</v>
      </c>
      <c r="AU1170" s="244" t="s">
        <v>81</v>
      </c>
      <c r="AV1170" s="13" t="s">
        <v>79</v>
      </c>
      <c r="AW1170" s="13" t="s">
        <v>33</v>
      </c>
      <c r="AX1170" s="13" t="s">
        <v>72</v>
      </c>
      <c r="AY1170" s="244" t="s">
        <v>203</v>
      </c>
    </row>
    <row r="1171" s="13" customFormat="1">
      <c r="A1171" s="13"/>
      <c r="B1171" s="234"/>
      <c r="C1171" s="235"/>
      <c r="D1171" s="236" t="s">
        <v>215</v>
      </c>
      <c r="E1171" s="237" t="s">
        <v>19</v>
      </c>
      <c r="F1171" s="238" t="s">
        <v>949</v>
      </c>
      <c r="G1171" s="235"/>
      <c r="H1171" s="237" t="s">
        <v>19</v>
      </c>
      <c r="I1171" s="239"/>
      <c r="J1171" s="235"/>
      <c r="K1171" s="235"/>
      <c r="L1171" s="240"/>
      <c r="M1171" s="241"/>
      <c r="N1171" s="242"/>
      <c r="O1171" s="242"/>
      <c r="P1171" s="242"/>
      <c r="Q1171" s="242"/>
      <c r="R1171" s="242"/>
      <c r="S1171" s="242"/>
      <c r="T1171" s="24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44" t="s">
        <v>215</v>
      </c>
      <c r="AU1171" s="244" t="s">
        <v>81</v>
      </c>
      <c r="AV1171" s="13" t="s">
        <v>79</v>
      </c>
      <c r="AW1171" s="13" t="s">
        <v>33</v>
      </c>
      <c r="AX1171" s="13" t="s">
        <v>72</v>
      </c>
      <c r="AY1171" s="244" t="s">
        <v>203</v>
      </c>
    </row>
    <row r="1172" s="13" customFormat="1">
      <c r="A1172" s="13"/>
      <c r="B1172" s="234"/>
      <c r="C1172" s="235"/>
      <c r="D1172" s="236" t="s">
        <v>215</v>
      </c>
      <c r="E1172" s="237" t="s">
        <v>19</v>
      </c>
      <c r="F1172" s="238" t="s">
        <v>971</v>
      </c>
      <c r="G1172" s="235"/>
      <c r="H1172" s="237" t="s">
        <v>19</v>
      </c>
      <c r="I1172" s="239"/>
      <c r="J1172" s="235"/>
      <c r="K1172" s="235"/>
      <c r="L1172" s="240"/>
      <c r="M1172" s="241"/>
      <c r="N1172" s="242"/>
      <c r="O1172" s="242"/>
      <c r="P1172" s="242"/>
      <c r="Q1172" s="242"/>
      <c r="R1172" s="242"/>
      <c r="S1172" s="242"/>
      <c r="T1172" s="24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44" t="s">
        <v>215</v>
      </c>
      <c r="AU1172" s="244" t="s">
        <v>81</v>
      </c>
      <c r="AV1172" s="13" t="s">
        <v>79</v>
      </c>
      <c r="AW1172" s="13" t="s">
        <v>33</v>
      </c>
      <c r="AX1172" s="13" t="s">
        <v>72</v>
      </c>
      <c r="AY1172" s="244" t="s">
        <v>203</v>
      </c>
    </row>
    <row r="1173" s="14" customFormat="1">
      <c r="A1173" s="14"/>
      <c r="B1173" s="245"/>
      <c r="C1173" s="246"/>
      <c r="D1173" s="236" t="s">
        <v>215</v>
      </c>
      <c r="E1173" s="247" t="s">
        <v>19</v>
      </c>
      <c r="F1173" s="248" t="s">
        <v>987</v>
      </c>
      <c r="G1173" s="246"/>
      <c r="H1173" s="249">
        <v>3.7429999999999999</v>
      </c>
      <c r="I1173" s="250"/>
      <c r="J1173" s="246"/>
      <c r="K1173" s="246"/>
      <c r="L1173" s="251"/>
      <c r="M1173" s="252"/>
      <c r="N1173" s="253"/>
      <c r="O1173" s="253"/>
      <c r="P1173" s="253"/>
      <c r="Q1173" s="253"/>
      <c r="R1173" s="253"/>
      <c r="S1173" s="253"/>
      <c r="T1173" s="25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5" t="s">
        <v>215</v>
      </c>
      <c r="AU1173" s="255" t="s">
        <v>81</v>
      </c>
      <c r="AV1173" s="14" t="s">
        <v>81</v>
      </c>
      <c r="AW1173" s="14" t="s">
        <v>33</v>
      </c>
      <c r="AX1173" s="14" t="s">
        <v>72</v>
      </c>
      <c r="AY1173" s="255" t="s">
        <v>203</v>
      </c>
    </row>
    <row r="1174" s="13" customFormat="1">
      <c r="A1174" s="13"/>
      <c r="B1174" s="234"/>
      <c r="C1174" s="235"/>
      <c r="D1174" s="236" t="s">
        <v>215</v>
      </c>
      <c r="E1174" s="237" t="s">
        <v>19</v>
      </c>
      <c r="F1174" s="238" t="s">
        <v>216</v>
      </c>
      <c r="G1174" s="235"/>
      <c r="H1174" s="237" t="s">
        <v>19</v>
      </c>
      <c r="I1174" s="239"/>
      <c r="J1174" s="235"/>
      <c r="K1174" s="235"/>
      <c r="L1174" s="240"/>
      <c r="M1174" s="241"/>
      <c r="N1174" s="242"/>
      <c r="O1174" s="242"/>
      <c r="P1174" s="242"/>
      <c r="Q1174" s="242"/>
      <c r="R1174" s="242"/>
      <c r="S1174" s="242"/>
      <c r="T1174" s="24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4" t="s">
        <v>215</v>
      </c>
      <c r="AU1174" s="244" t="s">
        <v>81</v>
      </c>
      <c r="AV1174" s="13" t="s">
        <v>79</v>
      </c>
      <c r="AW1174" s="13" t="s">
        <v>33</v>
      </c>
      <c r="AX1174" s="13" t="s">
        <v>72</v>
      </c>
      <c r="AY1174" s="244" t="s">
        <v>203</v>
      </c>
    </row>
    <row r="1175" s="13" customFormat="1">
      <c r="A1175" s="13"/>
      <c r="B1175" s="234"/>
      <c r="C1175" s="235"/>
      <c r="D1175" s="236" t="s">
        <v>215</v>
      </c>
      <c r="E1175" s="237" t="s">
        <v>19</v>
      </c>
      <c r="F1175" s="238" t="s">
        <v>988</v>
      </c>
      <c r="G1175" s="235"/>
      <c r="H1175" s="237" t="s">
        <v>19</v>
      </c>
      <c r="I1175" s="239"/>
      <c r="J1175" s="235"/>
      <c r="K1175" s="235"/>
      <c r="L1175" s="240"/>
      <c r="M1175" s="241"/>
      <c r="N1175" s="242"/>
      <c r="O1175" s="242"/>
      <c r="P1175" s="242"/>
      <c r="Q1175" s="242"/>
      <c r="R1175" s="242"/>
      <c r="S1175" s="242"/>
      <c r="T1175" s="24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4" t="s">
        <v>215</v>
      </c>
      <c r="AU1175" s="244" t="s">
        <v>81</v>
      </c>
      <c r="AV1175" s="13" t="s">
        <v>79</v>
      </c>
      <c r="AW1175" s="13" t="s">
        <v>33</v>
      </c>
      <c r="AX1175" s="13" t="s">
        <v>72</v>
      </c>
      <c r="AY1175" s="244" t="s">
        <v>203</v>
      </c>
    </row>
    <row r="1176" s="13" customFormat="1">
      <c r="A1176" s="13"/>
      <c r="B1176" s="234"/>
      <c r="C1176" s="235"/>
      <c r="D1176" s="236" t="s">
        <v>215</v>
      </c>
      <c r="E1176" s="237" t="s">
        <v>19</v>
      </c>
      <c r="F1176" s="238" t="s">
        <v>329</v>
      </c>
      <c r="G1176" s="235"/>
      <c r="H1176" s="237" t="s">
        <v>19</v>
      </c>
      <c r="I1176" s="239"/>
      <c r="J1176" s="235"/>
      <c r="K1176" s="235"/>
      <c r="L1176" s="240"/>
      <c r="M1176" s="241"/>
      <c r="N1176" s="242"/>
      <c r="O1176" s="242"/>
      <c r="P1176" s="242"/>
      <c r="Q1176" s="242"/>
      <c r="R1176" s="242"/>
      <c r="S1176" s="242"/>
      <c r="T1176" s="24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44" t="s">
        <v>215</v>
      </c>
      <c r="AU1176" s="244" t="s">
        <v>81</v>
      </c>
      <c r="AV1176" s="13" t="s">
        <v>79</v>
      </c>
      <c r="AW1176" s="13" t="s">
        <v>33</v>
      </c>
      <c r="AX1176" s="13" t="s">
        <v>72</v>
      </c>
      <c r="AY1176" s="244" t="s">
        <v>203</v>
      </c>
    </row>
    <row r="1177" s="13" customFormat="1">
      <c r="A1177" s="13"/>
      <c r="B1177" s="234"/>
      <c r="C1177" s="235"/>
      <c r="D1177" s="236" t="s">
        <v>215</v>
      </c>
      <c r="E1177" s="237" t="s">
        <v>19</v>
      </c>
      <c r="F1177" s="238" t="s">
        <v>949</v>
      </c>
      <c r="G1177" s="235"/>
      <c r="H1177" s="237" t="s">
        <v>19</v>
      </c>
      <c r="I1177" s="239"/>
      <c r="J1177" s="235"/>
      <c r="K1177" s="235"/>
      <c r="L1177" s="240"/>
      <c r="M1177" s="241"/>
      <c r="N1177" s="242"/>
      <c r="O1177" s="242"/>
      <c r="P1177" s="242"/>
      <c r="Q1177" s="242"/>
      <c r="R1177" s="242"/>
      <c r="S1177" s="242"/>
      <c r="T1177" s="24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44" t="s">
        <v>215</v>
      </c>
      <c r="AU1177" s="244" t="s">
        <v>81</v>
      </c>
      <c r="AV1177" s="13" t="s">
        <v>79</v>
      </c>
      <c r="AW1177" s="13" t="s">
        <v>33</v>
      </c>
      <c r="AX1177" s="13" t="s">
        <v>72</v>
      </c>
      <c r="AY1177" s="244" t="s">
        <v>203</v>
      </c>
    </row>
    <row r="1178" s="13" customFormat="1">
      <c r="A1178" s="13"/>
      <c r="B1178" s="234"/>
      <c r="C1178" s="235"/>
      <c r="D1178" s="236" t="s">
        <v>215</v>
      </c>
      <c r="E1178" s="237" t="s">
        <v>19</v>
      </c>
      <c r="F1178" s="238" t="s">
        <v>971</v>
      </c>
      <c r="G1178" s="235"/>
      <c r="H1178" s="237" t="s">
        <v>19</v>
      </c>
      <c r="I1178" s="239"/>
      <c r="J1178" s="235"/>
      <c r="K1178" s="235"/>
      <c r="L1178" s="240"/>
      <c r="M1178" s="241"/>
      <c r="N1178" s="242"/>
      <c r="O1178" s="242"/>
      <c r="P1178" s="242"/>
      <c r="Q1178" s="242"/>
      <c r="R1178" s="242"/>
      <c r="S1178" s="242"/>
      <c r="T1178" s="24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44" t="s">
        <v>215</v>
      </c>
      <c r="AU1178" s="244" t="s">
        <v>81</v>
      </c>
      <c r="AV1178" s="13" t="s">
        <v>79</v>
      </c>
      <c r="AW1178" s="13" t="s">
        <v>33</v>
      </c>
      <c r="AX1178" s="13" t="s">
        <v>72</v>
      </c>
      <c r="AY1178" s="244" t="s">
        <v>203</v>
      </c>
    </row>
    <row r="1179" s="14" customFormat="1">
      <c r="A1179" s="14"/>
      <c r="B1179" s="245"/>
      <c r="C1179" s="246"/>
      <c r="D1179" s="236" t="s">
        <v>215</v>
      </c>
      <c r="E1179" s="247" t="s">
        <v>19</v>
      </c>
      <c r="F1179" s="248" t="s">
        <v>989</v>
      </c>
      <c r="G1179" s="246"/>
      <c r="H1179" s="249">
        <v>3.1520000000000001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5" t="s">
        <v>215</v>
      </c>
      <c r="AU1179" s="255" t="s">
        <v>81</v>
      </c>
      <c r="AV1179" s="14" t="s">
        <v>81</v>
      </c>
      <c r="AW1179" s="14" t="s">
        <v>33</v>
      </c>
      <c r="AX1179" s="14" t="s">
        <v>72</v>
      </c>
      <c r="AY1179" s="255" t="s">
        <v>203</v>
      </c>
    </row>
    <row r="1180" s="15" customFormat="1">
      <c r="A1180" s="15"/>
      <c r="B1180" s="256"/>
      <c r="C1180" s="257"/>
      <c r="D1180" s="236" t="s">
        <v>215</v>
      </c>
      <c r="E1180" s="258" t="s">
        <v>19</v>
      </c>
      <c r="F1180" s="259" t="s">
        <v>246</v>
      </c>
      <c r="G1180" s="257"/>
      <c r="H1180" s="260">
        <v>50.422000000000004</v>
      </c>
      <c r="I1180" s="261"/>
      <c r="J1180" s="257"/>
      <c r="K1180" s="257"/>
      <c r="L1180" s="262"/>
      <c r="M1180" s="263"/>
      <c r="N1180" s="264"/>
      <c r="O1180" s="264"/>
      <c r="P1180" s="264"/>
      <c r="Q1180" s="264"/>
      <c r="R1180" s="264"/>
      <c r="S1180" s="264"/>
      <c r="T1180" s="26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T1180" s="266" t="s">
        <v>215</v>
      </c>
      <c r="AU1180" s="266" t="s">
        <v>81</v>
      </c>
      <c r="AV1180" s="15" t="s">
        <v>211</v>
      </c>
      <c r="AW1180" s="15" t="s">
        <v>33</v>
      </c>
      <c r="AX1180" s="15" t="s">
        <v>79</v>
      </c>
      <c r="AY1180" s="266" t="s">
        <v>203</v>
      </c>
    </row>
    <row r="1181" s="2" customFormat="1" ht="16.5" customHeight="1">
      <c r="A1181" s="40"/>
      <c r="B1181" s="41"/>
      <c r="C1181" s="216" t="s">
        <v>1025</v>
      </c>
      <c r="D1181" s="216" t="s">
        <v>206</v>
      </c>
      <c r="E1181" s="217" t="s">
        <v>1026</v>
      </c>
      <c r="F1181" s="218" t="s">
        <v>1027</v>
      </c>
      <c r="G1181" s="219" t="s">
        <v>209</v>
      </c>
      <c r="H1181" s="220">
        <v>221.31999999999999</v>
      </c>
      <c r="I1181" s="221"/>
      <c r="J1181" s="222">
        <f>ROUND(I1181*H1181,2)</f>
        <v>0</v>
      </c>
      <c r="K1181" s="218" t="s">
        <v>210</v>
      </c>
      <c r="L1181" s="46"/>
      <c r="M1181" s="223" t="s">
        <v>19</v>
      </c>
      <c r="N1181" s="224" t="s">
        <v>43</v>
      </c>
      <c r="O1181" s="86"/>
      <c r="P1181" s="225">
        <f>O1181*H1181</f>
        <v>0</v>
      </c>
      <c r="Q1181" s="225">
        <v>6.2500000000000003E-06</v>
      </c>
      <c r="R1181" s="225">
        <f>Q1181*H1181</f>
        <v>0.0013832499999999999</v>
      </c>
      <c r="S1181" s="225">
        <v>0</v>
      </c>
      <c r="T1181" s="226">
        <f>S1181*H1181</f>
        <v>0</v>
      </c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R1181" s="227" t="s">
        <v>321</v>
      </c>
      <c r="AT1181" s="227" t="s">
        <v>206</v>
      </c>
      <c r="AU1181" s="227" t="s">
        <v>81</v>
      </c>
      <c r="AY1181" s="19" t="s">
        <v>203</v>
      </c>
      <c r="BE1181" s="228">
        <f>IF(N1181="základní",J1181,0)</f>
        <v>0</v>
      </c>
      <c r="BF1181" s="228">
        <f>IF(N1181="snížená",J1181,0)</f>
        <v>0</v>
      </c>
      <c r="BG1181" s="228">
        <f>IF(N1181="zákl. přenesená",J1181,0)</f>
        <v>0</v>
      </c>
      <c r="BH1181" s="228">
        <f>IF(N1181="sníž. přenesená",J1181,0)</f>
        <v>0</v>
      </c>
      <c r="BI1181" s="228">
        <f>IF(N1181="nulová",J1181,0)</f>
        <v>0</v>
      </c>
      <c r="BJ1181" s="19" t="s">
        <v>79</v>
      </c>
      <c r="BK1181" s="228">
        <f>ROUND(I1181*H1181,2)</f>
        <v>0</v>
      </c>
      <c r="BL1181" s="19" t="s">
        <v>321</v>
      </c>
      <c r="BM1181" s="227" t="s">
        <v>1028</v>
      </c>
    </row>
    <row r="1182" s="2" customFormat="1">
      <c r="A1182" s="40"/>
      <c r="B1182" s="41"/>
      <c r="C1182" s="42"/>
      <c r="D1182" s="229" t="s">
        <v>213</v>
      </c>
      <c r="E1182" s="42"/>
      <c r="F1182" s="230" t="s">
        <v>1029</v>
      </c>
      <c r="G1182" s="42"/>
      <c r="H1182" s="42"/>
      <c r="I1182" s="231"/>
      <c r="J1182" s="42"/>
      <c r="K1182" s="42"/>
      <c r="L1182" s="46"/>
      <c r="M1182" s="232"/>
      <c r="N1182" s="233"/>
      <c r="O1182" s="86"/>
      <c r="P1182" s="86"/>
      <c r="Q1182" s="86"/>
      <c r="R1182" s="86"/>
      <c r="S1182" s="86"/>
      <c r="T1182" s="87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T1182" s="19" t="s">
        <v>213</v>
      </c>
      <c r="AU1182" s="19" t="s">
        <v>81</v>
      </c>
    </row>
    <row r="1183" s="13" customFormat="1">
      <c r="A1183" s="13"/>
      <c r="B1183" s="234"/>
      <c r="C1183" s="235"/>
      <c r="D1183" s="236" t="s">
        <v>215</v>
      </c>
      <c r="E1183" s="237" t="s">
        <v>19</v>
      </c>
      <c r="F1183" s="238" t="s">
        <v>216</v>
      </c>
      <c r="G1183" s="235"/>
      <c r="H1183" s="237" t="s">
        <v>19</v>
      </c>
      <c r="I1183" s="239"/>
      <c r="J1183" s="235"/>
      <c r="K1183" s="235"/>
      <c r="L1183" s="240"/>
      <c r="M1183" s="241"/>
      <c r="N1183" s="242"/>
      <c r="O1183" s="242"/>
      <c r="P1183" s="242"/>
      <c r="Q1183" s="242"/>
      <c r="R1183" s="242"/>
      <c r="S1183" s="242"/>
      <c r="T1183" s="24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4" t="s">
        <v>215</v>
      </c>
      <c r="AU1183" s="244" t="s">
        <v>81</v>
      </c>
      <c r="AV1183" s="13" t="s">
        <v>79</v>
      </c>
      <c r="AW1183" s="13" t="s">
        <v>33</v>
      </c>
      <c r="AX1183" s="13" t="s">
        <v>72</v>
      </c>
      <c r="AY1183" s="244" t="s">
        <v>203</v>
      </c>
    </row>
    <row r="1184" s="13" customFormat="1">
      <c r="A1184" s="13"/>
      <c r="B1184" s="234"/>
      <c r="C1184" s="235"/>
      <c r="D1184" s="236" t="s">
        <v>215</v>
      </c>
      <c r="E1184" s="237" t="s">
        <v>19</v>
      </c>
      <c r="F1184" s="238" t="s">
        <v>948</v>
      </c>
      <c r="G1184" s="235"/>
      <c r="H1184" s="237" t="s">
        <v>19</v>
      </c>
      <c r="I1184" s="239"/>
      <c r="J1184" s="235"/>
      <c r="K1184" s="235"/>
      <c r="L1184" s="240"/>
      <c r="M1184" s="241"/>
      <c r="N1184" s="242"/>
      <c r="O1184" s="242"/>
      <c r="P1184" s="242"/>
      <c r="Q1184" s="242"/>
      <c r="R1184" s="242"/>
      <c r="S1184" s="242"/>
      <c r="T1184" s="24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4" t="s">
        <v>215</v>
      </c>
      <c r="AU1184" s="244" t="s">
        <v>81</v>
      </c>
      <c r="AV1184" s="13" t="s">
        <v>79</v>
      </c>
      <c r="AW1184" s="13" t="s">
        <v>33</v>
      </c>
      <c r="AX1184" s="13" t="s">
        <v>72</v>
      </c>
      <c r="AY1184" s="244" t="s">
        <v>203</v>
      </c>
    </row>
    <row r="1185" s="13" customFormat="1">
      <c r="A1185" s="13"/>
      <c r="B1185" s="234"/>
      <c r="C1185" s="235"/>
      <c r="D1185" s="236" t="s">
        <v>215</v>
      </c>
      <c r="E1185" s="237" t="s">
        <v>19</v>
      </c>
      <c r="F1185" s="238" t="s">
        <v>218</v>
      </c>
      <c r="G1185" s="235"/>
      <c r="H1185" s="237" t="s">
        <v>19</v>
      </c>
      <c r="I1185" s="239"/>
      <c r="J1185" s="235"/>
      <c r="K1185" s="235"/>
      <c r="L1185" s="240"/>
      <c r="M1185" s="241"/>
      <c r="N1185" s="242"/>
      <c r="O1185" s="242"/>
      <c r="P1185" s="242"/>
      <c r="Q1185" s="242"/>
      <c r="R1185" s="242"/>
      <c r="S1185" s="242"/>
      <c r="T1185" s="24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4" t="s">
        <v>215</v>
      </c>
      <c r="AU1185" s="244" t="s">
        <v>81</v>
      </c>
      <c r="AV1185" s="13" t="s">
        <v>79</v>
      </c>
      <c r="AW1185" s="13" t="s">
        <v>33</v>
      </c>
      <c r="AX1185" s="13" t="s">
        <v>72</v>
      </c>
      <c r="AY1185" s="244" t="s">
        <v>203</v>
      </c>
    </row>
    <row r="1186" s="13" customFormat="1">
      <c r="A1186" s="13"/>
      <c r="B1186" s="234"/>
      <c r="C1186" s="235"/>
      <c r="D1186" s="236" t="s">
        <v>215</v>
      </c>
      <c r="E1186" s="237" t="s">
        <v>19</v>
      </c>
      <c r="F1186" s="238" t="s">
        <v>949</v>
      </c>
      <c r="G1186" s="235"/>
      <c r="H1186" s="237" t="s">
        <v>19</v>
      </c>
      <c r="I1186" s="239"/>
      <c r="J1186" s="235"/>
      <c r="K1186" s="235"/>
      <c r="L1186" s="240"/>
      <c r="M1186" s="241"/>
      <c r="N1186" s="242"/>
      <c r="O1186" s="242"/>
      <c r="P1186" s="242"/>
      <c r="Q1186" s="242"/>
      <c r="R1186" s="242"/>
      <c r="S1186" s="242"/>
      <c r="T1186" s="24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44" t="s">
        <v>215</v>
      </c>
      <c r="AU1186" s="244" t="s">
        <v>81</v>
      </c>
      <c r="AV1186" s="13" t="s">
        <v>79</v>
      </c>
      <c r="AW1186" s="13" t="s">
        <v>33</v>
      </c>
      <c r="AX1186" s="13" t="s">
        <v>72</v>
      </c>
      <c r="AY1186" s="244" t="s">
        <v>203</v>
      </c>
    </row>
    <row r="1187" s="13" customFormat="1">
      <c r="A1187" s="13"/>
      <c r="B1187" s="234"/>
      <c r="C1187" s="235"/>
      <c r="D1187" s="236" t="s">
        <v>215</v>
      </c>
      <c r="E1187" s="237" t="s">
        <v>19</v>
      </c>
      <c r="F1187" s="238" t="s">
        <v>950</v>
      </c>
      <c r="G1187" s="235"/>
      <c r="H1187" s="237" t="s">
        <v>19</v>
      </c>
      <c r="I1187" s="239"/>
      <c r="J1187" s="235"/>
      <c r="K1187" s="235"/>
      <c r="L1187" s="240"/>
      <c r="M1187" s="241"/>
      <c r="N1187" s="242"/>
      <c r="O1187" s="242"/>
      <c r="P1187" s="242"/>
      <c r="Q1187" s="242"/>
      <c r="R1187" s="242"/>
      <c r="S1187" s="242"/>
      <c r="T1187" s="24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4" t="s">
        <v>215</v>
      </c>
      <c r="AU1187" s="244" t="s">
        <v>81</v>
      </c>
      <c r="AV1187" s="13" t="s">
        <v>79</v>
      </c>
      <c r="AW1187" s="13" t="s">
        <v>33</v>
      </c>
      <c r="AX1187" s="13" t="s">
        <v>72</v>
      </c>
      <c r="AY1187" s="244" t="s">
        <v>203</v>
      </c>
    </row>
    <row r="1188" s="14" customFormat="1">
      <c r="A1188" s="14"/>
      <c r="B1188" s="245"/>
      <c r="C1188" s="246"/>
      <c r="D1188" s="236" t="s">
        <v>215</v>
      </c>
      <c r="E1188" s="247" t="s">
        <v>19</v>
      </c>
      <c r="F1188" s="248" t="s">
        <v>221</v>
      </c>
      <c r="G1188" s="246"/>
      <c r="H1188" s="249">
        <v>7.5700000000000003</v>
      </c>
      <c r="I1188" s="250"/>
      <c r="J1188" s="246"/>
      <c r="K1188" s="246"/>
      <c r="L1188" s="251"/>
      <c r="M1188" s="252"/>
      <c r="N1188" s="253"/>
      <c r="O1188" s="253"/>
      <c r="P1188" s="253"/>
      <c r="Q1188" s="253"/>
      <c r="R1188" s="253"/>
      <c r="S1188" s="253"/>
      <c r="T1188" s="25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5" t="s">
        <v>215</v>
      </c>
      <c r="AU1188" s="255" t="s">
        <v>81</v>
      </c>
      <c r="AV1188" s="14" t="s">
        <v>81</v>
      </c>
      <c r="AW1188" s="14" t="s">
        <v>33</v>
      </c>
      <c r="AX1188" s="14" t="s">
        <v>72</v>
      </c>
      <c r="AY1188" s="255" t="s">
        <v>203</v>
      </c>
    </row>
    <row r="1189" s="13" customFormat="1">
      <c r="A1189" s="13"/>
      <c r="B1189" s="234"/>
      <c r="C1189" s="235"/>
      <c r="D1189" s="236" t="s">
        <v>215</v>
      </c>
      <c r="E1189" s="237" t="s">
        <v>19</v>
      </c>
      <c r="F1189" s="238" t="s">
        <v>216</v>
      </c>
      <c r="G1189" s="235"/>
      <c r="H1189" s="237" t="s">
        <v>19</v>
      </c>
      <c r="I1189" s="239"/>
      <c r="J1189" s="235"/>
      <c r="K1189" s="235"/>
      <c r="L1189" s="240"/>
      <c r="M1189" s="241"/>
      <c r="N1189" s="242"/>
      <c r="O1189" s="242"/>
      <c r="P1189" s="242"/>
      <c r="Q1189" s="242"/>
      <c r="R1189" s="242"/>
      <c r="S1189" s="242"/>
      <c r="T1189" s="24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4" t="s">
        <v>215</v>
      </c>
      <c r="AU1189" s="244" t="s">
        <v>81</v>
      </c>
      <c r="AV1189" s="13" t="s">
        <v>79</v>
      </c>
      <c r="AW1189" s="13" t="s">
        <v>33</v>
      </c>
      <c r="AX1189" s="13" t="s">
        <v>72</v>
      </c>
      <c r="AY1189" s="244" t="s">
        <v>203</v>
      </c>
    </row>
    <row r="1190" s="13" customFormat="1">
      <c r="A1190" s="13"/>
      <c r="B1190" s="234"/>
      <c r="C1190" s="235"/>
      <c r="D1190" s="236" t="s">
        <v>215</v>
      </c>
      <c r="E1190" s="237" t="s">
        <v>19</v>
      </c>
      <c r="F1190" s="238" t="s">
        <v>951</v>
      </c>
      <c r="G1190" s="235"/>
      <c r="H1190" s="237" t="s">
        <v>19</v>
      </c>
      <c r="I1190" s="239"/>
      <c r="J1190" s="235"/>
      <c r="K1190" s="235"/>
      <c r="L1190" s="240"/>
      <c r="M1190" s="241"/>
      <c r="N1190" s="242"/>
      <c r="O1190" s="242"/>
      <c r="P1190" s="242"/>
      <c r="Q1190" s="242"/>
      <c r="R1190" s="242"/>
      <c r="S1190" s="242"/>
      <c r="T1190" s="24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4" t="s">
        <v>215</v>
      </c>
      <c r="AU1190" s="244" t="s">
        <v>81</v>
      </c>
      <c r="AV1190" s="13" t="s">
        <v>79</v>
      </c>
      <c r="AW1190" s="13" t="s">
        <v>33</v>
      </c>
      <c r="AX1190" s="13" t="s">
        <v>72</v>
      </c>
      <c r="AY1190" s="244" t="s">
        <v>203</v>
      </c>
    </row>
    <row r="1191" s="13" customFormat="1">
      <c r="A1191" s="13"/>
      <c r="B1191" s="234"/>
      <c r="C1191" s="235"/>
      <c r="D1191" s="236" t="s">
        <v>215</v>
      </c>
      <c r="E1191" s="237" t="s">
        <v>19</v>
      </c>
      <c r="F1191" s="238" t="s">
        <v>223</v>
      </c>
      <c r="G1191" s="235"/>
      <c r="H1191" s="237" t="s">
        <v>19</v>
      </c>
      <c r="I1191" s="239"/>
      <c r="J1191" s="235"/>
      <c r="K1191" s="235"/>
      <c r="L1191" s="240"/>
      <c r="M1191" s="241"/>
      <c r="N1191" s="242"/>
      <c r="O1191" s="242"/>
      <c r="P1191" s="242"/>
      <c r="Q1191" s="242"/>
      <c r="R1191" s="242"/>
      <c r="S1191" s="242"/>
      <c r="T1191" s="24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4" t="s">
        <v>215</v>
      </c>
      <c r="AU1191" s="244" t="s">
        <v>81</v>
      </c>
      <c r="AV1191" s="13" t="s">
        <v>79</v>
      </c>
      <c r="AW1191" s="13" t="s">
        <v>33</v>
      </c>
      <c r="AX1191" s="13" t="s">
        <v>72</v>
      </c>
      <c r="AY1191" s="244" t="s">
        <v>203</v>
      </c>
    </row>
    <row r="1192" s="13" customFormat="1">
      <c r="A1192" s="13"/>
      <c r="B1192" s="234"/>
      <c r="C1192" s="235"/>
      <c r="D1192" s="236" t="s">
        <v>215</v>
      </c>
      <c r="E1192" s="237" t="s">
        <v>19</v>
      </c>
      <c r="F1192" s="238" t="s">
        <v>949</v>
      </c>
      <c r="G1192" s="235"/>
      <c r="H1192" s="237" t="s">
        <v>19</v>
      </c>
      <c r="I1192" s="239"/>
      <c r="J1192" s="235"/>
      <c r="K1192" s="235"/>
      <c r="L1192" s="240"/>
      <c r="M1192" s="241"/>
      <c r="N1192" s="242"/>
      <c r="O1192" s="242"/>
      <c r="P1192" s="242"/>
      <c r="Q1192" s="242"/>
      <c r="R1192" s="242"/>
      <c r="S1192" s="242"/>
      <c r="T1192" s="24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4" t="s">
        <v>215</v>
      </c>
      <c r="AU1192" s="244" t="s">
        <v>81</v>
      </c>
      <c r="AV1192" s="13" t="s">
        <v>79</v>
      </c>
      <c r="AW1192" s="13" t="s">
        <v>33</v>
      </c>
      <c r="AX1192" s="13" t="s">
        <v>72</v>
      </c>
      <c r="AY1192" s="244" t="s">
        <v>203</v>
      </c>
    </row>
    <row r="1193" s="13" customFormat="1">
      <c r="A1193" s="13"/>
      <c r="B1193" s="234"/>
      <c r="C1193" s="235"/>
      <c r="D1193" s="236" t="s">
        <v>215</v>
      </c>
      <c r="E1193" s="237" t="s">
        <v>19</v>
      </c>
      <c r="F1193" s="238" t="s">
        <v>950</v>
      </c>
      <c r="G1193" s="235"/>
      <c r="H1193" s="237" t="s">
        <v>19</v>
      </c>
      <c r="I1193" s="239"/>
      <c r="J1193" s="235"/>
      <c r="K1193" s="235"/>
      <c r="L1193" s="240"/>
      <c r="M1193" s="241"/>
      <c r="N1193" s="242"/>
      <c r="O1193" s="242"/>
      <c r="P1193" s="242"/>
      <c r="Q1193" s="242"/>
      <c r="R1193" s="242"/>
      <c r="S1193" s="242"/>
      <c r="T1193" s="24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4" t="s">
        <v>215</v>
      </c>
      <c r="AU1193" s="244" t="s">
        <v>81</v>
      </c>
      <c r="AV1193" s="13" t="s">
        <v>79</v>
      </c>
      <c r="AW1193" s="13" t="s">
        <v>33</v>
      </c>
      <c r="AX1193" s="13" t="s">
        <v>72</v>
      </c>
      <c r="AY1193" s="244" t="s">
        <v>203</v>
      </c>
    </row>
    <row r="1194" s="14" customFormat="1">
      <c r="A1194" s="14"/>
      <c r="B1194" s="245"/>
      <c r="C1194" s="246"/>
      <c r="D1194" s="236" t="s">
        <v>215</v>
      </c>
      <c r="E1194" s="247" t="s">
        <v>19</v>
      </c>
      <c r="F1194" s="248" t="s">
        <v>224</v>
      </c>
      <c r="G1194" s="246"/>
      <c r="H1194" s="249">
        <v>32.890000000000001</v>
      </c>
      <c r="I1194" s="250"/>
      <c r="J1194" s="246"/>
      <c r="K1194" s="246"/>
      <c r="L1194" s="251"/>
      <c r="M1194" s="252"/>
      <c r="N1194" s="253"/>
      <c r="O1194" s="253"/>
      <c r="P1194" s="253"/>
      <c r="Q1194" s="253"/>
      <c r="R1194" s="253"/>
      <c r="S1194" s="253"/>
      <c r="T1194" s="25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5" t="s">
        <v>215</v>
      </c>
      <c r="AU1194" s="255" t="s">
        <v>81</v>
      </c>
      <c r="AV1194" s="14" t="s">
        <v>81</v>
      </c>
      <c r="AW1194" s="14" t="s">
        <v>33</v>
      </c>
      <c r="AX1194" s="14" t="s">
        <v>72</v>
      </c>
      <c r="AY1194" s="255" t="s">
        <v>203</v>
      </c>
    </row>
    <row r="1195" s="13" customFormat="1">
      <c r="A1195" s="13"/>
      <c r="B1195" s="234"/>
      <c r="C1195" s="235"/>
      <c r="D1195" s="236" t="s">
        <v>215</v>
      </c>
      <c r="E1195" s="237" t="s">
        <v>19</v>
      </c>
      <c r="F1195" s="238" t="s">
        <v>216</v>
      </c>
      <c r="G1195" s="235"/>
      <c r="H1195" s="237" t="s">
        <v>19</v>
      </c>
      <c r="I1195" s="239"/>
      <c r="J1195" s="235"/>
      <c r="K1195" s="235"/>
      <c r="L1195" s="240"/>
      <c r="M1195" s="241"/>
      <c r="N1195" s="242"/>
      <c r="O1195" s="242"/>
      <c r="P1195" s="242"/>
      <c r="Q1195" s="242"/>
      <c r="R1195" s="242"/>
      <c r="S1195" s="242"/>
      <c r="T1195" s="24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4" t="s">
        <v>215</v>
      </c>
      <c r="AU1195" s="244" t="s">
        <v>81</v>
      </c>
      <c r="AV1195" s="13" t="s">
        <v>79</v>
      </c>
      <c r="AW1195" s="13" t="s">
        <v>33</v>
      </c>
      <c r="AX1195" s="13" t="s">
        <v>72</v>
      </c>
      <c r="AY1195" s="244" t="s">
        <v>203</v>
      </c>
    </row>
    <row r="1196" s="13" customFormat="1">
      <c r="A1196" s="13"/>
      <c r="B1196" s="234"/>
      <c r="C1196" s="235"/>
      <c r="D1196" s="236" t="s">
        <v>215</v>
      </c>
      <c r="E1196" s="237" t="s">
        <v>19</v>
      </c>
      <c r="F1196" s="238" t="s">
        <v>952</v>
      </c>
      <c r="G1196" s="235"/>
      <c r="H1196" s="237" t="s">
        <v>19</v>
      </c>
      <c r="I1196" s="239"/>
      <c r="J1196" s="235"/>
      <c r="K1196" s="235"/>
      <c r="L1196" s="240"/>
      <c r="M1196" s="241"/>
      <c r="N1196" s="242"/>
      <c r="O1196" s="242"/>
      <c r="P1196" s="242"/>
      <c r="Q1196" s="242"/>
      <c r="R1196" s="242"/>
      <c r="S1196" s="242"/>
      <c r="T1196" s="24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4" t="s">
        <v>215</v>
      </c>
      <c r="AU1196" s="244" t="s">
        <v>81</v>
      </c>
      <c r="AV1196" s="13" t="s">
        <v>79</v>
      </c>
      <c r="AW1196" s="13" t="s">
        <v>33</v>
      </c>
      <c r="AX1196" s="13" t="s">
        <v>72</v>
      </c>
      <c r="AY1196" s="244" t="s">
        <v>203</v>
      </c>
    </row>
    <row r="1197" s="13" customFormat="1">
      <c r="A1197" s="13"/>
      <c r="B1197" s="234"/>
      <c r="C1197" s="235"/>
      <c r="D1197" s="236" t="s">
        <v>215</v>
      </c>
      <c r="E1197" s="237" t="s">
        <v>19</v>
      </c>
      <c r="F1197" s="238" t="s">
        <v>238</v>
      </c>
      <c r="G1197" s="235"/>
      <c r="H1197" s="237" t="s">
        <v>19</v>
      </c>
      <c r="I1197" s="239"/>
      <c r="J1197" s="235"/>
      <c r="K1197" s="235"/>
      <c r="L1197" s="240"/>
      <c r="M1197" s="241"/>
      <c r="N1197" s="242"/>
      <c r="O1197" s="242"/>
      <c r="P1197" s="242"/>
      <c r="Q1197" s="242"/>
      <c r="R1197" s="242"/>
      <c r="S1197" s="242"/>
      <c r="T1197" s="24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4" t="s">
        <v>215</v>
      </c>
      <c r="AU1197" s="244" t="s">
        <v>81</v>
      </c>
      <c r="AV1197" s="13" t="s">
        <v>79</v>
      </c>
      <c r="AW1197" s="13" t="s">
        <v>33</v>
      </c>
      <c r="AX1197" s="13" t="s">
        <v>72</v>
      </c>
      <c r="AY1197" s="244" t="s">
        <v>203</v>
      </c>
    </row>
    <row r="1198" s="13" customFormat="1">
      <c r="A1198" s="13"/>
      <c r="B1198" s="234"/>
      <c r="C1198" s="235"/>
      <c r="D1198" s="236" t="s">
        <v>215</v>
      </c>
      <c r="E1198" s="237" t="s">
        <v>19</v>
      </c>
      <c r="F1198" s="238" t="s">
        <v>949</v>
      </c>
      <c r="G1198" s="235"/>
      <c r="H1198" s="237" t="s">
        <v>19</v>
      </c>
      <c r="I1198" s="239"/>
      <c r="J1198" s="235"/>
      <c r="K1198" s="235"/>
      <c r="L1198" s="240"/>
      <c r="M1198" s="241"/>
      <c r="N1198" s="242"/>
      <c r="O1198" s="242"/>
      <c r="P1198" s="242"/>
      <c r="Q1198" s="242"/>
      <c r="R1198" s="242"/>
      <c r="S1198" s="242"/>
      <c r="T1198" s="24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4" t="s">
        <v>215</v>
      </c>
      <c r="AU1198" s="244" t="s">
        <v>81</v>
      </c>
      <c r="AV1198" s="13" t="s">
        <v>79</v>
      </c>
      <c r="AW1198" s="13" t="s">
        <v>33</v>
      </c>
      <c r="AX1198" s="13" t="s">
        <v>72</v>
      </c>
      <c r="AY1198" s="244" t="s">
        <v>203</v>
      </c>
    </row>
    <row r="1199" s="13" customFormat="1">
      <c r="A1199" s="13"/>
      <c r="B1199" s="234"/>
      <c r="C1199" s="235"/>
      <c r="D1199" s="236" t="s">
        <v>215</v>
      </c>
      <c r="E1199" s="237" t="s">
        <v>19</v>
      </c>
      <c r="F1199" s="238" t="s">
        <v>950</v>
      </c>
      <c r="G1199" s="235"/>
      <c r="H1199" s="237" t="s">
        <v>19</v>
      </c>
      <c r="I1199" s="239"/>
      <c r="J1199" s="235"/>
      <c r="K1199" s="235"/>
      <c r="L1199" s="240"/>
      <c r="M1199" s="241"/>
      <c r="N1199" s="242"/>
      <c r="O1199" s="242"/>
      <c r="P1199" s="242"/>
      <c r="Q1199" s="242"/>
      <c r="R1199" s="242"/>
      <c r="S1199" s="242"/>
      <c r="T1199" s="24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4" t="s">
        <v>215</v>
      </c>
      <c r="AU1199" s="244" t="s">
        <v>81</v>
      </c>
      <c r="AV1199" s="13" t="s">
        <v>79</v>
      </c>
      <c r="AW1199" s="13" t="s">
        <v>33</v>
      </c>
      <c r="AX1199" s="13" t="s">
        <v>72</v>
      </c>
      <c r="AY1199" s="244" t="s">
        <v>203</v>
      </c>
    </row>
    <row r="1200" s="14" customFormat="1">
      <c r="A1200" s="14"/>
      <c r="B1200" s="245"/>
      <c r="C1200" s="246"/>
      <c r="D1200" s="236" t="s">
        <v>215</v>
      </c>
      <c r="E1200" s="247" t="s">
        <v>19</v>
      </c>
      <c r="F1200" s="248" t="s">
        <v>239</v>
      </c>
      <c r="G1200" s="246"/>
      <c r="H1200" s="249">
        <v>39.799999999999997</v>
      </c>
      <c r="I1200" s="250"/>
      <c r="J1200" s="246"/>
      <c r="K1200" s="246"/>
      <c r="L1200" s="251"/>
      <c r="M1200" s="252"/>
      <c r="N1200" s="253"/>
      <c r="O1200" s="253"/>
      <c r="P1200" s="253"/>
      <c r="Q1200" s="253"/>
      <c r="R1200" s="253"/>
      <c r="S1200" s="253"/>
      <c r="T1200" s="25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5" t="s">
        <v>215</v>
      </c>
      <c r="AU1200" s="255" t="s">
        <v>81</v>
      </c>
      <c r="AV1200" s="14" t="s">
        <v>81</v>
      </c>
      <c r="AW1200" s="14" t="s">
        <v>33</v>
      </c>
      <c r="AX1200" s="14" t="s">
        <v>72</v>
      </c>
      <c r="AY1200" s="255" t="s">
        <v>203</v>
      </c>
    </row>
    <row r="1201" s="13" customFormat="1">
      <c r="A1201" s="13"/>
      <c r="B1201" s="234"/>
      <c r="C1201" s="235"/>
      <c r="D1201" s="236" t="s">
        <v>215</v>
      </c>
      <c r="E1201" s="237" t="s">
        <v>19</v>
      </c>
      <c r="F1201" s="238" t="s">
        <v>216</v>
      </c>
      <c r="G1201" s="235"/>
      <c r="H1201" s="237" t="s">
        <v>19</v>
      </c>
      <c r="I1201" s="239"/>
      <c r="J1201" s="235"/>
      <c r="K1201" s="235"/>
      <c r="L1201" s="240"/>
      <c r="M1201" s="241"/>
      <c r="N1201" s="242"/>
      <c r="O1201" s="242"/>
      <c r="P1201" s="242"/>
      <c r="Q1201" s="242"/>
      <c r="R1201" s="242"/>
      <c r="S1201" s="242"/>
      <c r="T1201" s="24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4" t="s">
        <v>215</v>
      </c>
      <c r="AU1201" s="244" t="s">
        <v>81</v>
      </c>
      <c r="AV1201" s="13" t="s">
        <v>79</v>
      </c>
      <c r="AW1201" s="13" t="s">
        <v>33</v>
      </c>
      <c r="AX1201" s="13" t="s">
        <v>72</v>
      </c>
      <c r="AY1201" s="244" t="s">
        <v>203</v>
      </c>
    </row>
    <row r="1202" s="13" customFormat="1">
      <c r="A1202" s="13"/>
      <c r="B1202" s="234"/>
      <c r="C1202" s="235"/>
      <c r="D1202" s="236" t="s">
        <v>215</v>
      </c>
      <c r="E1202" s="237" t="s">
        <v>19</v>
      </c>
      <c r="F1202" s="238" t="s">
        <v>953</v>
      </c>
      <c r="G1202" s="235"/>
      <c r="H1202" s="237" t="s">
        <v>19</v>
      </c>
      <c r="I1202" s="239"/>
      <c r="J1202" s="235"/>
      <c r="K1202" s="235"/>
      <c r="L1202" s="240"/>
      <c r="M1202" s="241"/>
      <c r="N1202" s="242"/>
      <c r="O1202" s="242"/>
      <c r="P1202" s="242"/>
      <c r="Q1202" s="242"/>
      <c r="R1202" s="242"/>
      <c r="S1202" s="242"/>
      <c r="T1202" s="24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44" t="s">
        <v>215</v>
      </c>
      <c r="AU1202" s="244" t="s">
        <v>81</v>
      </c>
      <c r="AV1202" s="13" t="s">
        <v>79</v>
      </c>
      <c r="AW1202" s="13" t="s">
        <v>33</v>
      </c>
      <c r="AX1202" s="13" t="s">
        <v>72</v>
      </c>
      <c r="AY1202" s="244" t="s">
        <v>203</v>
      </c>
    </row>
    <row r="1203" s="13" customFormat="1">
      <c r="A1203" s="13"/>
      <c r="B1203" s="234"/>
      <c r="C1203" s="235"/>
      <c r="D1203" s="236" t="s">
        <v>215</v>
      </c>
      <c r="E1203" s="237" t="s">
        <v>19</v>
      </c>
      <c r="F1203" s="238" t="s">
        <v>232</v>
      </c>
      <c r="G1203" s="235"/>
      <c r="H1203" s="237" t="s">
        <v>19</v>
      </c>
      <c r="I1203" s="239"/>
      <c r="J1203" s="235"/>
      <c r="K1203" s="235"/>
      <c r="L1203" s="240"/>
      <c r="M1203" s="241"/>
      <c r="N1203" s="242"/>
      <c r="O1203" s="242"/>
      <c r="P1203" s="242"/>
      <c r="Q1203" s="242"/>
      <c r="R1203" s="242"/>
      <c r="S1203" s="242"/>
      <c r="T1203" s="24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4" t="s">
        <v>215</v>
      </c>
      <c r="AU1203" s="244" t="s">
        <v>81</v>
      </c>
      <c r="AV1203" s="13" t="s">
        <v>79</v>
      </c>
      <c r="AW1203" s="13" t="s">
        <v>33</v>
      </c>
      <c r="AX1203" s="13" t="s">
        <v>72</v>
      </c>
      <c r="AY1203" s="244" t="s">
        <v>203</v>
      </c>
    </row>
    <row r="1204" s="13" customFormat="1">
      <c r="A1204" s="13"/>
      <c r="B1204" s="234"/>
      <c r="C1204" s="235"/>
      <c r="D1204" s="236" t="s">
        <v>215</v>
      </c>
      <c r="E1204" s="237" t="s">
        <v>19</v>
      </c>
      <c r="F1204" s="238" t="s">
        <v>949</v>
      </c>
      <c r="G1204" s="235"/>
      <c r="H1204" s="237" t="s">
        <v>19</v>
      </c>
      <c r="I1204" s="239"/>
      <c r="J1204" s="235"/>
      <c r="K1204" s="235"/>
      <c r="L1204" s="240"/>
      <c r="M1204" s="241"/>
      <c r="N1204" s="242"/>
      <c r="O1204" s="242"/>
      <c r="P1204" s="242"/>
      <c r="Q1204" s="242"/>
      <c r="R1204" s="242"/>
      <c r="S1204" s="242"/>
      <c r="T1204" s="24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4" t="s">
        <v>215</v>
      </c>
      <c r="AU1204" s="244" t="s">
        <v>81</v>
      </c>
      <c r="AV1204" s="13" t="s">
        <v>79</v>
      </c>
      <c r="AW1204" s="13" t="s">
        <v>33</v>
      </c>
      <c r="AX1204" s="13" t="s">
        <v>72</v>
      </c>
      <c r="AY1204" s="244" t="s">
        <v>203</v>
      </c>
    </row>
    <row r="1205" s="13" customFormat="1">
      <c r="A1205" s="13"/>
      <c r="B1205" s="234"/>
      <c r="C1205" s="235"/>
      <c r="D1205" s="236" t="s">
        <v>215</v>
      </c>
      <c r="E1205" s="237" t="s">
        <v>19</v>
      </c>
      <c r="F1205" s="238" t="s">
        <v>950</v>
      </c>
      <c r="G1205" s="235"/>
      <c r="H1205" s="237" t="s">
        <v>19</v>
      </c>
      <c r="I1205" s="239"/>
      <c r="J1205" s="235"/>
      <c r="K1205" s="235"/>
      <c r="L1205" s="240"/>
      <c r="M1205" s="241"/>
      <c r="N1205" s="242"/>
      <c r="O1205" s="242"/>
      <c r="P1205" s="242"/>
      <c r="Q1205" s="242"/>
      <c r="R1205" s="242"/>
      <c r="S1205" s="242"/>
      <c r="T1205" s="24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4" t="s">
        <v>215</v>
      </c>
      <c r="AU1205" s="244" t="s">
        <v>81</v>
      </c>
      <c r="AV1205" s="13" t="s">
        <v>79</v>
      </c>
      <c r="AW1205" s="13" t="s">
        <v>33</v>
      </c>
      <c r="AX1205" s="13" t="s">
        <v>72</v>
      </c>
      <c r="AY1205" s="244" t="s">
        <v>203</v>
      </c>
    </row>
    <row r="1206" s="14" customFormat="1">
      <c r="A1206" s="14"/>
      <c r="B1206" s="245"/>
      <c r="C1206" s="246"/>
      <c r="D1206" s="236" t="s">
        <v>215</v>
      </c>
      <c r="E1206" s="247" t="s">
        <v>19</v>
      </c>
      <c r="F1206" s="248" t="s">
        <v>233</v>
      </c>
      <c r="G1206" s="246"/>
      <c r="H1206" s="249">
        <v>35.07</v>
      </c>
      <c r="I1206" s="250"/>
      <c r="J1206" s="246"/>
      <c r="K1206" s="246"/>
      <c r="L1206" s="251"/>
      <c r="M1206" s="252"/>
      <c r="N1206" s="253"/>
      <c r="O1206" s="253"/>
      <c r="P1206" s="253"/>
      <c r="Q1206" s="253"/>
      <c r="R1206" s="253"/>
      <c r="S1206" s="253"/>
      <c r="T1206" s="25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5" t="s">
        <v>215</v>
      </c>
      <c r="AU1206" s="255" t="s">
        <v>81</v>
      </c>
      <c r="AV1206" s="14" t="s">
        <v>81</v>
      </c>
      <c r="AW1206" s="14" t="s">
        <v>33</v>
      </c>
      <c r="AX1206" s="14" t="s">
        <v>72</v>
      </c>
      <c r="AY1206" s="255" t="s">
        <v>203</v>
      </c>
    </row>
    <row r="1207" s="13" customFormat="1">
      <c r="A1207" s="13"/>
      <c r="B1207" s="234"/>
      <c r="C1207" s="235"/>
      <c r="D1207" s="236" t="s">
        <v>215</v>
      </c>
      <c r="E1207" s="237" t="s">
        <v>19</v>
      </c>
      <c r="F1207" s="238" t="s">
        <v>216</v>
      </c>
      <c r="G1207" s="235"/>
      <c r="H1207" s="237" t="s">
        <v>19</v>
      </c>
      <c r="I1207" s="239"/>
      <c r="J1207" s="235"/>
      <c r="K1207" s="235"/>
      <c r="L1207" s="240"/>
      <c r="M1207" s="241"/>
      <c r="N1207" s="242"/>
      <c r="O1207" s="242"/>
      <c r="P1207" s="242"/>
      <c r="Q1207" s="242"/>
      <c r="R1207" s="242"/>
      <c r="S1207" s="242"/>
      <c r="T1207" s="24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4" t="s">
        <v>215</v>
      </c>
      <c r="AU1207" s="244" t="s">
        <v>81</v>
      </c>
      <c r="AV1207" s="13" t="s">
        <v>79</v>
      </c>
      <c r="AW1207" s="13" t="s">
        <v>33</v>
      </c>
      <c r="AX1207" s="13" t="s">
        <v>72</v>
      </c>
      <c r="AY1207" s="244" t="s">
        <v>203</v>
      </c>
    </row>
    <row r="1208" s="13" customFormat="1">
      <c r="A1208" s="13"/>
      <c r="B1208" s="234"/>
      <c r="C1208" s="235"/>
      <c r="D1208" s="236" t="s">
        <v>215</v>
      </c>
      <c r="E1208" s="237" t="s">
        <v>19</v>
      </c>
      <c r="F1208" s="238" t="s">
        <v>954</v>
      </c>
      <c r="G1208" s="235"/>
      <c r="H1208" s="237" t="s">
        <v>19</v>
      </c>
      <c r="I1208" s="239"/>
      <c r="J1208" s="235"/>
      <c r="K1208" s="235"/>
      <c r="L1208" s="240"/>
      <c r="M1208" s="241"/>
      <c r="N1208" s="242"/>
      <c r="O1208" s="242"/>
      <c r="P1208" s="242"/>
      <c r="Q1208" s="242"/>
      <c r="R1208" s="242"/>
      <c r="S1208" s="242"/>
      <c r="T1208" s="24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44" t="s">
        <v>215</v>
      </c>
      <c r="AU1208" s="244" t="s">
        <v>81</v>
      </c>
      <c r="AV1208" s="13" t="s">
        <v>79</v>
      </c>
      <c r="AW1208" s="13" t="s">
        <v>33</v>
      </c>
      <c r="AX1208" s="13" t="s">
        <v>72</v>
      </c>
      <c r="AY1208" s="244" t="s">
        <v>203</v>
      </c>
    </row>
    <row r="1209" s="13" customFormat="1">
      <c r="A1209" s="13"/>
      <c r="B1209" s="234"/>
      <c r="C1209" s="235"/>
      <c r="D1209" s="236" t="s">
        <v>215</v>
      </c>
      <c r="E1209" s="237" t="s">
        <v>19</v>
      </c>
      <c r="F1209" s="238" t="s">
        <v>241</v>
      </c>
      <c r="G1209" s="235"/>
      <c r="H1209" s="237" t="s">
        <v>19</v>
      </c>
      <c r="I1209" s="239"/>
      <c r="J1209" s="235"/>
      <c r="K1209" s="235"/>
      <c r="L1209" s="240"/>
      <c r="M1209" s="241"/>
      <c r="N1209" s="242"/>
      <c r="O1209" s="242"/>
      <c r="P1209" s="242"/>
      <c r="Q1209" s="242"/>
      <c r="R1209" s="242"/>
      <c r="S1209" s="242"/>
      <c r="T1209" s="24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4" t="s">
        <v>215</v>
      </c>
      <c r="AU1209" s="244" t="s">
        <v>81</v>
      </c>
      <c r="AV1209" s="13" t="s">
        <v>79</v>
      </c>
      <c r="AW1209" s="13" t="s">
        <v>33</v>
      </c>
      <c r="AX1209" s="13" t="s">
        <v>72</v>
      </c>
      <c r="AY1209" s="244" t="s">
        <v>203</v>
      </c>
    </row>
    <row r="1210" s="13" customFormat="1">
      <c r="A1210" s="13"/>
      <c r="B1210" s="234"/>
      <c r="C1210" s="235"/>
      <c r="D1210" s="236" t="s">
        <v>215</v>
      </c>
      <c r="E1210" s="237" t="s">
        <v>19</v>
      </c>
      <c r="F1210" s="238" t="s">
        <v>949</v>
      </c>
      <c r="G1210" s="235"/>
      <c r="H1210" s="237" t="s">
        <v>19</v>
      </c>
      <c r="I1210" s="239"/>
      <c r="J1210" s="235"/>
      <c r="K1210" s="235"/>
      <c r="L1210" s="240"/>
      <c r="M1210" s="241"/>
      <c r="N1210" s="242"/>
      <c r="O1210" s="242"/>
      <c r="P1210" s="242"/>
      <c r="Q1210" s="242"/>
      <c r="R1210" s="242"/>
      <c r="S1210" s="242"/>
      <c r="T1210" s="24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4" t="s">
        <v>215</v>
      </c>
      <c r="AU1210" s="244" t="s">
        <v>81</v>
      </c>
      <c r="AV1210" s="13" t="s">
        <v>79</v>
      </c>
      <c r="AW1210" s="13" t="s">
        <v>33</v>
      </c>
      <c r="AX1210" s="13" t="s">
        <v>72</v>
      </c>
      <c r="AY1210" s="244" t="s">
        <v>203</v>
      </c>
    </row>
    <row r="1211" s="13" customFormat="1">
      <c r="A1211" s="13"/>
      <c r="B1211" s="234"/>
      <c r="C1211" s="235"/>
      <c r="D1211" s="236" t="s">
        <v>215</v>
      </c>
      <c r="E1211" s="237" t="s">
        <v>19</v>
      </c>
      <c r="F1211" s="238" t="s">
        <v>950</v>
      </c>
      <c r="G1211" s="235"/>
      <c r="H1211" s="237" t="s">
        <v>19</v>
      </c>
      <c r="I1211" s="239"/>
      <c r="J1211" s="235"/>
      <c r="K1211" s="235"/>
      <c r="L1211" s="240"/>
      <c r="M1211" s="241"/>
      <c r="N1211" s="242"/>
      <c r="O1211" s="242"/>
      <c r="P1211" s="242"/>
      <c r="Q1211" s="242"/>
      <c r="R1211" s="242"/>
      <c r="S1211" s="242"/>
      <c r="T1211" s="24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4" t="s">
        <v>215</v>
      </c>
      <c r="AU1211" s="244" t="s">
        <v>81</v>
      </c>
      <c r="AV1211" s="13" t="s">
        <v>79</v>
      </c>
      <c r="AW1211" s="13" t="s">
        <v>33</v>
      </c>
      <c r="AX1211" s="13" t="s">
        <v>72</v>
      </c>
      <c r="AY1211" s="244" t="s">
        <v>203</v>
      </c>
    </row>
    <row r="1212" s="14" customFormat="1">
      <c r="A1212" s="14"/>
      <c r="B1212" s="245"/>
      <c r="C1212" s="246"/>
      <c r="D1212" s="236" t="s">
        <v>215</v>
      </c>
      <c r="E1212" s="247" t="s">
        <v>19</v>
      </c>
      <c r="F1212" s="248" t="s">
        <v>242</v>
      </c>
      <c r="G1212" s="246"/>
      <c r="H1212" s="249">
        <v>14.24</v>
      </c>
      <c r="I1212" s="250"/>
      <c r="J1212" s="246"/>
      <c r="K1212" s="246"/>
      <c r="L1212" s="251"/>
      <c r="M1212" s="252"/>
      <c r="N1212" s="253"/>
      <c r="O1212" s="253"/>
      <c r="P1212" s="253"/>
      <c r="Q1212" s="253"/>
      <c r="R1212" s="253"/>
      <c r="S1212" s="253"/>
      <c r="T1212" s="25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55" t="s">
        <v>215</v>
      </c>
      <c r="AU1212" s="255" t="s">
        <v>81</v>
      </c>
      <c r="AV1212" s="14" t="s">
        <v>81</v>
      </c>
      <c r="AW1212" s="14" t="s">
        <v>33</v>
      </c>
      <c r="AX1212" s="14" t="s">
        <v>72</v>
      </c>
      <c r="AY1212" s="255" t="s">
        <v>203</v>
      </c>
    </row>
    <row r="1213" s="13" customFormat="1">
      <c r="A1213" s="13"/>
      <c r="B1213" s="234"/>
      <c r="C1213" s="235"/>
      <c r="D1213" s="236" t="s">
        <v>215</v>
      </c>
      <c r="E1213" s="237" t="s">
        <v>19</v>
      </c>
      <c r="F1213" s="238" t="s">
        <v>216</v>
      </c>
      <c r="G1213" s="235"/>
      <c r="H1213" s="237" t="s">
        <v>19</v>
      </c>
      <c r="I1213" s="239"/>
      <c r="J1213" s="235"/>
      <c r="K1213" s="235"/>
      <c r="L1213" s="240"/>
      <c r="M1213" s="241"/>
      <c r="N1213" s="242"/>
      <c r="O1213" s="242"/>
      <c r="P1213" s="242"/>
      <c r="Q1213" s="242"/>
      <c r="R1213" s="242"/>
      <c r="S1213" s="242"/>
      <c r="T1213" s="24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4" t="s">
        <v>215</v>
      </c>
      <c r="AU1213" s="244" t="s">
        <v>81</v>
      </c>
      <c r="AV1213" s="13" t="s">
        <v>79</v>
      </c>
      <c r="AW1213" s="13" t="s">
        <v>33</v>
      </c>
      <c r="AX1213" s="13" t="s">
        <v>72</v>
      </c>
      <c r="AY1213" s="244" t="s">
        <v>203</v>
      </c>
    </row>
    <row r="1214" s="13" customFormat="1">
      <c r="A1214" s="13"/>
      <c r="B1214" s="234"/>
      <c r="C1214" s="235"/>
      <c r="D1214" s="236" t="s">
        <v>215</v>
      </c>
      <c r="E1214" s="237" t="s">
        <v>19</v>
      </c>
      <c r="F1214" s="238" t="s">
        <v>955</v>
      </c>
      <c r="G1214" s="235"/>
      <c r="H1214" s="237" t="s">
        <v>19</v>
      </c>
      <c r="I1214" s="239"/>
      <c r="J1214" s="235"/>
      <c r="K1214" s="235"/>
      <c r="L1214" s="240"/>
      <c r="M1214" s="241"/>
      <c r="N1214" s="242"/>
      <c r="O1214" s="242"/>
      <c r="P1214" s="242"/>
      <c r="Q1214" s="242"/>
      <c r="R1214" s="242"/>
      <c r="S1214" s="242"/>
      <c r="T1214" s="24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4" t="s">
        <v>215</v>
      </c>
      <c r="AU1214" s="244" t="s">
        <v>81</v>
      </c>
      <c r="AV1214" s="13" t="s">
        <v>79</v>
      </c>
      <c r="AW1214" s="13" t="s">
        <v>33</v>
      </c>
      <c r="AX1214" s="13" t="s">
        <v>72</v>
      </c>
      <c r="AY1214" s="244" t="s">
        <v>203</v>
      </c>
    </row>
    <row r="1215" s="13" customFormat="1">
      <c r="A1215" s="13"/>
      <c r="B1215" s="234"/>
      <c r="C1215" s="235"/>
      <c r="D1215" s="236" t="s">
        <v>215</v>
      </c>
      <c r="E1215" s="237" t="s">
        <v>19</v>
      </c>
      <c r="F1215" s="238" t="s">
        <v>235</v>
      </c>
      <c r="G1215" s="235"/>
      <c r="H1215" s="237" t="s">
        <v>19</v>
      </c>
      <c r="I1215" s="239"/>
      <c r="J1215" s="235"/>
      <c r="K1215" s="235"/>
      <c r="L1215" s="240"/>
      <c r="M1215" s="241"/>
      <c r="N1215" s="242"/>
      <c r="O1215" s="242"/>
      <c r="P1215" s="242"/>
      <c r="Q1215" s="242"/>
      <c r="R1215" s="242"/>
      <c r="S1215" s="242"/>
      <c r="T1215" s="24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4" t="s">
        <v>215</v>
      </c>
      <c r="AU1215" s="244" t="s">
        <v>81</v>
      </c>
      <c r="AV1215" s="13" t="s">
        <v>79</v>
      </c>
      <c r="AW1215" s="13" t="s">
        <v>33</v>
      </c>
      <c r="AX1215" s="13" t="s">
        <v>72</v>
      </c>
      <c r="AY1215" s="244" t="s">
        <v>203</v>
      </c>
    </row>
    <row r="1216" s="13" customFormat="1">
      <c r="A1216" s="13"/>
      <c r="B1216" s="234"/>
      <c r="C1216" s="235"/>
      <c r="D1216" s="236" t="s">
        <v>215</v>
      </c>
      <c r="E1216" s="237" t="s">
        <v>19</v>
      </c>
      <c r="F1216" s="238" t="s">
        <v>949</v>
      </c>
      <c r="G1216" s="235"/>
      <c r="H1216" s="237" t="s">
        <v>19</v>
      </c>
      <c r="I1216" s="239"/>
      <c r="J1216" s="235"/>
      <c r="K1216" s="235"/>
      <c r="L1216" s="240"/>
      <c r="M1216" s="241"/>
      <c r="N1216" s="242"/>
      <c r="O1216" s="242"/>
      <c r="P1216" s="242"/>
      <c r="Q1216" s="242"/>
      <c r="R1216" s="242"/>
      <c r="S1216" s="242"/>
      <c r="T1216" s="24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44" t="s">
        <v>215</v>
      </c>
      <c r="AU1216" s="244" t="s">
        <v>81</v>
      </c>
      <c r="AV1216" s="13" t="s">
        <v>79</v>
      </c>
      <c r="AW1216" s="13" t="s">
        <v>33</v>
      </c>
      <c r="AX1216" s="13" t="s">
        <v>72</v>
      </c>
      <c r="AY1216" s="244" t="s">
        <v>203</v>
      </c>
    </row>
    <row r="1217" s="13" customFormat="1">
      <c r="A1217" s="13"/>
      <c r="B1217" s="234"/>
      <c r="C1217" s="235"/>
      <c r="D1217" s="236" t="s">
        <v>215</v>
      </c>
      <c r="E1217" s="237" t="s">
        <v>19</v>
      </c>
      <c r="F1217" s="238" t="s">
        <v>950</v>
      </c>
      <c r="G1217" s="235"/>
      <c r="H1217" s="237" t="s">
        <v>19</v>
      </c>
      <c r="I1217" s="239"/>
      <c r="J1217" s="235"/>
      <c r="K1217" s="235"/>
      <c r="L1217" s="240"/>
      <c r="M1217" s="241"/>
      <c r="N1217" s="242"/>
      <c r="O1217" s="242"/>
      <c r="P1217" s="242"/>
      <c r="Q1217" s="242"/>
      <c r="R1217" s="242"/>
      <c r="S1217" s="242"/>
      <c r="T1217" s="24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4" t="s">
        <v>215</v>
      </c>
      <c r="AU1217" s="244" t="s">
        <v>81</v>
      </c>
      <c r="AV1217" s="13" t="s">
        <v>79</v>
      </c>
      <c r="AW1217" s="13" t="s">
        <v>33</v>
      </c>
      <c r="AX1217" s="13" t="s">
        <v>72</v>
      </c>
      <c r="AY1217" s="244" t="s">
        <v>203</v>
      </c>
    </row>
    <row r="1218" s="14" customFormat="1">
      <c r="A1218" s="14"/>
      <c r="B1218" s="245"/>
      <c r="C1218" s="246"/>
      <c r="D1218" s="236" t="s">
        <v>215</v>
      </c>
      <c r="E1218" s="247" t="s">
        <v>19</v>
      </c>
      <c r="F1218" s="248" t="s">
        <v>236</v>
      </c>
      <c r="G1218" s="246"/>
      <c r="H1218" s="249">
        <v>28.050000000000001</v>
      </c>
      <c r="I1218" s="250"/>
      <c r="J1218" s="246"/>
      <c r="K1218" s="246"/>
      <c r="L1218" s="251"/>
      <c r="M1218" s="252"/>
      <c r="N1218" s="253"/>
      <c r="O1218" s="253"/>
      <c r="P1218" s="253"/>
      <c r="Q1218" s="253"/>
      <c r="R1218" s="253"/>
      <c r="S1218" s="253"/>
      <c r="T1218" s="25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5" t="s">
        <v>215</v>
      </c>
      <c r="AU1218" s="255" t="s">
        <v>81</v>
      </c>
      <c r="AV1218" s="14" t="s">
        <v>81</v>
      </c>
      <c r="AW1218" s="14" t="s">
        <v>33</v>
      </c>
      <c r="AX1218" s="14" t="s">
        <v>72</v>
      </c>
      <c r="AY1218" s="255" t="s">
        <v>203</v>
      </c>
    </row>
    <row r="1219" s="13" customFormat="1">
      <c r="A1219" s="13"/>
      <c r="B1219" s="234"/>
      <c r="C1219" s="235"/>
      <c r="D1219" s="236" t="s">
        <v>215</v>
      </c>
      <c r="E1219" s="237" t="s">
        <v>19</v>
      </c>
      <c r="F1219" s="238" t="s">
        <v>216</v>
      </c>
      <c r="G1219" s="235"/>
      <c r="H1219" s="237" t="s">
        <v>19</v>
      </c>
      <c r="I1219" s="239"/>
      <c r="J1219" s="235"/>
      <c r="K1219" s="235"/>
      <c r="L1219" s="240"/>
      <c r="M1219" s="241"/>
      <c r="N1219" s="242"/>
      <c r="O1219" s="242"/>
      <c r="P1219" s="242"/>
      <c r="Q1219" s="242"/>
      <c r="R1219" s="242"/>
      <c r="S1219" s="242"/>
      <c r="T1219" s="24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4" t="s">
        <v>215</v>
      </c>
      <c r="AU1219" s="244" t="s">
        <v>81</v>
      </c>
      <c r="AV1219" s="13" t="s">
        <v>79</v>
      </c>
      <c r="AW1219" s="13" t="s">
        <v>33</v>
      </c>
      <c r="AX1219" s="13" t="s">
        <v>72</v>
      </c>
      <c r="AY1219" s="244" t="s">
        <v>203</v>
      </c>
    </row>
    <row r="1220" s="13" customFormat="1">
      <c r="A1220" s="13"/>
      <c r="B1220" s="234"/>
      <c r="C1220" s="235"/>
      <c r="D1220" s="236" t="s">
        <v>215</v>
      </c>
      <c r="E1220" s="237" t="s">
        <v>19</v>
      </c>
      <c r="F1220" s="238" t="s">
        <v>956</v>
      </c>
      <c r="G1220" s="235"/>
      <c r="H1220" s="237" t="s">
        <v>19</v>
      </c>
      <c r="I1220" s="239"/>
      <c r="J1220" s="235"/>
      <c r="K1220" s="235"/>
      <c r="L1220" s="240"/>
      <c r="M1220" s="241"/>
      <c r="N1220" s="242"/>
      <c r="O1220" s="242"/>
      <c r="P1220" s="242"/>
      <c r="Q1220" s="242"/>
      <c r="R1220" s="242"/>
      <c r="S1220" s="242"/>
      <c r="T1220" s="24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4" t="s">
        <v>215</v>
      </c>
      <c r="AU1220" s="244" t="s">
        <v>81</v>
      </c>
      <c r="AV1220" s="13" t="s">
        <v>79</v>
      </c>
      <c r="AW1220" s="13" t="s">
        <v>33</v>
      </c>
      <c r="AX1220" s="13" t="s">
        <v>72</v>
      </c>
      <c r="AY1220" s="244" t="s">
        <v>203</v>
      </c>
    </row>
    <row r="1221" s="13" customFormat="1">
      <c r="A1221" s="13"/>
      <c r="B1221" s="234"/>
      <c r="C1221" s="235"/>
      <c r="D1221" s="236" t="s">
        <v>215</v>
      </c>
      <c r="E1221" s="237" t="s">
        <v>19</v>
      </c>
      <c r="F1221" s="238" t="s">
        <v>229</v>
      </c>
      <c r="G1221" s="235"/>
      <c r="H1221" s="237" t="s">
        <v>19</v>
      </c>
      <c r="I1221" s="239"/>
      <c r="J1221" s="235"/>
      <c r="K1221" s="235"/>
      <c r="L1221" s="240"/>
      <c r="M1221" s="241"/>
      <c r="N1221" s="242"/>
      <c r="O1221" s="242"/>
      <c r="P1221" s="242"/>
      <c r="Q1221" s="242"/>
      <c r="R1221" s="242"/>
      <c r="S1221" s="242"/>
      <c r="T1221" s="24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4" t="s">
        <v>215</v>
      </c>
      <c r="AU1221" s="244" t="s">
        <v>81</v>
      </c>
      <c r="AV1221" s="13" t="s">
        <v>79</v>
      </c>
      <c r="AW1221" s="13" t="s">
        <v>33</v>
      </c>
      <c r="AX1221" s="13" t="s">
        <v>72</v>
      </c>
      <c r="AY1221" s="244" t="s">
        <v>203</v>
      </c>
    </row>
    <row r="1222" s="13" customFormat="1">
      <c r="A1222" s="13"/>
      <c r="B1222" s="234"/>
      <c r="C1222" s="235"/>
      <c r="D1222" s="236" t="s">
        <v>215</v>
      </c>
      <c r="E1222" s="237" t="s">
        <v>19</v>
      </c>
      <c r="F1222" s="238" t="s">
        <v>949</v>
      </c>
      <c r="G1222" s="235"/>
      <c r="H1222" s="237" t="s">
        <v>19</v>
      </c>
      <c r="I1222" s="239"/>
      <c r="J1222" s="235"/>
      <c r="K1222" s="235"/>
      <c r="L1222" s="240"/>
      <c r="M1222" s="241"/>
      <c r="N1222" s="242"/>
      <c r="O1222" s="242"/>
      <c r="P1222" s="242"/>
      <c r="Q1222" s="242"/>
      <c r="R1222" s="242"/>
      <c r="S1222" s="242"/>
      <c r="T1222" s="24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4" t="s">
        <v>215</v>
      </c>
      <c r="AU1222" s="244" t="s">
        <v>81</v>
      </c>
      <c r="AV1222" s="13" t="s">
        <v>79</v>
      </c>
      <c r="AW1222" s="13" t="s">
        <v>33</v>
      </c>
      <c r="AX1222" s="13" t="s">
        <v>72</v>
      </c>
      <c r="AY1222" s="244" t="s">
        <v>203</v>
      </c>
    </row>
    <row r="1223" s="13" customFormat="1">
      <c r="A1223" s="13"/>
      <c r="B1223" s="234"/>
      <c r="C1223" s="235"/>
      <c r="D1223" s="236" t="s">
        <v>215</v>
      </c>
      <c r="E1223" s="237" t="s">
        <v>19</v>
      </c>
      <c r="F1223" s="238" t="s">
        <v>950</v>
      </c>
      <c r="G1223" s="235"/>
      <c r="H1223" s="237" t="s">
        <v>19</v>
      </c>
      <c r="I1223" s="239"/>
      <c r="J1223" s="235"/>
      <c r="K1223" s="235"/>
      <c r="L1223" s="240"/>
      <c r="M1223" s="241"/>
      <c r="N1223" s="242"/>
      <c r="O1223" s="242"/>
      <c r="P1223" s="242"/>
      <c r="Q1223" s="242"/>
      <c r="R1223" s="242"/>
      <c r="S1223" s="242"/>
      <c r="T1223" s="24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4" t="s">
        <v>215</v>
      </c>
      <c r="AU1223" s="244" t="s">
        <v>81</v>
      </c>
      <c r="AV1223" s="13" t="s">
        <v>79</v>
      </c>
      <c r="AW1223" s="13" t="s">
        <v>33</v>
      </c>
      <c r="AX1223" s="13" t="s">
        <v>72</v>
      </c>
      <c r="AY1223" s="244" t="s">
        <v>203</v>
      </c>
    </row>
    <row r="1224" s="14" customFormat="1">
      <c r="A1224" s="14"/>
      <c r="B1224" s="245"/>
      <c r="C1224" s="246"/>
      <c r="D1224" s="236" t="s">
        <v>215</v>
      </c>
      <c r="E1224" s="247" t="s">
        <v>19</v>
      </c>
      <c r="F1224" s="248" t="s">
        <v>230</v>
      </c>
      <c r="G1224" s="246"/>
      <c r="H1224" s="249">
        <v>20.960000000000001</v>
      </c>
      <c r="I1224" s="250"/>
      <c r="J1224" s="246"/>
      <c r="K1224" s="246"/>
      <c r="L1224" s="251"/>
      <c r="M1224" s="252"/>
      <c r="N1224" s="253"/>
      <c r="O1224" s="253"/>
      <c r="P1224" s="253"/>
      <c r="Q1224" s="253"/>
      <c r="R1224" s="253"/>
      <c r="S1224" s="253"/>
      <c r="T1224" s="25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5" t="s">
        <v>215</v>
      </c>
      <c r="AU1224" s="255" t="s">
        <v>81</v>
      </c>
      <c r="AV1224" s="14" t="s">
        <v>81</v>
      </c>
      <c r="AW1224" s="14" t="s">
        <v>33</v>
      </c>
      <c r="AX1224" s="14" t="s">
        <v>72</v>
      </c>
      <c r="AY1224" s="255" t="s">
        <v>203</v>
      </c>
    </row>
    <row r="1225" s="13" customFormat="1">
      <c r="A1225" s="13"/>
      <c r="B1225" s="234"/>
      <c r="C1225" s="235"/>
      <c r="D1225" s="236" t="s">
        <v>215</v>
      </c>
      <c r="E1225" s="237" t="s">
        <v>19</v>
      </c>
      <c r="F1225" s="238" t="s">
        <v>216</v>
      </c>
      <c r="G1225" s="235"/>
      <c r="H1225" s="237" t="s">
        <v>19</v>
      </c>
      <c r="I1225" s="239"/>
      <c r="J1225" s="235"/>
      <c r="K1225" s="235"/>
      <c r="L1225" s="240"/>
      <c r="M1225" s="241"/>
      <c r="N1225" s="242"/>
      <c r="O1225" s="242"/>
      <c r="P1225" s="242"/>
      <c r="Q1225" s="242"/>
      <c r="R1225" s="242"/>
      <c r="S1225" s="242"/>
      <c r="T1225" s="24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44" t="s">
        <v>215</v>
      </c>
      <c r="AU1225" s="244" t="s">
        <v>81</v>
      </c>
      <c r="AV1225" s="13" t="s">
        <v>79</v>
      </c>
      <c r="AW1225" s="13" t="s">
        <v>33</v>
      </c>
      <c r="AX1225" s="13" t="s">
        <v>72</v>
      </c>
      <c r="AY1225" s="244" t="s">
        <v>203</v>
      </c>
    </row>
    <row r="1226" s="13" customFormat="1">
      <c r="A1226" s="13"/>
      <c r="B1226" s="234"/>
      <c r="C1226" s="235"/>
      <c r="D1226" s="236" t="s">
        <v>215</v>
      </c>
      <c r="E1226" s="237" t="s">
        <v>19</v>
      </c>
      <c r="F1226" s="238" t="s">
        <v>957</v>
      </c>
      <c r="G1226" s="235"/>
      <c r="H1226" s="237" t="s">
        <v>19</v>
      </c>
      <c r="I1226" s="239"/>
      <c r="J1226" s="235"/>
      <c r="K1226" s="235"/>
      <c r="L1226" s="240"/>
      <c r="M1226" s="241"/>
      <c r="N1226" s="242"/>
      <c r="O1226" s="242"/>
      <c r="P1226" s="242"/>
      <c r="Q1226" s="242"/>
      <c r="R1226" s="242"/>
      <c r="S1226" s="242"/>
      <c r="T1226" s="24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44" t="s">
        <v>215</v>
      </c>
      <c r="AU1226" s="244" t="s">
        <v>81</v>
      </c>
      <c r="AV1226" s="13" t="s">
        <v>79</v>
      </c>
      <c r="AW1226" s="13" t="s">
        <v>33</v>
      </c>
      <c r="AX1226" s="13" t="s">
        <v>72</v>
      </c>
      <c r="AY1226" s="244" t="s">
        <v>203</v>
      </c>
    </row>
    <row r="1227" s="13" customFormat="1">
      <c r="A1227" s="13"/>
      <c r="B1227" s="234"/>
      <c r="C1227" s="235"/>
      <c r="D1227" s="236" t="s">
        <v>215</v>
      </c>
      <c r="E1227" s="237" t="s">
        <v>19</v>
      </c>
      <c r="F1227" s="238" t="s">
        <v>244</v>
      </c>
      <c r="G1227" s="235"/>
      <c r="H1227" s="237" t="s">
        <v>19</v>
      </c>
      <c r="I1227" s="239"/>
      <c r="J1227" s="235"/>
      <c r="K1227" s="235"/>
      <c r="L1227" s="240"/>
      <c r="M1227" s="241"/>
      <c r="N1227" s="242"/>
      <c r="O1227" s="242"/>
      <c r="P1227" s="242"/>
      <c r="Q1227" s="242"/>
      <c r="R1227" s="242"/>
      <c r="S1227" s="242"/>
      <c r="T1227" s="24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4" t="s">
        <v>215</v>
      </c>
      <c r="AU1227" s="244" t="s">
        <v>81</v>
      </c>
      <c r="AV1227" s="13" t="s">
        <v>79</v>
      </c>
      <c r="AW1227" s="13" t="s">
        <v>33</v>
      </c>
      <c r="AX1227" s="13" t="s">
        <v>72</v>
      </c>
      <c r="AY1227" s="244" t="s">
        <v>203</v>
      </c>
    </row>
    <row r="1228" s="13" customFormat="1">
      <c r="A1228" s="13"/>
      <c r="B1228" s="234"/>
      <c r="C1228" s="235"/>
      <c r="D1228" s="236" t="s">
        <v>215</v>
      </c>
      <c r="E1228" s="237" t="s">
        <v>19</v>
      </c>
      <c r="F1228" s="238" t="s">
        <v>949</v>
      </c>
      <c r="G1228" s="235"/>
      <c r="H1228" s="237" t="s">
        <v>19</v>
      </c>
      <c r="I1228" s="239"/>
      <c r="J1228" s="235"/>
      <c r="K1228" s="235"/>
      <c r="L1228" s="240"/>
      <c r="M1228" s="241"/>
      <c r="N1228" s="242"/>
      <c r="O1228" s="242"/>
      <c r="P1228" s="242"/>
      <c r="Q1228" s="242"/>
      <c r="R1228" s="242"/>
      <c r="S1228" s="242"/>
      <c r="T1228" s="24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4" t="s">
        <v>215</v>
      </c>
      <c r="AU1228" s="244" t="s">
        <v>81</v>
      </c>
      <c r="AV1228" s="13" t="s">
        <v>79</v>
      </c>
      <c r="AW1228" s="13" t="s">
        <v>33</v>
      </c>
      <c r="AX1228" s="13" t="s">
        <v>72</v>
      </c>
      <c r="AY1228" s="244" t="s">
        <v>203</v>
      </c>
    </row>
    <row r="1229" s="13" customFormat="1">
      <c r="A1229" s="13"/>
      <c r="B1229" s="234"/>
      <c r="C1229" s="235"/>
      <c r="D1229" s="236" t="s">
        <v>215</v>
      </c>
      <c r="E1229" s="237" t="s">
        <v>19</v>
      </c>
      <c r="F1229" s="238" t="s">
        <v>950</v>
      </c>
      <c r="G1229" s="235"/>
      <c r="H1229" s="237" t="s">
        <v>19</v>
      </c>
      <c r="I1229" s="239"/>
      <c r="J1229" s="235"/>
      <c r="K1229" s="235"/>
      <c r="L1229" s="240"/>
      <c r="M1229" s="241"/>
      <c r="N1229" s="242"/>
      <c r="O1229" s="242"/>
      <c r="P1229" s="242"/>
      <c r="Q1229" s="242"/>
      <c r="R1229" s="242"/>
      <c r="S1229" s="242"/>
      <c r="T1229" s="24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4" t="s">
        <v>215</v>
      </c>
      <c r="AU1229" s="244" t="s">
        <v>81</v>
      </c>
      <c r="AV1229" s="13" t="s">
        <v>79</v>
      </c>
      <c r="AW1229" s="13" t="s">
        <v>33</v>
      </c>
      <c r="AX1229" s="13" t="s">
        <v>72</v>
      </c>
      <c r="AY1229" s="244" t="s">
        <v>203</v>
      </c>
    </row>
    <row r="1230" s="14" customFormat="1">
      <c r="A1230" s="14"/>
      <c r="B1230" s="245"/>
      <c r="C1230" s="246"/>
      <c r="D1230" s="236" t="s">
        <v>215</v>
      </c>
      <c r="E1230" s="247" t="s">
        <v>19</v>
      </c>
      <c r="F1230" s="248" t="s">
        <v>245</v>
      </c>
      <c r="G1230" s="246"/>
      <c r="H1230" s="249">
        <v>8.0800000000000001</v>
      </c>
      <c r="I1230" s="250"/>
      <c r="J1230" s="246"/>
      <c r="K1230" s="246"/>
      <c r="L1230" s="251"/>
      <c r="M1230" s="252"/>
      <c r="N1230" s="253"/>
      <c r="O1230" s="253"/>
      <c r="P1230" s="253"/>
      <c r="Q1230" s="253"/>
      <c r="R1230" s="253"/>
      <c r="S1230" s="253"/>
      <c r="T1230" s="25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5" t="s">
        <v>215</v>
      </c>
      <c r="AU1230" s="255" t="s">
        <v>81</v>
      </c>
      <c r="AV1230" s="14" t="s">
        <v>81</v>
      </c>
      <c r="AW1230" s="14" t="s">
        <v>33</v>
      </c>
      <c r="AX1230" s="14" t="s">
        <v>72</v>
      </c>
      <c r="AY1230" s="255" t="s">
        <v>203</v>
      </c>
    </row>
    <row r="1231" s="13" customFormat="1">
      <c r="A1231" s="13"/>
      <c r="B1231" s="234"/>
      <c r="C1231" s="235"/>
      <c r="D1231" s="236" t="s">
        <v>215</v>
      </c>
      <c r="E1231" s="237" t="s">
        <v>19</v>
      </c>
      <c r="F1231" s="238" t="s">
        <v>216</v>
      </c>
      <c r="G1231" s="235"/>
      <c r="H1231" s="237" t="s">
        <v>19</v>
      </c>
      <c r="I1231" s="239"/>
      <c r="J1231" s="235"/>
      <c r="K1231" s="235"/>
      <c r="L1231" s="240"/>
      <c r="M1231" s="241"/>
      <c r="N1231" s="242"/>
      <c r="O1231" s="242"/>
      <c r="P1231" s="242"/>
      <c r="Q1231" s="242"/>
      <c r="R1231" s="242"/>
      <c r="S1231" s="242"/>
      <c r="T1231" s="24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4" t="s">
        <v>215</v>
      </c>
      <c r="AU1231" s="244" t="s">
        <v>81</v>
      </c>
      <c r="AV1231" s="13" t="s">
        <v>79</v>
      </c>
      <c r="AW1231" s="13" t="s">
        <v>33</v>
      </c>
      <c r="AX1231" s="13" t="s">
        <v>72</v>
      </c>
      <c r="AY1231" s="244" t="s">
        <v>203</v>
      </c>
    </row>
    <row r="1232" s="13" customFormat="1">
      <c r="A1232" s="13"/>
      <c r="B1232" s="234"/>
      <c r="C1232" s="235"/>
      <c r="D1232" s="236" t="s">
        <v>215</v>
      </c>
      <c r="E1232" s="237" t="s">
        <v>19</v>
      </c>
      <c r="F1232" s="238" t="s">
        <v>958</v>
      </c>
      <c r="G1232" s="235"/>
      <c r="H1232" s="237" t="s">
        <v>19</v>
      </c>
      <c r="I1232" s="239"/>
      <c r="J1232" s="235"/>
      <c r="K1232" s="235"/>
      <c r="L1232" s="240"/>
      <c r="M1232" s="241"/>
      <c r="N1232" s="242"/>
      <c r="O1232" s="242"/>
      <c r="P1232" s="242"/>
      <c r="Q1232" s="242"/>
      <c r="R1232" s="242"/>
      <c r="S1232" s="242"/>
      <c r="T1232" s="24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4" t="s">
        <v>215</v>
      </c>
      <c r="AU1232" s="244" t="s">
        <v>81</v>
      </c>
      <c r="AV1232" s="13" t="s">
        <v>79</v>
      </c>
      <c r="AW1232" s="13" t="s">
        <v>33</v>
      </c>
      <c r="AX1232" s="13" t="s">
        <v>72</v>
      </c>
      <c r="AY1232" s="244" t="s">
        <v>203</v>
      </c>
    </row>
    <row r="1233" s="13" customFormat="1">
      <c r="A1233" s="13"/>
      <c r="B1233" s="234"/>
      <c r="C1233" s="235"/>
      <c r="D1233" s="236" t="s">
        <v>215</v>
      </c>
      <c r="E1233" s="237" t="s">
        <v>19</v>
      </c>
      <c r="F1233" s="238" t="s">
        <v>226</v>
      </c>
      <c r="G1233" s="235"/>
      <c r="H1233" s="237" t="s">
        <v>19</v>
      </c>
      <c r="I1233" s="239"/>
      <c r="J1233" s="235"/>
      <c r="K1233" s="235"/>
      <c r="L1233" s="240"/>
      <c r="M1233" s="241"/>
      <c r="N1233" s="242"/>
      <c r="O1233" s="242"/>
      <c r="P1233" s="242"/>
      <c r="Q1233" s="242"/>
      <c r="R1233" s="242"/>
      <c r="S1233" s="242"/>
      <c r="T1233" s="24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44" t="s">
        <v>215</v>
      </c>
      <c r="AU1233" s="244" t="s">
        <v>81</v>
      </c>
      <c r="AV1233" s="13" t="s">
        <v>79</v>
      </c>
      <c r="AW1233" s="13" t="s">
        <v>33</v>
      </c>
      <c r="AX1233" s="13" t="s">
        <v>72</v>
      </c>
      <c r="AY1233" s="244" t="s">
        <v>203</v>
      </c>
    </row>
    <row r="1234" s="13" customFormat="1">
      <c r="A1234" s="13"/>
      <c r="B1234" s="234"/>
      <c r="C1234" s="235"/>
      <c r="D1234" s="236" t="s">
        <v>215</v>
      </c>
      <c r="E1234" s="237" t="s">
        <v>19</v>
      </c>
      <c r="F1234" s="238" t="s">
        <v>949</v>
      </c>
      <c r="G1234" s="235"/>
      <c r="H1234" s="237" t="s">
        <v>19</v>
      </c>
      <c r="I1234" s="239"/>
      <c r="J1234" s="235"/>
      <c r="K1234" s="235"/>
      <c r="L1234" s="240"/>
      <c r="M1234" s="241"/>
      <c r="N1234" s="242"/>
      <c r="O1234" s="242"/>
      <c r="P1234" s="242"/>
      <c r="Q1234" s="242"/>
      <c r="R1234" s="242"/>
      <c r="S1234" s="242"/>
      <c r="T1234" s="24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44" t="s">
        <v>215</v>
      </c>
      <c r="AU1234" s="244" t="s">
        <v>81</v>
      </c>
      <c r="AV1234" s="13" t="s">
        <v>79</v>
      </c>
      <c r="AW1234" s="13" t="s">
        <v>33</v>
      </c>
      <c r="AX1234" s="13" t="s">
        <v>72</v>
      </c>
      <c r="AY1234" s="244" t="s">
        <v>203</v>
      </c>
    </row>
    <row r="1235" s="13" customFormat="1">
      <c r="A1235" s="13"/>
      <c r="B1235" s="234"/>
      <c r="C1235" s="235"/>
      <c r="D1235" s="236" t="s">
        <v>215</v>
      </c>
      <c r="E1235" s="237" t="s">
        <v>19</v>
      </c>
      <c r="F1235" s="238" t="s">
        <v>950</v>
      </c>
      <c r="G1235" s="235"/>
      <c r="H1235" s="237" t="s">
        <v>19</v>
      </c>
      <c r="I1235" s="239"/>
      <c r="J1235" s="235"/>
      <c r="K1235" s="235"/>
      <c r="L1235" s="240"/>
      <c r="M1235" s="241"/>
      <c r="N1235" s="242"/>
      <c r="O1235" s="242"/>
      <c r="P1235" s="242"/>
      <c r="Q1235" s="242"/>
      <c r="R1235" s="242"/>
      <c r="S1235" s="242"/>
      <c r="T1235" s="24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44" t="s">
        <v>215</v>
      </c>
      <c r="AU1235" s="244" t="s">
        <v>81</v>
      </c>
      <c r="AV1235" s="13" t="s">
        <v>79</v>
      </c>
      <c r="AW1235" s="13" t="s">
        <v>33</v>
      </c>
      <c r="AX1235" s="13" t="s">
        <v>72</v>
      </c>
      <c r="AY1235" s="244" t="s">
        <v>203</v>
      </c>
    </row>
    <row r="1236" s="14" customFormat="1">
      <c r="A1236" s="14"/>
      <c r="B1236" s="245"/>
      <c r="C1236" s="246"/>
      <c r="D1236" s="236" t="s">
        <v>215</v>
      </c>
      <c r="E1236" s="247" t="s">
        <v>19</v>
      </c>
      <c r="F1236" s="248" t="s">
        <v>227</v>
      </c>
      <c r="G1236" s="246"/>
      <c r="H1236" s="249">
        <v>26.579999999999998</v>
      </c>
      <c r="I1236" s="250"/>
      <c r="J1236" s="246"/>
      <c r="K1236" s="246"/>
      <c r="L1236" s="251"/>
      <c r="M1236" s="252"/>
      <c r="N1236" s="253"/>
      <c r="O1236" s="253"/>
      <c r="P1236" s="253"/>
      <c r="Q1236" s="253"/>
      <c r="R1236" s="253"/>
      <c r="S1236" s="253"/>
      <c r="T1236" s="25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5" t="s">
        <v>215</v>
      </c>
      <c r="AU1236" s="255" t="s">
        <v>81</v>
      </c>
      <c r="AV1236" s="14" t="s">
        <v>81</v>
      </c>
      <c r="AW1236" s="14" t="s">
        <v>33</v>
      </c>
      <c r="AX1236" s="14" t="s">
        <v>72</v>
      </c>
      <c r="AY1236" s="255" t="s">
        <v>203</v>
      </c>
    </row>
    <row r="1237" s="13" customFormat="1">
      <c r="A1237" s="13"/>
      <c r="B1237" s="234"/>
      <c r="C1237" s="235"/>
      <c r="D1237" s="236" t="s">
        <v>215</v>
      </c>
      <c r="E1237" s="237" t="s">
        <v>19</v>
      </c>
      <c r="F1237" s="238" t="s">
        <v>216</v>
      </c>
      <c r="G1237" s="235"/>
      <c r="H1237" s="237" t="s">
        <v>19</v>
      </c>
      <c r="I1237" s="239"/>
      <c r="J1237" s="235"/>
      <c r="K1237" s="235"/>
      <c r="L1237" s="240"/>
      <c r="M1237" s="241"/>
      <c r="N1237" s="242"/>
      <c r="O1237" s="242"/>
      <c r="P1237" s="242"/>
      <c r="Q1237" s="242"/>
      <c r="R1237" s="242"/>
      <c r="S1237" s="242"/>
      <c r="T1237" s="24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44" t="s">
        <v>215</v>
      </c>
      <c r="AU1237" s="244" t="s">
        <v>81</v>
      </c>
      <c r="AV1237" s="13" t="s">
        <v>79</v>
      </c>
      <c r="AW1237" s="13" t="s">
        <v>33</v>
      </c>
      <c r="AX1237" s="13" t="s">
        <v>72</v>
      </c>
      <c r="AY1237" s="244" t="s">
        <v>203</v>
      </c>
    </row>
    <row r="1238" s="13" customFormat="1">
      <c r="A1238" s="13"/>
      <c r="B1238" s="234"/>
      <c r="C1238" s="235"/>
      <c r="D1238" s="236" t="s">
        <v>215</v>
      </c>
      <c r="E1238" s="237" t="s">
        <v>19</v>
      </c>
      <c r="F1238" s="238" t="s">
        <v>959</v>
      </c>
      <c r="G1238" s="235"/>
      <c r="H1238" s="237" t="s">
        <v>19</v>
      </c>
      <c r="I1238" s="239"/>
      <c r="J1238" s="235"/>
      <c r="K1238" s="235"/>
      <c r="L1238" s="240"/>
      <c r="M1238" s="241"/>
      <c r="N1238" s="242"/>
      <c r="O1238" s="242"/>
      <c r="P1238" s="242"/>
      <c r="Q1238" s="242"/>
      <c r="R1238" s="242"/>
      <c r="S1238" s="242"/>
      <c r="T1238" s="24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4" t="s">
        <v>215</v>
      </c>
      <c r="AU1238" s="244" t="s">
        <v>81</v>
      </c>
      <c r="AV1238" s="13" t="s">
        <v>79</v>
      </c>
      <c r="AW1238" s="13" t="s">
        <v>33</v>
      </c>
      <c r="AX1238" s="13" t="s">
        <v>72</v>
      </c>
      <c r="AY1238" s="244" t="s">
        <v>203</v>
      </c>
    </row>
    <row r="1239" s="13" customFormat="1">
      <c r="A1239" s="13"/>
      <c r="B1239" s="234"/>
      <c r="C1239" s="235"/>
      <c r="D1239" s="236" t="s">
        <v>215</v>
      </c>
      <c r="E1239" s="237" t="s">
        <v>19</v>
      </c>
      <c r="F1239" s="238" t="s">
        <v>329</v>
      </c>
      <c r="G1239" s="235"/>
      <c r="H1239" s="237" t="s">
        <v>19</v>
      </c>
      <c r="I1239" s="239"/>
      <c r="J1239" s="235"/>
      <c r="K1239" s="235"/>
      <c r="L1239" s="240"/>
      <c r="M1239" s="241"/>
      <c r="N1239" s="242"/>
      <c r="O1239" s="242"/>
      <c r="P1239" s="242"/>
      <c r="Q1239" s="242"/>
      <c r="R1239" s="242"/>
      <c r="S1239" s="242"/>
      <c r="T1239" s="24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44" t="s">
        <v>215</v>
      </c>
      <c r="AU1239" s="244" t="s">
        <v>81</v>
      </c>
      <c r="AV1239" s="13" t="s">
        <v>79</v>
      </c>
      <c r="AW1239" s="13" t="s">
        <v>33</v>
      </c>
      <c r="AX1239" s="13" t="s">
        <v>72</v>
      </c>
      <c r="AY1239" s="244" t="s">
        <v>203</v>
      </c>
    </row>
    <row r="1240" s="13" customFormat="1">
      <c r="A1240" s="13"/>
      <c r="B1240" s="234"/>
      <c r="C1240" s="235"/>
      <c r="D1240" s="236" t="s">
        <v>215</v>
      </c>
      <c r="E1240" s="237" t="s">
        <v>19</v>
      </c>
      <c r="F1240" s="238" t="s">
        <v>949</v>
      </c>
      <c r="G1240" s="235"/>
      <c r="H1240" s="237" t="s">
        <v>19</v>
      </c>
      <c r="I1240" s="239"/>
      <c r="J1240" s="235"/>
      <c r="K1240" s="235"/>
      <c r="L1240" s="240"/>
      <c r="M1240" s="241"/>
      <c r="N1240" s="242"/>
      <c r="O1240" s="242"/>
      <c r="P1240" s="242"/>
      <c r="Q1240" s="242"/>
      <c r="R1240" s="242"/>
      <c r="S1240" s="242"/>
      <c r="T1240" s="24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4" t="s">
        <v>215</v>
      </c>
      <c r="AU1240" s="244" t="s">
        <v>81</v>
      </c>
      <c r="AV1240" s="13" t="s">
        <v>79</v>
      </c>
      <c r="AW1240" s="13" t="s">
        <v>33</v>
      </c>
      <c r="AX1240" s="13" t="s">
        <v>72</v>
      </c>
      <c r="AY1240" s="244" t="s">
        <v>203</v>
      </c>
    </row>
    <row r="1241" s="13" customFormat="1">
      <c r="A1241" s="13"/>
      <c r="B1241" s="234"/>
      <c r="C1241" s="235"/>
      <c r="D1241" s="236" t="s">
        <v>215</v>
      </c>
      <c r="E1241" s="237" t="s">
        <v>19</v>
      </c>
      <c r="F1241" s="238" t="s">
        <v>950</v>
      </c>
      <c r="G1241" s="235"/>
      <c r="H1241" s="237" t="s">
        <v>19</v>
      </c>
      <c r="I1241" s="239"/>
      <c r="J1241" s="235"/>
      <c r="K1241" s="235"/>
      <c r="L1241" s="240"/>
      <c r="M1241" s="241"/>
      <c r="N1241" s="242"/>
      <c r="O1241" s="242"/>
      <c r="P1241" s="242"/>
      <c r="Q1241" s="242"/>
      <c r="R1241" s="242"/>
      <c r="S1241" s="242"/>
      <c r="T1241" s="24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44" t="s">
        <v>215</v>
      </c>
      <c r="AU1241" s="244" t="s">
        <v>81</v>
      </c>
      <c r="AV1241" s="13" t="s">
        <v>79</v>
      </c>
      <c r="AW1241" s="13" t="s">
        <v>33</v>
      </c>
      <c r="AX1241" s="13" t="s">
        <v>72</v>
      </c>
      <c r="AY1241" s="244" t="s">
        <v>203</v>
      </c>
    </row>
    <row r="1242" s="14" customFormat="1">
      <c r="A1242" s="14"/>
      <c r="B1242" s="245"/>
      <c r="C1242" s="246"/>
      <c r="D1242" s="236" t="s">
        <v>215</v>
      </c>
      <c r="E1242" s="247" t="s">
        <v>19</v>
      </c>
      <c r="F1242" s="248" t="s">
        <v>245</v>
      </c>
      <c r="G1242" s="246"/>
      <c r="H1242" s="249">
        <v>8.0800000000000001</v>
      </c>
      <c r="I1242" s="250"/>
      <c r="J1242" s="246"/>
      <c r="K1242" s="246"/>
      <c r="L1242" s="251"/>
      <c r="M1242" s="252"/>
      <c r="N1242" s="253"/>
      <c r="O1242" s="253"/>
      <c r="P1242" s="253"/>
      <c r="Q1242" s="253"/>
      <c r="R1242" s="253"/>
      <c r="S1242" s="253"/>
      <c r="T1242" s="25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5" t="s">
        <v>215</v>
      </c>
      <c r="AU1242" s="255" t="s">
        <v>81</v>
      </c>
      <c r="AV1242" s="14" t="s">
        <v>81</v>
      </c>
      <c r="AW1242" s="14" t="s">
        <v>33</v>
      </c>
      <c r="AX1242" s="14" t="s">
        <v>72</v>
      </c>
      <c r="AY1242" s="255" t="s">
        <v>203</v>
      </c>
    </row>
    <row r="1243" s="15" customFormat="1">
      <c r="A1243" s="15"/>
      <c r="B1243" s="256"/>
      <c r="C1243" s="257"/>
      <c r="D1243" s="236" t="s">
        <v>215</v>
      </c>
      <c r="E1243" s="258" t="s">
        <v>19</v>
      </c>
      <c r="F1243" s="259" t="s">
        <v>246</v>
      </c>
      <c r="G1243" s="257"/>
      <c r="H1243" s="260">
        <v>221.32000000000002</v>
      </c>
      <c r="I1243" s="261"/>
      <c r="J1243" s="257"/>
      <c r="K1243" s="257"/>
      <c r="L1243" s="262"/>
      <c r="M1243" s="263"/>
      <c r="N1243" s="264"/>
      <c r="O1243" s="264"/>
      <c r="P1243" s="264"/>
      <c r="Q1243" s="264"/>
      <c r="R1243" s="264"/>
      <c r="S1243" s="264"/>
      <c r="T1243" s="26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T1243" s="266" t="s">
        <v>215</v>
      </c>
      <c r="AU1243" s="266" t="s">
        <v>81</v>
      </c>
      <c r="AV1243" s="15" t="s">
        <v>211</v>
      </c>
      <c r="AW1243" s="15" t="s">
        <v>33</v>
      </c>
      <c r="AX1243" s="15" t="s">
        <v>79</v>
      </c>
      <c r="AY1243" s="266" t="s">
        <v>203</v>
      </c>
    </row>
    <row r="1244" s="2" customFormat="1" ht="24.15" customHeight="1">
      <c r="A1244" s="40"/>
      <c r="B1244" s="41"/>
      <c r="C1244" s="216" t="s">
        <v>1030</v>
      </c>
      <c r="D1244" s="216" t="s">
        <v>206</v>
      </c>
      <c r="E1244" s="217" t="s">
        <v>1031</v>
      </c>
      <c r="F1244" s="218" t="s">
        <v>1032</v>
      </c>
      <c r="G1244" s="219" t="s">
        <v>209</v>
      </c>
      <c r="H1244" s="220">
        <v>615.24199999999996</v>
      </c>
      <c r="I1244" s="221"/>
      <c r="J1244" s="222">
        <f>ROUND(I1244*H1244,2)</f>
        <v>0</v>
      </c>
      <c r="K1244" s="218" t="s">
        <v>210</v>
      </c>
      <c r="L1244" s="46"/>
      <c r="M1244" s="223" t="s">
        <v>19</v>
      </c>
      <c r="N1244" s="224" t="s">
        <v>43</v>
      </c>
      <c r="O1244" s="86"/>
      <c r="P1244" s="225">
        <f>O1244*H1244</f>
        <v>0</v>
      </c>
      <c r="Q1244" s="225">
        <v>0.00028499999999999999</v>
      </c>
      <c r="R1244" s="225">
        <f>Q1244*H1244</f>
        <v>0.17534396999999999</v>
      </c>
      <c r="S1244" s="225">
        <v>0</v>
      </c>
      <c r="T1244" s="226">
        <f>S1244*H1244</f>
        <v>0</v>
      </c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R1244" s="227" t="s">
        <v>321</v>
      </c>
      <c r="AT1244" s="227" t="s">
        <v>206</v>
      </c>
      <c r="AU1244" s="227" t="s">
        <v>81</v>
      </c>
      <c r="AY1244" s="19" t="s">
        <v>203</v>
      </c>
      <c r="BE1244" s="228">
        <f>IF(N1244="základní",J1244,0)</f>
        <v>0</v>
      </c>
      <c r="BF1244" s="228">
        <f>IF(N1244="snížená",J1244,0)</f>
        <v>0</v>
      </c>
      <c r="BG1244" s="228">
        <f>IF(N1244="zákl. přenesená",J1244,0)</f>
        <v>0</v>
      </c>
      <c r="BH1244" s="228">
        <f>IF(N1244="sníž. přenesená",J1244,0)</f>
        <v>0</v>
      </c>
      <c r="BI1244" s="228">
        <f>IF(N1244="nulová",J1244,0)</f>
        <v>0</v>
      </c>
      <c r="BJ1244" s="19" t="s">
        <v>79</v>
      </c>
      <c r="BK1244" s="228">
        <f>ROUND(I1244*H1244,2)</f>
        <v>0</v>
      </c>
      <c r="BL1244" s="19" t="s">
        <v>321</v>
      </c>
      <c r="BM1244" s="227" t="s">
        <v>1033</v>
      </c>
    </row>
    <row r="1245" s="2" customFormat="1">
      <c r="A1245" s="40"/>
      <c r="B1245" s="41"/>
      <c r="C1245" s="42"/>
      <c r="D1245" s="229" t="s">
        <v>213</v>
      </c>
      <c r="E1245" s="42"/>
      <c r="F1245" s="230" t="s">
        <v>1034</v>
      </c>
      <c r="G1245" s="42"/>
      <c r="H1245" s="42"/>
      <c r="I1245" s="231"/>
      <c r="J1245" s="42"/>
      <c r="K1245" s="42"/>
      <c r="L1245" s="46"/>
      <c r="M1245" s="232"/>
      <c r="N1245" s="233"/>
      <c r="O1245" s="86"/>
      <c r="P1245" s="86"/>
      <c r="Q1245" s="86"/>
      <c r="R1245" s="86"/>
      <c r="S1245" s="86"/>
      <c r="T1245" s="87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T1245" s="19" t="s">
        <v>213</v>
      </c>
      <c r="AU1245" s="19" t="s">
        <v>81</v>
      </c>
    </row>
    <row r="1246" s="13" customFormat="1">
      <c r="A1246" s="13"/>
      <c r="B1246" s="234"/>
      <c r="C1246" s="235"/>
      <c r="D1246" s="236" t="s">
        <v>215</v>
      </c>
      <c r="E1246" s="237" t="s">
        <v>19</v>
      </c>
      <c r="F1246" s="238" t="s">
        <v>216</v>
      </c>
      <c r="G1246" s="235"/>
      <c r="H1246" s="237" t="s">
        <v>19</v>
      </c>
      <c r="I1246" s="239"/>
      <c r="J1246" s="235"/>
      <c r="K1246" s="235"/>
      <c r="L1246" s="240"/>
      <c r="M1246" s="241"/>
      <c r="N1246" s="242"/>
      <c r="O1246" s="242"/>
      <c r="P1246" s="242"/>
      <c r="Q1246" s="242"/>
      <c r="R1246" s="242"/>
      <c r="S1246" s="242"/>
      <c r="T1246" s="24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44" t="s">
        <v>215</v>
      </c>
      <c r="AU1246" s="244" t="s">
        <v>81</v>
      </c>
      <c r="AV1246" s="13" t="s">
        <v>79</v>
      </c>
      <c r="AW1246" s="13" t="s">
        <v>33</v>
      </c>
      <c r="AX1246" s="13" t="s">
        <v>72</v>
      </c>
      <c r="AY1246" s="244" t="s">
        <v>203</v>
      </c>
    </row>
    <row r="1247" s="13" customFormat="1">
      <c r="A1247" s="13"/>
      <c r="B1247" s="234"/>
      <c r="C1247" s="235"/>
      <c r="D1247" s="236" t="s">
        <v>215</v>
      </c>
      <c r="E1247" s="237" t="s">
        <v>19</v>
      </c>
      <c r="F1247" s="238" t="s">
        <v>998</v>
      </c>
      <c r="G1247" s="235"/>
      <c r="H1247" s="237" t="s">
        <v>19</v>
      </c>
      <c r="I1247" s="239"/>
      <c r="J1247" s="235"/>
      <c r="K1247" s="235"/>
      <c r="L1247" s="240"/>
      <c r="M1247" s="241"/>
      <c r="N1247" s="242"/>
      <c r="O1247" s="242"/>
      <c r="P1247" s="242"/>
      <c r="Q1247" s="242"/>
      <c r="R1247" s="242"/>
      <c r="S1247" s="242"/>
      <c r="T1247" s="24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4" t="s">
        <v>215</v>
      </c>
      <c r="AU1247" s="244" t="s">
        <v>81</v>
      </c>
      <c r="AV1247" s="13" t="s">
        <v>79</v>
      </c>
      <c r="AW1247" s="13" t="s">
        <v>33</v>
      </c>
      <c r="AX1247" s="13" t="s">
        <v>72</v>
      </c>
      <c r="AY1247" s="244" t="s">
        <v>203</v>
      </c>
    </row>
    <row r="1248" s="13" customFormat="1">
      <c r="A1248" s="13"/>
      <c r="B1248" s="234"/>
      <c r="C1248" s="235"/>
      <c r="D1248" s="236" t="s">
        <v>215</v>
      </c>
      <c r="E1248" s="237" t="s">
        <v>19</v>
      </c>
      <c r="F1248" s="238" t="s">
        <v>218</v>
      </c>
      <c r="G1248" s="235"/>
      <c r="H1248" s="237" t="s">
        <v>19</v>
      </c>
      <c r="I1248" s="239"/>
      <c r="J1248" s="235"/>
      <c r="K1248" s="235"/>
      <c r="L1248" s="240"/>
      <c r="M1248" s="241"/>
      <c r="N1248" s="242"/>
      <c r="O1248" s="242"/>
      <c r="P1248" s="242"/>
      <c r="Q1248" s="242"/>
      <c r="R1248" s="242"/>
      <c r="S1248" s="242"/>
      <c r="T1248" s="24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4" t="s">
        <v>215</v>
      </c>
      <c r="AU1248" s="244" t="s">
        <v>81</v>
      </c>
      <c r="AV1248" s="13" t="s">
        <v>79</v>
      </c>
      <c r="AW1248" s="13" t="s">
        <v>33</v>
      </c>
      <c r="AX1248" s="13" t="s">
        <v>72</v>
      </c>
      <c r="AY1248" s="244" t="s">
        <v>203</v>
      </c>
    </row>
    <row r="1249" s="13" customFormat="1">
      <c r="A1249" s="13"/>
      <c r="B1249" s="234"/>
      <c r="C1249" s="235"/>
      <c r="D1249" s="236" t="s">
        <v>215</v>
      </c>
      <c r="E1249" s="237" t="s">
        <v>19</v>
      </c>
      <c r="F1249" s="238" t="s">
        <v>999</v>
      </c>
      <c r="G1249" s="235"/>
      <c r="H1249" s="237" t="s">
        <v>19</v>
      </c>
      <c r="I1249" s="239"/>
      <c r="J1249" s="235"/>
      <c r="K1249" s="235"/>
      <c r="L1249" s="240"/>
      <c r="M1249" s="241"/>
      <c r="N1249" s="242"/>
      <c r="O1249" s="242"/>
      <c r="P1249" s="242"/>
      <c r="Q1249" s="242"/>
      <c r="R1249" s="242"/>
      <c r="S1249" s="242"/>
      <c r="T1249" s="24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4" t="s">
        <v>215</v>
      </c>
      <c r="AU1249" s="244" t="s">
        <v>81</v>
      </c>
      <c r="AV1249" s="13" t="s">
        <v>79</v>
      </c>
      <c r="AW1249" s="13" t="s">
        <v>33</v>
      </c>
      <c r="AX1249" s="13" t="s">
        <v>72</v>
      </c>
      <c r="AY1249" s="244" t="s">
        <v>203</v>
      </c>
    </row>
    <row r="1250" s="13" customFormat="1">
      <c r="A1250" s="13"/>
      <c r="B1250" s="234"/>
      <c r="C1250" s="235"/>
      <c r="D1250" s="236" t="s">
        <v>215</v>
      </c>
      <c r="E1250" s="237" t="s">
        <v>19</v>
      </c>
      <c r="F1250" s="238" t="s">
        <v>1000</v>
      </c>
      <c r="G1250" s="235"/>
      <c r="H1250" s="237" t="s">
        <v>19</v>
      </c>
      <c r="I1250" s="239"/>
      <c r="J1250" s="235"/>
      <c r="K1250" s="235"/>
      <c r="L1250" s="240"/>
      <c r="M1250" s="241"/>
      <c r="N1250" s="242"/>
      <c r="O1250" s="242"/>
      <c r="P1250" s="242"/>
      <c r="Q1250" s="242"/>
      <c r="R1250" s="242"/>
      <c r="S1250" s="242"/>
      <c r="T1250" s="24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4" t="s">
        <v>215</v>
      </c>
      <c r="AU1250" s="244" t="s">
        <v>81</v>
      </c>
      <c r="AV1250" s="13" t="s">
        <v>79</v>
      </c>
      <c r="AW1250" s="13" t="s">
        <v>33</v>
      </c>
      <c r="AX1250" s="13" t="s">
        <v>72</v>
      </c>
      <c r="AY1250" s="244" t="s">
        <v>203</v>
      </c>
    </row>
    <row r="1251" s="14" customFormat="1">
      <c r="A1251" s="14"/>
      <c r="B1251" s="245"/>
      <c r="C1251" s="246"/>
      <c r="D1251" s="236" t="s">
        <v>215</v>
      </c>
      <c r="E1251" s="247" t="s">
        <v>19</v>
      </c>
      <c r="F1251" s="248" t="s">
        <v>221</v>
      </c>
      <c r="G1251" s="246"/>
      <c r="H1251" s="249">
        <v>7.5700000000000003</v>
      </c>
      <c r="I1251" s="250"/>
      <c r="J1251" s="246"/>
      <c r="K1251" s="246"/>
      <c r="L1251" s="251"/>
      <c r="M1251" s="252"/>
      <c r="N1251" s="253"/>
      <c r="O1251" s="253"/>
      <c r="P1251" s="253"/>
      <c r="Q1251" s="253"/>
      <c r="R1251" s="253"/>
      <c r="S1251" s="253"/>
      <c r="T1251" s="25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5" t="s">
        <v>215</v>
      </c>
      <c r="AU1251" s="255" t="s">
        <v>81</v>
      </c>
      <c r="AV1251" s="14" t="s">
        <v>81</v>
      </c>
      <c r="AW1251" s="14" t="s">
        <v>33</v>
      </c>
      <c r="AX1251" s="14" t="s">
        <v>72</v>
      </c>
      <c r="AY1251" s="255" t="s">
        <v>203</v>
      </c>
    </row>
    <row r="1252" s="13" customFormat="1">
      <c r="A1252" s="13"/>
      <c r="B1252" s="234"/>
      <c r="C1252" s="235"/>
      <c r="D1252" s="236" t="s">
        <v>215</v>
      </c>
      <c r="E1252" s="237" t="s">
        <v>19</v>
      </c>
      <c r="F1252" s="238" t="s">
        <v>216</v>
      </c>
      <c r="G1252" s="235"/>
      <c r="H1252" s="237" t="s">
        <v>19</v>
      </c>
      <c r="I1252" s="239"/>
      <c r="J1252" s="235"/>
      <c r="K1252" s="235"/>
      <c r="L1252" s="240"/>
      <c r="M1252" s="241"/>
      <c r="N1252" s="242"/>
      <c r="O1252" s="242"/>
      <c r="P1252" s="242"/>
      <c r="Q1252" s="242"/>
      <c r="R1252" s="242"/>
      <c r="S1252" s="242"/>
      <c r="T1252" s="24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4" t="s">
        <v>215</v>
      </c>
      <c r="AU1252" s="244" t="s">
        <v>81</v>
      </c>
      <c r="AV1252" s="13" t="s">
        <v>79</v>
      </c>
      <c r="AW1252" s="13" t="s">
        <v>33</v>
      </c>
      <c r="AX1252" s="13" t="s">
        <v>72</v>
      </c>
      <c r="AY1252" s="244" t="s">
        <v>203</v>
      </c>
    </row>
    <row r="1253" s="13" customFormat="1">
      <c r="A1253" s="13"/>
      <c r="B1253" s="234"/>
      <c r="C1253" s="235"/>
      <c r="D1253" s="236" t="s">
        <v>215</v>
      </c>
      <c r="E1253" s="237" t="s">
        <v>19</v>
      </c>
      <c r="F1253" s="238" t="s">
        <v>1001</v>
      </c>
      <c r="G1253" s="235"/>
      <c r="H1253" s="237" t="s">
        <v>19</v>
      </c>
      <c r="I1253" s="239"/>
      <c r="J1253" s="235"/>
      <c r="K1253" s="235"/>
      <c r="L1253" s="240"/>
      <c r="M1253" s="241"/>
      <c r="N1253" s="242"/>
      <c r="O1253" s="242"/>
      <c r="P1253" s="242"/>
      <c r="Q1253" s="242"/>
      <c r="R1253" s="242"/>
      <c r="S1253" s="242"/>
      <c r="T1253" s="24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4" t="s">
        <v>215</v>
      </c>
      <c r="AU1253" s="244" t="s">
        <v>81</v>
      </c>
      <c r="AV1253" s="13" t="s">
        <v>79</v>
      </c>
      <c r="AW1253" s="13" t="s">
        <v>33</v>
      </c>
      <c r="AX1253" s="13" t="s">
        <v>72</v>
      </c>
      <c r="AY1253" s="244" t="s">
        <v>203</v>
      </c>
    </row>
    <row r="1254" s="13" customFormat="1">
      <c r="A1254" s="13"/>
      <c r="B1254" s="234"/>
      <c r="C1254" s="235"/>
      <c r="D1254" s="236" t="s">
        <v>215</v>
      </c>
      <c r="E1254" s="237" t="s">
        <v>19</v>
      </c>
      <c r="F1254" s="238" t="s">
        <v>218</v>
      </c>
      <c r="G1254" s="235"/>
      <c r="H1254" s="237" t="s">
        <v>19</v>
      </c>
      <c r="I1254" s="239"/>
      <c r="J1254" s="235"/>
      <c r="K1254" s="235"/>
      <c r="L1254" s="240"/>
      <c r="M1254" s="241"/>
      <c r="N1254" s="242"/>
      <c r="O1254" s="242"/>
      <c r="P1254" s="242"/>
      <c r="Q1254" s="242"/>
      <c r="R1254" s="242"/>
      <c r="S1254" s="242"/>
      <c r="T1254" s="24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4" t="s">
        <v>215</v>
      </c>
      <c r="AU1254" s="244" t="s">
        <v>81</v>
      </c>
      <c r="AV1254" s="13" t="s">
        <v>79</v>
      </c>
      <c r="AW1254" s="13" t="s">
        <v>33</v>
      </c>
      <c r="AX1254" s="13" t="s">
        <v>72</v>
      </c>
      <c r="AY1254" s="244" t="s">
        <v>203</v>
      </c>
    </row>
    <row r="1255" s="13" customFormat="1">
      <c r="A1255" s="13"/>
      <c r="B1255" s="234"/>
      <c r="C1255" s="235"/>
      <c r="D1255" s="236" t="s">
        <v>215</v>
      </c>
      <c r="E1255" s="237" t="s">
        <v>19</v>
      </c>
      <c r="F1255" s="238" t="s">
        <v>999</v>
      </c>
      <c r="G1255" s="235"/>
      <c r="H1255" s="237" t="s">
        <v>19</v>
      </c>
      <c r="I1255" s="239"/>
      <c r="J1255" s="235"/>
      <c r="K1255" s="235"/>
      <c r="L1255" s="240"/>
      <c r="M1255" s="241"/>
      <c r="N1255" s="242"/>
      <c r="O1255" s="242"/>
      <c r="P1255" s="242"/>
      <c r="Q1255" s="242"/>
      <c r="R1255" s="242"/>
      <c r="S1255" s="242"/>
      <c r="T1255" s="24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4" t="s">
        <v>215</v>
      </c>
      <c r="AU1255" s="244" t="s">
        <v>81</v>
      </c>
      <c r="AV1255" s="13" t="s">
        <v>79</v>
      </c>
      <c r="AW1255" s="13" t="s">
        <v>33</v>
      </c>
      <c r="AX1255" s="13" t="s">
        <v>72</v>
      </c>
      <c r="AY1255" s="244" t="s">
        <v>203</v>
      </c>
    </row>
    <row r="1256" s="13" customFormat="1">
      <c r="A1256" s="13"/>
      <c r="B1256" s="234"/>
      <c r="C1256" s="235"/>
      <c r="D1256" s="236" t="s">
        <v>215</v>
      </c>
      <c r="E1256" s="237" t="s">
        <v>19</v>
      </c>
      <c r="F1256" s="238" t="s">
        <v>1002</v>
      </c>
      <c r="G1256" s="235"/>
      <c r="H1256" s="237" t="s">
        <v>19</v>
      </c>
      <c r="I1256" s="239"/>
      <c r="J1256" s="235"/>
      <c r="K1256" s="235"/>
      <c r="L1256" s="240"/>
      <c r="M1256" s="241"/>
      <c r="N1256" s="242"/>
      <c r="O1256" s="242"/>
      <c r="P1256" s="242"/>
      <c r="Q1256" s="242"/>
      <c r="R1256" s="242"/>
      <c r="S1256" s="242"/>
      <c r="T1256" s="24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4" t="s">
        <v>215</v>
      </c>
      <c r="AU1256" s="244" t="s">
        <v>81</v>
      </c>
      <c r="AV1256" s="13" t="s">
        <v>79</v>
      </c>
      <c r="AW1256" s="13" t="s">
        <v>33</v>
      </c>
      <c r="AX1256" s="13" t="s">
        <v>72</v>
      </c>
      <c r="AY1256" s="244" t="s">
        <v>203</v>
      </c>
    </row>
    <row r="1257" s="14" customFormat="1">
      <c r="A1257" s="14"/>
      <c r="B1257" s="245"/>
      <c r="C1257" s="246"/>
      <c r="D1257" s="236" t="s">
        <v>215</v>
      </c>
      <c r="E1257" s="247" t="s">
        <v>19</v>
      </c>
      <c r="F1257" s="248" t="s">
        <v>709</v>
      </c>
      <c r="G1257" s="246"/>
      <c r="H1257" s="249">
        <v>28.024999999999999</v>
      </c>
      <c r="I1257" s="250"/>
      <c r="J1257" s="246"/>
      <c r="K1257" s="246"/>
      <c r="L1257" s="251"/>
      <c r="M1257" s="252"/>
      <c r="N1257" s="253"/>
      <c r="O1257" s="253"/>
      <c r="P1257" s="253"/>
      <c r="Q1257" s="253"/>
      <c r="R1257" s="253"/>
      <c r="S1257" s="253"/>
      <c r="T1257" s="25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5" t="s">
        <v>215</v>
      </c>
      <c r="AU1257" s="255" t="s">
        <v>81</v>
      </c>
      <c r="AV1257" s="14" t="s">
        <v>81</v>
      </c>
      <c r="AW1257" s="14" t="s">
        <v>33</v>
      </c>
      <c r="AX1257" s="14" t="s">
        <v>72</v>
      </c>
      <c r="AY1257" s="255" t="s">
        <v>203</v>
      </c>
    </row>
    <row r="1258" s="13" customFormat="1">
      <c r="A1258" s="13"/>
      <c r="B1258" s="234"/>
      <c r="C1258" s="235"/>
      <c r="D1258" s="236" t="s">
        <v>215</v>
      </c>
      <c r="E1258" s="237" t="s">
        <v>19</v>
      </c>
      <c r="F1258" s="238" t="s">
        <v>216</v>
      </c>
      <c r="G1258" s="235"/>
      <c r="H1258" s="237" t="s">
        <v>19</v>
      </c>
      <c r="I1258" s="239"/>
      <c r="J1258" s="235"/>
      <c r="K1258" s="235"/>
      <c r="L1258" s="240"/>
      <c r="M1258" s="241"/>
      <c r="N1258" s="242"/>
      <c r="O1258" s="242"/>
      <c r="P1258" s="242"/>
      <c r="Q1258" s="242"/>
      <c r="R1258" s="242"/>
      <c r="S1258" s="242"/>
      <c r="T1258" s="24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4" t="s">
        <v>215</v>
      </c>
      <c r="AU1258" s="244" t="s">
        <v>81</v>
      </c>
      <c r="AV1258" s="13" t="s">
        <v>79</v>
      </c>
      <c r="AW1258" s="13" t="s">
        <v>33</v>
      </c>
      <c r="AX1258" s="13" t="s">
        <v>72</v>
      </c>
      <c r="AY1258" s="244" t="s">
        <v>203</v>
      </c>
    </row>
    <row r="1259" s="13" customFormat="1">
      <c r="A1259" s="13"/>
      <c r="B1259" s="234"/>
      <c r="C1259" s="235"/>
      <c r="D1259" s="236" t="s">
        <v>215</v>
      </c>
      <c r="E1259" s="237" t="s">
        <v>19</v>
      </c>
      <c r="F1259" s="238" t="s">
        <v>1003</v>
      </c>
      <c r="G1259" s="235"/>
      <c r="H1259" s="237" t="s">
        <v>19</v>
      </c>
      <c r="I1259" s="239"/>
      <c r="J1259" s="235"/>
      <c r="K1259" s="235"/>
      <c r="L1259" s="240"/>
      <c r="M1259" s="241"/>
      <c r="N1259" s="242"/>
      <c r="O1259" s="242"/>
      <c r="P1259" s="242"/>
      <c r="Q1259" s="242"/>
      <c r="R1259" s="242"/>
      <c r="S1259" s="242"/>
      <c r="T1259" s="24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44" t="s">
        <v>215</v>
      </c>
      <c r="AU1259" s="244" t="s">
        <v>81</v>
      </c>
      <c r="AV1259" s="13" t="s">
        <v>79</v>
      </c>
      <c r="AW1259" s="13" t="s">
        <v>33</v>
      </c>
      <c r="AX1259" s="13" t="s">
        <v>72</v>
      </c>
      <c r="AY1259" s="244" t="s">
        <v>203</v>
      </c>
    </row>
    <row r="1260" s="13" customFormat="1">
      <c r="A1260" s="13"/>
      <c r="B1260" s="234"/>
      <c r="C1260" s="235"/>
      <c r="D1260" s="236" t="s">
        <v>215</v>
      </c>
      <c r="E1260" s="237" t="s">
        <v>19</v>
      </c>
      <c r="F1260" s="238" t="s">
        <v>223</v>
      </c>
      <c r="G1260" s="235"/>
      <c r="H1260" s="237" t="s">
        <v>19</v>
      </c>
      <c r="I1260" s="239"/>
      <c r="J1260" s="235"/>
      <c r="K1260" s="235"/>
      <c r="L1260" s="240"/>
      <c r="M1260" s="241"/>
      <c r="N1260" s="242"/>
      <c r="O1260" s="242"/>
      <c r="P1260" s="242"/>
      <c r="Q1260" s="242"/>
      <c r="R1260" s="242"/>
      <c r="S1260" s="242"/>
      <c r="T1260" s="24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4" t="s">
        <v>215</v>
      </c>
      <c r="AU1260" s="244" t="s">
        <v>81</v>
      </c>
      <c r="AV1260" s="13" t="s">
        <v>79</v>
      </c>
      <c r="AW1260" s="13" t="s">
        <v>33</v>
      </c>
      <c r="AX1260" s="13" t="s">
        <v>72</v>
      </c>
      <c r="AY1260" s="244" t="s">
        <v>203</v>
      </c>
    </row>
    <row r="1261" s="13" customFormat="1">
      <c r="A1261" s="13"/>
      <c r="B1261" s="234"/>
      <c r="C1261" s="235"/>
      <c r="D1261" s="236" t="s">
        <v>215</v>
      </c>
      <c r="E1261" s="237" t="s">
        <v>19</v>
      </c>
      <c r="F1261" s="238" t="s">
        <v>999</v>
      </c>
      <c r="G1261" s="235"/>
      <c r="H1261" s="237" t="s">
        <v>19</v>
      </c>
      <c r="I1261" s="239"/>
      <c r="J1261" s="235"/>
      <c r="K1261" s="235"/>
      <c r="L1261" s="240"/>
      <c r="M1261" s="241"/>
      <c r="N1261" s="242"/>
      <c r="O1261" s="242"/>
      <c r="P1261" s="242"/>
      <c r="Q1261" s="242"/>
      <c r="R1261" s="242"/>
      <c r="S1261" s="242"/>
      <c r="T1261" s="24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4" t="s">
        <v>215</v>
      </c>
      <c r="AU1261" s="244" t="s">
        <v>81</v>
      </c>
      <c r="AV1261" s="13" t="s">
        <v>79</v>
      </c>
      <c r="AW1261" s="13" t="s">
        <v>33</v>
      </c>
      <c r="AX1261" s="13" t="s">
        <v>72</v>
      </c>
      <c r="AY1261" s="244" t="s">
        <v>203</v>
      </c>
    </row>
    <row r="1262" s="13" customFormat="1">
      <c r="A1262" s="13"/>
      <c r="B1262" s="234"/>
      <c r="C1262" s="235"/>
      <c r="D1262" s="236" t="s">
        <v>215</v>
      </c>
      <c r="E1262" s="237" t="s">
        <v>19</v>
      </c>
      <c r="F1262" s="238" t="s">
        <v>1000</v>
      </c>
      <c r="G1262" s="235"/>
      <c r="H1262" s="237" t="s">
        <v>19</v>
      </c>
      <c r="I1262" s="239"/>
      <c r="J1262" s="235"/>
      <c r="K1262" s="235"/>
      <c r="L1262" s="240"/>
      <c r="M1262" s="241"/>
      <c r="N1262" s="242"/>
      <c r="O1262" s="242"/>
      <c r="P1262" s="242"/>
      <c r="Q1262" s="242"/>
      <c r="R1262" s="242"/>
      <c r="S1262" s="242"/>
      <c r="T1262" s="24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4" t="s">
        <v>215</v>
      </c>
      <c r="AU1262" s="244" t="s">
        <v>81</v>
      </c>
      <c r="AV1262" s="13" t="s">
        <v>79</v>
      </c>
      <c r="AW1262" s="13" t="s">
        <v>33</v>
      </c>
      <c r="AX1262" s="13" t="s">
        <v>72</v>
      </c>
      <c r="AY1262" s="244" t="s">
        <v>203</v>
      </c>
    </row>
    <row r="1263" s="14" customFormat="1">
      <c r="A1263" s="14"/>
      <c r="B1263" s="245"/>
      <c r="C1263" s="246"/>
      <c r="D1263" s="236" t="s">
        <v>215</v>
      </c>
      <c r="E1263" s="247" t="s">
        <v>19</v>
      </c>
      <c r="F1263" s="248" t="s">
        <v>224</v>
      </c>
      <c r="G1263" s="246"/>
      <c r="H1263" s="249">
        <v>32.890000000000001</v>
      </c>
      <c r="I1263" s="250"/>
      <c r="J1263" s="246"/>
      <c r="K1263" s="246"/>
      <c r="L1263" s="251"/>
      <c r="M1263" s="252"/>
      <c r="N1263" s="253"/>
      <c r="O1263" s="253"/>
      <c r="P1263" s="253"/>
      <c r="Q1263" s="253"/>
      <c r="R1263" s="253"/>
      <c r="S1263" s="253"/>
      <c r="T1263" s="25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5" t="s">
        <v>215</v>
      </c>
      <c r="AU1263" s="255" t="s">
        <v>81</v>
      </c>
      <c r="AV1263" s="14" t="s">
        <v>81</v>
      </c>
      <c r="AW1263" s="14" t="s">
        <v>33</v>
      </c>
      <c r="AX1263" s="14" t="s">
        <v>72</v>
      </c>
      <c r="AY1263" s="255" t="s">
        <v>203</v>
      </c>
    </row>
    <row r="1264" s="13" customFormat="1">
      <c r="A1264" s="13"/>
      <c r="B1264" s="234"/>
      <c r="C1264" s="235"/>
      <c r="D1264" s="236" t="s">
        <v>215</v>
      </c>
      <c r="E1264" s="237" t="s">
        <v>19</v>
      </c>
      <c r="F1264" s="238" t="s">
        <v>216</v>
      </c>
      <c r="G1264" s="235"/>
      <c r="H1264" s="237" t="s">
        <v>19</v>
      </c>
      <c r="I1264" s="239"/>
      <c r="J1264" s="235"/>
      <c r="K1264" s="235"/>
      <c r="L1264" s="240"/>
      <c r="M1264" s="241"/>
      <c r="N1264" s="242"/>
      <c r="O1264" s="242"/>
      <c r="P1264" s="242"/>
      <c r="Q1264" s="242"/>
      <c r="R1264" s="242"/>
      <c r="S1264" s="242"/>
      <c r="T1264" s="24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4" t="s">
        <v>215</v>
      </c>
      <c r="AU1264" s="244" t="s">
        <v>81</v>
      </c>
      <c r="AV1264" s="13" t="s">
        <v>79</v>
      </c>
      <c r="AW1264" s="13" t="s">
        <v>33</v>
      </c>
      <c r="AX1264" s="13" t="s">
        <v>72</v>
      </c>
      <c r="AY1264" s="244" t="s">
        <v>203</v>
      </c>
    </row>
    <row r="1265" s="13" customFormat="1">
      <c r="A1265" s="13"/>
      <c r="B1265" s="234"/>
      <c r="C1265" s="235"/>
      <c r="D1265" s="236" t="s">
        <v>215</v>
      </c>
      <c r="E1265" s="237" t="s">
        <v>19</v>
      </c>
      <c r="F1265" s="238" t="s">
        <v>1004</v>
      </c>
      <c r="G1265" s="235"/>
      <c r="H1265" s="237" t="s">
        <v>19</v>
      </c>
      <c r="I1265" s="239"/>
      <c r="J1265" s="235"/>
      <c r="K1265" s="235"/>
      <c r="L1265" s="240"/>
      <c r="M1265" s="241"/>
      <c r="N1265" s="242"/>
      <c r="O1265" s="242"/>
      <c r="P1265" s="242"/>
      <c r="Q1265" s="242"/>
      <c r="R1265" s="242"/>
      <c r="S1265" s="242"/>
      <c r="T1265" s="24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4" t="s">
        <v>215</v>
      </c>
      <c r="AU1265" s="244" t="s">
        <v>81</v>
      </c>
      <c r="AV1265" s="13" t="s">
        <v>79</v>
      </c>
      <c r="AW1265" s="13" t="s">
        <v>33</v>
      </c>
      <c r="AX1265" s="13" t="s">
        <v>72</v>
      </c>
      <c r="AY1265" s="244" t="s">
        <v>203</v>
      </c>
    </row>
    <row r="1266" s="13" customFormat="1">
      <c r="A1266" s="13"/>
      <c r="B1266" s="234"/>
      <c r="C1266" s="235"/>
      <c r="D1266" s="236" t="s">
        <v>215</v>
      </c>
      <c r="E1266" s="237" t="s">
        <v>19</v>
      </c>
      <c r="F1266" s="238" t="s">
        <v>223</v>
      </c>
      <c r="G1266" s="235"/>
      <c r="H1266" s="237" t="s">
        <v>19</v>
      </c>
      <c r="I1266" s="239"/>
      <c r="J1266" s="235"/>
      <c r="K1266" s="235"/>
      <c r="L1266" s="240"/>
      <c r="M1266" s="241"/>
      <c r="N1266" s="242"/>
      <c r="O1266" s="242"/>
      <c r="P1266" s="242"/>
      <c r="Q1266" s="242"/>
      <c r="R1266" s="242"/>
      <c r="S1266" s="242"/>
      <c r="T1266" s="24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4" t="s">
        <v>215</v>
      </c>
      <c r="AU1266" s="244" t="s">
        <v>81</v>
      </c>
      <c r="AV1266" s="13" t="s">
        <v>79</v>
      </c>
      <c r="AW1266" s="13" t="s">
        <v>33</v>
      </c>
      <c r="AX1266" s="13" t="s">
        <v>72</v>
      </c>
      <c r="AY1266" s="244" t="s">
        <v>203</v>
      </c>
    </row>
    <row r="1267" s="13" customFormat="1">
      <c r="A1267" s="13"/>
      <c r="B1267" s="234"/>
      <c r="C1267" s="235"/>
      <c r="D1267" s="236" t="s">
        <v>215</v>
      </c>
      <c r="E1267" s="237" t="s">
        <v>19</v>
      </c>
      <c r="F1267" s="238" t="s">
        <v>999</v>
      </c>
      <c r="G1267" s="235"/>
      <c r="H1267" s="237" t="s">
        <v>19</v>
      </c>
      <c r="I1267" s="239"/>
      <c r="J1267" s="235"/>
      <c r="K1267" s="235"/>
      <c r="L1267" s="240"/>
      <c r="M1267" s="241"/>
      <c r="N1267" s="242"/>
      <c r="O1267" s="242"/>
      <c r="P1267" s="242"/>
      <c r="Q1267" s="242"/>
      <c r="R1267" s="242"/>
      <c r="S1267" s="242"/>
      <c r="T1267" s="24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4" t="s">
        <v>215</v>
      </c>
      <c r="AU1267" s="244" t="s">
        <v>81</v>
      </c>
      <c r="AV1267" s="13" t="s">
        <v>79</v>
      </c>
      <c r="AW1267" s="13" t="s">
        <v>33</v>
      </c>
      <c r="AX1267" s="13" t="s">
        <v>72</v>
      </c>
      <c r="AY1267" s="244" t="s">
        <v>203</v>
      </c>
    </row>
    <row r="1268" s="13" customFormat="1">
      <c r="A1268" s="13"/>
      <c r="B1268" s="234"/>
      <c r="C1268" s="235"/>
      <c r="D1268" s="236" t="s">
        <v>215</v>
      </c>
      <c r="E1268" s="237" t="s">
        <v>19</v>
      </c>
      <c r="F1268" s="238" t="s">
        <v>1002</v>
      </c>
      <c r="G1268" s="235"/>
      <c r="H1268" s="237" t="s">
        <v>19</v>
      </c>
      <c r="I1268" s="239"/>
      <c r="J1268" s="235"/>
      <c r="K1268" s="235"/>
      <c r="L1268" s="240"/>
      <c r="M1268" s="241"/>
      <c r="N1268" s="242"/>
      <c r="O1268" s="242"/>
      <c r="P1268" s="242"/>
      <c r="Q1268" s="242"/>
      <c r="R1268" s="242"/>
      <c r="S1268" s="242"/>
      <c r="T1268" s="24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44" t="s">
        <v>215</v>
      </c>
      <c r="AU1268" s="244" t="s">
        <v>81</v>
      </c>
      <c r="AV1268" s="13" t="s">
        <v>79</v>
      </c>
      <c r="AW1268" s="13" t="s">
        <v>33</v>
      </c>
      <c r="AX1268" s="13" t="s">
        <v>72</v>
      </c>
      <c r="AY1268" s="244" t="s">
        <v>203</v>
      </c>
    </row>
    <row r="1269" s="14" customFormat="1">
      <c r="A1269" s="14"/>
      <c r="B1269" s="245"/>
      <c r="C1269" s="246"/>
      <c r="D1269" s="236" t="s">
        <v>215</v>
      </c>
      <c r="E1269" s="247" t="s">
        <v>19</v>
      </c>
      <c r="F1269" s="248" t="s">
        <v>407</v>
      </c>
      <c r="G1269" s="246"/>
      <c r="H1269" s="249">
        <v>70.375</v>
      </c>
      <c r="I1269" s="250"/>
      <c r="J1269" s="246"/>
      <c r="K1269" s="246"/>
      <c r="L1269" s="251"/>
      <c r="M1269" s="252"/>
      <c r="N1269" s="253"/>
      <c r="O1269" s="253"/>
      <c r="P1269" s="253"/>
      <c r="Q1269" s="253"/>
      <c r="R1269" s="253"/>
      <c r="S1269" s="253"/>
      <c r="T1269" s="25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5" t="s">
        <v>215</v>
      </c>
      <c r="AU1269" s="255" t="s">
        <v>81</v>
      </c>
      <c r="AV1269" s="14" t="s">
        <v>81</v>
      </c>
      <c r="AW1269" s="14" t="s">
        <v>33</v>
      </c>
      <c r="AX1269" s="14" t="s">
        <v>72</v>
      </c>
      <c r="AY1269" s="255" t="s">
        <v>203</v>
      </c>
    </row>
    <row r="1270" s="13" customFormat="1">
      <c r="A1270" s="13"/>
      <c r="B1270" s="234"/>
      <c r="C1270" s="235"/>
      <c r="D1270" s="236" t="s">
        <v>215</v>
      </c>
      <c r="E1270" s="237" t="s">
        <v>19</v>
      </c>
      <c r="F1270" s="238" t="s">
        <v>216</v>
      </c>
      <c r="G1270" s="235"/>
      <c r="H1270" s="237" t="s">
        <v>19</v>
      </c>
      <c r="I1270" s="239"/>
      <c r="J1270" s="235"/>
      <c r="K1270" s="235"/>
      <c r="L1270" s="240"/>
      <c r="M1270" s="241"/>
      <c r="N1270" s="242"/>
      <c r="O1270" s="242"/>
      <c r="P1270" s="242"/>
      <c r="Q1270" s="242"/>
      <c r="R1270" s="242"/>
      <c r="S1270" s="242"/>
      <c r="T1270" s="24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4" t="s">
        <v>215</v>
      </c>
      <c r="AU1270" s="244" t="s">
        <v>81</v>
      </c>
      <c r="AV1270" s="13" t="s">
        <v>79</v>
      </c>
      <c r="AW1270" s="13" t="s">
        <v>33</v>
      </c>
      <c r="AX1270" s="13" t="s">
        <v>72</v>
      </c>
      <c r="AY1270" s="244" t="s">
        <v>203</v>
      </c>
    </row>
    <row r="1271" s="13" customFormat="1">
      <c r="A1271" s="13"/>
      <c r="B1271" s="234"/>
      <c r="C1271" s="235"/>
      <c r="D1271" s="236" t="s">
        <v>215</v>
      </c>
      <c r="E1271" s="237" t="s">
        <v>19</v>
      </c>
      <c r="F1271" s="238" t="s">
        <v>1005</v>
      </c>
      <c r="G1271" s="235"/>
      <c r="H1271" s="237" t="s">
        <v>19</v>
      </c>
      <c r="I1271" s="239"/>
      <c r="J1271" s="235"/>
      <c r="K1271" s="235"/>
      <c r="L1271" s="240"/>
      <c r="M1271" s="241"/>
      <c r="N1271" s="242"/>
      <c r="O1271" s="242"/>
      <c r="P1271" s="242"/>
      <c r="Q1271" s="242"/>
      <c r="R1271" s="242"/>
      <c r="S1271" s="242"/>
      <c r="T1271" s="24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44" t="s">
        <v>215</v>
      </c>
      <c r="AU1271" s="244" t="s">
        <v>81</v>
      </c>
      <c r="AV1271" s="13" t="s">
        <v>79</v>
      </c>
      <c r="AW1271" s="13" t="s">
        <v>33</v>
      </c>
      <c r="AX1271" s="13" t="s">
        <v>72</v>
      </c>
      <c r="AY1271" s="244" t="s">
        <v>203</v>
      </c>
    </row>
    <row r="1272" s="13" customFormat="1">
      <c r="A1272" s="13"/>
      <c r="B1272" s="234"/>
      <c r="C1272" s="235"/>
      <c r="D1272" s="236" t="s">
        <v>215</v>
      </c>
      <c r="E1272" s="237" t="s">
        <v>19</v>
      </c>
      <c r="F1272" s="238" t="s">
        <v>238</v>
      </c>
      <c r="G1272" s="235"/>
      <c r="H1272" s="237" t="s">
        <v>19</v>
      </c>
      <c r="I1272" s="239"/>
      <c r="J1272" s="235"/>
      <c r="K1272" s="235"/>
      <c r="L1272" s="240"/>
      <c r="M1272" s="241"/>
      <c r="N1272" s="242"/>
      <c r="O1272" s="242"/>
      <c r="P1272" s="242"/>
      <c r="Q1272" s="242"/>
      <c r="R1272" s="242"/>
      <c r="S1272" s="242"/>
      <c r="T1272" s="24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4" t="s">
        <v>215</v>
      </c>
      <c r="AU1272" s="244" t="s">
        <v>81</v>
      </c>
      <c r="AV1272" s="13" t="s">
        <v>79</v>
      </c>
      <c r="AW1272" s="13" t="s">
        <v>33</v>
      </c>
      <c r="AX1272" s="13" t="s">
        <v>72</v>
      </c>
      <c r="AY1272" s="244" t="s">
        <v>203</v>
      </c>
    </row>
    <row r="1273" s="13" customFormat="1">
      <c r="A1273" s="13"/>
      <c r="B1273" s="234"/>
      <c r="C1273" s="235"/>
      <c r="D1273" s="236" t="s">
        <v>215</v>
      </c>
      <c r="E1273" s="237" t="s">
        <v>19</v>
      </c>
      <c r="F1273" s="238" t="s">
        <v>999</v>
      </c>
      <c r="G1273" s="235"/>
      <c r="H1273" s="237" t="s">
        <v>19</v>
      </c>
      <c r="I1273" s="239"/>
      <c r="J1273" s="235"/>
      <c r="K1273" s="235"/>
      <c r="L1273" s="240"/>
      <c r="M1273" s="241"/>
      <c r="N1273" s="242"/>
      <c r="O1273" s="242"/>
      <c r="P1273" s="242"/>
      <c r="Q1273" s="242"/>
      <c r="R1273" s="242"/>
      <c r="S1273" s="242"/>
      <c r="T1273" s="24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44" t="s">
        <v>215</v>
      </c>
      <c r="AU1273" s="244" t="s">
        <v>81</v>
      </c>
      <c r="AV1273" s="13" t="s">
        <v>79</v>
      </c>
      <c r="AW1273" s="13" t="s">
        <v>33</v>
      </c>
      <c r="AX1273" s="13" t="s">
        <v>72</v>
      </c>
      <c r="AY1273" s="244" t="s">
        <v>203</v>
      </c>
    </row>
    <row r="1274" s="13" customFormat="1">
      <c r="A1274" s="13"/>
      <c r="B1274" s="234"/>
      <c r="C1274" s="235"/>
      <c r="D1274" s="236" t="s">
        <v>215</v>
      </c>
      <c r="E1274" s="237" t="s">
        <v>19</v>
      </c>
      <c r="F1274" s="238" t="s">
        <v>1000</v>
      </c>
      <c r="G1274" s="235"/>
      <c r="H1274" s="237" t="s">
        <v>19</v>
      </c>
      <c r="I1274" s="239"/>
      <c r="J1274" s="235"/>
      <c r="K1274" s="235"/>
      <c r="L1274" s="240"/>
      <c r="M1274" s="241"/>
      <c r="N1274" s="242"/>
      <c r="O1274" s="242"/>
      <c r="P1274" s="242"/>
      <c r="Q1274" s="242"/>
      <c r="R1274" s="242"/>
      <c r="S1274" s="242"/>
      <c r="T1274" s="24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4" t="s">
        <v>215</v>
      </c>
      <c r="AU1274" s="244" t="s">
        <v>81</v>
      </c>
      <c r="AV1274" s="13" t="s">
        <v>79</v>
      </c>
      <c r="AW1274" s="13" t="s">
        <v>33</v>
      </c>
      <c r="AX1274" s="13" t="s">
        <v>72</v>
      </c>
      <c r="AY1274" s="244" t="s">
        <v>203</v>
      </c>
    </row>
    <row r="1275" s="14" customFormat="1">
      <c r="A1275" s="14"/>
      <c r="B1275" s="245"/>
      <c r="C1275" s="246"/>
      <c r="D1275" s="236" t="s">
        <v>215</v>
      </c>
      <c r="E1275" s="247" t="s">
        <v>19</v>
      </c>
      <c r="F1275" s="248" t="s">
        <v>239</v>
      </c>
      <c r="G1275" s="246"/>
      <c r="H1275" s="249">
        <v>39.799999999999997</v>
      </c>
      <c r="I1275" s="250"/>
      <c r="J1275" s="246"/>
      <c r="K1275" s="246"/>
      <c r="L1275" s="251"/>
      <c r="M1275" s="252"/>
      <c r="N1275" s="253"/>
      <c r="O1275" s="253"/>
      <c r="P1275" s="253"/>
      <c r="Q1275" s="253"/>
      <c r="R1275" s="253"/>
      <c r="S1275" s="253"/>
      <c r="T1275" s="25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5" t="s">
        <v>215</v>
      </c>
      <c r="AU1275" s="255" t="s">
        <v>81</v>
      </c>
      <c r="AV1275" s="14" t="s">
        <v>81</v>
      </c>
      <c r="AW1275" s="14" t="s">
        <v>33</v>
      </c>
      <c r="AX1275" s="14" t="s">
        <v>72</v>
      </c>
      <c r="AY1275" s="255" t="s">
        <v>203</v>
      </c>
    </row>
    <row r="1276" s="13" customFormat="1">
      <c r="A1276" s="13"/>
      <c r="B1276" s="234"/>
      <c r="C1276" s="235"/>
      <c r="D1276" s="236" t="s">
        <v>215</v>
      </c>
      <c r="E1276" s="237" t="s">
        <v>19</v>
      </c>
      <c r="F1276" s="238" t="s">
        <v>216</v>
      </c>
      <c r="G1276" s="235"/>
      <c r="H1276" s="237" t="s">
        <v>19</v>
      </c>
      <c r="I1276" s="239"/>
      <c r="J1276" s="235"/>
      <c r="K1276" s="235"/>
      <c r="L1276" s="240"/>
      <c r="M1276" s="241"/>
      <c r="N1276" s="242"/>
      <c r="O1276" s="242"/>
      <c r="P1276" s="242"/>
      <c r="Q1276" s="242"/>
      <c r="R1276" s="242"/>
      <c r="S1276" s="242"/>
      <c r="T1276" s="24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4" t="s">
        <v>215</v>
      </c>
      <c r="AU1276" s="244" t="s">
        <v>81</v>
      </c>
      <c r="AV1276" s="13" t="s">
        <v>79</v>
      </c>
      <c r="AW1276" s="13" t="s">
        <v>33</v>
      </c>
      <c r="AX1276" s="13" t="s">
        <v>72</v>
      </c>
      <c r="AY1276" s="244" t="s">
        <v>203</v>
      </c>
    </row>
    <row r="1277" s="13" customFormat="1">
      <c r="A1277" s="13"/>
      <c r="B1277" s="234"/>
      <c r="C1277" s="235"/>
      <c r="D1277" s="236" t="s">
        <v>215</v>
      </c>
      <c r="E1277" s="237" t="s">
        <v>19</v>
      </c>
      <c r="F1277" s="238" t="s">
        <v>1006</v>
      </c>
      <c r="G1277" s="235"/>
      <c r="H1277" s="237" t="s">
        <v>19</v>
      </c>
      <c r="I1277" s="239"/>
      <c r="J1277" s="235"/>
      <c r="K1277" s="235"/>
      <c r="L1277" s="240"/>
      <c r="M1277" s="241"/>
      <c r="N1277" s="242"/>
      <c r="O1277" s="242"/>
      <c r="P1277" s="242"/>
      <c r="Q1277" s="242"/>
      <c r="R1277" s="242"/>
      <c r="S1277" s="242"/>
      <c r="T1277" s="24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4" t="s">
        <v>215</v>
      </c>
      <c r="AU1277" s="244" t="s">
        <v>81</v>
      </c>
      <c r="AV1277" s="13" t="s">
        <v>79</v>
      </c>
      <c r="AW1277" s="13" t="s">
        <v>33</v>
      </c>
      <c r="AX1277" s="13" t="s">
        <v>72</v>
      </c>
      <c r="AY1277" s="244" t="s">
        <v>203</v>
      </c>
    </row>
    <row r="1278" s="13" customFormat="1">
      <c r="A1278" s="13"/>
      <c r="B1278" s="234"/>
      <c r="C1278" s="235"/>
      <c r="D1278" s="236" t="s">
        <v>215</v>
      </c>
      <c r="E1278" s="237" t="s">
        <v>19</v>
      </c>
      <c r="F1278" s="238" t="s">
        <v>238</v>
      </c>
      <c r="G1278" s="235"/>
      <c r="H1278" s="237" t="s">
        <v>19</v>
      </c>
      <c r="I1278" s="239"/>
      <c r="J1278" s="235"/>
      <c r="K1278" s="235"/>
      <c r="L1278" s="240"/>
      <c r="M1278" s="241"/>
      <c r="N1278" s="242"/>
      <c r="O1278" s="242"/>
      <c r="P1278" s="242"/>
      <c r="Q1278" s="242"/>
      <c r="R1278" s="242"/>
      <c r="S1278" s="242"/>
      <c r="T1278" s="24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44" t="s">
        <v>215</v>
      </c>
      <c r="AU1278" s="244" t="s">
        <v>81</v>
      </c>
      <c r="AV1278" s="13" t="s">
        <v>79</v>
      </c>
      <c r="AW1278" s="13" t="s">
        <v>33</v>
      </c>
      <c r="AX1278" s="13" t="s">
        <v>72</v>
      </c>
      <c r="AY1278" s="244" t="s">
        <v>203</v>
      </c>
    </row>
    <row r="1279" s="13" customFormat="1">
      <c r="A1279" s="13"/>
      <c r="B1279" s="234"/>
      <c r="C1279" s="235"/>
      <c r="D1279" s="236" t="s">
        <v>215</v>
      </c>
      <c r="E1279" s="237" t="s">
        <v>19</v>
      </c>
      <c r="F1279" s="238" t="s">
        <v>999</v>
      </c>
      <c r="G1279" s="235"/>
      <c r="H1279" s="237" t="s">
        <v>19</v>
      </c>
      <c r="I1279" s="239"/>
      <c r="J1279" s="235"/>
      <c r="K1279" s="235"/>
      <c r="L1279" s="240"/>
      <c r="M1279" s="241"/>
      <c r="N1279" s="242"/>
      <c r="O1279" s="242"/>
      <c r="P1279" s="242"/>
      <c r="Q1279" s="242"/>
      <c r="R1279" s="242"/>
      <c r="S1279" s="242"/>
      <c r="T1279" s="24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4" t="s">
        <v>215</v>
      </c>
      <c r="AU1279" s="244" t="s">
        <v>81</v>
      </c>
      <c r="AV1279" s="13" t="s">
        <v>79</v>
      </c>
      <c r="AW1279" s="13" t="s">
        <v>33</v>
      </c>
      <c r="AX1279" s="13" t="s">
        <v>72</v>
      </c>
      <c r="AY1279" s="244" t="s">
        <v>203</v>
      </c>
    </row>
    <row r="1280" s="13" customFormat="1">
      <c r="A1280" s="13"/>
      <c r="B1280" s="234"/>
      <c r="C1280" s="235"/>
      <c r="D1280" s="236" t="s">
        <v>215</v>
      </c>
      <c r="E1280" s="237" t="s">
        <v>19</v>
      </c>
      <c r="F1280" s="238" t="s">
        <v>1002</v>
      </c>
      <c r="G1280" s="235"/>
      <c r="H1280" s="237" t="s">
        <v>19</v>
      </c>
      <c r="I1280" s="239"/>
      <c r="J1280" s="235"/>
      <c r="K1280" s="235"/>
      <c r="L1280" s="240"/>
      <c r="M1280" s="241"/>
      <c r="N1280" s="242"/>
      <c r="O1280" s="242"/>
      <c r="P1280" s="242"/>
      <c r="Q1280" s="242"/>
      <c r="R1280" s="242"/>
      <c r="S1280" s="242"/>
      <c r="T1280" s="24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44" t="s">
        <v>215</v>
      </c>
      <c r="AU1280" s="244" t="s">
        <v>81</v>
      </c>
      <c r="AV1280" s="13" t="s">
        <v>79</v>
      </c>
      <c r="AW1280" s="13" t="s">
        <v>33</v>
      </c>
      <c r="AX1280" s="13" t="s">
        <v>72</v>
      </c>
      <c r="AY1280" s="244" t="s">
        <v>203</v>
      </c>
    </row>
    <row r="1281" s="14" customFormat="1">
      <c r="A1281" s="14"/>
      <c r="B1281" s="245"/>
      <c r="C1281" s="246"/>
      <c r="D1281" s="236" t="s">
        <v>215</v>
      </c>
      <c r="E1281" s="247" t="s">
        <v>19</v>
      </c>
      <c r="F1281" s="248" t="s">
        <v>712</v>
      </c>
      <c r="G1281" s="246"/>
      <c r="H1281" s="249">
        <v>70.165000000000006</v>
      </c>
      <c r="I1281" s="250"/>
      <c r="J1281" s="246"/>
      <c r="K1281" s="246"/>
      <c r="L1281" s="251"/>
      <c r="M1281" s="252"/>
      <c r="N1281" s="253"/>
      <c r="O1281" s="253"/>
      <c r="P1281" s="253"/>
      <c r="Q1281" s="253"/>
      <c r="R1281" s="253"/>
      <c r="S1281" s="253"/>
      <c r="T1281" s="25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5" t="s">
        <v>215</v>
      </c>
      <c r="AU1281" s="255" t="s">
        <v>81</v>
      </c>
      <c r="AV1281" s="14" t="s">
        <v>81</v>
      </c>
      <c r="AW1281" s="14" t="s">
        <v>33</v>
      </c>
      <c r="AX1281" s="14" t="s">
        <v>72</v>
      </c>
      <c r="AY1281" s="255" t="s">
        <v>203</v>
      </c>
    </row>
    <row r="1282" s="13" customFormat="1">
      <c r="A1282" s="13"/>
      <c r="B1282" s="234"/>
      <c r="C1282" s="235"/>
      <c r="D1282" s="236" t="s">
        <v>215</v>
      </c>
      <c r="E1282" s="237" t="s">
        <v>19</v>
      </c>
      <c r="F1282" s="238" t="s">
        <v>216</v>
      </c>
      <c r="G1282" s="235"/>
      <c r="H1282" s="237" t="s">
        <v>19</v>
      </c>
      <c r="I1282" s="239"/>
      <c r="J1282" s="235"/>
      <c r="K1282" s="235"/>
      <c r="L1282" s="240"/>
      <c r="M1282" s="241"/>
      <c r="N1282" s="242"/>
      <c r="O1282" s="242"/>
      <c r="P1282" s="242"/>
      <c r="Q1282" s="242"/>
      <c r="R1282" s="242"/>
      <c r="S1282" s="242"/>
      <c r="T1282" s="24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4" t="s">
        <v>215</v>
      </c>
      <c r="AU1282" s="244" t="s">
        <v>81</v>
      </c>
      <c r="AV1282" s="13" t="s">
        <v>79</v>
      </c>
      <c r="AW1282" s="13" t="s">
        <v>33</v>
      </c>
      <c r="AX1282" s="13" t="s">
        <v>72</v>
      </c>
      <c r="AY1282" s="244" t="s">
        <v>203</v>
      </c>
    </row>
    <row r="1283" s="13" customFormat="1">
      <c r="A1283" s="13"/>
      <c r="B1283" s="234"/>
      <c r="C1283" s="235"/>
      <c r="D1283" s="236" t="s">
        <v>215</v>
      </c>
      <c r="E1283" s="237" t="s">
        <v>19</v>
      </c>
      <c r="F1283" s="238" t="s">
        <v>1007</v>
      </c>
      <c r="G1283" s="235"/>
      <c r="H1283" s="237" t="s">
        <v>19</v>
      </c>
      <c r="I1283" s="239"/>
      <c r="J1283" s="235"/>
      <c r="K1283" s="235"/>
      <c r="L1283" s="240"/>
      <c r="M1283" s="241"/>
      <c r="N1283" s="242"/>
      <c r="O1283" s="242"/>
      <c r="P1283" s="242"/>
      <c r="Q1283" s="242"/>
      <c r="R1283" s="242"/>
      <c r="S1283" s="242"/>
      <c r="T1283" s="24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44" t="s">
        <v>215</v>
      </c>
      <c r="AU1283" s="244" t="s">
        <v>81</v>
      </c>
      <c r="AV1283" s="13" t="s">
        <v>79</v>
      </c>
      <c r="AW1283" s="13" t="s">
        <v>33</v>
      </c>
      <c r="AX1283" s="13" t="s">
        <v>72</v>
      </c>
      <c r="AY1283" s="244" t="s">
        <v>203</v>
      </c>
    </row>
    <row r="1284" s="13" customFormat="1">
      <c r="A1284" s="13"/>
      <c r="B1284" s="234"/>
      <c r="C1284" s="235"/>
      <c r="D1284" s="236" t="s">
        <v>215</v>
      </c>
      <c r="E1284" s="237" t="s">
        <v>19</v>
      </c>
      <c r="F1284" s="238" t="s">
        <v>232</v>
      </c>
      <c r="G1284" s="235"/>
      <c r="H1284" s="237" t="s">
        <v>19</v>
      </c>
      <c r="I1284" s="239"/>
      <c r="J1284" s="235"/>
      <c r="K1284" s="235"/>
      <c r="L1284" s="240"/>
      <c r="M1284" s="241"/>
      <c r="N1284" s="242"/>
      <c r="O1284" s="242"/>
      <c r="P1284" s="242"/>
      <c r="Q1284" s="242"/>
      <c r="R1284" s="242"/>
      <c r="S1284" s="242"/>
      <c r="T1284" s="24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4" t="s">
        <v>215</v>
      </c>
      <c r="AU1284" s="244" t="s">
        <v>81</v>
      </c>
      <c r="AV1284" s="13" t="s">
        <v>79</v>
      </c>
      <c r="AW1284" s="13" t="s">
        <v>33</v>
      </c>
      <c r="AX1284" s="13" t="s">
        <v>72</v>
      </c>
      <c r="AY1284" s="244" t="s">
        <v>203</v>
      </c>
    </row>
    <row r="1285" s="13" customFormat="1">
      <c r="A1285" s="13"/>
      <c r="B1285" s="234"/>
      <c r="C1285" s="235"/>
      <c r="D1285" s="236" t="s">
        <v>215</v>
      </c>
      <c r="E1285" s="237" t="s">
        <v>19</v>
      </c>
      <c r="F1285" s="238" t="s">
        <v>999</v>
      </c>
      <c r="G1285" s="235"/>
      <c r="H1285" s="237" t="s">
        <v>19</v>
      </c>
      <c r="I1285" s="239"/>
      <c r="J1285" s="235"/>
      <c r="K1285" s="235"/>
      <c r="L1285" s="240"/>
      <c r="M1285" s="241"/>
      <c r="N1285" s="242"/>
      <c r="O1285" s="242"/>
      <c r="P1285" s="242"/>
      <c r="Q1285" s="242"/>
      <c r="R1285" s="242"/>
      <c r="S1285" s="242"/>
      <c r="T1285" s="24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4" t="s">
        <v>215</v>
      </c>
      <c r="AU1285" s="244" t="s">
        <v>81</v>
      </c>
      <c r="AV1285" s="13" t="s">
        <v>79</v>
      </c>
      <c r="AW1285" s="13" t="s">
        <v>33</v>
      </c>
      <c r="AX1285" s="13" t="s">
        <v>72</v>
      </c>
      <c r="AY1285" s="244" t="s">
        <v>203</v>
      </c>
    </row>
    <row r="1286" s="13" customFormat="1">
      <c r="A1286" s="13"/>
      <c r="B1286" s="234"/>
      <c r="C1286" s="235"/>
      <c r="D1286" s="236" t="s">
        <v>215</v>
      </c>
      <c r="E1286" s="237" t="s">
        <v>19</v>
      </c>
      <c r="F1286" s="238" t="s">
        <v>1000</v>
      </c>
      <c r="G1286" s="235"/>
      <c r="H1286" s="237" t="s">
        <v>19</v>
      </c>
      <c r="I1286" s="239"/>
      <c r="J1286" s="235"/>
      <c r="K1286" s="235"/>
      <c r="L1286" s="240"/>
      <c r="M1286" s="241"/>
      <c r="N1286" s="242"/>
      <c r="O1286" s="242"/>
      <c r="P1286" s="242"/>
      <c r="Q1286" s="242"/>
      <c r="R1286" s="242"/>
      <c r="S1286" s="242"/>
      <c r="T1286" s="24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4" t="s">
        <v>215</v>
      </c>
      <c r="AU1286" s="244" t="s">
        <v>81</v>
      </c>
      <c r="AV1286" s="13" t="s">
        <v>79</v>
      </c>
      <c r="AW1286" s="13" t="s">
        <v>33</v>
      </c>
      <c r="AX1286" s="13" t="s">
        <v>72</v>
      </c>
      <c r="AY1286" s="244" t="s">
        <v>203</v>
      </c>
    </row>
    <row r="1287" s="14" customFormat="1">
      <c r="A1287" s="14"/>
      <c r="B1287" s="245"/>
      <c r="C1287" s="246"/>
      <c r="D1287" s="236" t="s">
        <v>215</v>
      </c>
      <c r="E1287" s="247" t="s">
        <v>19</v>
      </c>
      <c r="F1287" s="248" t="s">
        <v>233</v>
      </c>
      <c r="G1287" s="246"/>
      <c r="H1287" s="249">
        <v>35.07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5" t="s">
        <v>215</v>
      </c>
      <c r="AU1287" s="255" t="s">
        <v>81</v>
      </c>
      <c r="AV1287" s="14" t="s">
        <v>81</v>
      </c>
      <c r="AW1287" s="14" t="s">
        <v>33</v>
      </c>
      <c r="AX1287" s="14" t="s">
        <v>72</v>
      </c>
      <c r="AY1287" s="255" t="s">
        <v>203</v>
      </c>
    </row>
    <row r="1288" s="13" customFormat="1">
      <c r="A1288" s="13"/>
      <c r="B1288" s="234"/>
      <c r="C1288" s="235"/>
      <c r="D1288" s="236" t="s">
        <v>215</v>
      </c>
      <c r="E1288" s="237" t="s">
        <v>19</v>
      </c>
      <c r="F1288" s="238" t="s">
        <v>216</v>
      </c>
      <c r="G1288" s="235"/>
      <c r="H1288" s="237" t="s">
        <v>19</v>
      </c>
      <c r="I1288" s="239"/>
      <c r="J1288" s="235"/>
      <c r="K1288" s="235"/>
      <c r="L1288" s="240"/>
      <c r="M1288" s="241"/>
      <c r="N1288" s="242"/>
      <c r="O1288" s="242"/>
      <c r="P1288" s="242"/>
      <c r="Q1288" s="242"/>
      <c r="R1288" s="242"/>
      <c r="S1288" s="242"/>
      <c r="T1288" s="24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4" t="s">
        <v>215</v>
      </c>
      <c r="AU1288" s="244" t="s">
        <v>81</v>
      </c>
      <c r="AV1288" s="13" t="s">
        <v>79</v>
      </c>
      <c r="AW1288" s="13" t="s">
        <v>33</v>
      </c>
      <c r="AX1288" s="13" t="s">
        <v>72</v>
      </c>
      <c r="AY1288" s="244" t="s">
        <v>203</v>
      </c>
    </row>
    <row r="1289" s="13" customFormat="1">
      <c r="A1289" s="13"/>
      <c r="B1289" s="234"/>
      <c r="C1289" s="235"/>
      <c r="D1289" s="236" t="s">
        <v>215</v>
      </c>
      <c r="E1289" s="237" t="s">
        <v>19</v>
      </c>
      <c r="F1289" s="238" t="s">
        <v>1008</v>
      </c>
      <c r="G1289" s="235"/>
      <c r="H1289" s="237" t="s">
        <v>19</v>
      </c>
      <c r="I1289" s="239"/>
      <c r="J1289" s="235"/>
      <c r="K1289" s="235"/>
      <c r="L1289" s="240"/>
      <c r="M1289" s="241"/>
      <c r="N1289" s="242"/>
      <c r="O1289" s="242"/>
      <c r="P1289" s="242"/>
      <c r="Q1289" s="242"/>
      <c r="R1289" s="242"/>
      <c r="S1289" s="242"/>
      <c r="T1289" s="24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44" t="s">
        <v>215</v>
      </c>
      <c r="AU1289" s="244" t="s">
        <v>81</v>
      </c>
      <c r="AV1289" s="13" t="s">
        <v>79</v>
      </c>
      <c r="AW1289" s="13" t="s">
        <v>33</v>
      </c>
      <c r="AX1289" s="13" t="s">
        <v>72</v>
      </c>
      <c r="AY1289" s="244" t="s">
        <v>203</v>
      </c>
    </row>
    <row r="1290" s="13" customFormat="1">
      <c r="A1290" s="13"/>
      <c r="B1290" s="234"/>
      <c r="C1290" s="235"/>
      <c r="D1290" s="236" t="s">
        <v>215</v>
      </c>
      <c r="E1290" s="237" t="s">
        <v>19</v>
      </c>
      <c r="F1290" s="238" t="s">
        <v>232</v>
      </c>
      <c r="G1290" s="235"/>
      <c r="H1290" s="237" t="s">
        <v>19</v>
      </c>
      <c r="I1290" s="239"/>
      <c r="J1290" s="235"/>
      <c r="K1290" s="235"/>
      <c r="L1290" s="240"/>
      <c r="M1290" s="241"/>
      <c r="N1290" s="242"/>
      <c r="O1290" s="242"/>
      <c r="P1290" s="242"/>
      <c r="Q1290" s="242"/>
      <c r="R1290" s="242"/>
      <c r="S1290" s="242"/>
      <c r="T1290" s="24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4" t="s">
        <v>215</v>
      </c>
      <c r="AU1290" s="244" t="s">
        <v>81</v>
      </c>
      <c r="AV1290" s="13" t="s">
        <v>79</v>
      </c>
      <c r="AW1290" s="13" t="s">
        <v>33</v>
      </c>
      <c r="AX1290" s="13" t="s">
        <v>72</v>
      </c>
      <c r="AY1290" s="244" t="s">
        <v>203</v>
      </c>
    </row>
    <row r="1291" s="13" customFormat="1">
      <c r="A1291" s="13"/>
      <c r="B1291" s="234"/>
      <c r="C1291" s="235"/>
      <c r="D1291" s="236" t="s">
        <v>215</v>
      </c>
      <c r="E1291" s="237" t="s">
        <v>19</v>
      </c>
      <c r="F1291" s="238" t="s">
        <v>999</v>
      </c>
      <c r="G1291" s="235"/>
      <c r="H1291" s="237" t="s">
        <v>19</v>
      </c>
      <c r="I1291" s="239"/>
      <c r="J1291" s="235"/>
      <c r="K1291" s="235"/>
      <c r="L1291" s="240"/>
      <c r="M1291" s="241"/>
      <c r="N1291" s="242"/>
      <c r="O1291" s="242"/>
      <c r="P1291" s="242"/>
      <c r="Q1291" s="242"/>
      <c r="R1291" s="242"/>
      <c r="S1291" s="242"/>
      <c r="T1291" s="24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44" t="s">
        <v>215</v>
      </c>
      <c r="AU1291" s="244" t="s">
        <v>81</v>
      </c>
      <c r="AV1291" s="13" t="s">
        <v>79</v>
      </c>
      <c r="AW1291" s="13" t="s">
        <v>33</v>
      </c>
      <c r="AX1291" s="13" t="s">
        <v>72</v>
      </c>
      <c r="AY1291" s="244" t="s">
        <v>203</v>
      </c>
    </row>
    <row r="1292" s="13" customFormat="1">
      <c r="A1292" s="13"/>
      <c r="B1292" s="234"/>
      <c r="C1292" s="235"/>
      <c r="D1292" s="236" t="s">
        <v>215</v>
      </c>
      <c r="E1292" s="237" t="s">
        <v>19</v>
      </c>
      <c r="F1292" s="238" t="s">
        <v>1002</v>
      </c>
      <c r="G1292" s="235"/>
      <c r="H1292" s="237" t="s">
        <v>19</v>
      </c>
      <c r="I1292" s="239"/>
      <c r="J1292" s="235"/>
      <c r="K1292" s="235"/>
      <c r="L1292" s="240"/>
      <c r="M1292" s="241"/>
      <c r="N1292" s="242"/>
      <c r="O1292" s="242"/>
      <c r="P1292" s="242"/>
      <c r="Q1292" s="242"/>
      <c r="R1292" s="242"/>
      <c r="S1292" s="242"/>
      <c r="T1292" s="24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4" t="s">
        <v>215</v>
      </c>
      <c r="AU1292" s="244" t="s">
        <v>81</v>
      </c>
      <c r="AV1292" s="13" t="s">
        <v>79</v>
      </c>
      <c r="AW1292" s="13" t="s">
        <v>33</v>
      </c>
      <c r="AX1292" s="13" t="s">
        <v>72</v>
      </c>
      <c r="AY1292" s="244" t="s">
        <v>203</v>
      </c>
    </row>
    <row r="1293" s="14" customFormat="1">
      <c r="A1293" s="14"/>
      <c r="B1293" s="245"/>
      <c r="C1293" s="246"/>
      <c r="D1293" s="236" t="s">
        <v>215</v>
      </c>
      <c r="E1293" s="247" t="s">
        <v>19</v>
      </c>
      <c r="F1293" s="248" t="s">
        <v>417</v>
      </c>
      <c r="G1293" s="246"/>
      <c r="H1293" s="249">
        <v>60.859999999999999</v>
      </c>
      <c r="I1293" s="250"/>
      <c r="J1293" s="246"/>
      <c r="K1293" s="246"/>
      <c r="L1293" s="251"/>
      <c r="M1293" s="252"/>
      <c r="N1293" s="253"/>
      <c r="O1293" s="253"/>
      <c r="P1293" s="253"/>
      <c r="Q1293" s="253"/>
      <c r="R1293" s="253"/>
      <c r="S1293" s="253"/>
      <c r="T1293" s="25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5" t="s">
        <v>215</v>
      </c>
      <c r="AU1293" s="255" t="s">
        <v>81</v>
      </c>
      <c r="AV1293" s="14" t="s">
        <v>81</v>
      </c>
      <c r="AW1293" s="14" t="s">
        <v>33</v>
      </c>
      <c r="AX1293" s="14" t="s">
        <v>72</v>
      </c>
      <c r="AY1293" s="255" t="s">
        <v>203</v>
      </c>
    </row>
    <row r="1294" s="13" customFormat="1">
      <c r="A1294" s="13"/>
      <c r="B1294" s="234"/>
      <c r="C1294" s="235"/>
      <c r="D1294" s="236" t="s">
        <v>215</v>
      </c>
      <c r="E1294" s="237" t="s">
        <v>19</v>
      </c>
      <c r="F1294" s="238" t="s">
        <v>216</v>
      </c>
      <c r="G1294" s="235"/>
      <c r="H1294" s="237" t="s">
        <v>19</v>
      </c>
      <c r="I1294" s="239"/>
      <c r="J1294" s="235"/>
      <c r="K1294" s="235"/>
      <c r="L1294" s="240"/>
      <c r="M1294" s="241"/>
      <c r="N1294" s="242"/>
      <c r="O1294" s="242"/>
      <c r="P1294" s="242"/>
      <c r="Q1294" s="242"/>
      <c r="R1294" s="242"/>
      <c r="S1294" s="242"/>
      <c r="T1294" s="24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44" t="s">
        <v>215</v>
      </c>
      <c r="AU1294" s="244" t="s">
        <v>81</v>
      </c>
      <c r="AV1294" s="13" t="s">
        <v>79</v>
      </c>
      <c r="AW1294" s="13" t="s">
        <v>33</v>
      </c>
      <c r="AX1294" s="13" t="s">
        <v>72</v>
      </c>
      <c r="AY1294" s="244" t="s">
        <v>203</v>
      </c>
    </row>
    <row r="1295" s="13" customFormat="1">
      <c r="A1295" s="13"/>
      <c r="B1295" s="234"/>
      <c r="C1295" s="235"/>
      <c r="D1295" s="236" t="s">
        <v>215</v>
      </c>
      <c r="E1295" s="237" t="s">
        <v>19</v>
      </c>
      <c r="F1295" s="238" t="s">
        <v>1009</v>
      </c>
      <c r="G1295" s="235"/>
      <c r="H1295" s="237" t="s">
        <v>19</v>
      </c>
      <c r="I1295" s="239"/>
      <c r="J1295" s="235"/>
      <c r="K1295" s="235"/>
      <c r="L1295" s="240"/>
      <c r="M1295" s="241"/>
      <c r="N1295" s="242"/>
      <c r="O1295" s="242"/>
      <c r="P1295" s="242"/>
      <c r="Q1295" s="242"/>
      <c r="R1295" s="242"/>
      <c r="S1295" s="242"/>
      <c r="T1295" s="24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44" t="s">
        <v>215</v>
      </c>
      <c r="AU1295" s="244" t="s">
        <v>81</v>
      </c>
      <c r="AV1295" s="13" t="s">
        <v>79</v>
      </c>
      <c r="AW1295" s="13" t="s">
        <v>33</v>
      </c>
      <c r="AX1295" s="13" t="s">
        <v>72</v>
      </c>
      <c r="AY1295" s="244" t="s">
        <v>203</v>
      </c>
    </row>
    <row r="1296" s="13" customFormat="1">
      <c r="A1296" s="13"/>
      <c r="B1296" s="234"/>
      <c r="C1296" s="235"/>
      <c r="D1296" s="236" t="s">
        <v>215</v>
      </c>
      <c r="E1296" s="237" t="s">
        <v>19</v>
      </c>
      <c r="F1296" s="238" t="s">
        <v>241</v>
      </c>
      <c r="G1296" s="235"/>
      <c r="H1296" s="237" t="s">
        <v>19</v>
      </c>
      <c r="I1296" s="239"/>
      <c r="J1296" s="235"/>
      <c r="K1296" s="235"/>
      <c r="L1296" s="240"/>
      <c r="M1296" s="241"/>
      <c r="N1296" s="242"/>
      <c r="O1296" s="242"/>
      <c r="P1296" s="242"/>
      <c r="Q1296" s="242"/>
      <c r="R1296" s="242"/>
      <c r="S1296" s="242"/>
      <c r="T1296" s="24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4" t="s">
        <v>215</v>
      </c>
      <c r="AU1296" s="244" t="s">
        <v>81</v>
      </c>
      <c r="AV1296" s="13" t="s">
        <v>79</v>
      </c>
      <c r="AW1296" s="13" t="s">
        <v>33</v>
      </c>
      <c r="AX1296" s="13" t="s">
        <v>72</v>
      </c>
      <c r="AY1296" s="244" t="s">
        <v>203</v>
      </c>
    </row>
    <row r="1297" s="13" customFormat="1">
      <c r="A1297" s="13"/>
      <c r="B1297" s="234"/>
      <c r="C1297" s="235"/>
      <c r="D1297" s="236" t="s">
        <v>215</v>
      </c>
      <c r="E1297" s="237" t="s">
        <v>19</v>
      </c>
      <c r="F1297" s="238" t="s">
        <v>999</v>
      </c>
      <c r="G1297" s="235"/>
      <c r="H1297" s="237" t="s">
        <v>19</v>
      </c>
      <c r="I1297" s="239"/>
      <c r="J1297" s="235"/>
      <c r="K1297" s="235"/>
      <c r="L1297" s="240"/>
      <c r="M1297" s="241"/>
      <c r="N1297" s="242"/>
      <c r="O1297" s="242"/>
      <c r="P1297" s="242"/>
      <c r="Q1297" s="242"/>
      <c r="R1297" s="242"/>
      <c r="S1297" s="242"/>
      <c r="T1297" s="24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44" t="s">
        <v>215</v>
      </c>
      <c r="AU1297" s="244" t="s">
        <v>81</v>
      </c>
      <c r="AV1297" s="13" t="s">
        <v>79</v>
      </c>
      <c r="AW1297" s="13" t="s">
        <v>33</v>
      </c>
      <c r="AX1297" s="13" t="s">
        <v>72</v>
      </c>
      <c r="AY1297" s="244" t="s">
        <v>203</v>
      </c>
    </row>
    <row r="1298" s="13" customFormat="1">
      <c r="A1298" s="13"/>
      <c r="B1298" s="234"/>
      <c r="C1298" s="235"/>
      <c r="D1298" s="236" t="s">
        <v>215</v>
      </c>
      <c r="E1298" s="237" t="s">
        <v>19</v>
      </c>
      <c r="F1298" s="238" t="s">
        <v>1000</v>
      </c>
      <c r="G1298" s="235"/>
      <c r="H1298" s="237" t="s">
        <v>19</v>
      </c>
      <c r="I1298" s="239"/>
      <c r="J1298" s="235"/>
      <c r="K1298" s="235"/>
      <c r="L1298" s="240"/>
      <c r="M1298" s="241"/>
      <c r="N1298" s="242"/>
      <c r="O1298" s="242"/>
      <c r="P1298" s="242"/>
      <c r="Q1298" s="242"/>
      <c r="R1298" s="242"/>
      <c r="S1298" s="242"/>
      <c r="T1298" s="24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4" t="s">
        <v>215</v>
      </c>
      <c r="AU1298" s="244" t="s">
        <v>81</v>
      </c>
      <c r="AV1298" s="13" t="s">
        <v>79</v>
      </c>
      <c r="AW1298" s="13" t="s">
        <v>33</v>
      </c>
      <c r="AX1298" s="13" t="s">
        <v>72</v>
      </c>
      <c r="AY1298" s="244" t="s">
        <v>203</v>
      </c>
    </row>
    <row r="1299" s="14" customFormat="1">
      <c r="A1299" s="14"/>
      <c r="B1299" s="245"/>
      <c r="C1299" s="246"/>
      <c r="D1299" s="236" t="s">
        <v>215</v>
      </c>
      <c r="E1299" s="247" t="s">
        <v>19</v>
      </c>
      <c r="F1299" s="248" t="s">
        <v>242</v>
      </c>
      <c r="G1299" s="246"/>
      <c r="H1299" s="249">
        <v>14.24</v>
      </c>
      <c r="I1299" s="250"/>
      <c r="J1299" s="246"/>
      <c r="K1299" s="246"/>
      <c r="L1299" s="251"/>
      <c r="M1299" s="252"/>
      <c r="N1299" s="253"/>
      <c r="O1299" s="253"/>
      <c r="P1299" s="253"/>
      <c r="Q1299" s="253"/>
      <c r="R1299" s="253"/>
      <c r="S1299" s="253"/>
      <c r="T1299" s="25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5" t="s">
        <v>215</v>
      </c>
      <c r="AU1299" s="255" t="s">
        <v>81</v>
      </c>
      <c r="AV1299" s="14" t="s">
        <v>81</v>
      </c>
      <c r="AW1299" s="14" t="s">
        <v>33</v>
      </c>
      <c r="AX1299" s="14" t="s">
        <v>72</v>
      </c>
      <c r="AY1299" s="255" t="s">
        <v>203</v>
      </c>
    </row>
    <row r="1300" s="13" customFormat="1">
      <c r="A1300" s="13"/>
      <c r="B1300" s="234"/>
      <c r="C1300" s="235"/>
      <c r="D1300" s="236" t="s">
        <v>215</v>
      </c>
      <c r="E1300" s="237" t="s">
        <v>19</v>
      </c>
      <c r="F1300" s="238" t="s">
        <v>216</v>
      </c>
      <c r="G1300" s="235"/>
      <c r="H1300" s="237" t="s">
        <v>19</v>
      </c>
      <c r="I1300" s="239"/>
      <c r="J1300" s="235"/>
      <c r="K1300" s="235"/>
      <c r="L1300" s="240"/>
      <c r="M1300" s="241"/>
      <c r="N1300" s="242"/>
      <c r="O1300" s="242"/>
      <c r="P1300" s="242"/>
      <c r="Q1300" s="242"/>
      <c r="R1300" s="242"/>
      <c r="S1300" s="242"/>
      <c r="T1300" s="24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44" t="s">
        <v>215</v>
      </c>
      <c r="AU1300" s="244" t="s">
        <v>81</v>
      </c>
      <c r="AV1300" s="13" t="s">
        <v>79</v>
      </c>
      <c r="AW1300" s="13" t="s">
        <v>33</v>
      </c>
      <c r="AX1300" s="13" t="s">
        <v>72</v>
      </c>
      <c r="AY1300" s="244" t="s">
        <v>203</v>
      </c>
    </row>
    <row r="1301" s="13" customFormat="1">
      <c r="A1301" s="13"/>
      <c r="B1301" s="234"/>
      <c r="C1301" s="235"/>
      <c r="D1301" s="236" t="s">
        <v>215</v>
      </c>
      <c r="E1301" s="237" t="s">
        <v>19</v>
      </c>
      <c r="F1301" s="238" t="s">
        <v>1010</v>
      </c>
      <c r="G1301" s="235"/>
      <c r="H1301" s="237" t="s">
        <v>19</v>
      </c>
      <c r="I1301" s="239"/>
      <c r="J1301" s="235"/>
      <c r="K1301" s="235"/>
      <c r="L1301" s="240"/>
      <c r="M1301" s="241"/>
      <c r="N1301" s="242"/>
      <c r="O1301" s="242"/>
      <c r="P1301" s="242"/>
      <c r="Q1301" s="242"/>
      <c r="R1301" s="242"/>
      <c r="S1301" s="242"/>
      <c r="T1301" s="24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44" t="s">
        <v>215</v>
      </c>
      <c r="AU1301" s="244" t="s">
        <v>81</v>
      </c>
      <c r="AV1301" s="13" t="s">
        <v>79</v>
      </c>
      <c r="AW1301" s="13" t="s">
        <v>33</v>
      </c>
      <c r="AX1301" s="13" t="s">
        <v>72</v>
      </c>
      <c r="AY1301" s="244" t="s">
        <v>203</v>
      </c>
    </row>
    <row r="1302" s="13" customFormat="1">
      <c r="A1302" s="13"/>
      <c r="B1302" s="234"/>
      <c r="C1302" s="235"/>
      <c r="D1302" s="236" t="s">
        <v>215</v>
      </c>
      <c r="E1302" s="237" t="s">
        <v>19</v>
      </c>
      <c r="F1302" s="238" t="s">
        <v>241</v>
      </c>
      <c r="G1302" s="235"/>
      <c r="H1302" s="237" t="s">
        <v>19</v>
      </c>
      <c r="I1302" s="239"/>
      <c r="J1302" s="235"/>
      <c r="K1302" s="235"/>
      <c r="L1302" s="240"/>
      <c r="M1302" s="241"/>
      <c r="N1302" s="242"/>
      <c r="O1302" s="242"/>
      <c r="P1302" s="242"/>
      <c r="Q1302" s="242"/>
      <c r="R1302" s="242"/>
      <c r="S1302" s="242"/>
      <c r="T1302" s="24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44" t="s">
        <v>215</v>
      </c>
      <c r="AU1302" s="244" t="s">
        <v>81</v>
      </c>
      <c r="AV1302" s="13" t="s">
        <v>79</v>
      </c>
      <c r="AW1302" s="13" t="s">
        <v>33</v>
      </c>
      <c r="AX1302" s="13" t="s">
        <v>72</v>
      </c>
      <c r="AY1302" s="244" t="s">
        <v>203</v>
      </c>
    </row>
    <row r="1303" s="13" customFormat="1">
      <c r="A1303" s="13"/>
      <c r="B1303" s="234"/>
      <c r="C1303" s="235"/>
      <c r="D1303" s="236" t="s">
        <v>215</v>
      </c>
      <c r="E1303" s="237" t="s">
        <v>19</v>
      </c>
      <c r="F1303" s="238" t="s">
        <v>999</v>
      </c>
      <c r="G1303" s="235"/>
      <c r="H1303" s="237" t="s">
        <v>19</v>
      </c>
      <c r="I1303" s="239"/>
      <c r="J1303" s="235"/>
      <c r="K1303" s="235"/>
      <c r="L1303" s="240"/>
      <c r="M1303" s="241"/>
      <c r="N1303" s="242"/>
      <c r="O1303" s="242"/>
      <c r="P1303" s="242"/>
      <c r="Q1303" s="242"/>
      <c r="R1303" s="242"/>
      <c r="S1303" s="242"/>
      <c r="T1303" s="24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4" t="s">
        <v>215</v>
      </c>
      <c r="AU1303" s="244" t="s">
        <v>81</v>
      </c>
      <c r="AV1303" s="13" t="s">
        <v>79</v>
      </c>
      <c r="AW1303" s="13" t="s">
        <v>33</v>
      </c>
      <c r="AX1303" s="13" t="s">
        <v>72</v>
      </c>
      <c r="AY1303" s="244" t="s">
        <v>203</v>
      </c>
    </row>
    <row r="1304" s="13" customFormat="1">
      <c r="A1304" s="13"/>
      <c r="B1304" s="234"/>
      <c r="C1304" s="235"/>
      <c r="D1304" s="236" t="s">
        <v>215</v>
      </c>
      <c r="E1304" s="237" t="s">
        <v>19</v>
      </c>
      <c r="F1304" s="238" t="s">
        <v>1002</v>
      </c>
      <c r="G1304" s="235"/>
      <c r="H1304" s="237" t="s">
        <v>19</v>
      </c>
      <c r="I1304" s="239"/>
      <c r="J1304" s="235"/>
      <c r="K1304" s="235"/>
      <c r="L1304" s="240"/>
      <c r="M1304" s="241"/>
      <c r="N1304" s="242"/>
      <c r="O1304" s="242"/>
      <c r="P1304" s="242"/>
      <c r="Q1304" s="242"/>
      <c r="R1304" s="242"/>
      <c r="S1304" s="242"/>
      <c r="T1304" s="24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4" t="s">
        <v>215</v>
      </c>
      <c r="AU1304" s="244" t="s">
        <v>81</v>
      </c>
      <c r="AV1304" s="13" t="s">
        <v>79</v>
      </c>
      <c r="AW1304" s="13" t="s">
        <v>33</v>
      </c>
      <c r="AX1304" s="13" t="s">
        <v>72</v>
      </c>
      <c r="AY1304" s="244" t="s">
        <v>203</v>
      </c>
    </row>
    <row r="1305" s="13" customFormat="1">
      <c r="A1305" s="13"/>
      <c r="B1305" s="234"/>
      <c r="C1305" s="235"/>
      <c r="D1305" s="236" t="s">
        <v>215</v>
      </c>
      <c r="E1305" s="237" t="s">
        <v>19</v>
      </c>
      <c r="F1305" s="238" t="s">
        <v>216</v>
      </c>
      <c r="G1305" s="235"/>
      <c r="H1305" s="237" t="s">
        <v>19</v>
      </c>
      <c r="I1305" s="239"/>
      <c r="J1305" s="235"/>
      <c r="K1305" s="235"/>
      <c r="L1305" s="240"/>
      <c r="M1305" s="241"/>
      <c r="N1305" s="242"/>
      <c r="O1305" s="242"/>
      <c r="P1305" s="242"/>
      <c r="Q1305" s="242"/>
      <c r="R1305" s="242"/>
      <c r="S1305" s="242"/>
      <c r="T1305" s="24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4" t="s">
        <v>215</v>
      </c>
      <c r="AU1305" s="244" t="s">
        <v>81</v>
      </c>
      <c r="AV1305" s="13" t="s">
        <v>79</v>
      </c>
      <c r="AW1305" s="13" t="s">
        <v>33</v>
      </c>
      <c r="AX1305" s="13" t="s">
        <v>72</v>
      </c>
      <c r="AY1305" s="244" t="s">
        <v>203</v>
      </c>
    </row>
    <row r="1306" s="13" customFormat="1">
      <c r="A1306" s="13"/>
      <c r="B1306" s="234"/>
      <c r="C1306" s="235"/>
      <c r="D1306" s="236" t="s">
        <v>215</v>
      </c>
      <c r="E1306" s="237" t="s">
        <v>19</v>
      </c>
      <c r="F1306" s="238" t="s">
        <v>1011</v>
      </c>
      <c r="G1306" s="235"/>
      <c r="H1306" s="237" t="s">
        <v>19</v>
      </c>
      <c r="I1306" s="239"/>
      <c r="J1306" s="235"/>
      <c r="K1306" s="235"/>
      <c r="L1306" s="240"/>
      <c r="M1306" s="241"/>
      <c r="N1306" s="242"/>
      <c r="O1306" s="242"/>
      <c r="P1306" s="242"/>
      <c r="Q1306" s="242"/>
      <c r="R1306" s="242"/>
      <c r="S1306" s="242"/>
      <c r="T1306" s="24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4" t="s">
        <v>215</v>
      </c>
      <c r="AU1306" s="244" t="s">
        <v>81</v>
      </c>
      <c r="AV1306" s="13" t="s">
        <v>79</v>
      </c>
      <c r="AW1306" s="13" t="s">
        <v>33</v>
      </c>
      <c r="AX1306" s="13" t="s">
        <v>72</v>
      </c>
      <c r="AY1306" s="244" t="s">
        <v>203</v>
      </c>
    </row>
    <row r="1307" s="13" customFormat="1">
      <c r="A1307" s="13"/>
      <c r="B1307" s="234"/>
      <c r="C1307" s="235"/>
      <c r="D1307" s="236" t="s">
        <v>215</v>
      </c>
      <c r="E1307" s="237" t="s">
        <v>19</v>
      </c>
      <c r="F1307" s="238" t="s">
        <v>235</v>
      </c>
      <c r="G1307" s="235"/>
      <c r="H1307" s="237" t="s">
        <v>19</v>
      </c>
      <c r="I1307" s="239"/>
      <c r="J1307" s="235"/>
      <c r="K1307" s="235"/>
      <c r="L1307" s="240"/>
      <c r="M1307" s="241"/>
      <c r="N1307" s="242"/>
      <c r="O1307" s="242"/>
      <c r="P1307" s="242"/>
      <c r="Q1307" s="242"/>
      <c r="R1307" s="242"/>
      <c r="S1307" s="242"/>
      <c r="T1307" s="24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4" t="s">
        <v>215</v>
      </c>
      <c r="AU1307" s="244" t="s">
        <v>81</v>
      </c>
      <c r="AV1307" s="13" t="s">
        <v>79</v>
      </c>
      <c r="AW1307" s="13" t="s">
        <v>33</v>
      </c>
      <c r="AX1307" s="13" t="s">
        <v>72</v>
      </c>
      <c r="AY1307" s="244" t="s">
        <v>203</v>
      </c>
    </row>
    <row r="1308" s="13" customFormat="1">
      <c r="A1308" s="13"/>
      <c r="B1308" s="234"/>
      <c r="C1308" s="235"/>
      <c r="D1308" s="236" t="s">
        <v>215</v>
      </c>
      <c r="E1308" s="237" t="s">
        <v>19</v>
      </c>
      <c r="F1308" s="238" t="s">
        <v>999</v>
      </c>
      <c r="G1308" s="235"/>
      <c r="H1308" s="237" t="s">
        <v>19</v>
      </c>
      <c r="I1308" s="239"/>
      <c r="J1308" s="235"/>
      <c r="K1308" s="235"/>
      <c r="L1308" s="240"/>
      <c r="M1308" s="241"/>
      <c r="N1308" s="242"/>
      <c r="O1308" s="242"/>
      <c r="P1308" s="242"/>
      <c r="Q1308" s="242"/>
      <c r="R1308" s="242"/>
      <c r="S1308" s="242"/>
      <c r="T1308" s="24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44" t="s">
        <v>215</v>
      </c>
      <c r="AU1308" s="244" t="s">
        <v>81</v>
      </c>
      <c r="AV1308" s="13" t="s">
        <v>79</v>
      </c>
      <c r="AW1308" s="13" t="s">
        <v>33</v>
      </c>
      <c r="AX1308" s="13" t="s">
        <v>72</v>
      </c>
      <c r="AY1308" s="244" t="s">
        <v>203</v>
      </c>
    </row>
    <row r="1309" s="13" customFormat="1">
      <c r="A1309" s="13"/>
      <c r="B1309" s="234"/>
      <c r="C1309" s="235"/>
      <c r="D1309" s="236" t="s">
        <v>215</v>
      </c>
      <c r="E1309" s="237" t="s">
        <v>19</v>
      </c>
      <c r="F1309" s="238" t="s">
        <v>1000</v>
      </c>
      <c r="G1309" s="235"/>
      <c r="H1309" s="237" t="s">
        <v>19</v>
      </c>
      <c r="I1309" s="239"/>
      <c r="J1309" s="235"/>
      <c r="K1309" s="235"/>
      <c r="L1309" s="240"/>
      <c r="M1309" s="241"/>
      <c r="N1309" s="242"/>
      <c r="O1309" s="242"/>
      <c r="P1309" s="242"/>
      <c r="Q1309" s="242"/>
      <c r="R1309" s="242"/>
      <c r="S1309" s="242"/>
      <c r="T1309" s="24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4" t="s">
        <v>215</v>
      </c>
      <c r="AU1309" s="244" t="s">
        <v>81</v>
      </c>
      <c r="AV1309" s="13" t="s">
        <v>79</v>
      </c>
      <c r="AW1309" s="13" t="s">
        <v>33</v>
      </c>
      <c r="AX1309" s="13" t="s">
        <v>72</v>
      </c>
      <c r="AY1309" s="244" t="s">
        <v>203</v>
      </c>
    </row>
    <row r="1310" s="14" customFormat="1">
      <c r="A1310" s="14"/>
      <c r="B1310" s="245"/>
      <c r="C1310" s="246"/>
      <c r="D1310" s="236" t="s">
        <v>215</v>
      </c>
      <c r="E1310" s="247" t="s">
        <v>19</v>
      </c>
      <c r="F1310" s="248" t="s">
        <v>236</v>
      </c>
      <c r="G1310" s="246"/>
      <c r="H1310" s="249">
        <v>28.050000000000001</v>
      </c>
      <c r="I1310" s="250"/>
      <c r="J1310" s="246"/>
      <c r="K1310" s="246"/>
      <c r="L1310" s="251"/>
      <c r="M1310" s="252"/>
      <c r="N1310" s="253"/>
      <c r="O1310" s="253"/>
      <c r="P1310" s="253"/>
      <c r="Q1310" s="253"/>
      <c r="R1310" s="253"/>
      <c r="S1310" s="253"/>
      <c r="T1310" s="25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5" t="s">
        <v>215</v>
      </c>
      <c r="AU1310" s="255" t="s">
        <v>81</v>
      </c>
      <c r="AV1310" s="14" t="s">
        <v>81</v>
      </c>
      <c r="AW1310" s="14" t="s">
        <v>33</v>
      </c>
      <c r="AX1310" s="14" t="s">
        <v>72</v>
      </c>
      <c r="AY1310" s="255" t="s">
        <v>203</v>
      </c>
    </row>
    <row r="1311" s="13" customFormat="1">
      <c r="A1311" s="13"/>
      <c r="B1311" s="234"/>
      <c r="C1311" s="235"/>
      <c r="D1311" s="236" t="s">
        <v>215</v>
      </c>
      <c r="E1311" s="237" t="s">
        <v>19</v>
      </c>
      <c r="F1311" s="238" t="s">
        <v>216</v>
      </c>
      <c r="G1311" s="235"/>
      <c r="H1311" s="237" t="s">
        <v>19</v>
      </c>
      <c r="I1311" s="239"/>
      <c r="J1311" s="235"/>
      <c r="K1311" s="235"/>
      <c r="L1311" s="240"/>
      <c r="M1311" s="241"/>
      <c r="N1311" s="242"/>
      <c r="O1311" s="242"/>
      <c r="P1311" s="242"/>
      <c r="Q1311" s="242"/>
      <c r="R1311" s="242"/>
      <c r="S1311" s="242"/>
      <c r="T1311" s="24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4" t="s">
        <v>215</v>
      </c>
      <c r="AU1311" s="244" t="s">
        <v>81</v>
      </c>
      <c r="AV1311" s="13" t="s">
        <v>79</v>
      </c>
      <c r="AW1311" s="13" t="s">
        <v>33</v>
      </c>
      <c r="AX1311" s="13" t="s">
        <v>72</v>
      </c>
      <c r="AY1311" s="244" t="s">
        <v>203</v>
      </c>
    </row>
    <row r="1312" s="13" customFormat="1">
      <c r="A1312" s="13"/>
      <c r="B1312" s="234"/>
      <c r="C1312" s="235"/>
      <c r="D1312" s="236" t="s">
        <v>215</v>
      </c>
      <c r="E1312" s="237" t="s">
        <v>19</v>
      </c>
      <c r="F1312" s="238" t="s">
        <v>1012</v>
      </c>
      <c r="G1312" s="235"/>
      <c r="H1312" s="237" t="s">
        <v>19</v>
      </c>
      <c r="I1312" s="239"/>
      <c r="J1312" s="235"/>
      <c r="K1312" s="235"/>
      <c r="L1312" s="240"/>
      <c r="M1312" s="241"/>
      <c r="N1312" s="242"/>
      <c r="O1312" s="242"/>
      <c r="P1312" s="242"/>
      <c r="Q1312" s="242"/>
      <c r="R1312" s="242"/>
      <c r="S1312" s="242"/>
      <c r="T1312" s="24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4" t="s">
        <v>215</v>
      </c>
      <c r="AU1312" s="244" t="s">
        <v>81</v>
      </c>
      <c r="AV1312" s="13" t="s">
        <v>79</v>
      </c>
      <c r="AW1312" s="13" t="s">
        <v>33</v>
      </c>
      <c r="AX1312" s="13" t="s">
        <v>72</v>
      </c>
      <c r="AY1312" s="244" t="s">
        <v>203</v>
      </c>
    </row>
    <row r="1313" s="13" customFormat="1">
      <c r="A1313" s="13"/>
      <c r="B1313" s="234"/>
      <c r="C1313" s="235"/>
      <c r="D1313" s="236" t="s">
        <v>215</v>
      </c>
      <c r="E1313" s="237" t="s">
        <v>19</v>
      </c>
      <c r="F1313" s="238" t="s">
        <v>235</v>
      </c>
      <c r="G1313" s="235"/>
      <c r="H1313" s="237" t="s">
        <v>19</v>
      </c>
      <c r="I1313" s="239"/>
      <c r="J1313" s="235"/>
      <c r="K1313" s="235"/>
      <c r="L1313" s="240"/>
      <c r="M1313" s="241"/>
      <c r="N1313" s="242"/>
      <c r="O1313" s="242"/>
      <c r="P1313" s="242"/>
      <c r="Q1313" s="242"/>
      <c r="R1313" s="242"/>
      <c r="S1313" s="242"/>
      <c r="T1313" s="24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4" t="s">
        <v>215</v>
      </c>
      <c r="AU1313" s="244" t="s">
        <v>81</v>
      </c>
      <c r="AV1313" s="13" t="s">
        <v>79</v>
      </c>
      <c r="AW1313" s="13" t="s">
        <v>33</v>
      </c>
      <c r="AX1313" s="13" t="s">
        <v>72</v>
      </c>
      <c r="AY1313" s="244" t="s">
        <v>203</v>
      </c>
    </row>
    <row r="1314" s="13" customFormat="1">
      <c r="A1314" s="13"/>
      <c r="B1314" s="234"/>
      <c r="C1314" s="235"/>
      <c r="D1314" s="236" t="s">
        <v>215</v>
      </c>
      <c r="E1314" s="237" t="s">
        <v>19</v>
      </c>
      <c r="F1314" s="238" t="s">
        <v>999</v>
      </c>
      <c r="G1314" s="235"/>
      <c r="H1314" s="237" t="s">
        <v>19</v>
      </c>
      <c r="I1314" s="239"/>
      <c r="J1314" s="235"/>
      <c r="K1314" s="235"/>
      <c r="L1314" s="240"/>
      <c r="M1314" s="241"/>
      <c r="N1314" s="242"/>
      <c r="O1314" s="242"/>
      <c r="P1314" s="242"/>
      <c r="Q1314" s="242"/>
      <c r="R1314" s="242"/>
      <c r="S1314" s="242"/>
      <c r="T1314" s="24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4" t="s">
        <v>215</v>
      </c>
      <c r="AU1314" s="244" t="s">
        <v>81</v>
      </c>
      <c r="AV1314" s="13" t="s">
        <v>79</v>
      </c>
      <c r="AW1314" s="13" t="s">
        <v>33</v>
      </c>
      <c r="AX1314" s="13" t="s">
        <v>72</v>
      </c>
      <c r="AY1314" s="244" t="s">
        <v>203</v>
      </c>
    </row>
    <row r="1315" s="13" customFormat="1">
      <c r="A1315" s="13"/>
      <c r="B1315" s="234"/>
      <c r="C1315" s="235"/>
      <c r="D1315" s="236" t="s">
        <v>215</v>
      </c>
      <c r="E1315" s="237" t="s">
        <v>19</v>
      </c>
      <c r="F1315" s="238" t="s">
        <v>1002</v>
      </c>
      <c r="G1315" s="235"/>
      <c r="H1315" s="237" t="s">
        <v>19</v>
      </c>
      <c r="I1315" s="239"/>
      <c r="J1315" s="235"/>
      <c r="K1315" s="235"/>
      <c r="L1315" s="240"/>
      <c r="M1315" s="241"/>
      <c r="N1315" s="242"/>
      <c r="O1315" s="242"/>
      <c r="P1315" s="242"/>
      <c r="Q1315" s="242"/>
      <c r="R1315" s="242"/>
      <c r="S1315" s="242"/>
      <c r="T1315" s="24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4" t="s">
        <v>215</v>
      </c>
      <c r="AU1315" s="244" t="s">
        <v>81</v>
      </c>
      <c r="AV1315" s="13" t="s">
        <v>79</v>
      </c>
      <c r="AW1315" s="13" t="s">
        <v>33</v>
      </c>
      <c r="AX1315" s="13" t="s">
        <v>72</v>
      </c>
      <c r="AY1315" s="244" t="s">
        <v>203</v>
      </c>
    </row>
    <row r="1316" s="14" customFormat="1">
      <c r="A1316" s="14"/>
      <c r="B1316" s="245"/>
      <c r="C1316" s="246"/>
      <c r="D1316" s="236" t="s">
        <v>215</v>
      </c>
      <c r="E1316" s="247" t="s">
        <v>19</v>
      </c>
      <c r="F1316" s="248" t="s">
        <v>717</v>
      </c>
      <c r="G1316" s="246"/>
      <c r="H1316" s="249">
        <v>28.234999999999999</v>
      </c>
      <c r="I1316" s="250"/>
      <c r="J1316" s="246"/>
      <c r="K1316" s="246"/>
      <c r="L1316" s="251"/>
      <c r="M1316" s="252"/>
      <c r="N1316" s="253"/>
      <c r="O1316" s="253"/>
      <c r="P1316" s="253"/>
      <c r="Q1316" s="253"/>
      <c r="R1316" s="253"/>
      <c r="S1316" s="253"/>
      <c r="T1316" s="25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55" t="s">
        <v>215</v>
      </c>
      <c r="AU1316" s="255" t="s">
        <v>81</v>
      </c>
      <c r="AV1316" s="14" t="s">
        <v>81</v>
      </c>
      <c r="AW1316" s="14" t="s">
        <v>33</v>
      </c>
      <c r="AX1316" s="14" t="s">
        <v>72</v>
      </c>
      <c r="AY1316" s="255" t="s">
        <v>203</v>
      </c>
    </row>
    <row r="1317" s="13" customFormat="1">
      <c r="A1317" s="13"/>
      <c r="B1317" s="234"/>
      <c r="C1317" s="235"/>
      <c r="D1317" s="236" t="s">
        <v>215</v>
      </c>
      <c r="E1317" s="237" t="s">
        <v>19</v>
      </c>
      <c r="F1317" s="238" t="s">
        <v>216</v>
      </c>
      <c r="G1317" s="235"/>
      <c r="H1317" s="237" t="s">
        <v>19</v>
      </c>
      <c r="I1317" s="239"/>
      <c r="J1317" s="235"/>
      <c r="K1317" s="235"/>
      <c r="L1317" s="240"/>
      <c r="M1317" s="241"/>
      <c r="N1317" s="242"/>
      <c r="O1317" s="242"/>
      <c r="P1317" s="242"/>
      <c r="Q1317" s="242"/>
      <c r="R1317" s="242"/>
      <c r="S1317" s="242"/>
      <c r="T1317" s="24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44" t="s">
        <v>215</v>
      </c>
      <c r="AU1317" s="244" t="s">
        <v>81</v>
      </c>
      <c r="AV1317" s="13" t="s">
        <v>79</v>
      </c>
      <c r="AW1317" s="13" t="s">
        <v>33</v>
      </c>
      <c r="AX1317" s="13" t="s">
        <v>72</v>
      </c>
      <c r="AY1317" s="244" t="s">
        <v>203</v>
      </c>
    </row>
    <row r="1318" s="13" customFormat="1">
      <c r="A1318" s="13"/>
      <c r="B1318" s="234"/>
      <c r="C1318" s="235"/>
      <c r="D1318" s="236" t="s">
        <v>215</v>
      </c>
      <c r="E1318" s="237" t="s">
        <v>19</v>
      </c>
      <c r="F1318" s="238" t="s">
        <v>1013</v>
      </c>
      <c r="G1318" s="235"/>
      <c r="H1318" s="237" t="s">
        <v>19</v>
      </c>
      <c r="I1318" s="239"/>
      <c r="J1318" s="235"/>
      <c r="K1318" s="235"/>
      <c r="L1318" s="240"/>
      <c r="M1318" s="241"/>
      <c r="N1318" s="242"/>
      <c r="O1318" s="242"/>
      <c r="P1318" s="242"/>
      <c r="Q1318" s="242"/>
      <c r="R1318" s="242"/>
      <c r="S1318" s="242"/>
      <c r="T1318" s="24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44" t="s">
        <v>215</v>
      </c>
      <c r="AU1318" s="244" t="s">
        <v>81</v>
      </c>
      <c r="AV1318" s="13" t="s">
        <v>79</v>
      </c>
      <c r="AW1318" s="13" t="s">
        <v>33</v>
      </c>
      <c r="AX1318" s="13" t="s">
        <v>72</v>
      </c>
      <c r="AY1318" s="244" t="s">
        <v>203</v>
      </c>
    </row>
    <row r="1319" s="13" customFormat="1">
      <c r="A1319" s="13"/>
      <c r="B1319" s="234"/>
      <c r="C1319" s="235"/>
      <c r="D1319" s="236" t="s">
        <v>215</v>
      </c>
      <c r="E1319" s="237" t="s">
        <v>19</v>
      </c>
      <c r="F1319" s="238" t="s">
        <v>229</v>
      </c>
      <c r="G1319" s="235"/>
      <c r="H1319" s="237" t="s">
        <v>19</v>
      </c>
      <c r="I1319" s="239"/>
      <c r="J1319" s="235"/>
      <c r="K1319" s="235"/>
      <c r="L1319" s="240"/>
      <c r="M1319" s="241"/>
      <c r="N1319" s="242"/>
      <c r="O1319" s="242"/>
      <c r="P1319" s="242"/>
      <c r="Q1319" s="242"/>
      <c r="R1319" s="242"/>
      <c r="S1319" s="242"/>
      <c r="T1319" s="24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44" t="s">
        <v>215</v>
      </c>
      <c r="AU1319" s="244" t="s">
        <v>81</v>
      </c>
      <c r="AV1319" s="13" t="s">
        <v>79</v>
      </c>
      <c r="AW1319" s="13" t="s">
        <v>33</v>
      </c>
      <c r="AX1319" s="13" t="s">
        <v>72</v>
      </c>
      <c r="AY1319" s="244" t="s">
        <v>203</v>
      </c>
    </row>
    <row r="1320" s="13" customFormat="1">
      <c r="A1320" s="13"/>
      <c r="B1320" s="234"/>
      <c r="C1320" s="235"/>
      <c r="D1320" s="236" t="s">
        <v>215</v>
      </c>
      <c r="E1320" s="237" t="s">
        <v>19</v>
      </c>
      <c r="F1320" s="238" t="s">
        <v>999</v>
      </c>
      <c r="G1320" s="235"/>
      <c r="H1320" s="237" t="s">
        <v>19</v>
      </c>
      <c r="I1320" s="239"/>
      <c r="J1320" s="235"/>
      <c r="K1320" s="235"/>
      <c r="L1320" s="240"/>
      <c r="M1320" s="241"/>
      <c r="N1320" s="242"/>
      <c r="O1320" s="242"/>
      <c r="P1320" s="242"/>
      <c r="Q1320" s="242"/>
      <c r="R1320" s="242"/>
      <c r="S1320" s="242"/>
      <c r="T1320" s="24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4" t="s">
        <v>215</v>
      </c>
      <c r="AU1320" s="244" t="s">
        <v>81</v>
      </c>
      <c r="AV1320" s="13" t="s">
        <v>79</v>
      </c>
      <c r="AW1320" s="13" t="s">
        <v>33</v>
      </c>
      <c r="AX1320" s="13" t="s">
        <v>72</v>
      </c>
      <c r="AY1320" s="244" t="s">
        <v>203</v>
      </c>
    </row>
    <row r="1321" s="13" customFormat="1">
      <c r="A1321" s="13"/>
      <c r="B1321" s="234"/>
      <c r="C1321" s="235"/>
      <c r="D1321" s="236" t="s">
        <v>215</v>
      </c>
      <c r="E1321" s="237" t="s">
        <v>19</v>
      </c>
      <c r="F1321" s="238" t="s">
        <v>1000</v>
      </c>
      <c r="G1321" s="235"/>
      <c r="H1321" s="237" t="s">
        <v>19</v>
      </c>
      <c r="I1321" s="239"/>
      <c r="J1321" s="235"/>
      <c r="K1321" s="235"/>
      <c r="L1321" s="240"/>
      <c r="M1321" s="241"/>
      <c r="N1321" s="242"/>
      <c r="O1321" s="242"/>
      <c r="P1321" s="242"/>
      <c r="Q1321" s="242"/>
      <c r="R1321" s="242"/>
      <c r="S1321" s="242"/>
      <c r="T1321" s="24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44" t="s">
        <v>215</v>
      </c>
      <c r="AU1321" s="244" t="s">
        <v>81</v>
      </c>
      <c r="AV1321" s="13" t="s">
        <v>79</v>
      </c>
      <c r="AW1321" s="13" t="s">
        <v>33</v>
      </c>
      <c r="AX1321" s="13" t="s">
        <v>72</v>
      </c>
      <c r="AY1321" s="244" t="s">
        <v>203</v>
      </c>
    </row>
    <row r="1322" s="14" customFormat="1">
      <c r="A1322" s="14"/>
      <c r="B1322" s="245"/>
      <c r="C1322" s="246"/>
      <c r="D1322" s="236" t="s">
        <v>215</v>
      </c>
      <c r="E1322" s="247" t="s">
        <v>19</v>
      </c>
      <c r="F1322" s="248" t="s">
        <v>230</v>
      </c>
      <c r="G1322" s="246"/>
      <c r="H1322" s="249">
        <v>20.960000000000001</v>
      </c>
      <c r="I1322" s="250"/>
      <c r="J1322" s="246"/>
      <c r="K1322" s="246"/>
      <c r="L1322" s="251"/>
      <c r="M1322" s="252"/>
      <c r="N1322" s="253"/>
      <c r="O1322" s="253"/>
      <c r="P1322" s="253"/>
      <c r="Q1322" s="253"/>
      <c r="R1322" s="253"/>
      <c r="S1322" s="253"/>
      <c r="T1322" s="25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55" t="s">
        <v>215</v>
      </c>
      <c r="AU1322" s="255" t="s">
        <v>81</v>
      </c>
      <c r="AV1322" s="14" t="s">
        <v>81</v>
      </c>
      <c r="AW1322" s="14" t="s">
        <v>33</v>
      </c>
      <c r="AX1322" s="14" t="s">
        <v>72</v>
      </c>
      <c r="AY1322" s="255" t="s">
        <v>203</v>
      </c>
    </row>
    <row r="1323" s="13" customFormat="1">
      <c r="A1323" s="13"/>
      <c r="B1323" s="234"/>
      <c r="C1323" s="235"/>
      <c r="D1323" s="236" t="s">
        <v>215</v>
      </c>
      <c r="E1323" s="237" t="s">
        <v>19</v>
      </c>
      <c r="F1323" s="238" t="s">
        <v>216</v>
      </c>
      <c r="G1323" s="235"/>
      <c r="H1323" s="237" t="s">
        <v>19</v>
      </c>
      <c r="I1323" s="239"/>
      <c r="J1323" s="235"/>
      <c r="K1323" s="235"/>
      <c r="L1323" s="240"/>
      <c r="M1323" s="241"/>
      <c r="N1323" s="242"/>
      <c r="O1323" s="242"/>
      <c r="P1323" s="242"/>
      <c r="Q1323" s="242"/>
      <c r="R1323" s="242"/>
      <c r="S1323" s="242"/>
      <c r="T1323" s="24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4" t="s">
        <v>215</v>
      </c>
      <c r="AU1323" s="244" t="s">
        <v>81</v>
      </c>
      <c r="AV1323" s="13" t="s">
        <v>79</v>
      </c>
      <c r="AW1323" s="13" t="s">
        <v>33</v>
      </c>
      <c r="AX1323" s="13" t="s">
        <v>72</v>
      </c>
      <c r="AY1323" s="244" t="s">
        <v>203</v>
      </c>
    </row>
    <row r="1324" s="13" customFormat="1">
      <c r="A1324" s="13"/>
      <c r="B1324" s="234"/>
      <c r="C1324" s="235"/>
      <c r="D1324" s="236" t="s">
        <v>215</v>
      </c>
      <c r="E1324" s="237" t="s">
        <v>19</v>
      </c>
      <c r="F1324" s="238" t="s">
        <v>1014</v>
      </c>
      <c r="G1324" s="235"/>
      <c r="H1324" s="237" t="s">
        <v>19</v>
      </c>
      <c r="I1324" s="239"/>
      <c r="J1324" s="235"/>
      <c r="K1324" s="235"/>
      <c r="L1324" s="240"/>
      <c r="M1324" s="241"/>
      <c r="N1324" s="242"/>
      <c r="O1324" s="242"/>
      <c r="P1324" s="242"/>
      <c r="Q1324" s="242"/>
      <c r="R1324" s="242"/>
      <c r="S1324" s="242"/>
      <c r="T1324" s="24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4" t="s">
        <v>215</v>
      </c>
      <c r="AU1324" s="244" t="s">
        <v>81</v>
      </c>
      <c r="AV1324" s="13" t="s">
        <v>79</v>
      </c>
      <c r="AW1324" s="13" t="s">
        <v>33</v>
      </c>
      <c r="AX1324" s="13" t="s">
        <v>72</v>
      </c>
      <c r="AY1324" s="244" t="s">
        <v>203</v>
      </c>
    </row>
    <row r="1325" s="13" customFormat="1">
      <c r="A1325" s="13"/>
      <c r="B1325" s="234"/>
      <c r="C1325" s="235"/>
      <c r="D1325" s="236" t="s">
        <v>215</v>
      </c>
      <c r="E1325" s="237" t="s">
        <v>19</v>
      </c>
      <c r="F1325" s="238" t="s">
        <v>229</v>
      </c>
      <c r="G1325" s="235"/>
      <c r="H1325" s="237" t="s">
        <v>19</v>
      </c>
      <c r="I1325" s="239"/>
      <c r="J1325" s="235"/>
      <c r="K1325" s="235"/>
      <c r="L1325" s="240"/>
      <c r="M1325" s="241"/>
      <c r="N1325" s="242"/>
      <c r="O1325" s="242"/>
      <c r="P1325" s="242"/>
      <c r="Q1325" s="242"/>
      <c r="R1325" s="242"/>
      <c r="S1325" s="242"/>
      <c r="T1325" s="24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4" t="s">
        <v>215</v>
      </c>
      <c r="AU1325" s="244" t="s">
        <v>81</v>
      </c>
      <c r="AV1325" s="13" t="s">
        <v>79</v>
      </c>
      <c r="AW1325" s="13" t="s">
        <v>33</v>
      </c>
      <c r="AX1325" s="13" t="s">
        <v>72</v>
      </c>
      <c r="AY1325" s="244" t="s">
        <v>203</v>
      </c>
    </row>
    <row r="1326" s="13" customFormat="1">
      <c r="A1326" s="13"/>
      <c r="B1326" s="234"/>
      <c r="C1326" s="235"/>
      <c r="D1326" s="236" t="s">
        <v>215</v>
      </c>
      <c r="E1326" s="237" t="s">
        <v>19</v>
      </c>
      <c r="F1326" s="238" t="s">
        <v>999</v>
      </c>
      <c r="G1326" s="235"/>
      <c r="H1326" s="237" t="s">
        <v>19</v>
      </c>
      <c r="I1326" s="239"/>
      <c r="J1326" s="235"/>
      <c r="K1326" s="235"/>
      <c r="L1326" s="240"/>
      <c r="M1326" s="241"/>
      <c r="N1326" s="242"/>
      <c r="O1326" s="242"/>
      <c r="P1326" s="242"/>
      <c r="Q1326" s="242"/>
      <c r="R1326" s="242"/>
      <c r="S1326" s="242"/>
      <c r="T1326" s="24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4" t="s">
        <v>215</v>
      </c>
      <c r="AU1326" s="244" t="s">
        <v>81</v>
      </c>
      <c r="AV1326" s="13" t="s">
        <v>79</v>
      </c>
      <c r="AW1326" s="13" t="s">
        <v>33</v>
      </c>
      <c r="AX1326" s="13" t="s">
        <v>72</v>
      </c>
      <c r="AY1326" s="244" t="s">
        <v>203</v>
      </c>
    </row>
    <row r="1327" s="13" customFormat="1">
      <c r="A1327" s="13"/>
      <c r="B1327" s="234"/>
      <c r="C1327" s="235"/>
      <c r="D1327" s="236" t="s">
        <v>215</v>
      </c>
      <c r="E1327" s="237" t="s">
        <v>19</v>
      </c>
      <c r="F1327" s="238" t="s">
        <v>1002</v>
      </c>
      <c r="G1327" s="235"/>
      <c r="H1327" s="237" t="s">
        <v>19</v>
      </c>
      <c r="I1327" s="239"/>
      <c r="J1327" s="235"/>
      <c r="K1327" s="235"/>
      <c r="L1327" s="240"/>
      <c r="M1327" s="241"/>
      <c r="N1327" s="242"/>
      <c r="O1327" s="242"/>
      <c r="P1327" s="242"/>
      <c r="Q1327" s="242"/>
      <c r="R1327" s="242"/>
      <c r="S1327" s="242"/>
      <c r="T1327" s="24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4" t="s">
        <v>215</v>
      </c>
      <c r="AU1327" s="244" t="s">
        <v>81</v>
      </c>
      <c r="AV1327" s="13" t="s">
        <v>79</v>
      </c>
      <c r="AW1327" s="13" t="s">
        <v>33</v>
      </c>
      <c r="AX1327" s="13" t="s">
        <v>72</v>
      </c>
      <c r="AY1327" s="244" t="s">
        <v>203</v>
      </c>
    </row>
    <row r="1328" s="14" customFormat="1">
      <c r="A1328" s="14"/>
      <c r="B1328" s="245"/>
      <c r="C1328" s="246"/>
      <c r="D1328" s="236" t="s">
        <v>215</v>
      </c>
      <c r="E1328" s="247" t="s">
        <v>19</v>
      </c>
      <c r="F1328" s="248" t="s">
        <v>719</v>
      </c>
      <c r="G1328" s="246"/>
      <c r="H1328" s="249">
        <v>48.57</v>
      </c>
      <c r="I1328" s="250"/>
      <c r="J1328" s="246"/>
      <c r="K1328" s="246"/>
      <c r="L1328" s="251"/>
      <c r="M1328" s="252"/>
      <c r="N1328" s="253"/>
      <c r="O1328" s="253"/>
      <c r="P1328" s="253"/>
      <c r="Q1328" s="253"/>
      <c r="R1328" s="253"/>
      <c r="S1328" s="253"/>
      <c r="T1328" s="25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5" t="s">
        <v>215</v>
      </c>
      <c r="AU1328" s="255" t="s">
        <v>81</v>
      </c>
      <c r="AV1328" s="14" t="s">
        <v>81</v>
      </c>
      <c r="AW1328" s="14" t="s">
        <v>33</v>
      </c>
      <c r="AX1328" s="14" t="s">
        <v>72</v>
      </c>
      <c r="AY1328" s="255" t="s">
        <v>203</v>
      </c>
    </row>
    <row r="1329" s="13" customFormat="1">
      <c r="A1329" s="13"/>
      <c r="B1329" s="234"/>
      <c r="C1329" s="235"/>
      <c r="D1329" s="236" t="s">
        <v>215</v>
      </c>
      <c r="E1329" s="237" t="s">
        <v>19</v>
      </c>
      <c r="F1329" s="238" t="s">
        <v>216</v>
      </c>
      <c r="G1329" s="235"/>
      <c r="H1329" s="237" t="s">
        <v>19</v>
      </c>
      <c r="I1329" s="239"/>
      <c r="J1329" s="235"/>
      <c r="K1329" s="235"/>
      <c r="L1329" s="240"/>
      <c r="M1329" s="241"/>
      <c r="N1329" s="242"/>
      <c r="O1329" s="242"/>
      <c r="P1329" s="242"/>
      <c r="Q1329" s="242"/>
      <c r="R1329" s="242"/>
      <c r="S1329" s="242"/>
      <c r="T1329" s="24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44" t="s">
        <v>215</v>
      </c>
      <c r="AU1329" s="244" t="s">
        <v>81</v>
      </c>
      <c r="AV1329" s="13" t="s">
        <v>79</v>
      </c>
      <c r="AW1329" s="13" t="s">
        <v>33</v>
      </c>
      <c r="AX1329" s="13" t="s">
        <v>72</v>
      </c>
      <c r="AY1329" s="244" t="s">
        <v>203</v>
      </c>
    </row>
    <row r="1330" s="13" customFormat="1">
      <c r="A1330" s="13"/>
      <c r="B1330" s="234"/>
      <c r="C1330" s="235"/>
      <c r="D1330" s="236" t="s">
        <v>215</v>
      </c>
      <c r="E1330" s="237" t="s">
        <v>19</v>
      </c>
      <c r="F1330" s="238" t="s">
        <v>1015</v>
      </c>
      <c r="G1330" s="235"/>
      <c r="H1330" s="237" t="s">
        <v>19</v>
      </c>
      <c r="I1330" s="239"/>
      <c r="J1330" s="235"/>
      <c r="K1330" s="235"/>
      <c r="L1330" s="240"/>
      <c r="M1330" s="241"/>
      <c r="N1330" s="242"/>
      <c r="O1330" s="242"/>
      <c r="P1330" s="242"/>
      <c r="Q1330" s="242"/>
      <c r="R1330" s="242"/>
      <c r="S1330" s="242"/>
      <c r="T1330" s="24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44" t="s">
        <v>215</v>
      </c>
      <c r="AU1330" s="244" t="s">
        <v>81</v>
      </c>
      <c r="AV1330" s="13" t="s">
        <v>79</v>
      </c>
      <c r="AW1330" s="13" t="s">
        <v>33</v>
      </c>
      <c r="AX1330" s="13" t="s">
        <v>72</v>
      </c>
      <c r="AY1330" s="244" t="s">
        <v>203</v>
      </c>
    </row>
    <row r="1331" s="13" customFormat="1">
      <c r="A1331" s="13"/>
      <c r="B1331" s="234"/>
      <c r="C1331" s="235"/>
      <c r="D1331" s="236" t="s">
        <v>215</v>
      </c>
      <c r="E1331" s="237" t="s">
        <v>19</v>
      </c>
      <c r="F1331" s="238" t="s">
        <v>244</v>
      </c>
      <c r="G1331" s="235"/>
      <c r="H1331" s="237" t="s">
        <v>19</v>
      </c>
      <c r="I1331" s="239"/>
      <c r="J1331" s="235"/>
      <c r="K1331" s="235"/>
      <c r="L1331" s="240"/>
      <c r="M1331" s="241"/>
      <c r="N1331" s="242"/>
      <c r="O1331" s="242"/>
      <c r="P1331" s="242"/>
      <c r="Q1331" s="242"/>
      <c r="R1331" s="242"/>
      <c r="S1331" s="242"/>
      <c r="T1331" s="24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4" t="s">
        <v>215</v>
      </c>
      <c r="AU1331" s="244" t="s">
        <v>81</v>
      </c>
      <c r="AV1331" s="13" t="s">
        <v>79</v>
      </c>
      <c r="AW1331" s="13" t="s">
        <v>33</v>
      </c>
      <c r="AX1331" s="13" t="s">
        <v>72</v>
      </c>
      <c r="AY1331" s="244" t="s">
        <v>203</v>
      </c>
    </row>
    <row r="1332" s="13" customFormat="1">
      <c r="A1332" s="13"/>
      <c r="B1332" s="234"/>
      <c r="C1332" s="235"/>
      <c r="D1332" s="236" t="s">
        <v>215</v>
      </c>
      <c r="E1332" s="237" t="s">
        <v>19</v>
      </c>
      <c r="F1332" s="238" t="s">
        <v>999</v>
      </c>
      <c r="G1332" s="235"/>
      <c r="H1332" s="237" t="s">
        <v>19</v>
      </c>
      <c r="I1332" s="239"/>
      <c r="J1332" s="235"/>
      <c r="K1332" s="235"/>
      <c r="L1332" s="240"/>
      <c r="M1332" s="241"/>
      <c r="N1332" s="242"/>
      <c r="O1332" s="242"/>
      <c r="P1332" s="242"/>
      <c r="Q1332" s="242"/>
      <c r="R1332" s="242"/>
      <c r="S1332" s="242"/>
      <c r="T1332" s="24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4" t="s">
        <v>215</v>
      </c>
      <c r="AU1332" s="244" t="s">
        <v>81</v>
      </c>
      <c r="AV1332" s="13" t="s">
        <v>79</v>
      </c>
      <c r="AW1332" s="13" t="s">
        <v>33</v>
      </c>
      <c r="AX1332" s="13" t="s">
        <v>72</v>
      </c>
      <c r="AY1332" s="244" t="s">
        <v>203</v>
      </c>
    </row>
    <row r="1333" s="13" customFormat="1">
      <c r="A1333" s="13"/>
      <c r="B1333" s="234"/>
      <c r="C1333" s="235"/>
      <c r="D1333" s="236" t="s">
        <v>215</v>
      </c>
      <c r="E1333" s="237" t="s">
        <v>19</v>
      </c>
      <c r="F1333" s="238" t="s">
        <v>1000</v>
      </c>
      <c r="G1333" s="235"/>
      <c r="H1333" s="237" t="s">
        <v>19</v>
      </c>
      <c r="I1333" s="239"/>
      <c r="J1333" s="235"/>
      <c r="K1333" s="235"/>
      <c r="L1333" s="240"/>
      <c r="M1333" s="241"/>
      <c r="N1333" s="242"/>
      <c r="O1333" s="242"/>
      <c r="P1333" s="242"/>
      <c r="Q1333" s="242"/>
      <c r="R1333" s="242"/>
      <c r="S1333" s="242"/>
      <c r="T1333" s="24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4" t="s">
        <v>215</v>
      </c>
      <c r="AU1333" s="244" t="s">
        <v>81</v>
      </c>
      <c r="AV1333" s="13" t="s">
        <v>79</v>
      </c>
      <c r="AW1333" s="13" t="s">
        <v>33</v>
      </c>
      <c r="AX1333" s="13" t="s">
        <v>72</v>
      </c>
      <c r="AY1333" s="244" t="s">
        <v>203</v>
      </c>
    </row>
    <row r="1334" s="14" customFormat="1">
      <c r="A1334" s="14"/>
      <c r="B1334" s="245"/>
      <c r="C1334" s="246"/>
      <c r="D1334" s="236" t="s">
        <v>215</v>
      </c>
      <c r="E1334" s="247" t="s">
        <v>19</v>
      </c>
      <c r="F1334" s="248" t="s">
        <v>245</v>
      </c>
      <c r="G1334" s="246"/>
      <c r="H1334" s="249">
        <v>8.0800000000000001</v>
      </c>
      <c r="I1334" s="250"/>
      <c r="J1334" s="246"/>
      <c r="K1334" s="246"/>
      <c r="L1334" s="251"/>
      <c r="M1334" s="252"/>
      <c r="N1334" s="253"/>
      <c r="O1334" s="253"/>
      <c r="P1334" s="253"/>
      <c r="Q1334" s="253"/>
      <c r="R1334" s="253"/>
      <c r="S1334" s="253"/>
      <c r="T1334" s="25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55" t="s">
        <v>215</v>
      </c>
      <c r="AU1334" s="255" t="s">
        <v>81</v>
      </c>
      <c r="AV1334" s="14" t="s">
        <v>81</v>
      </c>
      <c r="AW1334" s="14" t="s">
        <v>33</v>
      </c>
      <c r="AX1334" s="14" t="s">
        <v>72</v>
      </c>
      <c r="AY1334" s="255" t="s">
        <v>203</v>
      </c>
    </row>
    <row r="1335" s="13" customFormat="1">
      <c r="A1335" s="13"/>
      <c r="B1335" s="234"/>
      <c r="C1335" s="235"/>
      <c r="D1335" s="236" t="s">
        <v>215</v>
      </c>
      <c r="E1335" s="237" t="s">
        <v>19</v>
      </c>
      <c r="F1335" s="238" t="s">
        <v>216</v>
      </c>
      <c r="G1335" s="235"/>
      <c r="H1335" s="237" t="s">
        <v>19</v>
      </c>
      <c r="I1335" s="239"/>
      <c r="J1335" s="235"/>
      <c r="K1335" s="235"/>
      <c r="L1335" s="240"/>
      <c r="M1335" s="241"/>
      <c r="N1335" s="242"/>
      <c r="O1335" s="242"/>
      <c r="P1335" s="242"/>
      <c r="Q1335" s="242"/>
      <c r="R1335" s="242"/>
      <c r="S1335" s="242"/>
      <c r="T1335" s="24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44" t="s">
        <v>215</v>
      </c>
      <c r="AU1335" s="244" t="s">
        <v>81</v>
      </c>
      <c r="AV1335" s="13" t="s">
        <v>79</v>
      </c>
      <c r="AW1335" s="13" t="s">
        <v>33</v>
      </c>
      <c r="AX1335" s="13" t="s">
        <v>72</v>
      </c>
      <c r="AY1335" s="244" t="s">
        <v>203</v>
      </c>
    </row>
    <row r="1336" s="13" customFormat="1">
      <c r="A1336" s="13"/>
      <c r="B1336" s="234"/>
      <c r="C1336" s="235"/>
      <c r="D1336" s="236" t="s">
        <v>215</v>
      </c>
      <c r="E1336" s="237" t="s">
        <v>19</v>
      </c>
      <c r="F1336" s="238" t="s">
        <v>1016</v>
      </c>
      <c r="G1336" s="235"/>
      <c r="H1336" s="237" t="s">
        <v>19</v>
      </c>
      <c r="I1336" s="239"/>
      <c r="J1336" s="235"/>
      <c r="K1336" s="235"/>
      <c r="L1336" s="240"/>
      <c r="M1336" s="241"/>
      <c r="N1336" s="242"/>
      <c r="O1336" s="242"/>
      <c r="P1336" s="242"/>
      <c r="Q1336" s="242"/>
      <c r="R1336" s="242"/>
      <c r="S1336" s="242"/>
      <c r="T1336" s="24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44" t="s">
        <v>215</v>
      </c>
      <c r="AU1336" s="244" t="s">
        <v>81</v>
      </c>
      <c r="AV1336" s="13" t="s">
        <v>79</v>
      </c>
      <c r="AW1336" s="13" t="s">
        <v>33</v>
      </c>
      <c r="AX1336" s="13" t="s">
        <v>72</v>
      </c>
      <c r="AY1336" s="244" t="s">
        <v>203</v>
      </c>
    </row>
    <row r="1337" s="13" customFormat="1">
      <c r="A1337" s="13"/>
      <c r="B1337" s="234"/>
      <c r="C1337" s="235"/>
      <c r="D1337" s="236" t="s">
        <v>215</v>
      </c>
      <c r="E1337" s="237" t="s">
        <v>19</v>
      </c>
      <c r="F1337" s="238" t="s">
        <v>244</v>
      </c>
      <c r="G1337" s="235"/>
      <c r="H1337" s="237" t="s">
        <v>19</v>
      </c>
      <c r="I1337" s="239"/>
      <c r="J1337" s="235"/>
      <c r="K1337" s="235"/>
      <c r="L1337" s="240"/>
      <c r="M1337" s="241"/>
      <c r="N1337" s="242"/>
      <c r="O1337" s="242"/>
      <c r="P1337" s="242"/>
      <c r="Q1337" s="242"/>
      <c r="R1337" s="242"/>
      <c r="S1337" s="242"/>
      <c r="T1337" s="24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44" t="s">
        <v>215</v>
      </c>
      <c r="AU1337" s="244" t="s">
        <v>81</v>
      </c>
      <c r="AV1337" s="13" t="s">
        <v>79</v>
      </c>
      <c r="AW1337" s="13" t="s">
        <v>33</v>
      </c>
      <c r="AX1337" s="13" t="s">
        <v>72</v>
      </c>
      <c r="AY1337" s="244" t="s">
        <v>203</v>
      </c>
    </row>
    <row r="1338" s="13" customFormat="1">
      <c r="A1338" s="13"/>
      <c r="B1338" s="234"/>
      <c r="C1338" s="235"/>
      <c r="D1338" s="236" t="s">
        <v>215</v>
      </c>
      <c r="E1338" s="237" t="s">
        <v>19</v>
      </c>
      <c r="F1338" s="238" t="s">
        <v>999</v>
      </c>
      <c r="G1338" s="235"/>
      <c r="H1338" s="237" t="s">
        <v>19</v>
      </c>
      <c r="I1338" s="239"/>
      <c r="J1338" s="235"/>
      <c r="K1338" s="235"/>
      <c r="L1338" s="240"/>
      <c r="M1338" s="241"/>
      <c r="N1338" s="242"/>
      <c r="O1338" s="242"/>
      <c r="P1338" s="242"/>
      <c r="Q1338" s="242"/>
      <c r="R1338" s="242"/>
      <c r="S1338" s="242"/>
      <c r="T1338" s="24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4" t="s">
        <v>215</v>
      </c>
      <c r="AU1338" s="244" t="s">
        <v>81</v>
      </c>
      <c r="AV1338" s="13" t="s">
        <v>79</v>
      </c>
      <c r="AW1338" s="13" t="s">
        <v>33</v>
      </c>
      <c r="AX1338" s="13" t="s">
        <v>72</v>
      </c>
      <c r="AY1338" s="244" t="s">
        <v>203</v>
      </c>
    </row>
    <row r="1339" s="13" customFormat="1">
      <c r="A1339" s="13"/>
      <c r="B1339" s="234"/>
      <c r="C1339" s="235"/>
      <c r="D1339" s="236" t="s">
        <v>215</v>
      </c>
      <c r="E1339" s="237" t="s">
        <v>19</v>
      </c>
      <c r="F1339" s="238" t="s">
        <v>1002</v>
      </c>
      <c r="G1339" s="235"/>
      <c r="H1339" s="237" t="s">
        <v>19</v>
      </c>
      <c r="I1339" s="239"/>
      <c r="J1339" s="235"/>
      <c r="K1339" s="235"/>
      <c r="L1339" s="240"/>
      <c r="M1339" s="241"/>
      <c r="N1339" s="242"/>
      <c r="O1339" s="242"/>
      <c r="P1339" s="242"/>
      <c r="Q1339" s="242"/>
      <c r="R1339" s="242"/>
      <c r="S1339" s="242"/>
      <c r="T1339" s="24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4" t="s">
        <v>215</v>
      </c>
      <c r="AU1339" s="244" t="s">
        <v>81</v>
      </c>
      <c r="AV1339" s="13" t="s">
        <v>79</v>
      </c>
      <c r="AW1339" s="13" t="s">
        <v>33</v>
      </c>
      <c r="AX1339" s="13" t="s">
        <v>72</v>
      </c>
      <c r="AY1339" s="244" t="s">
        <v>203</v>
      </c>
    </row>
    <row r="1340" s="14" customFormat="1">
      <c r="A1340" s="14"/>
      <c r="B1340" s="245"/>
      <c r="C1340" s="246"/>
      <c r="D1340" s="236" t="s">
        <v>215</v>
      </c>
      <c r="E1340" s="247" t="s">
        <v>19</v>
      </c>
      <c r="F1340" s="248" t="s">
        <v>429</v>
      </c>
      <c r="G1340" s="246"/>
      <c r="H1340" s="249">
        <v>29.055</v>
      </c>
      <c r="I1340" s="250"/>
      <c r="J1340" s="246"/>
      <c r="K1340" s="246"/>
      <c r="L1340" s="251"/>
      <c r="M1340" s="252"/>
      <c r="N1340" s="253"/>
      <c r="O1340" s="253"/>
      <c r="P1340" s="253"/>
      <c r="Q1340" s="253"/>
      <c r="R1340" s="253"/>
      <c r="S1340" s="253"/>
      <c r="T1340" s="25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55" t="s">
        <v>215</v>
      </c>
      <c r="AU1340" s="255" t="s">
        <v>81</v>
      </c>
      <c r="AV1340" s="14" t="s">
        <v>81</v>
      </c>
      <c r="AW1340" s="14" t="s">
        <v>33</v>
      </c>
      <c r="AX1340" s="14" t="s">
        <v>72</v>
      </c>
      <c r="AY1340" s="255" t="s">
        <v>203</v>
      </c>
    </row>
    <row r="1341" s="13" customFormat="1">
      <c r="A1341" s="13"/>
      <c r="B1341" s="234"/>
      <c r="C1341" s="235"/>
      <c r="D1341" s="236" t="s">
        <v>215</v>
      </c>
      <c r="E1341" s="237" t="s">
        <v>19</v>
      </c>
      <c r="F1341" s="238" t="s">
        <v>216</v>
      </c>
      <c r="G1341" s="235"/>
      <c r="H1341" s="237" t="s">
        <v>19</v>
      </c>
      <c r="I1341" s="239"/>
      <c r="J1341" s="235"/>
      <c r="K1341" s="235"/>
      <c r="L1341" s="240"/>
      <c r="M1341" s="241"/>
      <c r="N1341" s="242"/>
      <c r="O1341" s="242"/>
      <c r="P1341" s="242"/>
      <c r="Q1341" s="242"/>
      <c r="R1341" s="242"/>
      <c r="S1341" s="242"/>
      <c r="T1341" s="24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44" t="s">
        <v>215</v>
      </c>
      <c r="AU1341" s="244" t="s">
        <v>81</v>
      </c>
      <c r="AV1341" s="13" t="s">
        <v>79</v>
      </c>
      <c r="AW1341" s="13" t="s">
        <v>33</v>
      </c>
      <c r="AX1341" s="13" t="s">
        <v>72</v>
      </c>
      <c r="AY1341" s="244" t="s">
        <v>203</v>
      </c>
    </row>
    <row r="1342" s="13" customFormat="1">
      <c r="A1342" s="13"/>
      <c r="B1342" s="234"/>
      <c r="C1342" s="235"/>
      <c r="D1342" s="236" t="s">
        <v>215</v>
      </c>
      <c r="E1342" s="237" t="s">
        <v>19</v>
      </c>
      <c r="F1342" s="238" t="s">
        <v>1017</v>
      </c>
      <c r="G1342" s="235"/>
      <c r="H1342" s="237" t="s">
        <v>19</v>
      </c>
      <c r="I1342" s="239"/>
      <c r="J1342" s="235"/>
      <c r="K1342" s="235"/>
      <c r="L1342" s="240"/>
      <c r="M1342" s="241"/>
      <c r="N1342" s="242"/>
      <c r="O1342" s="242"/>
      <c r="P1342" s="242"/>
      <c r="Q1342" s="242"/>
      <c r="R1342" s="242"/>
      <c r="S1342" s="242"/>
      <c r="T1342" s="24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4" t="s">
        <v>215</v>
      </c>
      <c r="AU1342" s="244" t="s">
        <v>81</v>
      </c>
      <c r="AV1342" s="13" t="s">
        <v>79</v>
      </c>
      <c r="AW1342" s="13" t="s">
        <v>33</v>
      </c>
      <c r="AX1342" s="13" t="s">
        <v>72</v>
      </c>
      <c r="AY1342" s="244" t="s">
        <v>203</v>
      </c>
    </row>
    <row r="1343" s="13" customFormat="1">
      <c r="A1343" s="13"/>
      <c r="B1343" s="234"/>
      <c r="C1343" s="235"/>
      <c r="D1343" s="236" t="s">
        <v>215</v>
      </c>
      <c r="E1343" s="237" t="s">
        <v>19</v>
      </c>
      <c r="F1343" s="238" t="s">
        <v>226</v>
      </c>
      <c r="G1343" s="235"/>
      <c r="H1343" s="237" t="s">
        <v>19</v>
      </c>
      <c r="I1343" s="239"/>
      <c r="J1343" s="235"/>
      <c r="K1343" s="235"/>
      <c r="L1343" s="240"/>
      <c r="M1343" s="241"/>
      <c r="N1343" s="242"/>
      <c r="O1343" s="242"/>
      <c r="P1343" s="242"/>
      <c r="Q1343" s="242"/>
      <c r="R1343" s="242"/>
      <c r="S1343" s="242"/>
      <c r="T1343" s="24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4" t="s">
        <v>215</v>
      </c>
      <c r="AU1343" s="244" t="s">
        <v>81</v>
      </c>
      <c r="AV1343" s="13" t="s">
        <v>79</v>
      </c>
      <c r="AW1343" s="13" t="s">
        <v>33</v>
      </c>
      <c r="AX1343" s="13" t="s">
        <v>72</v>
      </c>
      <c r="AY1343" s="244" t="s">
        <v>203</v>
      </c>
    </row>
    <row r="1344" s="13" customFormat="1">
      <c r="A1344" s="13"/>
      <c r="B1344" s="234"/>
      <c r="C1344" s="235"/>
      <c r="D1344" s="236" t="s">
        <v>215</v>
      </c>
      <c r="E1344" s="237" t="s">
        <v>19</v>
      </c>
      <c r="F1344" s="238" t="s">
        <v>999</v>
      </c>
      <c r="G1344" s="235"/>
      <c r="H1344" s="237" t="s">
        <v>19</v>
      </c>
      <c r="I1344" s="239"/>
      <c r="J1344" s="235"/>
      <c r="K1344" s="235"/>
      <c r="L1344" s="240"/>
      <c r="M1344" s="241"/>
      <c r="N1344" s="242"/>
      <c r="O1344" s="242"/>
      <c r="P1344" s="242"/>
      <c r="Q1344" s="242"/>
      <c r="R1344" s="242"/>
      <c r="S1344" s="242"/>
      <c r="T1344" s="24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4" t="s">
        <v>215</v>
      </c>
      <c r="AU1344" s="244" t="s">
        <v>81</v>
      </c>
      <c r="AV1344" s="13" t="s">
        <v>79</v>
      </c>
      <c r="AW1344" s="13" t="s">
        <v>33</v>
      </c>
      <c r="AX1344" s="13" t="s">
        <v>72</v>
      </c>
      <c r="AY1344" s="244" t="s">
        <v>203</v>
      </c>
    </row>
    <row r="1345" s="13" customFormat="1">
      <c r="A1345" s="13"/>
      <c r="B1345" s="234"/>
      <c r="C1345" s="235"/>
      <c r="D1345" s="236" t="s">
        <v>215</v>
      </c>
      <c r="E1345" s="237" t="s">
        <v>19</v>
      </c>
      <c r="F1345" s="238" t="s">
        <v>1000</v>
      </c>
      <c r="G1345" s="235"/>
      <c r="H1345" s="237" t="s">
        <v>19</v>
      </c>
      <c r="I1345" s="239"/>
      <c r="J1345" s="235"/>
      <c r="K1345" s="235"/>
      <c r="L1345" s="240"/>
      <c r="M1345" s="241"/>
      <c r="N1345" s="242"/>
      <c r="O1345" s="242"/>
      <c r="P1345" s="242"/>
      <c r="Q1345" s="242"/>
      <c r="R1345" s="242"/>
      <c r="S1345" s="242"/>
      <c r="T1345" s="24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44" t="s">
        <v>215</v>
      </c>
      <c r="AU1345" s="244" t="s">
        <v>81</v>
      </c>
      <c r="AV1345" s="13" t="s">
        <v>79</v>
      </c>
      <c r="AW1345" s="13" t="s">
        <v>33</v>
      </c>
      <c r="AX1345" s="13" t="s">
        <v>72</v>
      </c>
      <c r="AY1345" s="244" t="s">
        <v>203</v>
      </c>
    </row>
    <row r="1346" s="14" customFormat="1">
      <c r="A1346" s="14"/>
      <c r="B1346" s="245"/>
      <c r="C1346" s="246"/>
      <c r="D1346" s="236" t="s">
        <v>215</v>
      </c>
      <c r="E1346" s="247" t="s">
        <v>19</v>
      </c>
      <c r="F1346" s="248" t="s">
        <v>227</v>
      </c>
      <c r="G1346" s="246"/>
      <c r="H1346" s="249">
        <v>26.579999999999998</v>
      </c>
      <c r="I1346" s="250"/>
      <c r="J1346" s="246"/>
      <c r="K1346" s="246"/>
      <c r="L1346" s="251"/>
      <c r="M1346" s="252"/>
      <c r="N1346" s="253"/>
      <c r="O1346" s="253"/>
      <c r="P1346" s="253"/>
      <c r="Q1346" s="253"/>
      <c r="R1346" s="253"/>
      <c r="S1346" s="253"/>
      <c r="T1346" s="25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55" t="s">
        <v>215</v>
      </c>
      <c r="AU1346" s="255" t="s">
        <v>81</v>
      </c>
      <c r="AV1346" s="14" t="s">
        <v>81</v>
      </c>
      <c r="AW1346" s="14" t="s">
        <v>33</v>
      </c>
      <c r="AX1346" s="14" t="s">
        <v>72</v>
      </c>
      <c r="AY1346" s="255" t="s">
        <v>203</v>
      </c>
    </row>
    <row r="1347" s="13" customFormat="1">
      <c r="A1347" s="13"/>
      <c r="B1347" s="234"/>
      <c r="C1347" s="235"/>
      <c r="D1347" s="236" t="s">
        <v>215</v>
      </c>
      <c r="E1347" s="237" t="s">
        <v>19</v>
      </c>
      <c r="F1347" s="238" t="s">
        <v>216</v>
      </c>
      <c r="G1347" s="235"/>
      <c r="H1347" s="237" t="s">
        <v>19</v>
      </c>
      <c r="I1347" s="239"/>
      <c r="J1347" s="235"/>
      <c r="K1347" s="235"/>
      <c r="L1347" s="240"/>
      <c r="M1347" s="241"/>
      <c r="N1347" s="242"/>
      <c r="O1347" s="242"/>
      <c r="P1347" s="242"/>
      <c r="Q1347" s="242"/>
      <c r="R1347" s="242"/>
      <c r="S1347" s="242"/>
      <c r="T1347" s="24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44" t="s">
        <v>215</v>
      </c>
      <c r="AU1347" s="244" t="s">
        <v>81</v>
      </c>
      <c r="AV1347" s="13" t="s">
        <v>79</v>
      </c>
      <c r="AW1347" s="13" t="s">
        <v>33</v>
      </c>
      <c r="AX1347" s="13" t="s">
        <v>72</v>
      </c>
      <c r="AY1347" s="244" t="s">
        <v>203</v>
      </c>
    </row>
    <row r="1348" s="13" customFormat="1">
      <c r="A1348" s="13"/>
      <c r="B1348" s="234"/>
      <c r="C1348" s="235"/>
      <c r="D1348" s="236" t="s">
        <v>215</v>
      </c>
      <c r="E1348" s="237" t="s">
        <v>19</v>
      </c>
      <c r="F1348" s="238" t="s">
        <v>1018</v>
      </c>
      <c r="G1348" s="235"/>
      <c r="H1348" s="237" t="s">
        <v>19</v>
      </c>
      <c r="I1348" s="239"/>
      <c r="J1348" s="235"/>
      <c r="K1348" s="235"/>
      <c r="L1348" s="240"/>
      <c r="M1348" s="241"/>
      <c r="N1348" s="242"/>
      <c r="O1348" s="242"/>
      <c r="P1348" s="242"/>
      <c r="Q1348" s="242"/>
      <c r="R1348" s="242"/>
      <c r="S1348" s="242"/>
      <c r="T1348" s="24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4" t="s">
        <v>215</v>
      </c>
      <c r="AU1348" s="244" t="s">
        <v>81</v>
      </c>
      <c r="AV1348" s="13" t="s">
        <v>79</v>
      </c>
      <c r="AW1348" s="13" t="s">
        <v>33</v>
      </c>
      <c r="AX1348" s="13" t="s">
        <v>72</v>
      </c>
      <c r="AY1348" s="244" t="s">
        <v>203</v>
      </c>
    </row>
    <row r="1349" s="13" customFormat="1">
      <c r="A1349" s="13"/>
      <c r="B1349" s="234"/>
      <c r="C1349" s="235"/>
      <c r="D1349" s="236" t="s">
        <v>215</v>
      </c>
      <c r="E1349" s="237" t="s">
        <v>19</v>
      </c>
      <c r="F1349" s="238" t="s">
        <v>226</v>
      </c>
      <c r="G1349" s="235"/>
      <c r="H1349" s="237" t="s">
        <v>19</v>
      </c>
      <c r="I1349" s="239"/>
      <c r="J1349" s="235"/>
      <c r="K1349" s="235"/>
      <c r="L1349" s="240"/>
      <c r="M1349" s="241"/>
      <c r="N1349" s="242"/>
      <c r="O1349" s="242"/>
      <c r="P1349" s="242"/>
      <c r="Q1349" s="242"/>
      <c r="R1349" s="242"/>
      <c r="S1349" s="242"/>
      <c r="T1349" s="24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4" t="s">
        <v>215</v>
      </c>
      <c r="AU1349" s="244" t="s">
        <v>81</v>
      </c>
      <c r="AV1349" s="13" t="s">
        <v>79</v>
      </c>
      <c r="AW1349" s="13" t="s">
        <v>33</v>
      </c>
      <c r="AX1349" s="13" t="s">
        <v>72</v>
      </c>
      <c r="AY1349" s="244" t="s">
        <v>203</v>
      </c>
    </row>
    <row r="1350" s="13" customFormat="1">
      <c r="A1350" s="13"/>
      <c r="B1350" s="234"/>
      <c r="C1350" s="235"/>
      <c r="D1350" s="236" t="s">
        <v>215</v>
      </c>
      <c r="E1350" s="237" t="s">
        <v>19</v>
      </c>
      <c r="F1350" s="238" t="s">
        <v>999</v>
      </c>
      <c r="G1350" s="235"/>
      <c r="H1350" s="237" t="s">
        <v>19</v>
      </c>
      <c r="I1350" s="239"/>
      <c r="J1350" s="235"/>
      <c r="K1350" s="235"/>
      <c r="L1350" s="240"/>
      <c r="M1350" s="241"/>
      <c r="N1350" s="242"/>
      <c r="O1350" s="242"/>
      <c r="P1350" s="242"/>
      <c r="Q1350" s="242"/>
      <c r="R1350" s="242"/>
      <c r="S1350" s="242"/>
      <c r="T1350" s="24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4" t="s">
        <v>215</v>
      </c>
      <c r="AU1350" s="244" t="s">
        <v>81</v>
      </c>
      <c r="AV1350" s="13" t="s">
        <v>79</v>
      </c>
      <c r="AW1350" s="13" t="s">
        <v>33</v>
      </c>
      <c r="AX1350" s="13" t="s">
        <v>72</v>
      </c>
      <c r="AY1350" s="244" t="s">
        <v>203</v>
      </c>
    </row>
    <row r="1351" s="13" customFormat="1">
      <c r="A1351" s="13"/>
      <c r="B1351" s="234"/>
      <c r="C1351" s="235"/>
      <c r="D1351" s="236" t="s">
        <v>215</v>
      </c>
      <c r="E1351" s="237" t="s">
        <v>19</v>
      </c>
      <c r="F1351" s="238" t="s">
        <v>1002</v>
      </c>
      <c r="G1351" s="235"/>
      <c r="H1351" s="237" t="s">
        <v>19</v>
      </c>
      <c r="I1351" s="239"/>
      <c r="J1351" s="235"/>
      <c r="K1351" s="235"/>
      <c r="L1351" s="240"/>
      <c r="M1351" s="241"/>
      <c r="N1351" s="242"/>
      <c r="O1351" s="242"/>
      <c r="P1351" s="242"/>
      <c r="Q1351" s="242"/>
      <c r="R1351" s="242"/>
      <c r="S1351" s="242"/>
      <c r="T1351" s="24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4" t="s">
        <v>215</v>
      </c>
      <c r="AU1351" s="244" t="s">
        <v>81</v>
      </c>
      <c r="AV1351" s="13" t="s">
        <v>79</v>
      </c>
      <c r="AW1351" s="13" t="s">
        <v>33</v>
      </c>
      <c r="AX1351" s="13" t="s">
        <v>72</v>
      </c>
      <c r="AY1351" s="244" t="s">
        <v>203</v>
      </c>
    </row>
    <row r="1352" s="14" customFormat="1">
      <c r="A1352" s="14"/>
      <c r="B1352" s="245"/>
      <c r="C1352" s="246"/>
      <c r="D1352" s="236" t="s">
        <v>215</v>
      </c>
      <c r="E1352" s="247" t="s">
        <v>19</v>
      </c>
      <c r="F1352" s="248" t="s">
        <v>410</v>
      </c>
      <c r="G1352" s="246"/>
      <c r="H1352" s="249">
        <v>52.5</v>
      </c>
      <c r="I1352" s="250"/>
      <c r="J1352" s="246"/>
      <c r="K1352" s="246"/>
      <c r="L1352" s="251"/>
      <c r="M1352" s="252"/>
      <c r="N1352" s="253"/>
      <c r="O1352" s="253"/>
      <c r="P1352" s="253"/>
      <c r="Q1352" s="253"/>
      <c r="R1352" s="253"/>
      <c r="S1352" s="253"/>
      <c r="T1352" s="25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55" t="s">
        <v>215</v>
      </c>
      <c r="AU1352" s="255" t="s">
        <v>81</v>
      </c>
      <c r="AV1352" s="14" t="s">
        <v>81</v>
      </c>
      <c r="AW1352" s="14" t="s">
        <v>33</v>
      </c>
      <c r="AX1352" s="14" t="s">
        <v>72</v>
      </c>
      <c r="AY1352" s="255" t="s">
        <v>203</v>
      </c>
    </row>
    <row r="1353" s="13" customFormat="1">
      <c r="A1353" s="13"/>
      <c r="B1353" s="234"/>
      <c r="C1353" s="235"/>
      <c r="D1353" s="236" t="s">
        <v>215</v>
      </c>
      <c r="E1353" s="237" t="s">
        <v>19</v>
      </c>
      <c r="F1353" s="238" t="s">
        <v>216</v>
      </c>
      <c r="G1353" s="235"/>
      <c r="H1353" s="237" t="s">
        <v>19</v>
      </c>
      <c r="I1353" s="239"/>
      <c r="J1353" s="235"/>
      <c r="K1353" s="235"/>
      <c r="L1353" s="240"/>
      <c r="M1353" s="241"/>
      <c r="N1353" s="242"/>
      <c r="O1353" s="242"/>
      <c r="P1353" s="242"/>
      <c r="Q1353" s="242"/>
      <c r="R1353" s="242"/>
      <c r="S1353" s="242"/>
      <c r="T1353" s="24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44" t="s">
        <v>215</v>
      </c>
      <c r="AU1353" s="244" t="s">
        <v>81</v>
      </c>
      <c r="AV1353" s="13" t="s">
        <v>79</v>
      </c>
      <c r="AW1353" s="13" t="s">
        <v>33</v>
      </c>
      <c r="AX1353" s="13" t="s">
        <v>72</v>
      </c>
      <c r="AY1353" s="244" t="s">
        <v>203</v>
      </c>
    </row>
    <row r="1354" s="13" customFormat="1">
      <c r="A1354" s="13"/>
      <c r="B1354" s="234"/>
      <c r="C1354" s="235"/>
      <c r="D1354" s="236" t="s">
        <v>215</v>
      </c>
      <c r="E1354" s="237" t="s">
        <v>19</v>
      </c>
      <c r="F1354" s="238" t="s">
        <v>1019</v>
      </c>
      <c r="G1354" s="235"/>
      <c r="H1354" s="237" t="s">
        <v>19</v>
      </c>
      <c r="I1354" s="239"/>
      <c r="J1354" s="235"/>
      <c r="K1354" s="235"/>
      <c r="L1354" s="240"/>
      <c r="M1354" s="241"/>
      <c r="N1354" s="242"/>
      <c r="O1354" s="242"/>
      <c r="P1354" s="242"/>
      <c r="Q1354" s="242"/>
      <c r="R1354" s="242"/>
      <c r="S1354" s="242"/>
      <c r="T1354" s="24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44" t="s">
        <v>215</v>
      </c>
      <c r="AU1354" s="244" t="s">
        <v>81</v>
      </c>
      <c r="AV1354" s="13" t="s">
        <v>79</v>
      </c>
      <c r="AW1354" s="13" t="s">
        <v>33</v>
      </c>
      <c r="AX1354" s="13" t="s">
        <v>72</v>
      </c>
      <c r="AY1354" s="244" t="s">
        <v>203</v>
      </c>
    </row>
    <row r="1355" s="13" customFormat="1">
      <c r="A1355" s="13"/>
      <c r="B1355" s="234"/>
      <c r="C1355" s="235"/>
      <c r="D1355" s="236" t="s">
        <v>215</v>
      </c>
      <c r="E1355" s="237" t="s">
        <v>19</v>
      </c>
      <c r="F1355" s="238" t="s">
        <v>329</v>
      </c>
      <c r="G1355" s="235"/>
      <c r="H1355" s="237" t="s">
        <v>19</v>
      </c>
      <c r="I1355" s="239"/>
      <c r="J1355" s="235"/>
      <c r="K1355" s="235"/>
      <c r="L1355" s="240"/>
      <c r="M1355" s="241"/>
      <c r="N1355" s="242"/>
      <c r="O1355" s="242"/>
      <c r="P1355" s="242"/>
      <c r="Q1355" s="242"/>
      <c r="R1355" s="242"/>
      <c r="S1355" s="242"/>
      <c r="T1355" s="24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4" t="s">
        <v>215</v>
      </c>
      <c r="AU1355" s="244" t="s">
        <v>81</v>
      </c>
      <c r="AV1355" s="13" t="s">
        <v>79</v>
      </c>
      <c r="AW1355" s="13" t="s">
        <v>33</v>
      </c>
      <c r="AX1355" s="13" t="s">
        <v>72</v>
      </c>
      <c r="AY1355" s="244" t="s">
        <v>203</v>
      </c>
    </row>
    <row r="1356" s="13" customFormat="1">
      <c r="A1356" s="13"/>
      <c r="B1356" s="234"/>
      <c r="C1356" s="235"/>
      <c r="D1356" s="236" t="s">
        <v>215</v>
      </c>
      <c r="E1356" s="237" t="s">
        <v>19</v>
      </c>
      <c r="F1356" s="238" t="s">
        <v>999</v>
      </c>
      <c r="G1356" s="235"/>
      <c r="H1356" s="237" t="s">
        <v>19</v>
      </c>
      <c r="I1356" s="239"/>
      <c r="J1356" s="235"/>
      <c r="K1356" s="235"/>
      <c r="L1356" s="240"/>
      <c r="M1356" s="241"/>
      <c r="N1356" s="242"/>
      <c r="O1356" s="242"/>
      <c r="P1356" s="242"/>
      <c r="Q1356" s="242"/>
      <c r="R1356" s="242"/>
      <c r="S1356" s="242"/>
      <c r="T1356" s="24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4" t="s">
        <v>215</v>
      </c>
      <c r="AU1356" s="244" t="s">
        <v>81</v>
      </c>
      <c r="AV1356" s="13" t="s">
        <v>79</v>
      </c>
      <c r="AW1356" s="13" t="s">
        <v>33</v>
      </c>
      <c r="AX1356" s="13" t="s">
        <v>72</v>
      </c>
      <c r="AY1356" s="244" t="s">
        <v>203</v>
      </c>
    </row>
    <row r="1357" s="13" customFormat="1">
      <c r="A1357" s="13"/>
      <c r="B1357" s="234"/>
      <c r="C1357" s="235"/>
      <c r="D1357" s="236" t="s">
        <v>215</v>
      </c>
      <c r="E1357" s="237" t="s">
        <v>19</v>
      </c>
      <c r="F1357" s="238" t="s">
        <v>1002</v>
      </c>
      <c r="G1357" s="235"/>
      <c r="H1357" s="237" t="s">
        <v>19</v>
      </c>
      <c r="I1357" s="239"/>
      <c r="J1357" s="235"/>
      <c r="K1357" s="235"/>
      <c r="L1357" s="240"/>
      <c r="M1357" s="241"/>
      <c r="N1357" s="242"/>
      <c r="O1357" s="242"/>
      <c r="P1357" s="242"/>
      <c r="Q1357" s="242"/>
      <c r="R1357" s="242"/>
      <c r="S1357" s="242"/>
      <c r="T1357" s="24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4" t="s">
        <v>215</v>
      </c>
      <c r="AU1357" s="244" t="s">
        <v>81</v>
      </c>
      <c r="AV1357" s="13" t="s">
        <v>79</v>
      </c>
      <c r="AW1357" s="13" t="s">
        <v>33</v>
      </c>
      <c r="AX1357" s="13" t="s">
        <v>72</v>
      </c>
      <c r="AY1357" s="244" t="s">
        <v>203</v>
      </c>
    </row>
    <row r="1358" s="14" customFormat="1">
      <c r="A1358" s="14"/>
      <c r="B1358" s="245"/>
      <c r="C1358" s="246"/>
      <c r="D1358" s="236" t="s">
        <v>215</v>
      </c>
      <c r="E1358" s="247" t="s">
        <v>19</v>
      </c>
      <c r="F1358" s="248" t="s">
        <v>724</v>
      </c>
      <c r="G1358" s="246"/>
      <c r="H1358" s="249">
        <v>14.217000000000001</v>
      </c>
      <c r="I1358" s="250"/>
      <c r="J1358" s="246"/>
      <c r="K1358" s="246"/>
      <c r="L1358" s="251"/>
      <c r="M1358" s="252"/>
      <c r="N1358" s="253"/>
      <c r="O1358" s="253"/>
      <c r="P1358" s="253"/>
      <c r="Q1358" s="253"/>
      <c r="R1358" s="253"/>
      <c r="S1358" s="253"/>
      <c r="T1358" s="25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5" t="s">
        <v>215</v>
      </c>
      <c r="AU1358" s="255" t="s">
        <v>81</v>
      </c>
      <c r="AV1358" s="14" t="s">
        <v>81</v>
      </c>
      <c r="AW1358" s="14" t="s">
        <v>33</v>
      </c>
      <c r="AX1358" s="14" t="s">
        <v>72</v>
      </c>
      <c r="AY1358" s="255" t="s">
        <v>203</v>
      </c>
    </row>
    <row r="1359" s="15" customFormat="1">
      <c r="A1359" s="15"/>
      <c r="B1359" s="256"/>
      <c r="C1359" s="257"/>
      <c r="D1359" s="236" t="s">
        <v>215</v>
      </c>
      <c r="E1359" s="258" t="s">
        <v>19</v>
      </c>
      <c r="F1359" s="259" t="s">
        <v>246</v>
      </c>
      <c r="G1359" s="257"/>
      <c r="H1359" s="260">
        <v>615.24200000000008</v>
      </c>
      <c r="I1359" s="261"/>
      <c r="J1359" s="257"/>
      <c r="K1359" s="257"/>
      <c r="L1359" s="262"/>
      <c r="M1359" s="267"/>
      <c r="N1359" s="268"/>
      <c r="O1359" s="268"/>
      <c r="P1359" s="268"/>
      <c r="Q1359" s="268"/>
      <c r="R1359" s="268"/>
      <c r="S1359" s="268"/>
      <c r="T1359" s="269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T1359" s="266" t="s">
        <v>215</v>
      </c>
      <c r="AU1359" s="266" t="s">
        <v>81</v>
      </c>
      <c r="AV1359" s="15" t="s">
        <v>211</v>
      </c>
      <c r="AW1359" s="15" t="s">
        <v>33</v>
      </c>
      <c r="AX1359" s="15" t="s">
        <v>79</v>
      </c>
      <c r="AY1359" s="266" t="s">
        <v>203</v>
      </c>
    </row>
    <row r="1360" s="2" customFormat="1" ht="6.96" customHeight="1">
      <c r="A1360" s="40"/>
      <c r="B1360" s="61"/>
      <c r="C1360" s="62"/>
      <c r="D1360" s="62"/>
      <c r="E1360" s="62"/>
      <c r="F1360" s="62"/>
      <c r="G1360" s="62"/>
      <c r="H1360" s="62"/>
      <c r="I1360" s="62"/>
      <c r="J1360" s="62"/>
      <c r="K1360" s="62"/>
      <c r="L1360" s="46"/>
      <c r="M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</row>
  </sheetData>
  <sheetProtection sheet="1" autoFilter="0" formatColumns="0" formatRows="0" objects="1" scenarios="1" spinCount="100000" saltValue="JK0ejWscGfp1MkWma6GWOffXMWOhfYQ0YVwQo2lWt6z26CvBLCn8u3A4z78+H1FH9ARpOg6exTj5bnZmjGLBYg==" hashValue="/W4XskzOxbs7/uJu+iJ1vuMDsd0EsWBBcJp3fBWnDASZmiU8FdrQ/rQJ8WvlGpGm0XerZkVKrvKhhs3NfdsFHw==" algorithmName="SHA-512" password="CC35"/>
  <autoFilter ref="C100:K135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hyperlinks>
    <hyperlink ref="F105" r:id="rId1" display="https://podminky.urs.cz/item/CS_URS_2025_01/612135001"/>
    <hyperlink ref="F120" r:id="rId2" display="https://podminky.urs.cz/item/CS_URS_2025_01/612325423"/>
    <hyperlink ref="F129" r:id="rId3" display="https://podminky.urs.cz/item/CS_URS_2025_01/611325422"/>
    <hyperlink ref="F180" r:id="rId4" display="https://podminky.urs.cz/item/CS_URS_2025_01/612325422"/>
    <hyperlink ref="F243" r:id="rId5" display="https://podminky.urs.cz/item/CS_URS_2025_01/619995001"/>
    <hyperlink ref="F295" r:id="rId6" display="https://podminky.urs.cz/item/CS_URS_2025_01/642945111"/>
    <hyperlink ref="F380" r:id="rId7" display="https://podminky.urs.cz/item/CS_URS_2025_01/952901111"/>
    <hyperlink ref="F444" r:id="rId8" display="https://podminky.urs.cz/item/CS_URS_2025_01/998018001"/>
    <hyperlink ref="F448" r:id="rId9" display="https://podminky.urs.cz/item/CS_URS_2025_01/766660021"/>
    <hyperlink ref="F465" r:id="rId10" display="https://podminky.urs.cz/item/CS_URS_2025_01/766660022"/>
    <hyperlink ref="F534" r:id="rId11" display="https://podminky.urs.cz/item/CS_URS_2025_01/766660734"/>
    <hyperlink ref="F611" r:id="rId12" display="https://podminky.urs.cz/item/CS_URS_2025_01/998766121"/>
    <hyperlink ref="F614" r:id="rId13" display="https://podminky.urs.cz/item/CS_URS_2025_01/767114141"/>
    <hyperlink ref="F653" r:id="rId14" display="https://podminky.urs.cz/item/CS_URS_2025_01/767646510"/>
    <hyperlink ref="F670" r:id="rId15" display="https://podminky.urs.cz/item/CS_URS_2025_01/998767121"/>
    <hyperlink ref="F673" r:id="rId16" display="https://podminky.urs.cz/item/CS_URS_2025_01/776111131"/>
    <hyperlink ref="F688" r:id="rId17" display="https://podminky.urs.cz/item/CS_URS_2025_01/776111331"/>
    <hyperlink ref="F703" r:id="rId18" display="https://podminky.urs.cz/item/CS_URS_2025_01/776121114"/>
    <hyperlink ref="F718" r:id="rId19" display="https://podminky.urs.cz/item/CS_URS_2025_01/776521111"/>
    <hyperlink ref="F748" r:id="rId20" display="https://podminky.urs.cz/item/CS_URS_2025_01/998776121"/>
    <hyperlink ref="F751" r:id="rId21" display="https://podminky.urs.cz/item/CS_URS_2025_01/784171101"/>
    <hyperlink ref="F877" r:id="rId22" display="https://podminky.urs.cz/item/CS_URS_2025_01/784171111"/>
    <hyperlink ref="F1003" r:id="rId23" display="https://podminky.urs.cz/item/CS_URS_2025_01/784181111"/>
    <hyperlink ref="F1119" r:id="rId24" display="https://podminky.urs.cz/item/CS_URS_2025_01/784191005"/>
    <hyperlink ref="F1182" r:id="rId25" display="https://podminky.urs.cz/item/CS_URS_2025_01/784191007"/>
    <hyperlink ref="F1245" r:id="rId26" display="https://podminky.urs.cz/item/CS_URS_2025_01/7842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171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661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1035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ROUND(J101,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ROUND((SUM(BE101:BE1131)),  2)</f>
        <v>0</v>
      </c>
      <c r="G37" s="40"/>
      <c r="H37" s="40"/>
      <c r="I37" s="160">
        <v>0.20999999999999999</v>
      </c>
      <c r="J37" s="159">
        <f>ROUND(((SUM(BE101:BE1131))*I37),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ROUND((SUM(BF101:BF1131)),  2)</f>
        <v>0</v>
      </c>
      <c r="G38" s="40"/>
      <c r="H38" s="40"/>
      <c r="I38" s="160">
        <v>0.12</v>
      </c>
      <c r="J38" s="159">
        <f>ROUND(((SUM(BF101:BF1131))*I38),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ROUND((SUM(BG101:BG1131)),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ROUND((SUM(BH101:BH1131)),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ROUND((SUM(BI101:BI1131)),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171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661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2025-074-1-02-02 - Budova 1- nové kce- 1.NP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J101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J102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663</v>
      </c>
      <c r="E69" s="186"/>
      <c r="F69" s="186"/>
      <c r="G69" s="186"/>
      <c r="H69" s="186"/>
      <c r="I69" s="186"/>
      <c r="J69" s="187">
        <f>J103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664</v>
      </c>
      <c r="E70" s="186"/>
      <c r="F70" s="186"/>
      <c r="G70" s="186"/>
      <c r="H70" s="186"/>
      <c r="I70" s="186"/>
      <c r="J70" s="187">
        <f>J283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665</v>
      </c>
      <c r="E71" s="186"/>
      <c r="F71" s="186"/>
      <c r="G71" s="186"/>
      <c r="H71" s="186"/>
      <c r="I71" s="186"/>
      <c r="J71" s="187">
        <f>J301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666</v>
      </c>
      <c r="E72" s="186"/>
      <c r="F72" s="186"/>
      <c r="G72" s="186"/>
      <c r="H72" s="186"/>
      <c r="I72" s="186"/>
      <c r="J72" s="187">
        <f>J353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185</v>
      </c>
      <c r="E73" s="181"/>
      <c r="F73" s="181"/>
      <c r="G73" s="181"/>
      <c r="H73" s="181"/>
      <c r="I73" s="181"/>
      <c r="J73" s="182">
        <f>J356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6"/>
      <c r="D74" s="185" t="s">
        <v>667</v>
      </c>
      <c r="E74" s="186"/>
      <c r="F74" s="186"/>
      <c r="G74" s="186"/>
      <c r="H74" s="186"/>
      <c r="I74" s="186"/>
      <c r="J74" s="187">
        <f>J357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668</v>
      </c>
      <c r="E75" s="186"/>
      <c r="F75" s="186"/>
      <c r="G75" s="186"/>
      <c r="H75" s="186"/>
      <c r="I75" s="186"/>
      <c r="J75" s="187">
        <f>J403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669</v>
      </c>
      <c r="E76" s="186"/>
      <c r="F76" s="186"/>
      <c r="G76" s="186"/>
      <c r="H76" s="186"/>
      <c r="I76" s="186"/>
      <c r="J76" s="187">
        <f>J484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6"/>
      <c r="D77" s="185" t="s">
        <v>670</v>
      </c>
      <c r="E77" s="186"/>
      <c r="F77" s="186"/>
      <c r="G77" s="186"/>
      <c r="H77" s="186"/>
      <c r="I77" s="186"/>
      <c r="J77" s="187">
        <f>J627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61"/>
      <c r="C79" s="62"/>
      <c r="D79" s="62"/>
      <c r="E79" s="62"/>
      <c r="F79" s="62"/>
      <c r="G79" s="62"/>
      <c r="H79" s="62"/>
      <c r="I79" s="62"/>
      <c r="J79" s="62"/>
      <c r="K79" s="6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3" s="2" customFormat="1" ht="6.96" customHeight="1">
      <c r="A83" s="40"/>
      <c r="B83" s="63"/>
      <c r="C83" s="64"/>
      <c r="D83" s="64"/>
      <c r="E83" s="64"/>
      <c r="F83" s="64"/>
      <c r="G83" s="64"/>
      <c r="H83" s="64"/>
      <c r="I83" s="64"/>
      <c r="J83" s="64"/>
      <c r="K83" s="64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24.96" customHeight="1">
      <c r="A84" s="40"/>
      <c r="B84" s="41"/>
      <c r="C84" s="25" t="s">
        <v>188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16</v>
      </c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172" t="str">
        <f>E7</f>
        <v>Domov seniorů Vojkov</v>
      </c>
      <c r="F87" s="34"/>
      <c r="G87" s="34"/>
      <c r="H87" s="34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" customFormat="1" ht="12" customHeight="1">
      <c r="B88" s="23"/>
      <c r="C88" s="34" t="s">
        <v>170</v>
      </c>
      <c r="D88" s="24"/>
      <c r="E88" s="24"/>
      <c r="F88" s="24"/>
      <c r="G88" s="24"/>
      <c r="H88" s="24"/>
      <c r="I88" s="24"/>
      <c r="J88" s="24"/>
      <c r="K88" s="24"/>
      <c r="L88" s="22"/>
    </row>
    <row r="89" s="1" customFormat="1" ht="16.5" customHeight="1">
      <c r="B89" s="23"/>
      <c r="C89" s="24"/>
      <c r="D89" s="24"/>
      <c r="E89" s="172" t="s">
        <v>171</v>
      </c>
      <c r="F89" s="24"/>
      <c r="G89" s="24"/>
      <c r="H89" s="24"/>
      <c r="I89" s="24"/>
      <c r="J89" s="24"/>
      <c r="K89" s="24"/>
      <c r="L89" s="22"/>
    </row>
    <row r="90" s="1" customFormat="1" ht="12" customHeight="1">
      <c r="B90" s="23"/>
      <c r="C90" s="34" t="s">
        <v>172</v>
      </c>
      <c r="D90" s="24"/>
      <c r="E90" s="24"/>
      <c r="F90" s="24"/>
      <c r="G90" s="24"/>
      <c r="H90" s="24"/>
      <c r="I90" s="24"/>
      <c r="J90" s="24"/>
      <c r="K90" s="24"/>
      <c r="L90" s="22"/>
    </row>
    <row r="91" s="2" customFormat="1" ht="16.5" customHeight="1">
      <c r="A91" s="40"/>
      <c r="B91" s="41"/>
      <c r="C91" s="42"/>
      <c r="D91" s="42"/>
      <c r="E91" s="173" t="s">
        <v>661</v>
      </c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174</v>
      </c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6.5" customHeight="1">
      <c r="A93" s="40"/>
      <c r="B93" s="41"/>
      <c r="C93" s="42"/>
      <c r="D93" s="42"/>
      <c r="E93" s="71" t="str">
        <f>E13</f>
        <v>2025-074-1-02-02 - Budova 1- nové kce- 1.NP</v>
      </c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2" customHeight="1">
      <c r="A95" s="40"/>
      <c r="B95" s="41"/>
      <c r="C95" s="34" t="s">
        <v>21</v>
      </c>
      <c r="D95" s="42"/>
      <c r="E95" s="42"/>
      <c r="F95" s="29" t="str">
        <f>F16</f>
        <v>Vojkov 1, Vrchotovy Janovice</v>
      </c>
      <c r="G95" s="42"/>
      <c r="H95" s="42"/>
      <c r="I95" s="34" t="s">
        <v>23</v>
      </c>
      <c r="J95" s="74" t="str">
        <f>IF(J16="","",J16)</f>
        <v>12. 5. 2025</v>
      </c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40.05" customHeight="1">
      <c r="A97" s="40"/>
      <c r="B97" s="41"/>
      <c r="C97" s="34" t="s">
        <v>25</v>
      </c>
      <c r="D97" s="42"/>
      <c r="E97" s="42"/>
      <c r="F97" s="29" t="str">
        <f>E19</f>
        <v>Domov seniorů Vojkov 1, Vrchotovy Janovice</v>
      </c>
      <c r="G97" s="42"/>
      <c r="H97" s="42"/>
      <c r="I97" s="34" t="s">
        <v>31</v>
      </c>
      <c r="J97" s="38" t="str">
        <f>E25</f>
        <v>ČOS exim,s.r.o. Alešova 26, České Budějovice</v>
      </c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5.15" customHeight="1">
      <c r="A98" s="40"/>
      <c r="B98" s="41"/>
      <c r="C98" s="34" t="s">
        <v>29</v>
      </c>
      <c r="D98" s="42"/>
      <c r="E98" s="42"/>
      <c r="F98" s="29" t="str">
        <f>IF(E22="","",E22)</f>
        <v>Vyplň údaj</v>
      </c>
      <c r="G98" s="42"/>
      <c r="H98" s="42"/>
      <c r="I98" s="34" t="s">
        <v>34</v>
      </c>
      <c r="J98" s="38" t="str">
        <f>E28</f>
        <v>Ing. Dana Mlejnková</v>
      </c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0.32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11" customFormat="1" ht="29.28" customHeight="1">
      <c r="A100" s="189"/>
      <c r="B100" s="190"/>
      <c r="C100" s="191" t="s">
        <v>189</v>
      </c>
      <c r="D100" s="192" t="s">
        <v>57</v>
      </c>
      <c r="E100" s="192" t="s">
        <v>53</v>
      </c>
      <c r="F100" s="192" t="s">
        <v>54</v>
      </c>
      <c r="G100" s="192" t="s">
        <v>190</v>
      </c>
      <c r="H100" s="192" t="s">
        <v>191</v>
      </c>
      <c r="I100" s="192" t="s">
        <v>192</v>
      </c>
      <c r="J100" s="192" t="s">
        <v>179</v>
      </c>
      <c r="K100" s="193" t="s">
        <v>193</v>
      </c>
      <c r="L100" s="194"/>
      <c r="M100" s="94" t="s">
        <v>19</v>
      </c>
      <c r="N100" s="95" t="s">
        <v>42</v>
      </c>
      <c r="O100" s="95" t="s">
        <v>194</v>
      </c>
      <c r="P100" s="95" t="s">
        <v>195</v>
      </c>
      <c r="Q100" s="95" t="s">
        <v>196</v>
      </c>
      <c r="R100" s="95" t="s">
        <v>197</v>
      </c>
      <c r="S100" s="95" t="s">
        <v>198</v>
      </c>
      <c r="T100" s="96" t="s">
        <v>199</v>
      </c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</row>
    <row r="101" s="2" customFormat="1" ht="22.8" customHeight="1">
      <c r="A101" s="40"/>
      <c r="B101" s="41"/>
      <c r="C101" s="101" t="s">
        <v>200</v>
      </c>
      <c r="D101" s="42"/>
      <c r="E101" s="42"/>
      <c r="F101" s="42"/>
      <c r="G101" s="42"/>
      <c r="H101" s="42"/>
      <c r="I101" s="42"/>
      <c r="J101" s="195">
        <f>BK101</f>
        <v>0</v>
      </c>
      <c r="K101" s="42"/>
      <c r="L101" s="46"/>
      <c r="M101" s="97"/>
      <c r="N101" s="196"/>
      <c r="O101" s="98"/>
      <c r="P101" s="197">
        <f>P102+P356</f>
        <v>0</v>
      </c>
      <c r="Q101" s="98"/>
      <c r="R101" s="197">
        <f>R102+R356</f>
        <v>27.09005467035</v>
      </c>
      <c r="S101" s="98"/>
      <c r="T101" s="198">
        <f>T102+T356</f>
        <v>0.0099578700000000006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71</v>
      </c>
      <c r="AU101" s="19" t="s">
        <v>180</v>
      </c>
      <c r="BK101" s="199">
        <f>BK102+BK356</f>
        <v>0</v>
      </c>
    </row>
    <row r="102" s="12" customFormat="1" ht="25.92" customHeight="1">
      <c r="A102" s="12"/>
      <c r="B102" s="200"/>
      <c r="C102" s="201"/>
      <c r="D102" s="202" t="s">
        <v>71</v>
      </c>
      <c r="E102" s="203" t="s">
        <v>201</v>
      </c>
      <c r="F102" s="203" t="s">
        <v>202</v>
      </c>
      <c r="G102" s="201"/>
      <c r="H102" s="201"/>
      <c r="I102" s="204"/>
      <c r="J102" s="205">
        <f>BK102</f>
        <v>0</v>
      </c>
      <c r="K102" s="201"/>
      <c r="L102" s="206"/>
      <c r="M102" s="207"/>
      <c r="N102" s="208"/>
      <c r="O102" s="208"/>
      <c r="P102" s="209">
        <f>P103+P283+P301+P353</f>
        <v>0</v>
      </c>
      <c r="Q102" s="208"/>
      <c r="R102" s="209">
        <f>R103+R283+R301+R353</f>
        <v>25.367753879999999</v>
      </c>
      <c r="S102" s="208"/>
      <c r="T102" s="210">
        <f>T103+T283+T301+T353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79</v>
      </c>
      <c r="AT102" s="212" t="s">
        <v>71</v>
      </c>
      <c r="AU102" s="212" t="s">
        <v>72</v>
      </c>
      <c r="AY102" s="211" t="s">
        <v>203</v>
      </c>
      <c r="BK102" s="213">
        <f>BK103+BK283+BK301+BK353</f>
        <v>0</v>
      </c>
    </row>
    <row r="103" s="12" customFormat="1" ht="22.8" customHeight="1">
      <c r="A103" s="12"/>
      <c r="B103" s="200"/>
      <c r="C103" s="201"/>
      <c r="D103" s="202" t="s">
        <v>71</v>
      </c>
      <c r="E103" s="214" t="s">
        <v>671</v>
      </c>
      <c r="F103" s="214" t="s">
        <v>672</v>
      </c>
      <c r="G103" s="201"/>
      <c r="H103" s="201"/>
      <c r="I103" s="204"/>
      <c r="J103" s="215">
        <f>BK103</f>
        <v>0</v>
      </c>
      <c r="K103" s="201"/>
      <c r="L103" s="206"/>
      <c r="M103" s="207"/>
      <c r="N103" s="208"/>
      <c r="O103" s="208"/>
      <c r="P103" s="209">
        <f>SUM(P104:P282)</f>
        <v>0</v>
      </c>
      <c r="Q103" s="208"/>
      <c r="R103" s="209">
        <f>SUM(R104:R282)</f>
        <v>24.92092268</v>
      </c>
      <c r="S103" s="208"/>
      <c r="T103" s="210">
        <f>SUM(T104:T282)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1" t="s">
        <v>79</v>
      </c>
      <c r="AT103" s="212" t="s">
        <v>71</v>
      </c>
      <c r="AU103" s="212" t="s">
        <v>79</v>
      </c>
      <c r="AY103" s="211" t="s">
        <v>203</v>
      </c>
      <c r="BK103" s="213">
        <f>SUM(BK104:BK282)</f>
        <v>0</v>
      </c>
    </row>
    <row r="104" s="2" customFormat="1" ht="21.75" customHeight="1">
      <c r="A104" s="40"/>
      <c r="B104" s="41"/>
      <c r="C104" s="216" t="s">
        <v>79</v>
      </c>
      <c r="D104" s="216" t="s">
        <v>206</v>
      </c>
      <c r="E104" s="217" t="s">
        <v>673</v>
      </c>
      <c r="F104" s="218" t="s">
        <v>674</v>
      </c>
      <c r="G104" s="219" t="s">
        <v>209</v>
      </c>
      <c r="H104" s="220">
        <v>162.143</v>
      </c>
      <c r="I104" s="221"/>
      <c r="J104" s="222">
        <f>ROUND(I104*H104,2)</f>
        <v>0</v>
      </c>
      <c r="K104" s="218" t="s">
        <v>210</v>
      </c>
      <c r="L104" s="46"/>
      <c r="M104" s="223" t="s">
        <v>19</v>
      </c>
      <c r="N104" s="224" t="s">
        <v>43</v>
      </c>
      <c r="O104" s="86"/>
      <c r="P104" s="225">
        <f>O104*H104</f>
        <v>0</v>
      </c>
      <c r="Q104" s="225">
        <v>0.020480000000000002</v>
      </c>
      <c r="R104" s="225">
        <f>Q104*H104</f>
        <v>3.3206886400000002</v>
      </c>
      <c r="S104" s="225">
        <v>0</v>
      </c>
      <c r="T104" s="22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7" t="s">
        <v>211</v>
      </c>
      <c r="AT104" s="227" t="s">
        <v>206</v>
      </c>
      <c r="AU104" s="227" t="s">
        <v>81</v>
      </c>
      <c r="AY104" s="19" t="s">
        <v>203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19" t="s">
        <v>79</v>
      </c>
      <c r="BK104" s="228">
        <f>ROUND(I104*H104,2)</f>
        <v>0</v>
      </c>
      <c r="BL104" s="19" t="s">
        <v>211</v>
      </c>
      <c r="BM104" s="227" t="s">
        <v>1036</v>
      </c>
    </row>
    <row r="105" s="2" customFormat="1">
      <c r="A105" s="40"/>
      <c r="B105" s="41"/>
      <c r="C105" s="42"/>
      <c r="D105" s="229" t="s">
        <v>213</v>
      </c>
      <c r="E105" s="42"/>
      <c r="F105" s="230" t="s">
        <v>676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213</v>
      </c>
      <c r="AU105" s="19" t="s">
        <v>81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216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1037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3" customFormat="1">
      <c r="A108" s="13"/>
      <c r="B108" s="234"/>
      <c r="C108" s="235"/>
      <c r="D108" s="236" t="s">
        <v>215</v>
      </c>
      <c r="E108" s="237" t="s">
        <v>19</v>
      </c>
      <c r="F108" s="238" t="s">
        <v>438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215</v>
      </c>
      <c r="AU108" s="244" t="s">
        <v>81</v>
      </c>
      <c r="AV108" s="13" t="s">
        <v>79</v>
      </c>
      <c r="AW108" s="13" t="s">
        <v>33</v>
      </c>
      <c r="AX108" s="13" t="s">
        <v>72</v>
      </c>
      <c r="AY108" s="244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678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3" customFormat="1">
      <c r="A110" s="13"/>
      <c r="B110" s="234"/>
      <c r="C110" s="235"/>
      <c r="D110" s="236" t="s">
        <v>215</v>
      </c>
      <c r="E110" s="237" t="s">
        <v>19</v>
      </c>
      <c r="F110" s="238" t="s">
        <v>678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215</v>
      </c>
      <c r="AU110" s="244" t="s">
        <v>81</v>
      </c>
      <c r="AV110" s="13" t="s">
        <v>79</v>
      </c>
      <c r="AW110" s="13" t="s">
        <v>33</v>
      </c>
      <c r="AX110" s="13" t="s">
        <v>72</v>
      </c>
      <c r="AY110" s="244" t="s">
        <v>203</v>
      </c>
    </row>
    <row r="111" s="14" customFormat="1">
      <c r="A111" s="14"/>
      <c r="B111" s="245"/>
      <c r="C111" s="246"/>
      <c r="D111" s="236" t="s">
        <v>215</v>
      </c>
      <c r="E111" s="247" t="s">
        <v>19</v>
      </c>
      <c r="F111" s="248" t="s">
        <v>1038</v>
      </c>
      <c r="G111" s="246"/>
      <c r="H111" s="249">
        <v>25.597000000000001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215</v>
      </c>
      <c r="AU111" s="255" t="s">
        <v>81</v>
      </c>
      <c r="AV111" s="14" t="s">
        <v>81</v>
      </c>
      <c r="AW111" s="14" t="s">
        <v>33</v>
      </c>
      <c r="AX111" s="14" t="s">
        <v>72</v>
      </c>
      <c r="AY111" s="255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216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1039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3" customFormat="1">
      <c r="A114" s="13"/>
      <c r="B114" s="234"/>
      <c r="C114" s="235"/>
      <c r="D114" s="236" t="s">
        <v>215</v>
      </c>
      <c r="E114" s="237" t="s">
        <v>19</v>
      </c>
      <c r="F114" s="238" t="s">
        <v>441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215</v>
      </c>
      <c r="AU114" s="244" t="s">
        <v>81</v>
      </c>
      <c r="AV114" s="13" t="s">
        <v>79</v>
      </c>
      <c r="AW114" s="13" t="s">
        <v>33</v>
      </c>
      <c r="AX114" s="13" t="s">
        <v>72</v>
      </c>
      <c r="AY114" s="244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678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3" customFormat="1">
      <c r="A116" s="13"/>
      <c r="B116" s="234"/>
      <c r="C116" s="235"/>
      <c r="D116" s="236" t="s">
        <v>215</v>
      </c>
      <c r="E116" s="237" t="s">
        <v>19</v>
      </c>
      <c r="F116" s="238" t="s">
        <v>678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215</v>
      </c>
      <c r="AU116" s="244" t="s">
        <v>81</v>
      </c>
      <c r="AV116" s="13" t="s">
        <v>79</v>
      </c>
      <c r="AW116" s="13" t="s">
        <v>33</v>
      </c>
      <c r="AX116" s="13" t="s">
        <v>72</v>
      </c>
      <c r="AY116" s="244" t="s">
        <v>203</v>
      </c>
    </row>
    <row r="117" s="14" customFormat="1">
      <c r="A117" s="14"/>
      <c r="B117" s="245"/>
      <c r="C117" s="246"/>
      <c r="D117" s="236" t="s">
        <v>215</v>
      </c>
      <c r="E117" s="247" t="s">
        <v>19</v>
      </c>
      <c r="F117" s="248" t="s">
        <v>1040</v>
      </c>
      <c r="G117" s="246"/>
      <c r="H117" s="249">
        <v>30.966000000000001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215</v>
      </c>
      <c r="AU117" s="255" t="s">
        <v>81</v>
      </c>
      <c r="AV117" s="14" t="s">
        <v>81</v>
      </c>
      <c r="AW117" s="14" t="s">
        <v>33</v>
      </c>
      <c r="AX117" s="14" t="s">
        <v>72</v>
      </c>
      <c r="AY117" s="255" t="s">
        <v>203</v>
      </c>
    </row>
    <row r="118" s="13" customFormat="1">
      <c r="A118" s="13"/>
      <c r="B118" s="234"/>
      <c r="C118" s="235"/>
      <c r="D118" s="236" t="s">
        <v>215</v>
      </c>
      <c r="E118" s="237" t="s">
        <v>19</v>
      </c>
      <c r="F118" s="238" t="s">
        <v>216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215</v>
      </c>
      <c r="AU118" s="244" t="s">
        <v>81</v>
      </c>
      <c r="AV118" s="13" t="s">
        <v>79</v>
      </c>
      <c r="AW118" s="13" t="s">
        <v>33</v>
      </c>
      <c r="AX118" s="13" t="s">
        <v>72</v>
      </c>
      <c r="AY118" s="244" t="s">
        <v>203</v>
      </c>
    </row>
    <row r="119" s="13" customFormat="1">
      <c r="A119" s="13"/>
      <c r="B119" s="234"/>
      <c r="C119" s="235"/>
      <c r="D119" s="236" t="s">
        <v>215</v>
      </c>
      <c r="E119" s="237" t="s">
        <v>19</v>
      </c>
      <c r="F119" s="238" t="s">
        <v>1041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215</v>
      </c>
      <c r="AU119" s="244" t="s">
        <v>81</v>
      </c>
      <c r="AV119" s="13" t="s">
        <v>79</v>
      </c>
      <c r="AW119" s="13" t="s">
        <v>33</v>
      </c>
      <c r="AX119" s="13" t="s">
        <v>72</v>
      </c>
      <c r="AY119" s="244" t="s">
        <v>203</v>
      </c>
    </row>
    <row r="120" s="13" customFormat="1">
      <c r="A120" s="13"/>
      <c r="B120" s="234"/>
      <c r="C120" s="235"/>
      <c r="D120" s="236" t="s">
        <v>215</v>
      </c>
      <c r="E120" s="237" t="s">
        <v>19</v>
      </c>
      <c r="F120" s="238" t="s">
        <v>444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215</v>
      </c>
      <c r="AU120" s="244" t="s">
        <v>81</v>
      </c>
      <c r="AV120" s="13" t="s">
        <v>79</v>
      </c>
      <c r="AW120" s="13" t="s">
        <v>33</v>
      </c>
      <c r="AX120" s="13" t="s">
        <v>72</v>
      </c>
      <c r="AY120" s="244" t="s">
        <v>203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678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3" customFormat="1">
      <c r="A122" s="13"/>
      <c r="B122" s="234"/>
      <c r="C122" s="235"/>
      <c r="D122" s="236" t="s">
        <v>215</v>
      </c>
      <c r="E122" s="237" t="s">
        <v>19</v>
      </c>
      <c r="F122" s="238" t="s">
        <v>1042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215</v>
      </c>
      <c r="AU122" s="244" t="s">
        <v>81</v>
      </c>
      <c r="AV122" s="13" t="s">
        <v>79</v>
      </c>
      <c r="AW122" s="13" t="s">
        <v>33</v>
      </c>
      <c r="AX122" s="13" t="s">
        <v>72</v>
      </c>
      <c r="AY122" s="244" t="s">
        <v>203</v>
      </c>
    </row>
    <row r="123" s="14" customFormat="1">
      <c r="A123" s="14"/>
      <c r="B123" s="245"/>
      <c r="C123" s="246"/>
      <c r="D123" s="236" t="s">
        <v>215</v>
      </c>
      <c r="E123" s="247" t="s">
        <v>19</v>
      </c>
      <c r="F123" s="248" t="s">
        <v>1043</v>
      </c>
      <c r="G123" s="246"/>
      <c r="H123" s="249">
        <v>24.669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215</v>
      </c>
      <c r="AU123" s="255" t="s">
        <v>81</v>
      </c>
      <c r="AV123" s="14" t="s">
        <v>81</v>
      </c>
      <c r="AW123" s="14" t="s">
        <v>33</v>
      </c>
      <c r="AX123" s="14" t="s">
        <v>72</v>
      </c>
      <c r="AY123" s="255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216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1044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3" customFormat="1">
      <c r="A126" s="13"/>
      <c r="B126" s="234"/>
      <c r="C126" s="235"/>
      <c r="D126" s="236" t="s">
        <v>215</v>
      </c>
      <c r="E126" s="237" t="s">
        <v>19</v>
      </c>
      <c r="F126" s="238" t="s">
        <v>459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215</v>
      </c>
      <c r="AU126" s="244" t="s">
        <v>81</v>
      </c>
      <c r="AV126" s="13" t="s">
        <v>79</v>
      </c>
      <c r="AW126" s="13" t="s">
        <v>33</v>
      </c>
      <c r="AX126" s="13" t="s">
        <v>72</v>
      </c>
      <c r="AY126" s="244" t="s">
        <v>203</v>
      </c>
    </row>
    <row r="127" s="13" customFormat="1">
      <c r="A127" s="13"/>
      <c r="B127" s="234"/>
      <c r="C127" s="235"/>
      <c r="D127" s="236" t="s">
        <v>215</v>
      </c>
      <c r="E127" s="237" t="s">
        <v>19</v>
      </c>
      <c r="F127" s="238" t="s">
        <v>678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215</v>
      </c>
      <c r="AU127" s="244" t="s">
        <v>81</v>
      </c>
      <c r="AV127" s="13" t="s">
        <v>79</v>
      </c>
      <c r="AW127" s="13" t="s">
        <v>33</v>
      </c>
      <c r="AX127" s="13" t="s">
        <v>72</v>
      </c>
      <c r="AY127" s="244" t="s">
        <v>203</v>
      </c>
    </row>
    <row r="128" s="13" customFormat="1">
      <c r="A128" s="13"/>
      <c r="B128" s="234"/>
      <c r="C128" s="235"/>
      <c r="D128" s="236" t="s">
        <v>215</v>
      </c>
      <c r="E128" s="237" t="s">
        <v>19</v>
      </c>
      <c r="F128" s="238" t="s">
        <v>1042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215</v>
      </c>
      <c r="AU128" s="244" t="s">
        <v>81</v>
      </c>
      <c r="AV128" s="13" t="s">
        <v>79</v>
      </c>
      <c r="AW128" s="13" t="s">
        <v>33</v>
      </c>
      <c r="AX128" s="13" t="s">
        <v>72</v>
      </c>
      <c r="AY128" s="244" t="s">
        <v>203</v>
      </c>
    </row>
    <row r="129" s="14" customFormat="1">
      <c r="A129" s="14"/>
      <c r="B129" s="245"/>
      <c r="C129" s="246"/>
      <c r="D129" s="236" t="s">
        <v>215</v>
      </c>
      <c r="E129" s="247" t="s">
        <v>19</v>
      </c>
      <c r="F129" s="248" t="s">
        <v>490</v>
      </c>
      <c r="G129" s="246"/>
      <c r="H129" s="249">
        <v>82.665999999999997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215</v>
      </c>
      <c r="AU129" s="255" t="s">
        <v>81</v>
      </c>
      <c r="AV129" s="14" t="s">
        <v>81</v>
      </c>
      <c r="AW129" s="14" t="s">
        <v>33</v>
      </c>
      <c r="AX129" s="14" t="s">
        <v>72</v>
      </c>
      <c r="AY129" s="255" t="s">
        <v>203</v>
      </c>
    </row>
    <row r="130" s="14" customFormat="1">
      <c r="A130" s="14"/>
      <c r="B130" s="245"/>
      <c r="C130" s="246"/>
      <c r="D130" s="236" t="s">
        <v>215</v>
      </c>
      <c r="E130" s="247" t="s">
        <v>19</v>
      </c>
      <c r="F130" s="248" t="s">
        <v>491</v>
      </c>
      <c r="G130" s="246"/>
      <c r="H130" s="249">
        <v>-1.7549999999999999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215</v>
      </c>
      <c r="AU130" s="255" t="s">
        <v>81</v>
      </c>
      <c r="AV130" s="14" t="s">
        <v>81</v>
      </c>
      <c r="AW130" s="14" t="s">
        <v>33</v>
      </c>
      <c r="AX130" s="14" t="s">
        <v>72</v>
      </c>
      <c r="AY130" s="255" t="s">
        <v>203</v>
      </c>
    </row>
    <row r="131" s="15" customFormat="1">
      <c r="A131" s="15"/>
      <c r="B131" s="256"/>
      <c r="C131" s="257"/>
      <c r="D131" s="236" t="s">
        <v>215</v>
      </c>
      <c r="E131" s="258" t="s">
        <v>19</v>
      </c>
      <c r="F131" s="259" t="s">
        <v>246</v>
      </c>
      <c r="G131" s="257"/>
      <c r="H131" s="260">
        <v>162.143</v>
      </c>
      <c r="I131" s="261"/>
      <c r="J131" s="257"/>
      <c r="K131" s="257"/>
      <c r="L131" s="262"/>
      <c r="M131" s="263"/>
      <c r="N131" s="264"/>
      <c r="O131" s="264"/>
      <c r="P131" s="264"/>
      <c r="Q131" s="264"/>
      <c r="R131" s="264"/>
      <c r="S131" s="264"/>
      <c r="T131" s="26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6" t="s">
        <v>215</v>
      </c>
      <c r="AU131" s="266" t="s">
        <v>81</v>
      </c>
      <c r="AV131" s="15" t="s">
        <v>211</v>
      </c>
      <c r="AW131" s="15" t="s">
        <v>33</v>
      </c>
      <c r="AX131" s="15" t="s">
        <v>79</v>
      </c>
      <c r="AY131" s="266" t="s">
        <v>203</v>
      </c>
    </row>
    <row r="132" s="2" customFormat="1" ht="24.15" customHeight="1">
      <c r="A132" s="40"/>
      <c r="B132" s="41"/>
      <c r="C132" s="216" t="s">
        <v>81</v>
      </c>
      <c r="D132" s="216" t="s">
        <v>206</v>
      </c>
      <c r="E132" s="217" t="s">
        <v>688</v>
      </c>
      <c r="F132" s="218" t="s">
        <v>689</v>
      </c>
      <c r="G132" s="219" t="s">
        <v>209</v>
      </c>
      <c r="H132" s="220">
        <v>244.28</v>
      </c>
      <c r="I132" s="221"/>
      <c r="J132" s="222">
        <f>ROUND(I132*H132,2)</f>
        <v>0</v>
      </c>
      <c r="K132" s="218" t="s">
        <v>210</v>
      </c>
      <c r="L132" s="46"/>
      <c r="M132" s="223" t="s">
        <v>19</v>
      </c>
      <c r="N132" s="224" t="s">
        <v>43</v>
      </c>
      <c r="O132" s="86"/>
      <c r="P132" s="225">
        <f>O132*H132</f>
        <v>0</v>
      </c>
      <c r="Q132" s="225">
        <v>0.017600000000000001</v>
      </c>
      <c r="R132" s="225">
        <f>Q132*H132</f>
        <v>4.299328</v>
      </c>
      <c r="S132" s="225">
        <v>0</v>
      </c>
      <c r="T132" s="22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7" t="s">
        <v>211</v>
      </c>
      <c r="AT132" s="227" t="s">
        <v>206</v>
      </c>
      <c r="AU132" s="227" t="s">
        <v>81</v>
      </c>
      <c r="AY132" s="19" t="s">
        <v>203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19" t="s">
        <v>79</v>
      </c>
      <c r="BK132" s="228">
        <f>ROUND(I132*H132,2)</f>
        <v>0</v>
      </c>
      <c r="BL132" s="19" t="s">
        <v>211</v>
      </c>
      <c r="BM132" s="227" t="s">
        <v>1045</v>
      </c>
    </row>
    <row r="133" s="2" customFormat="1">
      <c r="A133" s="40"/>
      <c r="B133" s="41"/>
      <c r="C133" s="42"/>
      <c r="D133" s="229" t="s">
        <v>213</v>
      </c>
      <c r="E133" s="42"/>
      <c r="F133" s="230" t="s">
        <v>691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213</v>
      </c>
      <c r="AU133" s="19" t="s">
        <v>81</v>
      </c>
    </row>
    <row r="134" s="13" customFormat="1">
      <c r="A134" s="13"/>
      <c r="B134" s="234"/>
      <c r="C134" s="235"/>
      <c r="D134" s="236" t="s">
        <v>215</v>
      </c>
      <c r="E134" s="237" t="s">
        <v>19</v>
      </c>
      <c r="F134" s="238" t="s">
        <v>216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215</v>
      </c>
      <c r="AU134" s="244" t="s">
        <v>81</v>
      </c>
      <c r="AV134" s="13" t="s">
        <v>79</v>
      </c>
      <c r="AW134" s="13" t="s">
        <v>33</v>
      </c>
      <c r="AX134" s="13" t="s">
        <v>72</v>
      </c>
      <c r="AY134" s="244" t="s">
        <v>203</v>
      </c>
    </row>
    <row r="135" s="13" customFormat="1">
      <c r="A135" s="13"/>
      <c r="B135" s="234"/>
      <c r="C135" s="235"/>
      <c r="D135" s="236" t="s">
        <v>215</v>
      </c>
      <c r="E135" s="237" t="s">
        <v>19</v>
      </c>
      <c r="F135" s="238" t="s">
        <v>1046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215</v>
      </c>
      <c r="AU135" s="244" t="s">
        <v>81</v>
      </c>
      <c r="AV135" s="13" t="s">
        <v>79</v>
      </c>
      <c r="AW135" s="13" t="s">
        <v>33</v>
      </c>
      <c r="AX135" s="13" t="s">
        <v>72</v>
      </c>
      <c r="AY135" s="244" t="s">
        <v>203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438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693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3" customFormat="1">
      <c r="A138" s="13"/>
      <c r="B138" s="234"/>
      <c r="C138" s="235"/>
      <c r="D138" s="236" t="s">
        <v>215</v>
      </c>
      <c r="E138" s="237" t="s">
        <v>19</v>
      </c>
      <c r="F138" s="238" t="s">
        <v>694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215</v>
      </c>
      <c r="AU138" s="244" t="s">
        <v>81</v>
      </c>
      <c r="AV138" s="13" t="s">
        <v>79</v>
      </c>
      <c r="AW138" s="13" t="s">
        <v>33</v>
      </c>
      <c r="AX138" s="13" t="s">
        <v>72</v>
      </c>
      <c r="AY138" s="244" t="s">
        <v>203</v>
      </c>
    </row>
    <row r="139" s="14" customFormat="1">
      <c r="A139" s="14"/>
      <c r="B139" s="245"/>
      <c r="C139" s="246"/>
      <c r="D139" s="236" t="s">
        <v>215</v>
      </c>
      <c r="E139" s="247" t="s">
        <v>19</v>
      </c>
      <c r="F139" s="248" t="s">
        <v>439</v>
      </c>
      <c r="G139" s="246"/>
      <c r="H139" s="249">
        <v>22.199999999999999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215</v>
      </c>
      <c r="AU139" s="255" t="s">
        <v>81</v>
      </c>
      <c r="AV139" s="14" t="s">
        <v>81</v>
      </c>
      <c r="AW139" s="14" t="s">
        <v>33</v>
      </c>
      <c r="AX139" s="14" t="s">
        <v>72</v>
      </c>
      <c r="AY139" s="255" t="s">
        <v>203</v>
      </c>
    </row>
    <row r="140" s="13" customFormat="1">
      <c r="A140" s="13"/>
      <c r="B140" s="234"/>
      <c r="C140" s="235"/>
      <c r="D140" s="236" t="s">
        <v>215</v>
      </c>
      <c r="E140" s="237" t="s">
        <v>19</v>
      </c>
      <c r="F140" s="238" t="s">
        <v>216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215</v>
      </c>
      <c r="AU140" s="244" t="s">
        <v>81</v>
      </c>
      <c r="AV140" s="13" t="s">
        <v>79</v>
      </c>
      <c r="AW140" s="13" t="s">
        <v>33</v>
      </c>
      <c r="AX140" s="13" t="s">
        <v>72</v>
      </c>
      <c r="AY140" s="244" t="s">
        <v>203</v>
      </c>
    </row>
    <row r="141" s="13" customFormat="1">
      <c r="A141" s="13"/>
      <c r="B141" s="234"/>
      <c r="C141" s="235"/>
      <c r="D141" s="236" t="s">
        <v>215</v>
      </c>
      <c r="E141" s="237" t="s">
        <v>19</v>
      </c>
      <c r="F141" s="238" t="s">
        <v>1047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215</v>
      </c>
      <c r="AU141" s="244" t="s">
        <v>81</v>
      </c>
      <c r="AV141" s="13" t="s">
        <v>79</v>
      </c>
      <c r="AW141" s="13" t="s">
        <v>33</v>
      </c>
      <c r="AX141" s="13" t="s">
        <v>72</v>
      </c>
      <c r="AY141" s="244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441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693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3" customFormat="1">
      <c r="A144" s="13"/>
      <c r="B144" s="234"/>
      <c r="C144" s="235"/>
      <c r="D144" s="236" t="s">
        <v>215</v>
      </c>
      <c r="E144" s="237" t="s">
        <v>19</v>
      </c>
      <c r="F144" s="238" t="s">
        <v>694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215</v>
      </c>
      <c r="AU144" s="244" t="s">
        <v>81</v>
      </c>
      <c r="AV144" s="13" t="s">
        <v>79</v>
      </c>
      <c r="AW144" s="13" t="s">
        <v>33</v>
      </c>
      <c r="AX144" s="13" t="s">
        <v>72</v>
      </c>
      <c r="AY144" s="244" t="s">
        <v>203</v>
      </c>
    </row>
    <row r="145" s="14" customFormat="1">
      <c r="A145" s="14"/>
      <c r="B145" s="245"/>
      <c r="C145" s="246"/>
      <c r="D145" s="236" t="s">
        <v>215</v>
      </c>
      <c r="E145" s="247" t="s">
        <v>19</v>
      </c>
      <c r="F145" s="248" t="s">
        <v>442</v>
      </c>
      <c r="G145" s="246"/>
      <c r="H145" s="249">
        <v>41.840000000000003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215</v>
      </c>
      <c r="AU145" s="255" t="s">
        <v>81</v>
      </c>
      <c r="AV145" s="14" t="s">
        <v>81</v>
      </c>
      <c r="AW145" s="14" t="s">
        <v>33</v>
      </c>
      <c r="AX145" s="14" t="s">
        <v>72</v>
      </c>
      <c r="AY145" s="255" t="s">
        <v>203</v>
      </c>
    </row>
    <row r="146" s="13" customFormat="1">
      <c r="A146" s="13"/>
      <c r="B146" s="234"/>
      <c r="C146" s="235"/>
      <c r="D146" s="236" t="s">
        <v>215</v>
      </c>
      <c r="E146" s="237" t="s">
        <v>19</v>
      </c>
      <c r="F146" s="238" t="s">
        <v>216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215</v>
      </c>
      <c r="AU146" s="244" t="s">
        <v>81</v>
      </c>
      <c r="AV146" s="13" t="s">
        <v>79</v>
      </c>
      <c r="AW146" s="13" t="s">
        <v>33</v>
      </c>
      <c r="AX146" s="13" t="s">
        <v>72</v>
      </c>
      <c r="AY146" s="244" t="s">
        <v>203</v>
      </c>
    </row>
    <row r="147" s="13" customFormat="1">
      <c r="A147" s="13"/>
      <c r="B147" s="234"/>
      <c r="C147" s="235"/>
      <c r="D147" s="236" t="s">
        <v>215</v>
      </c>
      <c r="E147" s="237" t="s">
        <v>19</v>
      </c>
      <c r="F147" s="238" t="s">
        <v>1048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215</v>
      </c>
      <c r="AU147" s="244" t="s">
        <v>81</v>
      </c>
      <c r="AV147" s="13" t="s">
        <v>79</v>
      </c>
      <c r="AW147" s="13" t="s">
        <v>33</v>
      </c>
      <c r="AX147" s="13" t="s">
        <v>72</v>
      </c>
      <c r="AY147" s="244" t="s">
        <v>203</v>
      </c>
    </row>
    <row r="148" s="13" customFormat="1">
      <c r="A148" s="13"/>
      <c r="B148" s="234"/>
      <c r="C148" s="235"/>
      <c r="D148" s="236" t="s">
        <v>215</v>
      </c>
      <c r="E148" s="237" t="s">
        <v>19</v>
      </c>
      <c r="F148" s="238" t="s">
        <v>444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215</v>
      </c>
      <c r="AU148" s="244" t="s">
        <v>81</v>
      </c>
      <c r="AV148" s="13" t="s">
        <v>79</v>
      </c>
      <c r="AW148" s="13" t="s">
        <v>33</v>
      </c>
      <c r="AX148" s="13" t="s">
        <v>72</v>
      </c>
      <c r="AY148" s="244" t="s">
        <v>203</v>
      </c>
    </row>
    <row r="149" s="13" customFormat="1">
      <c r="A149" s="13"/>
      <c r="B149" s="234"/>
      <c r="C149" s="235"/>
      <c r="D149" s="236" t="s">
        <v>215</v>
      </c>
      <c r="E149" s="237" t="s">
        <v>19</v>
      </c>
      <c r="F149" s="238" t="s">
        <v>693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215</v>
      </c>
      <c r="AU149" s="244" t="s">
        <v>81</v>
      </c>
      <c r="AV149" s="13" t="s">
        <v>79</v>
      </c>
      <c r="AW149" s="13" t="s">
        <v>33</v>
      </c>
      <c r="AX149" s="13" t="s">
        <v>72</v>
      </c>
      <c r="AY149" s="244" t="s">
        <v>203</v>
      </c>
    </row>
    <row r="150" s="13" customFormat="1">
      <c r="A150" s="13"/>
      <c r="B150" s="234"/>
      <c r="C150" s="235"/>
      <c r="D150" s="236" t="s">
        <v>215</v>
      </c>
      <c r="E150" s="237" t="s">
        <v>19</v>
      </c>
      <c r="F150" s="238" t="s">
        <v>694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215</v>
      </c>
      <c r="AU150" s="244" t="s">
        <v>81</v>
      </c>
      <c r="AV150" s="13" t="s">
        <v>79</v>
      </c>
      <c r="AW150" s="13" t="s">
        <v>33</v>
      </c>
      <c r="AX150" s="13" t="s">
        <v>72</v>
      </c>
      <c r="AY150" s="244" t="s">
        <v>203</v>
      </c>
    </row>
    <row r="151" s="14" customFormat="1">
      <c r="A151" s="14"/>
      <c r="B151" s="245"/>
      <c r="C151" s="246"/>
      <c r="D151" s="236" t="s">
        <v>215</v>
      </c>
      <c r="E151" s="247" t="s">
        <v>19</v>
      </c>
      <c r="F151" s="248" t="s">
        <v>445</v>
      </c>
      <c r="G151" s="246"/>
      <c r="H151" s="249">
        <v>35.460000000000001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215</v>
      </c>
      <c r="AU151" s="255" t="s">
        <v>81</v>
      </c>
      <c r="AV151" s="14" t="s">
        <v>81</v>
      </c>
      <c r="AW151" s="14" t="s">
        <v>33</v>
      </c>
      <c r="AX151" s="14" t="s">
        <v>72</v>
      </c>
      <c r="AY151" s="255" t="s">
        <v>203</v>
      </c>
    </row>
    <row r="152" s="13" customFormat="1">
      <c r="A152" s="13"/>
      <c r="B152" s="234"/>
      <c r="C152" s="235"/>
      <c r="D152" s="236" t="s">
        <v>215</v>
      </c>
      <c r="E152" s="237" t="s">
        <v>19</v>
      </c>
      <c r="F152" s="238" t="s">
        <v>216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215</v>
      </c>
      <c r="AU152" s="244" t="s">
        <v>81</v>
      </c>
      <c r="AV152" s="13" t="s">
        <v>79</v>
      </c>
      <c r="AW152" s="13" t="s">
        <v>33</v>
      </c>
      <c r="AX152" s="13" t="s">
        <v>72</v>
      </c>
      <c r="AY152" s="244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1049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459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693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3" customFormat="1">
      <c r="A156" s="13"/>
      <c r="B156" s="234"/>
      <c r="C156" s="235"/>
      <c r="D156" s="236" t="s">
        <v>215</v>
      </c>
      <c r="E156" s="237" t="s">
        <v>19</v>
      </c>
      <c r="F156" s="238" t="s">
        <v>694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215</v>
      </c>
      <c r="AU156" s="244" t="s">
        <v>81</v>
      </c>
      <c r="AV156" s="13" t="s">
        <v>79</v>
      </c>
      <c r="AW156" s="13" t="s">
        <v>33</v>
      </c>
      <c r="AX156" s="13" t="s">
        <v>72</v>
      </c>
      <c r="AY156" s="244" t="s">
        <v>203</v>
      </c>
    </row>
    <row r="157" s="14" customFormat="1">
      <c r="A157" s="14"/>
      <c r="B157" s="245"/>
      <c r="C157" s="246"/>
      <c r="D157" s="236" t="s">
        <v>215</v>
      </c>
      <c r="E157" s="247" t="s">
        <v>19</v>
      </c>
      <c r="F157" s="248" t="s">
        <v>460</v>
      </c>
      <c r="G157" s="246"/>
      <c r="H157" s="249">
        <v>59.560000000000002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215</v>
      </c>
      <c r="AU157" s="255" t="s">
        <v>81</v>
      </c>
      <c r="AV157" s="14" t="s">
        <v>81</v>
      </c>
      <c r="AW157" s="14" t="s">
        <v>33</v>
      </c>
      <c r="AX157" s="14" t="s">
        <v>72</v>
      </c>
      <c r="AY157" s="255" t="s">
        <v>203</v>
      </c>
    </row>
    <row r="158" s="13" customFormat="1">
      <c r="A158" s="13"/>
      <c r="B158" s="234"/>
      <c r="C158" s="235"/>
      <c r="D158" s="236" t="s">
        <v>215</v>
      </c>
      <c r="E158" s="237" t="s">
        <v>19</v>
      </c>
      <c r="F158" s="238" t="s">
        <v>216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215</v>
      </c>
      <c r="AU158" s="244" t="s">
        <v>81</v>
      </c>
      <c r="AV158" s="13" t="s">
        <v>79</v>
      </c>
      <c r="AW158" s="13" t="s">
        <v>33</v>
      </c>
      <c r="AX158" s="13" t="s">
        <v>72</v>
      </c>
      <c r="AY158" s="244" t="s">
        <v>203</v>
      </c>
    </row>
    <row r="159" s="13" customFormat="1">
      <c r="A159" s="13"/>
      <c r="B159" s="234"/>
      <c r="C159" s="235"/>
      <c r="D159" s="236" t="s">
        <v>215</v>
      </c>
      <c r="E159" s="237" t="s">
        <v>19</v>
      </c>
      <c r="F159" s="238" t="s">
        <v>1050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215</v>
      </c>
      <c r="AU159" s="244" t="s">
        <v>81</v>
      </c>
      <c r="AV159" s="13" t="s">
        <v>79</v>
      </c>
      <c r="AW159" s="13" t="s">
        <v>33</v>
      </c>
      <c r="AX159" s="13" t="s">
        <v>72</v>
      </c>
      <c r="AY159" s="244" t="s">
        <v>203</v>
      </c>
    </row>
    <row r="160" s="13" customFormat="1">
      <c r="A160" s="13"/>
      <c r="B160" s="234"/>
      <c r="C160" s="235"/>
      <c r="D160" s="236" t="s">
        <v>215</v>
      </c>
      <c r="E160" s="237" t="s">
        <v>19</v>
      </c>
      <c r="F160" s="238" t="s">
        <v>453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215</v>
      </c>
      <c r="AU160" s="244" t="s">
        <v>81</v>
      </c>
      <c r="AV160" s="13" t="s">
        <v>79</v>
      </c>
      <c r="AW160" s="13" t="s">
        <v>33</v>
      </c>
      <c r="AX160" s="13" t="s">
        <v>72</v>
      </c>
      <c r="AY160" s="244" t="s">
        <v>203</v>
      </c>
    </row>
    <row r="161" s="13" customFormat="1">
      <c r="A161" s="13"/>
      <c r="B161" s="234"/>
      <c r="C161" s="235"/>
      <c r="D161" s="236" t="s">
        <v>215</v>
      </c>
      <c r="E161" s="237" t="s">
        <v>19</v>
      </c>
      <c r="F161" s="238" t="s">
        <v>693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215</v>
      </c>
      <c r="AU161" s="244" t="s">
        <v>81</v>
      </c>
      <c r="AV161" s="13" t="s">
        <v>79</v>
      </c>
      <c r="AW161" s="13" t="s">
        <v>33</v>
      </c>
      <c r="AX161" s="13" t="s">
        <v>72</v>
      </c>
      <c r="AY161" s="244" t="s">
        <v>203</v>
      </c>
    </row>
    <row r="162" s="13" customFormat="1">
      <c r="A162" s="13"/>
      <c r="B162" s="234"/>
      <c r="C162" s="235"/>
      <c r="D162" s="236" t="s">
        <v>215</v>
      </c>
      <c r="E162" s="237" t="s">
        <v>19</v>
      </c>
      <c r="F162" s="238" t="s">
        <v>694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215</v>
      </c>
      <c r="AU162" s="244" t="s">
        <v>81</v>
      </c>
      <c r="AV162" s="13" t="s">
        <v>79</v>
      </c>
      <c r="AW162" s="13" t="s">
        <v>33</v>
      </c>
      <c r="AX162" s="13" t="s">
        <v>72</v>
      </c>
      <c r="AY162" s="244" t="s">
        <v>203</v>
      </c>
    </row>
    <row r="163" s="14" customFormat="1">
      <c r="A163" s="14"/>
      <c r="B163" s="245"/>
      <c r="C163" s="246"/>
      <c r="D163" s="236" t="s">
        <v>215</v>
      </c>
      <c r="E163" s="247" t="s">
        <v>19</v>
      </c>
      <c r="F163" s="248" t="s">
        <v>454</v>
      </c>
      <c r="G163" s="246"/>
      <c r="H163" s="249">
        <v>26.629999999999999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215</v>
      </c>
      <c r="AU163" s="255" t="s">
        <v>81</v>
      </c>
      <c r="AV163" s="14" t="s">
        <v>81</v>
      </c>
      <c r="AW163" s="14" t="s">
        <v>33</v>
      </c>
      <c r="AX163" s="14" t="s">
        <v>72</v>
      </c>
      <c r="AY163" s="255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216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3" customFormat="1">
      <c r="A165" s="13"/>
      <c r="B165" s="234"/>
      <c r="C165" s="235"/>
      <c r="D165" s="236" t="s">
        <v>215</v>
      </c>
      <c r="E165" s="237" t="s">
        <v>19</v>
      </c>
      <c r="F165" s="238" t="s">
        <v>1051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215</v>
      </c>
      <c r="AU165" s="244" t="s">
        <v>81</v>
      </c>
      <c r="AV165" s="13" t="s">
        <v>79</v>
      </c>
      <c r="AW165" s="13" t="s">
        <v>33</v>
      </c>
      <c r="AX165" s="13" t="s">
        <v>72</v>
      </c>
      <c r="AY165" s="244" t="s">
        <v>203</v>
      </c>
    </row>
    <row r="166" s="13" customFormat="1">
      <c r="A166" s="13"/>
      <c r="B166" s="234"/>
      <c r="C166" s="235"/>
      <c r="D166" s="236" t="s">
        <v>215</v>
      </c>
      <c r="E166" s="237" t="s">
        <v>19</v>
      </c>
      <c r="F166" s="238" t="s">
        <v>456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215</v>
      </c>
      <c r="AU166" s="244" t="s">
        <v>81</v>
      </c>
      <c r="AV166" s="13" t="s">
        <v>79</v>
      </c>
      <c r="AW166" s="13" t="s">
        <v>33</v>
      </c>
      <c r="AX166" s="13" t="s">
        <v>72</v>
      </c>
      <c r="AY166" s="244" t="s">
        <v>203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693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3" customFormat="1">
      <c r="A168" s="13"/>
      <c r="B168" s="234"/>
      <c r="C168" s="235"/>
      <c r="D168" s="236" t="s">
        <v>215</v>
      </c>
      <c r="E168" s="237" t="s">
        <v>19</v>
      </c>
      <c r="F168" s="238" t="s">
        <v>694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215</v>
      </c>
      <c r="AU168" s="244" t="s">
        <v>81</v>
      </c>
      <c r="AV168" s="13" t="s">
        <v>79</v>
      </c>
      <c r="AW168" s="13" t="s">
        <v>33</v>
      </c>
      <c r="AX168" s="13" t="s">
        <v>72</v>
      </c>
      <c r="AY168" s="244" t="s">
        <v>203</v>
      </c>
    </row>
    <row r="169" s="14" customFormat="1">
      <c r="A169" s="14"/>
      <c r="B169" s="245"/>
      <c r="C169" s="246"/>
      <c r="D169" s="236" t="s">
        <v>215</v>
      </c>
      <c r="E169" s="247" t="s">
        <v>19</v>
      </c>
      <c r="F169" s="248" t="s">
        <v>457</v>
      </c>
      <c r="G169" s="246"/>
      <c r="H169" s="249">
        <v>17.649999999999999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215</v>
      </c>
      <c r="AU169" s="255" t="s">
        <v>81</v>
      </c>
      <c r="AV169" s="14" t="s">
        <v>81</v>
      </c>
      <c r="AW169" s="14" t="s">
        <v>33</v>
      </c>
      <c r="AX169" s="14" t="s">
        <v>72</v>
      </c>
      <c r="AY169" s="255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216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3" customFormat="1">
      <c r="A171" s="13"/>
      <c r="B171" s="234"/>
      <c r="C171" s="235"/>
      <c r="D171" s="236" t="s">
        <v>215</v>
      </c>
      <c r="E171" s="237" t="s">
        <v>19</v>
      </c>
      <c r="F171" s="238" t="s">
        <v>1052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215</v>
      </c>
      <c r="AU171" s="244" t="s">
        <v>81</v>
      </c>
      <c r="AV171" s="13" t="s">
        <v>79</v>
      </c>
      <c r="AW171" s="13" t="s">
        <v>33</v>
      </c>
      <c r="AX171" s="13" t="s">
        <v>72</v>
      </c>
      <c r="AY171" s="244" t="s">
        <v>203</v>
      </c>
    </row>
    <row r="172" s="13" customFormat="1">
      <c r="A172" s="13"/>
      <c r="B172" s="234"/>
      <c r="C172" s="235"/>
      <c r="D172" s="236" t="s">
        <v>215</v>
      </c>
      <c r="E172" s="237" t="s">
        <v>19</v>
      </c>
      <c r="F172" s="238" t="s">
        <v>447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215</v>
      </c>
      <c r="AU172" s="244" t="s">
        <v>81</v>
      </c>
      <c r="AV172" s="13" t="s">
        <v>79</v>
      </c>
      <c r="AW172" s="13" t="s">
        <v>33</v>
      </c>
      <c r="AX172" s="13" t="s">
        <v>72</v>
      </c>
      <c r="AY172" s="244" t="s">
        <v>203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693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3" customFormat="1">
      <c r="A174" s="13"/>
      <c r="B174" s="234"/>
      <c r="C174" s="235"/>
      <c r="D174" s="236" t="s">
        <v>215</v>
      </c>
      <c r="E174" s="237" t="s">
        <v>19</v>
      </c>
      <c r="F174" s="238" t="s">
        <v>694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215</v>
      </c>
      <c r="AU174" s="244" t="s">
        <v>81</v>
      </c>
      <c r="AV174" s="13" t="s">
        <v>79</v>
      </c>
      <c r="AW174" s="13" t="s">
        <v>33</v>
      </c>
      <c r="AX174" s="13" t="s">
        <v>72</v>
      </c>
      <c r="AY174" s="244" t="s">
        <v>203</v>
      </c>
    </row>
    <row r="175" s="14" customFormat="1">
      <c r="A175" s="14"/>
      <c r="B175" s="245"/>
      <c r="C175" s="246"/>
      <c r="D175" s="236" t="s">
        <v>215</v>
      </c>
      <c r="E175" s="247" t="s">
        <v>19</v>
      </c>
      <c r="F175" s="248" t="s">
        <v>448</v>
      </c>
      <c r="G175" s="246"/>
      <c r="H175" s="249">
        <v>11.699999999999999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215</v>
      </c>
      <c r="AU175" s="255" t="s">
        <v>81</v>
      </c>
      <c r="AV175" s="14" t="s">
        <v>81</v>
      </c>
      <c r="AW175" s="14" t="s">
        <v>33</v>
      </c>
      <c r="AX175" s="14" t="s">
        <v>72</v>
      </c>
      <c r="AY175" s="255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216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3" customFormat="1">
      <c r="A177" s="13"/>
      <c r="B177" s="234"/>
      <c r="C177" s="235"/>
      <c r="D177" s="236" t="s">
        <v>215</v>
      </c>
      <c r="E177" s="237" t="s">
        <v>19</v>
      </c>
      <c r="F177" s="238" t="s">
        <v>1053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215</v>
      </c>
      <c r="AU177" s="244" t="s">
        <v>81</v>
      </c>
      <c r="AV177" s="13" t="s">
        <v>79</v>
      </c>
      <c r="AW177" s="13" t="s">
        <v>33</v>
      </c>
      <c r="AX177" s="13" t="s">
        <v>72</v>
      </c>
      <c r="AY177" s="244" t="s">
        <v>203</v>
      </c>
    </row>
    <row r="178" s="13" customFormat="1">
      <c r="A178" s="13"/>
      <c r="B178" s="234"/>
      <c r="C178" s="235"/>
      <c r="D178" s="236" t="s">
        <v>215</v>
      </c>
      <c r="E178" s="237" t="s">
        <v>19</v>
      </c>
      <c r="F178" s="238" t="s">
        <v>450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215</v>
      </c>
      <c r="AU178" s="244" t="s">
        <v>81</v>
      </c>
      <c r="AV178" s="13" t="s">
        <v>79</v>
      </c>
      <c r="AW178" s="13" t="s">
        <v>33</v>
      </c>
      <c r="AX178" s="13" t="s">
        <v>72</v>
      </c>
      <c r="AY178" s="244" t="s">
        <v>203</v>
      </c>
    </row>
    <row r="179" s="13" customFormat="1">
      <c r="A179" s="13"/>
      <c r="B179" s="234"/>
      <c r="C179" s="235"/>
      <c r="D179" s="236" t="s">
        <v>215</v>
      </c>
      <c r="E179" s="237" t="s">
        <v>19</v>
      </c>
      <c r="F179" s="238" t="s">
        <v>693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215</v>
      </c>
      <c r="AU179" s="244" t="s">
        <v>81</v>
      </c>
      <c r="AV179" s="13" t="s">
        <v>79</v>
      </c>
      <c r="AW179" s="13" t="s">
        <v>33</v>
      </c>
      <c r="AX179" s="13" t="s">
        <v>72</v>
      </c>
      <c r="AY179" s="244" t="s">
        <v>203</v>
      </c>
    </row>
    <row r="180" s="13" customFormat="1">
      <c r="A180" s="13"/>
      <c r="B180" s="234"/>
      <c r="C180" s="235"/>
      <c r="D180" s="236" t="s">
        <v>215</v>
      </c>
      <c r="E180" s="237" t="s">
        <v>19</v>
      </c>
      <c r="F180" s="238" t="s">
        <v>694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215</v>
      </c>
      <c r="AU180" s="244" t="s">
        <v>81</v>
      </c>
      <c r="AV180" s="13" t="s">
        <v>79</v>
      </c>
      <c r="AW180" s="13" t="s">
        <v>33</v>
      </c>
      <c r="AX180" s="13" t="s">
        <v>72</v>
      </c>
      <c r="AY180" s="244" t="s">
        <v>203</v>
      </c>
    </row>
    <row r="181" s="14" customFormat="1">
      <c r="A181" s="14"/>
      <c r="B181" s="245"/>
      <c r="C181" s="246"/>
      <c r="D181" s="236" t="s">
        <v>215</v>
      </c>
      <c r="E181" s="247" t="s">
        <v>19</v>
      </c>
      <c r="F181" s="248" t="s">
        <v>451</v>
      </c>
      <c r="G181" s="246"/>
      <c r="H181" s="249">
        <v>29.239999999999998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215</v>
      </c>
      <c r="AU181" s="255" t="s">
        <v>81</v>
      </c>
      <c r="AV181" s="14" t="s">
        <v>81</v>
      </c>
      <c r="AW181" s="14" t="s">
        <v>33</v>
      </c>
      <c r="AX181" s="14" t="s">
        <v>72</v>
      </c>
      <c r="AY181" s="255" t="s">
        <v>203</v>
      </c>
    </row>
    <row r="182" s="15" customFormat="1">
      <c r="A182" s="15"/>
      <c r="B182" s="256"/>
      <c r="C182" s="257"/>
      <c r="D182" s="236" t="s">
        <v>215</v>
      </c>
      <c r="E182" s="258" t="s">
        <v>19</v>
      </c>
      <c r="F182" s="259" t="s">
        <v>246</v>
      </c>
      <c r="G182" s="257"/>
      <c r="H182" s="260">
        <v>244.28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215</v>
      </c>
      <c r="AU182" s="266" t="s">
        <v>81</v>
      </c>
      <c r="AV182" s="15" t="s">
        <v>211</v>
      </c>
      <c r="AW182" s="15" t="s">
        <v>33</v>
      </c>
      <c r="AX182" s="15" t="s">
        <v>79</v>
      </c>
      <c r="AY182" s="266" t="s">
        <v>203</v>
      </c>
    </row>
    <row r="183" s="2" customFormat="1" ht="24.15" customHeight="1">
      <c r="A183" s="40"/>
      <c r="B183" s="41"/>
      <c r="C183" s="216" t="s">
        <v>89</v>
      </c>
      <c r="D183" s="216" t="s">
        <v>206</v>
      </c>
      <c r="E183" s="217" t="s">
        <v>702</v>
      </c>
      <c r="F183" s="218" t="s">
        <v>703</v>
      </c>
      <c r="G183" s="219" t="s">
        <v>209</v>
      </c>
      <c r="H183" s="220">
        <v>792.57399999999996</v>
      </c>
      <c r="I183" s="221"/>
      <c r="J183" s="222">
        <f>ROUND(I183*H183,2)</f>
        <v>0</v>
      </c>
      <c r="K183" s="218" t="s">
        <v>210</v>
      </c>
      <c r="L183" s="46"/>
      <c r="M183" s="223" t="s">
        <v>19</v>
      </c>
      <c r="N183" s="224" t="s">
        <v>43</v>
      </c>
      <c r="O183" s="86"/>
      <c r="P183" s="225">
        <f>O183*H183</f>
        <v>0</v>
      </c>
      <c r="Q183" s="225">
        <v>0.017600000000000001</v>
      </c>
      <c r="R183" s="225">
        <f>Q183*H183</f>
        <v>13.949302400000001</v>
      </c>
      <c r="S183" s="225">
        <v>0</v>
      </c>
      <c r="T183" s="22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7" t="s">
        <v>211</v>
      </c>
      <c r="AT183" s="227" t="s">
        <v>206</v>
      </c>
      <c r="AU183" s="227" t="s">
        <v>81</v>
      </c>
      <c r="AY183" s="19" t="s">
        <v>203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19" t="s">
        <v>79</v>
      </c>
      <c r="BK183" s="228">
        <f>ROUND(I183*H183,2)</f>
        <v>0</v>
      </c>
      <c r="BL183" s="19" t="s">
        <v>211</v>
      </c>
      <c r="BM183" s="227" t="s">
        <v>1054</v>
      </c>
    </row>
    <row r="184" s="2" customFormat="1">
      <c r="A184" s="40"/>
      <c r="B184" s="41"/>
      <c r="C184" s="42"/>
      <c r="D184" s="229" t="s">
        <v>213</v>
      </c>
      <c r="E184" s="42"/>
      <c r="F184" s="230" t="s">
        <v>705</v>
      </c>
      <c r="G184" s="42"/>
      <c r="H184" s="42"/>
      <c r="I184" s="231"/>
      <c r="J184" s="42"/>
      <c r="K184" s="42"/>
      <c r="L184" s="46"/>
      <c r="M184" s="232"/>
      <c r="N184" s="233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213</v>
      </c>
      <c r="AU184" s="19" t="s">
        <v>81</v>
      </c>
    </row>
    <row r="185" s="13" customFormat="1">
      <c r="A185" s="13"/>
      <c r="B185" s="234"/>
      <c r="C185" s="235"/>
      <c r="D185" s="236" t="s">
        <v>215</v>
      </c>
      <c r="E185" s="237" t="s">
        <v>19</v>
      </c>
      <c r="F185" s="238" t="s">
        <v>216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215</v>
      </c>
      <c r="AU185" s="244" t="s">
        <v>81</v>
      </c>
      <c r="AV185" s="13" t="s">
        <v>79</v>
      </c>
      <c r="AW185" s="13" t="s">
        <v>33</v>
      </c>
      <c r="AX185" s="13" t="s">
        <v>72</v>
      </c>
      <c r="AY185" s="244" t="s">
        <v>203</v>
      </c>
    </row>
    <row r="186" s="13" customFormat="1">
      <c r="A186" s="13"/>
      <c r="B186" s="234"/>
      <c r="C186" s="235"/>
      <c r="D186" s="236" t="s">
        <v>215</v>
      </c>
      <c r="E186" s="237" t="s">
        <v>19</v>
      </c>
      <c r="F186" s="238" t="s">
        <v>1055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215</v>
      </c>
      <c r="AU186" s="244" t="s">
        <v>81</v>
      </c>
      <c r="AV186" s="13" t="s">
        <v>79</v>
      </c>
      <c r="AW186" s="13" t="s">
        <v>33</v>
      </c>
      <c r="AX186" s="13" t="s">
        <v>72</v>
      </c>
      <c r="AY186" s="244" t="s">
        <v>203</v>
      </c>
    </row>
    <row r="187" s="13" customFormat="1">
      <c r="A187" s="13"/>
      <c r="B187" s="234"/>
      <c r="C187" s="235"/>
      <c r="D187" s="236" t="s">
        <v>215</v>
      </c>
      <c r="E187" s="237" t="s">
        <v>19</v>
      </c>
      <c r="F187" s="238" t="s">
        <v>438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215</v>
      </c>
      <c r="AU187" s="244" t="s">
        <v>81</v>
      </c>
      <c r="AV187" s="13" t="s">
        <v>79</v>
      </c>
      <c r="AW187" s="13" t="s">
        <v>33</v>
      </c>
      <c r="AX187" s="13" t="s">
        <v>72</v>
      </c>
      <c r="AY187" s="244" t="s">
        <v>203</v>
      </c>
    </row>
    <row r="188" s="13" customFormat="1">
      <c r="A188" s="13"/>
      <c r="B188" s="234"/>
      <c r="C188" s="235"/>
      <c r="D188" s="236" t="s">
        <v>215</v>
      </c>
      <c r="E188" s="237" t="s">
        <v>19</v>
      </c>
      <c r="F188" s="238" t="s">
        <v>707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215</v>
      </c>
      <c r="AU188" s="244" t="s">
        <v>81</v>
      </c>
      <c r="AV188" s="13" t="s">
        <v>79</v>
      </c>
      <c r="AW188" s="13" t="s">
        <v>33</v>
      </c>
      <c r="AX188" s="13" t="s">
        <v>72</v>
      </c>
      <c r="AY188" s="244" t="s">
        <v>203</v>
      </c>
    </row>
    <row r="189" s="13" customFormat="1">
      <c r="A189" s="13"/>
      <c r="B189" s="234"/>
      <c r="C189" s="235"/>
      <c r="D189" s="236" t="s">
        <v>215</v>
      </c>
      <c r="E189" s="237" t="s">
        <v>19</v>
      </c>
      <c r="F189" s="238" t="s">
        <v>708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215</v>
      </c>
      <c r="AU189" s="244" t="s">
        <v>81</v>
      </c>
      <c r="AV189" s="13" t="s">
        <v>79</v>
      </c>
      <c r="AW189" s="13" t="s">
        <v>33</v>
      </c>
      <c r="AX189" s="13" t="s">
        <v>72</v>
      </c>
      <c r="AY189" s="244" t="s">
        <v>203</v>
      </c>
    </row>
    <row r="190" s="14" customFormat="1">
      <c r="A190" s="14"/>
      <c r="B190" s="245"/>
      <c r="C190" s="246"/>
      <c r="D190" s="236" t="s">
        <v>215</v>
      </c>
      <c r="E190" s="247" t="s">
        <v>19</v>
      </c>
      <c r="F190" s="248" t="s">
        <v>1056</v>
      </c>
      <c r="G190" s="246"/>
      <c r="H190" s="249">
        <v>69.870000000000005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215</v>
      </c>
      <c r="AU190" s="255" t="s">
        <v>81</v>
      </c>
      <c r="AV190" s="14" t="s">
        <v>81</v>
      </c>
      <c r="AW190" s="14" t="s">
        <v>33</v>
      </c>
      <c r="AX190" s="14" t="s">
        <v>72</v>
      </c>
      <c r="AY190" s="255" t="s">
        <v>203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216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3" customFormat="1">
      <c r="A192" s="13"/>
      <c r="B192" s="234"/>
      <c r="C192" s="235"/>
      <c r="D192" s="236" t="s">
        <v>215</v>
      </c>
      <c r="E192" s="237" t="s">
        <v>19</v>
      </c>
      <c r="F192" s="238" t="s">
        <v>1057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215</v>
      </c>
      <c r="AU192" s="244" t="s">
        <v>81</v>
      </c>
      <c r="AV192" s="13" t="s">
        <v>79</v>
      </c>
      <c r="AW192" s="13" t="s">
        <v>33</v>
      </c>
      <c r="AX192" s="13" t="s">
        <v>72</v>
      </c>
      <c r="AY192" s="244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441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707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708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4" customFormat="1">
      <c r="A196" s="14"/>
      <c r="B196" s="245"/>
      <c r="C196" s="246"/>
      <c r="D196" s="236" t="s">
        <v>215</v>
      </c>
      <c r="E196" s="247" t="s">
        <v>19</v>
      </c>
      <c r="F196" s="248" t="s">
        <v>1058</v>
      </c>
      <c r="G196" s="246"/>
      <c r="H196" s="249">
        <v>86.459999999999994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215</v>
      </c>
      <c r="AU196" s="255" t="s">
        <v>81</v>
      </c>
      <c r="AV196" s="14" t="s">
        <v>81</v>
      </c>
      <c r="AW196" s="14" t="s">
        <v>33</v>
      </c>
      <c r="AX196" s="14" t="s">
        <v>72</v>
      </c>
      <c r="AY196" s="255" t="s">
        <v>203</v>
      </c>
    </row>
    <row r="197" s="13" customFormat="1">
      <c r="A197" s="13"/>
      <c r="B197" s="234"/>
      <c r="C197" s="235"/>
      <c r="D197" s="236" t="s">
        <v>215</v>
      </c>
      <c r="E197" s="237" t="s">
        <v>19</v>
      </c>
      <c r="F197" s="238" t="s">
        <v>216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215</v>
      </c>
      <c r="AU197" s="244" t="s">
        <v>81</v>
      </c>
      <c r="AV197" s="13" t="s">
        <v>79</v>
      </c>
      <c r="AW197" s="13" t="s">
        <v>33</v>
      </c>
      <c r="AX197" s="13" t="s">
        <v>72</v>
      </c>
      <c r="AY197" s="244" t="s">
        <v>203</v>
      </c>
    </row>
    <row r="198" s="13" customFormat="1">
      <c r="A198" s="13"/>
      <c r="B198" s="234"/>
      <c r="C198" s="235"/>
      <c r="D198" s="236" t="s">
        <v>215</v>
      </c>
      <c r="E198" s="237" t="s">
        <v>19</v>
      </c>
      <c r="F198" s="238" t="s">
        <v>1059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215</v>
      </c>
      <c r="AU198" s="244" t="s">
        <v>81</v>
      </c>
      <c r="AV198" s="13" t="s">
        <v>79</v>
      </c>
      <c r="AW198" s="13" t="s">
        <v>33</v>
      </c>
      <c r="AX198" s="13" t="s">
        <v>72</v>
      </c>
      <c r="AY198" s="244" t="s">
        <v>203</v>
      </c>
    </row>
    <row r="199" s="13" customFormat="1">
      <c r="A199" s="13"/>
      <c r="B199" s="234"/>
      <c r="C199" s="235"/>
      <c r="D199" s="236" t="s">
        <v>215</v>
      </c>
      <c r="E199" s="237" t="s">
        <v>19</v>
      </c>
      <c r="F199" s="238" t="s">
        <v>444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215</v>
      </c>
      <c r="AU199" s="244" t="s">
        <v>81</v>
      </c>
      <c r="AV199" s="13" t="s">
        <v>79</v>
      </c>
      <c r="AW199" s="13" t="s">
        <v>33</v>
      </c>
      <c r="AX199" s="13" t="s">
        <v>72</v>
      </c>
      <c r="AY199" s="244" t="s">
        <v>203</v>
      </c>
    </row>
    <row r="200" s="13" customFormat="1">
      <c r="A200" s="13"/>
      <c r="B200" s="234"/>
      <c r="C200" s="235"/>
      <c r="D200" s="236" t="s">
        <v>215</v>
      </c>
      <c r="E200" s="237" t="s">
        <v>19</v>
      </c>
      <c r="F200" s="238" t="s">
        <v>707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215</v>
      </c>
      <c r="AU200" s="244" t="s">
        <v>81</v>
      </c>
      <c r="AV200" s="13" t="s">
        <v>79</v>
      </c>
      <c r="AW200" s="13" t="s">
        <v>33</v>
      </c>
      <c r="AX200" s="13" t="s">
        <v>72</v>
      </c>
      <c r="AY200" s="244" t="s">
        <v>203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708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4" customFormat="1">
      <c r="A202" s="14"/>
      <c r="B202" s="245"/>
      <c r="C202" s="246"/>
      <c r="D202" s="236" t="s">
        <v>215</v>
      </c>
      <c r="E202" s="247" t="s">
        <v>19</v>
      </c>
      <c r="F202" s="248" t="s">
        <v>1060</v>
      </c>
      <c r="G202" s="246"/>
      <c r="H202" s="249">
        <v>74.640000000000001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215</v>
      </c>
      <c r="AU202" s="255" t="s">
        <v>81</v>
      </c>
      <c r="AV202" s="14" t="s">
        <v>81</v>
      </c>
      <c r="AW202" s="14" t="s">
        <v>33</v>
      </c>
      <c r="AX202" s="14" t="s">
        <v>72</v>
      </c>
      <c r="AY202" s="255" t="s">
        <v>203</v>
      </c>
    </row>
    <row r="203" s="13" customFormat="1">
      <c r="A203" s="13"/>
      <c r="B203" s="234"/>
      <c r="C203" s="235"/>
      <c r="D203" s="236" t="s">
        <v>215</v>
      </c>
      <c r="E203" s="237" t="s">
        <v>19</v>
      </c>
      <c r="F203" s="238" t="s">
        <v>216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215</v>
      </c>
      <c r="AU203" s="244" t="s">
        <v>81</v>
      </c>
      <c r="AV203" s="13" t="s">
        <v>79</v>
      </c>
      <c r="AW203" s="13" t="s">
        <v>33</v>
      </c>
      <c r="AX203" s="13" t="s">
        <v>72</v>
      </c>
      <c r="AY203" s="244" t="s">
        <v>203</v>
      </c>
    </row>
    <row r="204" s="13" customFormat="1">
      <c r="A204" s="13"/>
      <c r="B204" s="234"/>
      <c r="C204" s="235"/>
      <c r="D204" s="236" t="s">
        <v>215</v>
      </c>
      <c r="E204" s="237" t="s">
        <v>19</v>
      </c>
      <c r="F204" s="238" t="s">
        <v>1061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215</v>
      </c>
      <c r="AU204" s="244" t="s">
        <v>81</v>
      </c>
      <c r="AV204" s="13" t="s">
        <v>79</v>
      </c>
      <c r="AW204" s="13" t="s">
        <v>33</v>
      </c>
      <c r="AX204" s="13" t="s">
        <v>72</v>
      </c>
      <c r="AY204" s="244" t="s">
        <v>203</v>
      </c>
    </row>
    <row r="205" s="13" customFormat="1">
      <c r="A205" s="13"/>
      <c r="B205" s="234"/>
      <c r="C205" s="235"/>
      <c r="D205" s="236" t="s">
        <v>215</v>
      </c>
      <c r="E205" s="237" t="s">
        <v>19</v>
      </c>
      <c r="F205" s="238" t="s">
        <v>459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215</v>
      </c>
      <c r="AU205" s="244" t="s">
        <v>81</v>
      </c>
      <c r="AV205" s="13" t="s">
        <v>79</v>
      </c>
      <c r="AW205" s="13" t="s">
        <v>33</v>
      </c>
      <c r="AX205" s="13" t="s">
        <v>72</v>
      </c>
      <c r="AY205" s="244" t="s">
        <v>203</v>
      </c>
    </row>
    <row r="206" s="13" customFormat="1">
      <c r="A206" s="13"/>
      <c r="B206" s="234"/>
      <c r="C206" s="235"/>
      <c r="D206" s="236" t="s">
        <v>215</v>
      </c>
      <c r="E206" s="237" t="s">
        <v>19</v>
      </c>
      <c r="F206" s="238" t="s">
        <v>707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215</v>
      </c>
      <c r="AU206" s="244" t="s">
        <v>81</v>
      </c>
      <c r="AV206" s="13" t="s">
        <v>79</v>
      </c>
      <c r="AW206" s="13" t="s">
        <v>33</v>
      </c>
      <c r="AX206" s="13" t="s">
        <v>72</v>
      </c>
      <c r="AY206" s="244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708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4" customFormat="1">
      <c r="A208" s="14"/>
      <c r="B208" s="245"/>
      <c r="C208" s="246"/>
      <c r="D208" s="236" t="s">
        <v>215</v>
      </c>
      <c r="E208" s="247" t="s">
        <v>19</v>
      </c>
      <c r="F208" s="248" t="s">
        <v>534</v>
      </c>
      <c r="G208" s="246"/>
      <c r="H208" s="249">
        <v>225.267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215</v>
      </c>
      <c r="AU208" s="255" t="s">
        <v>81</v>
      </c>
      <c r="AV208" s="14" t="s">
        <v>81</v>
      </c>
      <c r="AW208" s="14" t="s">
        <v>33</v>
      </c>
      <c r="AX208" s="14" t="s">
        <v>72</v>
      </c>
      <c r="AY208" s="255" t="s">
        <v>203</v>
      </c>
    </row>
    <row r="209" s="13" customFormat="1">
      <c r="A209" s="13"/>
      <c r="B209" s="234"/>
      <c r="C209" s="235"/>
      <c r="D209" s="236" t="s">
        <v>215</v>
      </c>
      <c r="E209" s="237" t="s">
        <v>19</v>
      </c>
      <c r="F209" s="238" t="s">
        <v>216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215</v>
      </c>
      <c r="AU209" s="244" t="s">
        <v>81</v>
      </c>
      <c r="AV209" s="13" t="s">
        <v>79</v>
      </c>
      <c r="AW209" s="13" t="s">
        <v>33</v>
      </c>
      <c r="AX209" s="13" t="s">
        <v>72</v>
      </c>
      <c r="AY209" s="244" t="s">
        <v>203</v>
      </c>
    </row>
    <row r="210" s="13" customFormat="1">
      <c r="A210" s="13"/>
      <c r="B210" s="234"/>
      <c r="C210" s="235"/>
      <c r="D210" s="236" t="s">
        <v>215</v>
      </c>
      <c r="E210" s="237" t="s">
        <v>19</v>
      </c>
      <c r="F210" s="238" t="s">
        <v>1062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215</v>
      </c>
      <c r="AU210" s="244" t="s">
        <v>81</v>
      </c>
      <c r="AV210" s="13" t="s">
        <v>79</v>
      </c>
      <c r="AW210" s="13" t="s">
        <v>33</v>
      </c>
      <c r="AX210" s="13" t="s">
        <v>72</v>
      </c>
      <c r="AY210" s="244" t="s">
        <v>203</v>
      </c>
    </row>
    <row r="211" s="13" customFormat="1">
      <c r="A211" s="13"/>
      <c r="B211" s="234"/>
      <c r="C211" s="235"/>
      <c r="D211" s="236" t="s">
        <v>215</v>
      </c>
      <c r="E211" s="237" t="s">
        <v>19</v>
      </c>
      <c r="F211" s="238" t="s">
        <v>453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215</v>
      </c>
      <c r="AU211" s="244" t="s">
        <v>81</v>
      </c>
      <c r="AV211" s="13" t="s">
        <v>79</v>
      </c>
      <c r="AW211" s="13" t="s">
        <v>33</v>
      </c>
      <c r="AX211" s="13" t="s">
        <v>72</v>
      </c>
      <c r="AY211" s="244" t="s">
        <v>203</v>
      </c>
    </row>
    <row r="212" s="13" customFormat="1">
      <c r="A212" s="13"/>
      <c r="B212" s="234"/>
      <c r="C212" s="235"/>
      <c r="D212" s="236" t="s">
        <v>215</v>
      </c>
      <c r="E212" s="237" t="s">
        <v>19</v>
      </c>
      <c r="F212" s="238" t="s">
        <v>707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215</v>
      </c>
      <c r="AU212" s="244" t="s">
        <v>81</v>
      </c>
      <c r="AV212" s="13" t="s">
        <v>79</v>
      </c>
      <c r="AW212" s="13" t="s">
        <v>33</v>
      </c>
      <c r="AX212" s="13" t="s">
        <v>72</v>
      </c>
      <c r="AY212" s="244" t="s">
        <v>203</v>
      </c>
    </row>
    <row r="213" s="13" customFormat="1">
      <c r="A213" s="13"/>
      <c r="B213" s="234"/>
      <c r="C213" s="235"/>
      <c r="D213" s="236" t="s">
        <v>215</v>
      </c>
      <c r="E213" s="237" t="s">
        <v>19</v>
      </c>
      <c r="F213" s="238" t="s">
        <v>708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215</v>
      </c>
      <c r="AU213" s="244" t="s">
        <v>81</v>
      </c>
      <c r="AV213" s="13" t="s">
        <v>79</v>
      </c>
      <c r="AW213" s="13" t="s">
        <v>33</v>
      </c>
      <c r="AX213" s="13" t="s">
        <v>72</v>
      </c>
      <c r="AY213" s="244" t="s">
        <v>203</v>
      </c>
    </row>
    <row r="214" s="14" customFormat="1">
      <c r="A214" s="14"/>
      <c r="B214" s="245"/>
      <c r="C214" s="246"/>
      <c r="D214" s="236" t="s">
        <v>215</v>
      </c>
      <c r="E214" s="247" t="s">
        <v>19</v>
      </c>
      <c r="F214" s="248" t="s">
        <v>528</v>
      </c>
      <c r="G214" s="246"/>
      <c r="H214" s="249">
        <v>92.707999999999998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215</v>
      </c>
      <c r="AU214" s="255" t="s">
        <v>81</v>
      </c>
      <c r="AV214" s="14" t="s">
        <v>81</v>
      </c>
      <c r="AW214" s="14" t="s">
        <v>33</v>
      </c>
      <c r="AX214" s="14" t="s">
        <v>72</v>
      </c>
      <c r="AY214" s="255" t="s">
        <v>203</v>
      </c>
    </row>
    <row r="215" s="13" customFormat="1">
      <c r="A215" s="13"/>
      <c r="B215" s="234"/>
      <c r="C215" s="235"/>
      <c r="D215" s="236" t="s">
        <v>215</v>
      </c>
      <c r="E215" s="237" t="s">
        <v>19</v>
      </c>
      <c r="F215" s="238" t="s">
        <v>216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215</v>
      </c>
      <c r="AU215" s="244" t="s">
        <v>81</v>
      </c>
      <c r="AV215" s="13" t="s">
        <v>79</v>
      </c>
      <c r="AW215" s="13" t="s">
        <v>33</v>
      </c>
      <c r="AX215" s="13" t="s">
        <v>72</v>
      </c>
      <c r="AY215" s="244" t="s">
        <v>203</v>
      </c>
    </row>
    <row r="216" s="13" customFormat="1">
      <c r="A216" s="13"/>
      <c r="B216" s="234"/>
      <c r="C216" s="235"/>
      <c r="D216" s="236" t="s">
        <v>215</v>
      </c>
      <c r="E216" s="237" t="s">
        <v>19</v>
      </c>
      <c r="F216" s="238" t="s">
        <v>1063</v>
      </c>
      <c r="G216" s="235"/>
      <c r="H216" s="237" t="s">
        <v>19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215</v>
      </c>
      <c r="AU216" s="244" t="s">
        <v>81</v>
      </c>
      <c r="AV216" s="13" t="s">
        <v>79</v>
      </c>
      <c r="AW216" s="13" t="s">
        <v>33</v>
      </c>
      <c r="AX216" s="13" t="s">
        <v>72</v>
      </c>
      <c r="AY216" s="244" t="s">
        <v>203</v>
      </c>
    </row>
    <row r="217" s="13" customFormat="1">
      <c r="A217" s="13"/>
      <c r="B217" s="234"/>
      <c r="C217" s="235"/>
      <c r="D217" s="236" t="s">
        <v>215</v>
      </c>
      <c r="E217" s="237" t="s">
        <v>19</v>
      </c>
      <c r="F217" s="238" t="s">
        <v>456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215</v>
      </c>
      <c r="AU217" s="244" t="s">
        <v>81</v>
      </c>
      <c r="AV217" s="13" t="s">
        <v>79</v>
      </c>
      <c r="AW217" s="13" t="s">
        <v>33</v>
      </c>
      <c r="AX217" s="13" t="s">
        <v>72</v>
      </c>
      <c r="AY217" s="244" t="s">
        <v>203</v>
      </c>
    </row>
    <row r="218" s="13" customFormat="1">
      <c r="A218" s="13"/>
      <c r="B218" s="234"/>
      <c r="C218" s="235"/>
      <c r="D218" s="236" t="s">
        <v>215</v>
      </c>
      <c r="E218" s="237" t="s">
        <v>19</v>
      </c>
      <c r="F218" s="238" t="s">
        <v>707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215</v>
      </c>
      <c r="AU218" s="244" t="s">
        <v>81</v>
      </c>
      <c r="AV218" s="13" t="s">
        <v>79</v>
      </c>
      <c r="AW218" s="13" t="s">
        <v>33</v>
      </c>
      <c r="AX218" s="13" t="s">
        <v>72</v>
      </c>
      <c r="AY218" s="244" t="s">
        <v>203</v>
      </c>
    </row>
    <row r="219" s="13" customFormat="1">
      <c r="A219" s="13"/>
      <c r="B219" s="234"/>
      <c r="C219" s="235"/>
      <c r="D219" s="236" t="s">
        <v>215</v>
      </c>
      <c r="E219" s="237" t="s">
        <v>19</v>
      </c>
      <c r="F219" s="238" t="s">
        <v>708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215</v>
      </c>
      <c r="AU219" s="244" t="s">
        <v>81</v>
      </c>
      <c r="AV219" s="13" t="s">
        <v>79</v>
      </c>
      <c r="AW219" s="13" t="s">
        <v>33</v>
      </c>
      <c r="AX219" s="13" t="s">
        <v>72</v>
      </c>
      <c r="AY219" s="244" t="s">
        <v>203</v>
      </c>
    </row>
    <row r="220" s="14" customFormat="1">
      <c r="A220" s="14"/>
      <c r="B220" s="245"/>
      <c r="C220" s="246"/>
      <c r="D220" s="236" t="s">
        <v>215</v>
      </c>
      <c r="E220" s="247" t="s">
        <v>19</v>
      </c>
      <c r="F220" s="248" t="s">
        <v>531</v>
      </c>
      <c r="G220" s="246"/>
      <c r="H220" s="249">
        <v>72.498000000000005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215</v>
      </c>
      <c r="AU220" s="255" t="s">
        <v>81</v>
      </c>
      <c r="AV220" s="14" t="s">
        <v>81</v>
      </c>
      <c r="AW220" s="14" t="s">
        <v>33</v>
      </c>
      <c r="AX220" s="14" t="s">
        <v>72</v>
      </c>
      <c r="AY220" s="255" t="s">
        <v>203</v>
      </c>
    </row>
    <row r="221" s="13" customFormat="1">
      <c r="A221" s="13"/>
      <c r="B221" s="234"/>
      <c r="C221" s="235"/>
      <c r="D221" s="236" t="s">
        <v>215</v>
      </c>
      <c r="E221" s="237" t="s">
        <v>19</v>
      </c>
      <c r="F221" s="238" t="s">
        <v>216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215</v>
      </c>
      <c r="AU221" s="244" t="s">
        <v>81</v>
      </c>
      <c r="AV221" s="13" t="s">
        <v>79</v>
      </c>
      <c r="AW221" s="13" t="s">
        <v>33</v>
      </c>
      <c r="AX221" s="13" t="s">
        <v>72</v>
      </c>
      <c r="AY221" s="244" t="s">
        <v>203</v>
      </c>
    </row>
    <row r="222" s="13" customFormat="1">
      <c r="A222" s="13"/>
      <c r="B222" s="234"/>
      <c r="C222" s="235"/>
      <c r="D222" s="236" t="s">
        <v>215</v>
      </c>
      <c r="E222" s="237" t="s">
        <v>19</v>
      </c>
      <c r="F222" s="238" t="s">
        <v>1064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215</v>
      </c>
      <c r="AU222" s="244" t="s">
        <v>81</v>
      </c>
      <c r="AV222" s="13" t="s">
        <v>79</v>
      </c>
      <c r="AW222" s="13" t="s">
        <v>33</v>
      </c>
      <c r="AX222" s="13" t="s">
        <v>72</v>
      </c>
      <c r="AY222" s="244" t="s">
        <v>203</v>
      </c>
    </row>
    <row r="223" s="13" customFormat="1">
      <c r="A223" s="13"/>
      <c r="B223" s="234"/>
      <c r="C223" s="235"/>
      <c r="D223" s="236" t="s">
        <v>215</v>
      </c>
      <c r="E223" s="237" t="s">
        <v>19</v>
      </c>
      <c r="F223" s="238" t="s">
        <v>447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215</v>
      </c>
      <c r="AU223" s="244" t="s">
        <v>81</v>
      </c>
      <c r="AV223" s="13" t="s">
        <v>79</v>
      </c>
      <c r="AW223" s="13" t="s">
        <v>33</v>
      </c>
      <c r="AX223" s="13" t="s">
        <v>72</v>
      </c>
      <c r="AY223" s="244" t="s">
        <v>203</v>
      </c>
    </row>
    <row r="224" s="13" customFormat="1">
      <c r="A224" s="13"/>
      <c r="B224" s="234"/>
      <c r="C224" s="235"/>
      <c r="D224" s="236" t="s">
        <v>215</v>
      </c>
      <c r="E224" s="237" t="s">
        <v>19</v>
      </c>
      <c r="F224" s="238" t="s">
        <v>707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215</v>
      </c>
      <c r="AU224" s="244" t="s">
        <v>81</v>
      </c>
      <c r="AV224" s="13" t="s">
        <v>79</v>
      </c>
      <c r="AW224" s="13" t="s">
        <v>33</v>
      </c>
      <c r="AX224" s="13" t="s">
        <v>72</v>
      </c>
      <c r="AY224" s="244" t="s">
        <v>203</v>
      </c>
    </row>
    <row r="225" s="13" customFormat="1">
      <c r="A225" s="13"/>
      <c r="B225" s="234"/>
      <c r="C225" s="235"/>
      <c r="D225" s="236" t="s">
        <v>215</v>
      </c>
      <c r="E225" s="237" t="s">
        <v>19</v>
      </c>
      <c r="F225" s="238" t="s">
        <v>708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215</v>
      </c>
      <c r="AU225" s="244" t="s">
        <v>81</v>
      </c>
      <c r="AV225" s="13" t="s">
        <v>79</v>
      </c>
      <c r="AW225" s="13" t="s">
        <v>33</v>
      </c>
      <c r="AX225" s="13" t="s">
        <v>72</v>
      </c>
      <c r="AY225" s="244" t="s">
        <v>203</v>
      </c>
    </row>
    <row r="226" s="14" customFormat="1">
      <c r="A226" s="14"/>
      <c r="B226" s="245"/>
      <c r="C226" s="246"/>
      <c r="D226" s="236" t="s">
        <v>215</v>
      </c>
      <c r="E226" s="247" t="s">
        <v>19</v>
      </c>
      <c r="F226" s="248" t="s">
        <v>1065</v>
      </c>
      <c r="G226" s="246"/>
      <c r="H226" s="249">
        <v>64.069999999999993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215</v>
      </c>
      <c r="AU226" s="255" t="s">
        <v>81</v>
      </c>
      <c r="AV226" s="14" t="s">
        <v>81</v>
      </c>
      <c r="AW226" s="14" t="s">
        <v>33</v>
      </c>
      <c r="AX226" s="14" t="s">
        <v>72</v>
      </c>
      <c r="AY226" s="255" t="s">
        <v>203</v>
      </c>
    </row>
    <row r="227" s="13" customFormat="1">
      <c r="A227" s="13"/>
      <c r="B227" s="234"/>
      <c r="C227" s="235"/>
      <c r="D227" s="236" t="s">
        <v>215</v>
      </c>
      <c r="E227" s="237" t="s">
        <v>19</v>
      </c>
      <c r="F227" s="238" t="s">
        <v>216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215</v>
      </c>
      <c r="AU227" s="244" t="s">
        <v>81</v>
      </c>
      <c r="AV227" s="13" t="s">
        <v>79</v>
      </c>
      <c r="AW227" s="13" t="s">
        <v>33</v>
      </c>
      <c r="AX227" s="13" t="s">
        <v>72</v>
      </c>
      <c r="AY227" s="244" t="s">
        <v>203</v>
      </c>
    </row>
    <row r="228" s="13" customFormat="1">
      <c r="A228" s="13"/>
      <c r="B228" s="234"/>
      <c r="C228" s="235"/>
      <c r="D228" s="236" t="s">
        <v>215</v>
      </c>
      <c r="E228" s="237" t="s">
        <v>19</v>
      </c>
      <c r="F228" s="238" t="s">
        <v>1066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215</v>
      </c>
      <c r="AU228" s="244" t="s">
        <v>81</v>
      </c>
      <c r="AV228" s="13" t="s">
        <v>79</v>
      </c>
      <c r="AW228" s="13" t="s">
        <v>33</v>
      </c>
      <c r="AX228" s="13" t="s">
        <v>72</v>
      </c>
      <c r="AY228" s="244" t="s">
        <v>203</v>
      </c>
    </row>
    <row r="229" s="13" customFormat="1">
      <c r="A229" s="13"/>
      <c r="B229" s="234"/>
      <c r="C229" s="235"/>
      <c r="D229" s="236" t="s">
        <v>215</v>
      </c>
      <c r="E229" s="237" t="s">
        <v>19</v>
      </c>
      <c r="F229" s="238" t="s">
        <v>450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215</v>
      </c>
      <c r="AU229" s="244" t="s">
        <v>81</v>
      </c>
      <c r="AV229" s="13" t="s">
        <v>79</v>
      </c>
      <c r="AW229" s="13" t="s">
        <v>33</v>
      </c>
      <c r="AX229" s="13" t="s">
        <v>72</v>
      </c>
      <c r="AY229" s="244" t="s">
        <v>203</v>
      </c>
    </row>
    <row r="230" s="13" customFormat="1">
      <c r="A230" s="13"/>
      <c r="B230" s="234"/>
      <c r="C230" s="235"/>
      <c r="D230" s="236" t="s">
        <v>215</v>
      </c>
      <c r="E230" s="237" t="s">
        <v>19</v>
      </c>
      <c r="F230" s="238" t="s">
        <v>707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215</v>
      </c>
      <c r="AU230" s="244" t="s">
        <v>81</v>
      </c>
      <c r="AV230" s="13" t="s">
        <v>79</v>
      </c>
      <c r="AW230" s="13" t="s">
        <v>33</v>
      </c>
      <c r="AX230" s="13" t="s">
        <v>72</v>
      </c>
      <c r="AY230" s="244" t="s">
        <v>203</v>
      </c>
    </row>
    <row r="231" s="13" customFormat="1">
      <c r="A231" s="13"/>
      <c r="B231" s="234"/>
      <c r="C231" s="235"/>
      <c r="D231" s="236" t="s">
        <v>215</v>
      </c>
      <c r="E231" s="237" t="s">
        <v>19</v>
      </c>
      <c r="F231" s="238" t="s">
        <v>708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215</v>
      </c>
      <c r="AU231" s="244" t="s">
        <v>81</v>
      </c>
      <c r="AV231" s="13" t="s">
        <v>79</v>
      </c>
      <c r="AW231" s="13" t="s">
        <v>33</v>
      </c>
      <c r="AX231" s="13" t="s">
        <v>72</v>
      </c>
      <c r="AY231" s="244" t="s">
        <v>203</v>
      </c>
    </row>
    <row r="232" s="14" customFormat="1">
      <c r="A232" s="14"/>
      <c r="B232" s="245"/>
      <c r="C232" s="246"/>
      <c r="D232" s="236" t="s">
        <v>215</v>
      </c>
      <c r="E232" s="247" t="s">
        <v>19</v>
      </c>
      <c r="F232" s="248" t="s">
        <v>525</v>
      </c>
      <c r="G232" s="246"/>
      <c r="H232" s="249">
        <v>107.06100000000001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215</v>
      </c>
      <c r="AU232" s="255" t="s">
        <v>81</v>
      </c>
      <c r="AV232" s="14" t="s">
        <v>81</v>
      </c>
      <c r="AW232" s="14" t="s">
        <v>33</v>
      </c>
      <c r="AX232" s="14" t="s">
        <v>72</v>
      </c>
      <c r="AY232" s="255" t="s">
        <v>203</v>
      </c>
    </row>
    <row r="233" s="15" customFormat="1">
      <c r="A233" s="15"/>
      <c r="B233" s="256"/>
      <c r="C233" s="257"/>
      <c r="D233" s="236" t="s">
        <v>215</v>
      </c>
      <c r="E233" s="258" t="s">
        <v>19</v>
      </c>
      <c r="F233" s="259" t="s">
        <v>246</v>
      </c>
      <c r="G233" s="257"/>
      <c r="H233" s="260">
        <v>792.57399999999996</v>
      </c>
      <c r="I233" s="261"/>
      <c r="J233" s="257"/>
      <c r="K233" s="257"/>
      <c r="L233" s="262"/>
      <c r="M233" s="263"/>
      <c r="N233" s="264"/>
      <c r="O233" s="264"/>
      <c r="P233" s="264"/>
      <c r="Q233" s="264"/>
      <c r="R233" s="264"/>
      <c r="S233" s="264"/>
      <c r="T233" s="26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6" t="s">
        <v>215</v>
      </c>
      <c r="AU233" s="266" t="s">
        <v>81</v>
      </c>
      <c r="AV233" s="15" t="s">
        <v>211</v>
      </c>
      <c r="AW233" s="15" t="s">
        <v>33</v>
      </c>
      <c r="AX233" s="15" t="s">
        <v>79</v>
      </c>
      <c r="AY233" s="266" t="s">
        <v>203</v>
      </c>
    </row>
    <row r="234" s="2" customFormat="1" ht="21.75" customHeight="1">
      <c r="A234" s="40"/>
      <c r="B234" s="41"/>
      <c r="C234" s="216" t="s">
        <v>211</v>
      </c>
      <c r="D234" s="216" t="s">
        <v>206</v>
      </c>
      <c r="E234" s="217" t="s">
        <v>673</v>
      </c>
      <c r="F234" s="218" t="s">
        <v>674</v>
      </c>
      <c r="G234" s="219" t="s">
        <v>209</v>
      </c>
      <c r="H234" s="220">
        <v>162.143</v>
      </c>
      <c r="I234" s="221"/>
      <c r="J234" s="222">
        <f>ROUND(I234*H234,2)</f>
        <v>0</v>
      </c>
      <c r="K234" s="218" t="s">
        <v>210</v>
      </c>
      <c r="L234" s="46"/>
      <c r="M234" s="223" t="s">
        <v>19</v>
      </c>
      <c r="N234" s="224" t="s">
        <v>43</v>
      </c>
      <c r="O234" s="86"/>
      <c r="P234" s="225">
        <f>O234*H234</f>
        <v>0</v>
      </c>
      <c r="Q234" s="225">
        <v>0.020480000000000002</v>
      </c>
      <c r="R234" s="225">
        <f>Q234*H234</f>
        <v>3.3206886400000002</v>
      </c>
      <c r="S234" s="225">
        <v>0</v>
      </c>
      <c r="T234" s="22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7" t="s">
        <v>211</v>
      </c>
      <c r="AT234" s="227" t="s">
        <v>206</v>
      </c>
      <c r="AU234" s="227" t="s">
        <v>81</v>
      </c>
      <c r="AY234" s="19" t="s">
        <v>203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19" t="s">
        <v>79</v>
      </c>
      <c r="BK234" s="228">
        <f>ROUND(I234*H234,2)</f>
        <v>0</v>
      </c>
      <c r="BL234" s="19" t="s">
        <v>211</v>
      </c>
      <c r="BM234" s="227" t="s">
        <v>1067</v>
      </c>
    </row>
    <row r="235" s="2" customFormat="1">
      <c r="A235" s="40"/>
      <c r="B235" s="41"/>
      <c r="C235" s="42"/>
      <c r="D235" s="229" t="s">
        <v>213</v>
      </c>
      <c r="E235" s="42"/>
      <c r="F235" s="230" t="s">
        <v>676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213</v>
      </c>
      <c r="AU235" s="19" t="s">
        <v>81</v>
      </c>
    </row>
    <row r="236" s="13" customFormat="1">
      <c r="A236" s="13"/>
      <c r="B236" s="234"/>
      <c r="C236" s="235"/>
      <c r="D236" s="236" t="s">
        <v>215</v>
      </c>
      <c r="E236" s="237" t="s">
        <v>19</v>
      </c>
      <c r="F236" s="238" t="s">
        <v>216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215</v>
      </c>
      <c r="AU236" s="244" t="s">
        <v>81</v>
      </c>
      <c r="AV236" s="13" t="s">
        <v>79</v>
      </c>
      <c r="AW236" s="13" t="s">
        <v>33</v>
      </c>
      <c r="AX236" s="13" t="s">
        <v>72</v>
      </c>
      <c r="AY236" s="244" t="s">
        <v>203</v>
      </c>
    </row>
    <row r="237" s="13" customFormat="1">
      <c r="A237" s="13"/>
      <c r="B237" s="234"/>
      <c r="C237" s="235"/>
      <c r="D237" s="236" t="s">
        <v>215</v>
      </c>
      <c r="E237" s="237" t="s">
        <v>19</v>
      </c>
      <c r="F237" s="238" t="s">
        <v>1037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215</v>
      </c>
      <c r="AU237" s="244" t="s">
        <v>81</v>
      </c>
      <c r="AV237" s="13" t="s">
        <v>79</v>
      </c>
      <c r="AW237" s="13" t="s">
        <v>33</v>
      </c>
      <c r="AX237" s="13" t="s">
        <v>72</v>
      </c>
      <c r="AY237" s="244" t="s">
        <v>203</v>
      </c>
    </row>
    <row r="238" s="13" customFormat="1">
      <c r="A238" s="13"/>
      <c r="B238" s="234"/>
      <c r="C238" s="235"/>
      <c r="D238" s="236" t="s">
        <v>215</v>
      </c>
      <c r="E238" s="237" t="s">
        <v>19</v>
      </c>
      <c r="F238" s="238" t="s">
        <v>438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215</v>
      </c>
      <c r="AU238" s="244" t="s">
        <v>81</v>
      </c>
      <c r="AV238" s="13" t="s">
        <v>79</v>
      </c>
      <c r="AW238" s="13" t="s">
        <v>33</v>
      </c>
      <c r="AX238" s="13" t="s">
        <v>72</v>
      </c>
      <c r="AY238" s="244" t="s">
        <v>203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678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3" customFormat="1">
      <c r="A240" s="13"/>
      <c r="B240" s="234"/>
      <c r="C240" s="235"/>
      <c r="D240" s="236" t="s">
        <v>215</v>
      </c>
      <c r="E240" s="237" t="s">
        <v>19</v>
      </c>
      <c r="F240" s="238" t="s">
        <v>678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215</v>
      </c>
      <c r="AU240" s="244" t="s">
        <v>81</v>
      </c>
      <c r="AV240" s="13" t="s">
        <v>79</v>
      </c>
      <c r="AW240" s="13" t="s">
        <v>33</v>
      </c>
      <c r="AX240" s="13" t="s">
        <v>72</v>
      </c>
      <c r="AY240" s="244" t="s">
        <v>203</v>
      </c>
    </row>
    <row r="241" s="14" customFormat="1">
      <c r="A241" s="14"/>
      <c r="B241" s="245"/>
      <c r="C241" s="246"/>
      <c r="D241" s="236" t="s">
        <v>215</v>
      </c>
      <c r="E241" s="247" t="s">
        <v>19</v>
      </c>
      <c r="F241" s="248" t="s">
        <v>1038</v>
      </c>
      <c r="G241" s="246"/>
      <c r="H241" s="249">
        <v>25.597000000000001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215</v>
      </c>
      <c r="AU241" s="255" t="s">
        <v>81</v>
      </c>
      <c r="AV241" s="14" t="s">
        <v>81</v>
      </c>
      <c r="AW241" s="14" t="s">
        <v>33</v>
      </c>
      <c r="AX241" s="14" t="s">
        <v>72</v>
      </c>
      <c r="AY241" s="255" t="s">
        <v>203</v>
      </c>
    </row>
    <row r="242" s="13" customFormat="1">
      <c r="A242" s="13"/>
      <c r="B242" s="234"/>
      <c r="C242" s="235"/>
      <c r="D242" s="236" t="s">
        <v>215</v>
      </c>
      <c r="E242" s="237" t="s">
        <v>19</v>
      </c>
      <c r="F242" s="238" t="s">
        <v>216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215</v>
      </c>
      <c r="AU242" s="244" t="s">
        <v>81</v>
      </c>
      <c r="AV242" s="13" t="s">
        <v>79</v>
      </c>
      <c r="AW242" s="13" t="s">
        <v>33</v>
      </c>
      <c r="AX242" s="13" t="s">
        <v>72</v>
      </c>
      <c r="AY242" s="244" t="s">
        <v>203</v>
      </c>
    </row>
    <row r="243" s="13" customFormat="1">
      <c r="A243" s="13"/>
      <c r="B243" s="234"/>
      <c r="C243" s="235"/>
      <c r="D243" s="236" t="s">
        <v>215</v>
      </c>
      <c r="E243" s="237" t="s">
        <v>19</v>
      </c>
      <c r="F243" s="238" t="s">
        <v>1039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215</v>
      </c>
      <c r="AU243" s="244" t="s">
        <v>81</v>
      </c>
      <c r="AV243" s="13" t="s">
        <v>79</v>
      </c>
      <c r="AW243" s="13" t="s">
        <v>33</v>
      </c>
      <c r="AX243" s="13" t="s">
        <v>72</v>
      </c>
      <c r="AY243" s="244" t="s">
        <v>203</v>
      </c>
    </row>
    <row r="244" s="13" customFormat="1">
      <c r="A244" s="13"/>
      <c r="B244" s="234"/>
      <c r="C244" s="235"/>
      <c r="D244" s="236" t="s">
        <v>215</v>
      </c>
      <c r="E244" s="237" t="s">
        <v>19</v>
      </c>
      <c r="F244" s="238" t="s">
        <v>441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215</v>
      </c>
      <c r="AU244" s="244" t="s">
        <v>81</v>
      </c>
      <c r="AV244" s="13" t="s">
        <v>79</v>
      </c>
      <c r="AW244" s="13" t="s">
        <v>33</v>
      </c>
      <c r="AX244" s="13" t="s">
        <v>72</v>
      </c>
      <c r="AY244" s="244" t="s">
        <v>203</v>
      </c>
    </row>
    <row r="245" s="13" customFormat="1">
      <c r="A245" s="13"/>
      <c r="B245" s="234"/>
      <c r="C245" s="235"/>
      <c r="D245" s="236" t="s">
        <v>215</v>
      </c>
      <c r="E245" s="237" t="s">
        <v>19</v>
      </c>
      <c r="F245" s="238" t="s">
        <v>678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215</v>
      </c>
      <c r="AU245" s="244" t="s">
        <v>81</v>
      </c>
      <c r="AV245" s="13" t="s">
        <v>79</v>
      </c>
      <c r="AW245" s="13" t="s">
        <v>33</v>
      </c>
      <c r="AX245" s="13" t="s">
        <v>72</v>
      </c>
      <c r="AY245" s="244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678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4" customFormat="1">
      <c r="A247" s="14"/>
      <c r="B247" s="245"/>
      <c r="C247" s="246"/>
      <c r="D247" s="236" t="s">
        <v>215</v>
      </c>
      <c r="E247" s="247" t="s">
        <v>19</v>
      </c>
      <c r="F247" s="248" t="s">
        <v>1040</v>
      </c>
      <c r="G247" s="246"/>
      <c r="H247" s="249">
        <v>30.966000000000001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215</v>
      </c>
      <c r="AU247" s="255" t="s">
        <v>81</v>
      </c>
      <c r="AV247" s="14" t="s">
        <v>81</v>
      </c>
      <c r="AW247" s="14" t="s">
        <v>33</v>
      </c>
      <c r="AX247" s="14" t="s">
        <v>72</v>
      </c>
      <c r="AY247" s="255" t="s">
        <v>203</v>
      </c>
    </row>
    <row r="248" s="13" customFormat="1">
      <c r="A248" s="13"/>
      <c r="B248" s="234"/>
      <c r="C248" s="235"/>
      <c r="D248" s="236" t="s">
        <v>215</v>
      </c>
      <c r="E248" s="237" t="s">
        <v>19</v>
      </c>
      <c r="F248" s="238" t="s">
        <v>216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215</v>
      </c>
      <c r="AU248" s="244" t="s">
        <v>81</v>
      </c>
      <c r="AV248" s="13" t="s">
        <v>79</v>
      </c>
      <c r="AW248" s="13" t="s">
        <v>33</v>
      </c>
      <c r="AX248" s="13" t="s">
        <v>72</v>
      </c>
      <c r="AY248" s="244" t="s">
        <v>203</v>
      </c>
    </row>
    <row r="249" s="13" customFormat="1">
      <c r="A249" s="13"/>
      <c r="B249" s="234"/>
      <c r="C249" s="235"/>
      <c r="D249" s="236" t="s">
        <v>215</v>
      </c>
      <c r="E249" s="237" t="s">
        <v>19</v>
      </c>
      <c r="F249" s="238" t="s">
        <v>1041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215</v>
      </c>
      <c r="AU249" s="244" t="s">
        <v>81</v>
      </c>
      <c r="AV249" s="13" t="s">
        <v>79</v>
      </c>
      <c r="AW249" s="13" t="s">
        <v>33</v>
      </c>
      <c r="AX249" s="13" t="s">
        <v>72</v>
      </c>
      <c r="AY249" s="244" t="s">
        <v>203</v>
      </c>
    </row>
    <row r="250" s="13" customFormat="1">
      <c r="A250" s="13"/>
      <c r="B250" s="234"/>
      <c r="C250" s="235"/>
      <c r="D250" s="236" t="s">
        <v>215</v>
      </c>
      <c r="E250" s="237" t="s">
        <v>19</v>
      </c>
      <c r="F250" s="238" t="s">
        <v>444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215</v>
      </c>
      <c r="AU250" s="244" t="s">
        <v>81</v>
      </c>
      <c r="AV250" s="13" t="s">
        <v>79</v>
      </c>
      <c r="AW250" s="13" t="s">
        <v>33</v>
      </c>
      <c r="AX250" s="13" t="s">
        <v>72</v>
      </c>
      <c r="AY250" s="244" t="s">
        <v>203</v>
      </c>
    </row>
    <row r="251" s="13" customFormat="1">
      <c r="A251" s="13"/>
      <c r="B251" s="234"/>
      <c r="C251" s="235"/>
      <c r="D251" s="236" t="s">
        <v>215</v>
      </c>
      <c r="E251" s="237" t="s">
        <v>19</v>
      </c>
      <c r="F251" s="238" t="s">
        <v>678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215</v>
      </c>
      <c r="AU251" s="244" t="s">
        <v>81</v>
      </c>
      <c r="AV251" s="13" t="s">
        <v>79</v>
      </c>
      <c r="AW251" s="13" t="s">
        <v>33</v>
      </c>
      <c r="AX251" s="13" t="s">
        <v>72</v>
      </c>
      <c r="AY251" s="244" t="s">
        <v>203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1042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4" customFormat="1">
      <c r="A253" s="14"/>
      <c r="B253" s="245"/>
      <c r="C253" s="246"/>
      <c r="D253" s="236" t="s">
        <v>215</v>
      </c>
      <c r="E253" s="247" t="s">
        <v>19</v>
      </c>
      <c r="F253" s="248" t="s">
        <v>1043</v>
      </c>
      <c r="G253" s="246"/>
      <c r="H253" s="249">
        <v>24.669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215</v>
      </c>
      <c r="AU253" s="255" t="s">
        <v>81</v>
      </c>
      <c r="AV253" s="14" t="s">
        <v>81</v>
      </c>
      <c r="AW253" s="14" t="s">
        <v>33</v>
      </c>
      <c r="AX253" s="14" t="s">
        <v>72</v>
      </c>
      <c r="AY253" s="255" t="s">
        <v>203</v>
      </c>
    </row>
    <row r="254" s="13" customFormat="1">
      <c r="A254" s="13"/>
      <c r="B254" s="234"/>
      <c r="C254" s="235"/>
      <c r="D254" s="236" t="s">
        <v>215</v>
      </c>
      <c r="E254" s="237" t="s">
        <v>19</v>
      </c>
      <c r="F254" s="238" t="s">
        <v>216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215</v>
      </c>
      <c r="AU254" s="244" t="s">
        <v>81</v>
      </c>
      <c r="AV254" s="13" t="s">
        <v>79</v>
      </c>
      <c r="AW254" s="13" t="s">
        <v>33</v>
      </c>
      <c r="AX254" s="13" t="s">
        <v>72</v>
      </c>
      <c r="AY254" s="244" t="s">
        <v>203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1044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3" customFormat="1">
      <c r="A256" s="13"/>
      <c r="B256" s="234"/>
      <c r="C256" s="235"/>
      <c r="D256" s="236" t="s">
        <v>215</v>
      </c>
      <c r="E256" s="237" t="s">
        <v>19</v>
      </c>
      <c r="F256" s="238" t="s">
        <v>459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215</v>
      </c>
      <c r="AU256" s="244" t="s">
        <v>81</v>
      </c>
      <c r="AV256" s="13" t="s">
        <v>79</v>
      </c>
      <c r="AW256" s="13" t="s">
        <v>33</v>
      </c>
      <c r="AX256" s="13" t="s">
        <v>72</v>
      </c>
      <c r="AY256" s="244" t="s">
        <v>203</v>
      </c>
    </row>
    <row r="257" s="13" customFormat="1">
      <c r="A257" s="13"/>
      <c r="B257" s="234"/>
      <c r="C257" s="235"/>
      <c r="D257" s="236" t="s">
        <v>215</v>
      </c>
      <c r="E257" s="237" t="s">
        <v>19</v>
      </c>
      <c r="F257" s="238" t="s">
        <v>678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215</v>
      </c>
      <c r="AU257" s="244" t="s">
        <v>81</v>
      </c>
      <c r="AV257" s="13" t="s">
        <v>79</v>
      </c>
      <c r="AW257" s="13" t="s">
        <v>33</v>
      </c>
      <c r="AX257" s="13" t="s">
        <v>72</v>
      </c>
      <c r="AY257" s="244" t="s">
        <v>203</v>
      </c>
    </row>
    <row r="258" s="13" customFormat="1">
      <c r="A258" s="13"/>
      <c r="B258" s="234"/>
      <c r="C258" s="235"/>
      <c r="D258" s="236" t="s">
        <v>215</v>
      </c>
      <c r="E258" s="237" t="s">
        <v>19</v>
      </c>
      <c r="F258" s="238" t="s">
        <v>1042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215</v>
      </c>
      <c r="AU258" s="244" t="s">
        <v>81</v>
      </c>
      <c r="AV258" s="13" t="s">
        <v>79</v>
      </c>
      <c r="AW258" s="13" t="s">
        <v>33</v>
      </c>
      <c r="AX258" s="13" t="s">
        <v>72</v>
      </c>
      <c r="AY258" s="244" t="s">
        <v>203</v>
      </c>
    </row>
    <row r="259" s="14" customFormat="1">
      <c r="A259" s="14"/>
      <c r="B259" s="245"/>
      <c r="C259" s="246"/>
      <c r="D259" s="236" t="s">
        <v>215</v>
      </c>
      <c r="E259" s="247" t="s">
        <v>19</v>
      </c>
      <c r="F259" s="248" t="s">
        <v>490</v>
      </c>
      <c r="G259" s="246"/>
      <c r="H259" s="249">
        <v>82.665999999999997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215</v>
      </c>
      <c r="AU259" s="255" t="s">
        <v>81</v>
      </c>
      <c r="AV259" s="14" t="s">
        <v>81</v>
      </c>
      <c r="AW259" s="14" t="s">
        <v>33</v>
      </c>
      <c r="AX259" s="14" t="s">
        <v>72</v>
      </c>
      <c r="AY259" s="255" t="s">
        <v>203</v>
      </c>
    </row>
    <row r="260" s="14" customFormat="1">
      <c r="A260" s="14"/>
      <c r="B260" s="245"/>
      <c r="C260" s="246"/>
      <c r="D260" s="236" t="s">
        <v>215</v>
      </c>
      <c r="E260" s="247" t="s">
        <v>19</v>
      </c>
      <c r="F260" s="248" t="s">
        <v>491</v>
      </c>
      <c r="G260" s="246"/>
      <c r="H260" s="249">
        <v>-1.7549999999999999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215</v>
      </c>
      <c r="AU260" s="255" t="s">
        <v>81</v>
      </c>
      <c r="AV260" s="14" t="s">
        <v>81</v>
      </c>
      <c r="AW260" s="14" t="s">
        <v>33</v>
      </c>
      <c r="AX260" s="14" t="s">
        <v>72</v>
      </c>
      <c r="AY260" s="255" t="s">
        <v>203</v>
      </c>
    </row>
    <row r="261" s="15" customFormat="1">
      <c r="A261" s="15"/>
      <c r="B261" s="256"/>
      <c r="C261" s="257"/>
      <c r="D261" s="236" t="s">
        <v>215</v>
      </c>
      <c r="E261" s="258" t="s">
        <v>19</v>
      </c>
      <c r="F261" s="259" t="s">
        <v>246</v>
      </c>
      <c r="G261" s="257"/>
      <c r="H261" s="260">
        <v>162.143</v>
      </c>
      <c r="I261" s="261"/>
      <c r="J261" s="257"/>
      <c r="K261" s="257"/>
      <c r="L261" s="262"/>
      <c r="M261" s="263"/>
      <c r="N261" s="264"/>
      <c r="O261" s="264"/>
      <c r="P261" s="264"/>
      <c r="Q261" s="264"/>
      <c r="R261" s="264"/>
      <c r="S261" s="264"/>
      <c r="T261" s="26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6" t="s">
        <v>215</v>
      </c>
      <c r="AU261" s="266" t="s">
        <v>81</v>
      </c>
      <c r="AV261" s="15" t="s">
        <v>211</v>
      </c>
      <c r="AW261" s="15" t="s">
        <v>33</v>
      </c>
      <c r="AX261" s="15" t="s">
        <v>79</v>
      </c>
      <c r="AY261" s="266" t="s">
        <v>203</v>
      </c>
    </row>
    <row r="262" s="2" customFormat="1" ht="16.5" customHeight="1">
      <c r="A262" s="40"/>
      <c r="B262" s="41"/>
      <c r="C262" s="216" t="s">
        <v>285</v>
      </c>
      <c r="D262" s="216" t="s">
        <v>206</v>
      </c>
      <c r="E262" s="217" t="s">
        <v>725</v>
      </c>
      <c r="F262" s="218" t="s">
        <v>726</v>
      </c>
      <c r="G262" s="219" t="s">
        <v>727</v>
      </c>
      <c r="H262" s="220">
        <v>20.609999999999999</v>
      </c>
      <c r="I262" s="221"/>
      <c r="J262" s="222">
        <f>ROUND(I262*H262,2)</f>
        <v>0</v>
      </c>
      <c r="K262" s="218" t="s">
        <v>210</v>
      </c>
      <c r="L262" s="46"/>
      <c r="M262" s="223" t="s">
        <v>19</v>
      </c>
      <c r="N262" s="224" t="s">
        <v>43</v>
      </c>
      <c r="O262" s="86"/>
      <c r="P262" s="225">
        <f>O262*H262</f>
        <v>0</v>
      </c>
      <c r="Q262" s="225">
        <v>0.0015</v>
      </c>
      <c r="R262" s="225">
        <f>Q262*H262</f>
        <v>0.030915000000000002</v>
      </c>
      <c r="S262" s="225">
        <v>0</v>
      </c>
      <c r="T262" s="226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7" t="s">
        <v>211</v>
      </c>
      <c r="AT262" s="227" t="s">
        <v>206</v>
      </c>
      <c r="AU262" s="227" t="s">
        <v>81</v>
      </c>
      <c r="AY262" s="19" t="s">
        <v>203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19" t="s">
        <v>79</v>
      </c>
      <c r="BK262" s="228">
        <f>ROUND(I262*H262,2)</f>
        <v>0</v>
      </c>
      <c r="BL262" s="19" t="s">
        <v>211</v>
      </c>
      <c r="BM262" s="227" t="s">
        <v>1068</v>
      </c>
    </row>
    <row r="263" s="2" customFormat="1">
      <c r="A263" s="40"/>
      <c r="B263" s="41"/>
      <c r="C263" s="42"/>
      <c r="D263" s="229" t="s">
        <v>213</v>
      </c>
      <c r="E263" s="42"/>
      <c r="F263" s="230" t="s">
        <v>729</v>
      </c>
      <c r="G263" s="42"/>
      <c r="H263" s="42"/>
      <c r="I263" s="231"/>
      <c r="J263" s="42"/>
      <c r="K263" s="42"/>
      <c r="L263" s="46"/>
      <c r="M263" s="232"/>
      <c r="N263" s="233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213</v>
      </c>
      <c r="AU263" s="19" t="s">
        <v>81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216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3" customFormat="1">
      <c r="A265" s="13"/>
      <c r="B265" s="234"/>
      <c r="C265" s="235"/>
      <c r="D265" s="236" t="s">
        <v>215</v>
      </c>
      <c r="E265" s="237" t="s">
        <v>19</v>
      </c>
      <c r="F265" s="238" t="s">
        <v>1069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215</v>
      </c>
      <c r="AU265" s="244" t="s">
        <v>81</v>
      </c>
      <c r="AV265" s="13" t="s">
        <v>79</v>
      </c>
      <c r="AW265" s="13" t="s">
        <v>33</v>
      </c>
      <c r="AX265" s="13" t="s">
        <v>72</v>
      </c>
      <c r="AY265" s="244" t="s">
        <v>203</v>
      </c>
    </row>
    <row r="266" s="13" customFormat="1">
      <c r="A266" s="13"/>
      <c r="B266" s="234"/>
      <c r="C266" s="235"/>
      <c r="D266" s="236" t="s">
        <v>215</v>
      </c>
      <c r="E266" s="237" t="s">
        <v>19</v>
      </c>
      <c r="F266" s="238" t="s">
        <v>444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215</v>
      </c>
      <c r="AU266" s="244" t="s">
        <v>81</v>
      </c>
      <c r="AV266" s="13" t="s">
        <v>79</v>
      </c>
      <c r="AW266" s="13" t="s">
        <v>33</v>
      </c>
      <c r="AX266" s="13" t="s">
        <v>72</v>
      </c>
      <c r="AY266" s="244" t="s">
        <v>203</v>
      </c>
    </row>
    <row r="267" s="13" customFormat="1">
      <c r="A267" s="13"/>
      <c r="B267" s="234"/>
      <c r="C267" s="235"/>
      <c r="D267" s="236" t="s">
        <v>215</v>
      </c>
      <c r="E267" s="237" t="s">
        <v>19</v>
      </c>
      <c r="F267" s="238" t="s">
        <v>731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215</v>
      </c>
      <c r="AU267" s="244" t="s">
        <v>81</v>
      </c>
      <c r="AV267" s="13" t="s">
        <v>79</v>
      </c>
      <c r="AW267" s="13" t="s">
        <v>33</v>
      </c>
      <c r="AX267" s="13" t="s">
        <v>72</v>
      </c>
      <c r="AY267" s="244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1070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4" customFormat="1">
      <c r="A269" s="14"/>
      <c r="B269" s="245"/>
      <c r="C269" s="246"/>
      <c r="D269" s="236" t="s">
        <v>215</v>
      </c>
      <c r="E269" s="247" t="s">
        <v>19</v>
      </c>
      <c r="F269" s="248" t="s">
        <v>733</v>
      </c>
      <c r="G269" s="246"/>
      <c r="H269" s="249">
        <v>4.8399999999999999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215</v>
      </c>
      <c r="AU269" s="255" t="s">
        <v>81</v>
      </c>
      <c r="AV269" s="14" t="s">
        <v>81</v>
      </c>
      <c r="AW269" s="14" t="s">
        <v>33</v>
      </c>
      <c r="AX269" s="14" t="s">
        <v>72</v>
      </c>
      <c r="AY269" s="255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216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3" customFormat="1">
      <c r="A271" s="13"/>
      <c r="B271" s="234"/>
      <c r="C271" s="235"/>
      <c r="D271" s="236" t="s">
        <v>215</v>
      </c>
      <c r="E271" s="237" t="s">
        <v>19</v>
      </c>
      <c r="F271" s="238" t="s">
        <v>1071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215</v>
      </c>
      <c r="AU271" s="244" t="s">
        <v>81</v>
      </c>
      <c r="AV271" s="13" t="s">
        <v>79</v>
      </c>
      <c r="AW271" s="13" t="s">
        <v>33</v>
      </c>
      <c r="AX271" s="13" t="s">
        <v>72</v>
      </c>
      <c r="AY271" s="244" t="s">
        <v>203</v>
      </c>
    </row>
    <row r="272" s="13" customFormat="1">
      <c r="A272" s="13"/>
      <c r="B272" s="234"/>
      <c r="C272" s="235"/>
      <c r="D272" s="236" t="s">
        <v>215</v>
      </c>
      <c r="E272" s="237" t="s">
        <v>19</v>
      </c>
      <c r="F272" s="238" t="s">
        <v>459</v>
      </c>
      <c r="G272" s="235"/>
      <c r="H272" s="237" t="s">
        <v>19</v>
      </c>
      <c r="I272" s="239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215</v>
      </c>
      <c r="AU272" s="244" t="s">
        <v>81</v>
      </c>
      <c r="AV272" s="13" t="s">
        <v>79</v>
      </c>
      <c r="AW272" s="13" t="s">
        <v>33</v>
      </c>
      <c r="AX272" s="13" t="s">
        <v>72</v>
      </c>
      <c r="AY272" s="244" t="s">
        <v>203</v>
      </c>
    </row>
    <row r="273" s="13" customFormat="1">
      <c r="A273" s="13"/>
      <c r="B273" s="234"/>
      <c r="C273" s="235"/>
      <c r="D273" s="236" t="s">
        <v>215</v>
      </c>
      <c r="E273" s="237" t="s">
        <v>19</v>
      </c>
      <c r="F273" s="238" t="s">
        <v>731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215</v>
      </c>
      <c r="AU273" s="244" t="s">
        <v>81</v>
      </c>
      <c r="AV273" s="13" t="s">
        <v>79</v>
      </c>
      <c r="AW273" s="13" t="s">
        <v>33</v>
      </c>
      <c r="AX273" s="13" t="s">
        <v>72</v>
      </c>
      <c r="AY273" s="244" t="s">
        <v>203</v>
      </c>
    </row>
    <row r="274" s="13" customFormat="1">
      <c r="A274" s="13"/>
      <c r="B274" s="234"/>
      <c r="C274" s="235"/>
      <c r="D274" s="236" t="s">
        <v>215</v>
      </c>
      <c r="E274" s="237" t="s">
        <v>19</v>
      </c>
      <c r="F274" s="238" t="s">
        <v>1072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215</v>
      </c>
      <c r="AU274" s="244" t="s">
        <v>81</v>
      </c>
      <c r="AV274" s="13" t="s">
        <v>79</v>
      </c>
      <c r="AW274" s="13" t="s">
        <v>33</v>
      </c>
      <c r="AX274" s="13" t="s">
        <v>72</v>
      </c>
      <c r="AY274" s="244" t="s">
        <v>203</v>
      </c>
    </row>
    <row r="275" s="14" customFormat="1">
      <c r="A275" s="14"/>
      <c r="B275" s="245"/>
      <c r="C275" s="246"/>
      <c r="D275" s="236" t="s">
        <v>215</v>
      </c>
      <c r="E275" s="247" t="s">
        <v>19</v>
      </c>
      <c r="F275" s="248" t="s">
        <v>1073</v>
      </c>
      <c r="G275" s="246"/>
      <c r="H275" s="249">
        <v>10.93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215</v>
      </c>
      <c r="AU275" s="255" t="s">
        <v>81</v>
      </c>
      <c r="AV275" s="14" t="s">
        <v>81</v>
      </c>
      <c r="AW275" s="14" t="s">
        <v>33</v>
      </c>
      <c r="AX275" s="14" t="s">
        <v>72</v>
      </c>
      <c r="AY275" s="255" t="s">
        <v>203</v>
      </c>
    </row>
    <row r="276" s="13" customFormat="1">
      <c r="A276" s="13"/>
      <c r="B276" s="234"/>
      <c r="C276" s="235"/>
      <c r="D276" s="236" t="s">
        <v>215</v>
      </c>
      <c r="E276" s="237" t="s">
        <v>19</v>
      </c>
      <c r="F276" s="238" t="s">
        <v>216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215</v>
      </c>
      <c r="AU276" s="244" t="s">
        <v>81</v>
      </c>
      <c r="AV276" s="13" t="s">
        <v>79</v>
      </c>
      <c r="AW276" s="13" t="s">
        <v>33</v>
      </c>
      <c r="AX276" s="13" t="s">
        <v>72</v>
      </c>
      <c r="AY276" s="244" t="s">
        <v>203</v>
      </c>
    </row>
    <row r="277" s="13" customFormat="1">
      <c r="A277" s="13"/>
      <c r="B277" s="234"/>
      <c r="C277" s="235"/>
      <c r="D277" s="236" t="s">
        <v>215</v>
      </c>
      <c r="E277" s="237" t="s">
        <v>19</v>
      </c>
      <c r="F277" s="238" t="s">
        <v>1074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215</v>
      </c>
      <c r="AU277" s="244" t="s">
        <v>81</v>
      </c>
      <c r="AV277" s="13" t="s">
        <v>79</v>
      </c>
      <c r="AW277" s="13" t="s">
        <v>33</v>
      </c>
      <c r="AX277" s="13" t="s">
        <v>72</v>
      </c>
      <c r="AY277" s="244" t="s">
        <v>203</v>
      </c>
    </row>
    <row r="278" s="13" customFormat="1">
      <c r="A278" s="13"/>
      <c r="B278" s="234"/>
      <c r="C278" s="235"/>
      <c r="D278" s="236" t="s">
        <v>215</v>
      </c>
      <c r="E278" s="237" t="s">
        <v>19</v>
      </c>
      <c r="F278" s="238" t="s">
        <v>447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215</v>
      </c>
      <c r="AU278" s="244" t="s">
        <v>81</v>
      </c>
      <c r="AV278" s="13" t="s">
        <v>79</v>
      </c>
      <c r="AW278" s="13" t="s">
        <v>33</v>
      </c>
      <c r="AX278" s="13" t="s">
        <v>72</v>
      </c>
      <c r="AY278" s="244" t="s">
        <v>203</v>
      </c>
    </row>
    <row r="279" s="13" customFormat="1">
      <c r="A279" s="13"/>
      <c r="B279" s="234"/>
      <c r="C279" s="235"/>
      <c r="D279" s="236" t="s">
        <v>215</v>
      </c>
      <c r="E279" s="237" t="s">
        <v>19</v>
      </c>
      <c r="F279" s="238" t="s">
        <v>731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215</v>
      </c>
      <c r="AU279" s="244" t="s">
        <v>81</v>
      </c>
      <c r="AV279" s="13" t="s">
        <v>79</v>
      </c>
      <c r="AW279" s="13" t="s">
        <v>33</v>
      </c>
      <c r="AX279" s="13" t="s">
        <v>72</v>
      </c>
      <c r="AY279" s="244" t="s">
        <v>203</v>
      </c>
    </row>
    <row r="280" s="13" customFormat="1">
      <c r="A280" s="13"/>
      <c r="B280" s="234"/>
      <c r="C280" s="235"/>
      <c r="D280" s="236" t="s">
        <v>215</v>
      </c>
      <c r="E280" s="237" t="s">
        <v>19</v>
      </c>
      <c r="F280" s="238" t="s">
        <v>741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215</v>
      </c>
      <c r="AU280" s="244" t="s">
        <v>81</v>
      </c>
      <c r="AV280" s="13" t="s">
        <v>79</v>
      </c>
      <c r="AW280" s="13" t="s">
        <v>33</v>
      </c>
      <c r="AX280" s="13" t="s">
        <v>72</v>
      </c>
      <c r="AY280" s="244" t="s">
        <v>203</v>
      </c>
    </row>
    <row r="281" s="14" customFormat="1">
      <c r="A281" s="14"/>
      <c r="B281" s="245"/>
      <c r="C281" s="246"/>
      <c r="D281" s="236" t="s">
        <v>215</v>
      </c>
      <c r="E281" s="247" t="s">
        <v>19</v>
      </c>
      <c r="F281" s="248" t="s">
        <v>733</v>
      </c>
      <c r="G281" s="246"/>
      <c r="H281" s="249">
        <v>4.8399999999999999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215</v>
      </c>
      <c r="AU281" s="255" t="s">
        <v>81</v>
      </c>
      <c r="AV281" s="14" t="s">
        <v>81</v>
      </c>
      <c r="AW281" s="14" t="s">
        <v>33</v>
      </c>
      <c r="AX281" s="14" t="s">
        <v>72</v>
      </c>
      <c r="AY281" s="255" t="s">
        <v>203</v>
      </c>
    </row>
    <row r="282" s="15" customFormat="1">
      <c r="A282" s="15"/>
      <c r="B282" s="256"/>
      <c r="C282" s="257"/>
      <c r="D282" s="236" t="s">
        <v>215</v>
      </c>
      <c r="E282" s="258" t="s">
        <v>19</v>
      </c>
      <c r="F282" s="259" t="s">
        <v>246</v>
      </c>
      <c r="G282" s="257"/>
      <c r="H282" s="260">
        <v>20.609999999999999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6" t="s">
        <v>215</v>
      </c>
      <c r="AU282" s="266" t="s">
        <v>81</v>
      </c>
      <c r="AV282" s="15" t="s">
        <v>211</v>
      </c>
      <c r="AW282" s="15" t="s">
        <v>33</v>
      </c>
      <c r="AX282" s="15" t="s">
        <v>79</v>
      </c>
      <c r="AY282" s="266" t="s">
        <v>203</v>
      </c>
    </row>
    <row r="283" s="12" customFormat="1" ht="22.8" customHeight="1">
      <c r="A283" s="12"/>
      <c r="B283" s="200"/>
      <c r="C283" s="201"/>
      <c r="D283" s="202" t="s">
        <v>71</v>
      </c>
      <c r="E283" s="214" t="s">
        <v>752</v>
      </c>
      <c r="F283" s="214" t="s">
        <v>753</v>
      </c>
      <c r="G283" s="201"/>
      <c r="H283" s="201"/>
      <c r="I283" s="204"/>
      <c r="J283" s="215">
        <f>BK283</f>
        <v>0</v>
      </c>
      <c r="K283" s="201"/>
      <c r="L283" s="206"/>
      <c r="M283" s="207"/>
      <c r="N283" s="208"/>
      <c r="O283" s="208"/>
      <c r="P283" s="209">
        <f>SUM(P284:P300)</f>
        <v>0</v>
      </c>
      <c r="Q283" s="208"/>
      <c r="R283" s="209">
        <f>SUM(R284:R300)</f>
        <v>0.43706</v>
      </c>
      <c r="S283" s="208"/>
      <c r="T283" s="210">
        <f>SUM(T284:T300)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211" t="s">
        <v>79</v>
      </c>
      <c r="AT283" s="212" t="s">
        <v>71</v>
      </c>
      <c r="AU283" s="212" t="s">
        <v>79</v>
      </c>
      <c r="AY283" s="211" t="s">
        <v>203</v>
      </c>
      <c r="BK283" s="213">
        <f>SUM(BK284:BK300)</f>
        <v>0</v>
      </c>
    </row>
    <row r="284" s="2" customFormat="1" ht="24.15" customHeight="1">
      <c r="A284" s="40"/>
      <c r="B284" s="41"/>
      <c r="C284" s="216" t="s">
        <v>290</v>
      </c>
      <c r="D284" s="216" t="s">
        <v>206</v>
      </c>
      <c r="E284" s="217" t="s">
        <v>754</v>
      </c>
      <c r="F284" s="218" t="s">
        <v>755</v>
      </c>
      <c r="G284" s="219" t="s">
        <v>358</v>
      </c>
      <c r="H284" s="220">
        <v>1</v>
      </c>
      <c r="I284" s="221"/>
      <c r="J284" s="222">
        <f>ROUND(I284*H284,2)</f>
        <v>0</v>
      </c>
      <c r="K284" s="218" t="s">
        <v>210</v>
      </c>
      <c r="L284" s="46"/>
      <c r="M284" s="223" t="s">
        <v>19</v>
      </c>
      <c r="N284" s="224" t="s">
        <v>43</v>
      </c>
      <c r="O284" s="86"/>
      <c r="P284" s="225">
        <f>O284*H284</f>
        <v>0</v>
      </c>
      <c r="Q284" s="225">
        <v>0.42153000000000002</v>
      </c>
      <c r="R284" s="225">
        <f>Q284*H284</f>
        <v>0.42153000000000002</v>
      </c>
      <c r="S284" s="225">
        <v>0</v>
      </c>
      <c r="T284" s="226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7" t="s">
        <v>211</v>
      </c>
      <c r="AT284" s="227" t="s">
        <v>206</v>
      </c>
      <c r="AU284" s="227" t="s">
        <v>81</v>
      </c>
      <c r="AY284" s="19" t="s">
        <v>203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19" t="s">
        <v>79</v>
      </c>
      <c r="BK284" s="228">
        <f>ROUND(I284*H284,2)</f>
        <v>0</v>
      </c>
      <c r="BL284" s="19" t="s">
        <v>211</v>
      </c>
      <c r="BM284" s="227" t="s">
        <v>1075</v>
      </c>
    </row>
    <row r="285" s="2" customFormat="1">
      <c r="A285" s="40"/>
      <c r="B285" s="41"/>
      <c r="C285" s="42"/>
      <c r="D285" s="229" t="s">
        <v>213</v>
      </c>
      <c r="E285" s="42"/>
      <c r="F285" s="230" t="s">
        <v>757</v>
      </c>
      <c r="G285" s="42"/>
      <c r="H285" s="42"/>
      <c r="I285" s="231"/>
      <c r="J285" s="42"/>
      <c r="K285" s="42"/>
      <c r="L285" s="46"/>
      <c r="M285" s="232"/>
      <c r="N285" s="233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213</v>
      </c>
      <c r="AU285" s="19" t="s">
        <v>81</v>
      </c>
    </row>
    <row r="286" s="13" customFormat="1">
      <c r="A286" s="13"/>
      <c r="B286" s="234"/>
      <c r="C286" s="235"/>
      <c r="D286" s="236" t="s">
        <v>215</v>
      </c>
      <c r="E286" s="237" t="s">
        <v>19</v>
      </c>
      <c r="F286" s="238" t="s">
        <v>216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215</v>
      </c>
      <c r="AU286" s="244" t="s">
        <v>81</v>
      </c>
      <c r="AV286" s="13" t="s">
        <v>79</v>
      </c>
      <c r="AW286" s="13" t="s">
        <v>33</v>
      </c>
      <c r="AX286" s="13" t="s">
        <v>72</v>
      </c>
      <c r="AY286" s="244" t="s">
        <v>203</v>
      </c>
    </row>
    <row r="287" s="13" customFormat="1">
      <c r="A287" s="13"/>
      <c r="B287" s="234"/>
      <c r="C287" s="235"/>
      <c r="D287" s="236" t="s">
        <v>215</v>
      </c>
      <c r="E287" s="237" t="s">
        <v>19</v>
      </c>
      <c r="F287" s="238" t="s">
        <v>1076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215</v>
      </c>
      <c r="AU287" s="244" t="s">
        <v>81</v>
      </c>
      <c r="AV287" s="13" t="s">
        <v>79</v>
      </c>
      <c r="AW287" s="13" t="s">
        <v>33</v>
      </c>
      <c r="AX287" s="13" t="s">
        <v>72</v>
      </c>
      <c r="AY287" s="244" t="s">
        <v>203</v>
      </c>
    </row>
    <row r="288" s="13" customFormat="1">
      <c r="A288" s="13"/>
      <c r="B288" s="234"/>
      <c r="C288" s="235"/>
      <c r="D288" s="236" t="s">
        <v>215</v>
      </c>
      <c r="E288" s="237" t="s">
        <v>19</v>
      </c>
      <c r="F288" s="238" t="s">
        <v>447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215</v>
      </c>
      <c r="AU288" s="244" t="s">
        <v>81</v>
      </c>
      <c r="AV288" s="13" t="s">
        <v>79</v>
      </c>
      <c r="AW288" s="13" t="s">
        <v>33</v>
      </c>
      <c r="AX288" s="13" t="s">
        <v>72</v>
      </c>
      <c r="AY288" s="244" t="s">
        <v>203</v>
      </c>
    </row>
    <row r="289" s="13" customFormat="1">
      <c r="A289" s="13"/>
      <c r="B289" s="234"/>
      <c r="C289" s="235"/>
      <c r="D289" s="236" t="s">
        <v>215</v>
      </c>
      <c r="E289" s="237" t="s">
        <v>19</v>
      </c>
      <c r="F289" s="238" t="s">
        <v>759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215</v>
      </c>
      <c r="AU289" s="244" t="s">
        <v>81</v>
      </c>
      <c r="AV289" s="13" t="s">
        <v>79</v>
      </c>
      <c r="AW289" s="13" t="s">
        <v>33</v>
      </c>
      <c r="AX289" s="13" t="s">
        <v>72</v>
      </c>
      <c r="AY289" s="244" t="s">
        <v>203</v>
      </c>
    </row>
    <row r="290" s="13" customFormat="1">
      <c r="A290" s="13"/>
      <c r="B290" s="234"/>
      <c r="C290" s="235"/>
      <c r="D290" s="236" t="s">
        <v>215</v>
      </c>
      <c r="E290" s="237" t="s">
        <v>19</v>
      </c>
      <c r="F290" s="238" t="s">
        <v>1077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215</v>
      </c>
      <c r="AU290" s="244" t="s">
        <v>81</v>
      </c>
      <c r="AV290" s="13" t="s">
        <v>79</v>
      </c>
      <c r="AW290" s="13" t="s">
        <v>33</v>
      </c>
      <c r="AX290" s="13" t="s">
        <v>72</v>
      </c>
      <c r="AY290" s="244" t="s">
        <v>203</v>
      </c>
    </row>
    <row r="291" s="14" customFormat="1">
      <c r="A291" s="14"/>
      <c r="B291" s="245"/>
      <c r="C291" s="246"/>
      <c r="D291" s="236" t="s">
        <v>215</v>
      </c>
      <c r="E291" s="247" t="s">
        <v>19</v>
      </c>
      <c r="F291" s="248" t="s">
        <v>79</v>
      </c>
      <c r="G291" s="246"/>
      <c r="H291" s="249">
        <v>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215</v>
      </c>
      <c r="AU291" s="255" t="s">
        <v>81</v>
      </c>
      <c r="AV291" s="14" t="s">
        <v>81</v>
      </c>
      <c r="AW291" s="14" t="s">
        <v>33</v>
      </c>
      <c r="AX291" s="14" t="s">
        <v>72</v>
      </c>
      <c r="AY291" s="255" t="s">
        <v>203</v>
      </c>
    </row>
    <row r="292" s="15" customFormat="1">
      <c r="A292" s="15"/>
      <c r="B292" s="256"/>
      <c r="C292" s="257"/>
      <c r="D292" s="236" t="s">
        <v>215</v>
      </c>
      <c r="E292" s="258" t="s">
        <v>19</v>
      </c>
      <c r="F292" s="259" t="s">
        <v>246</v>
      </c>
      <c r="G292" s="257"/>
      <c r="H292" s="260">
        <v>1</v>
      </c>
      <c r="I292" s="261"/>
      <c r="J292" s="257"/>
      <c r="K292" s="257"/>
      <c r="L292" s="262"/>
      <c r="M292" s="263"/>
      <c r="N292" s="264"/>
      <c r="O292" s="264"/>
      <c r="P292" s="264"/>
      <c r="Q292" s="264"/>
      <c r="R292" s="264"/>
      <c r="S292" s="264"/>
      <c r="T292" s="26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6" t="s">
        <v>215</v>
      </c>
      <c r="AU292" s="266" t="s">
        <v>81</v>
      </c>
      <c r="AV292" s="15" t="s">
        <v>211</v>
      </c>
      <c r="AW292" s="15" t="s">
        <v>33</v>
      </c>
      <c r="AX292" s="15" t="s">
        <v>79</v>
      </c>
      <c r="AY292" s="266" t="s">
        <v>203</v>
      </c>
    </row>
    <row r="293" s="2" customFormat="1" ht="21.75" customHeight="1">
      <c r="A293" s="40"/>
      <c r="B293" s="41"/>
      <c r="C293" s="270" t="s">
        <v>296</v>
      </c>
      <c r="D293" s="270" t="s">
        <v>771</v>
      </c>
      <c r="E293" s="271" t="s">
        <v>775</v>
      </c>
      <c r="F293" s="272" t="s">
        <v>776</v>
      </c>
      <c r="G293" s="273" t="s">
        <v>358</v>
      </c>
      <c r="H293" s="274">
        <v>1</v>
      </c>
      <c r="I293" s="275"/>
      <c r="J293" s="276">
        <f>ROUND(I293*H293,2)</f>
        <v>0</v>
      </c>
      <c r="K293" s="272" t="s">
        <v>210</v>
      </c>
      <c r="L293" s="277"/>
      <c r="M293" s="278" t="s">
        <v>19</v>
      </c>
      <c r="N293" s="279" t="s">
        <v>43</v>
      </c>
      <c r="O293" s="86"/>
      <c r="P293" s="225">
        <f>O293*H293</f>
        <v>0</v>
      </c>
      <c r="Q293" s="225">
        <v>0.01553</v>
      </c>
      <c r="R293" s="225">
        <f>Q293*H293</f>
        <v>0.01553</v>
      </c>
      <c r="S293" s="225">
        <v>0</v>
      </c>
      <c r="T293" s="226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7" t="s">
        <v>302</v>
      </c>
      <c r="AT293" s="227" t="s">
        <v>771</v>
      </c>
      <c r="AU293" s="227" t="s">
        <v>81</v>
      </c>
      <c r="AY293" s="19" t="s">
        <v>203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19" t="s">
        <v>79</v>
      </c>
      <c r="BK293" s="228">
        <f>ROUND(I293*H293,2)</f>
        <v>0</v>
      </c>
      <c r="BL293" s="19" t="s">
        <v>211</v>
      </c>
      <c r="BM293" s="227" t="s">
        <v>1078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216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3" customFormat="1">
      <c r="A295" s="13"/>
      <c r="B295" s="234"/>
      <c r="C295" s="235"/>
      <c r="D295" s="236" t="s">
        <v>215</v>
      </c>
      <c r="E295" s="237" t="s">
        <v>19</v>
      </c>
      <c r="F295" s="238" t="s">
        <v>1076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215</v>
      </c>
      <c r="AU295" s="244" t="s">
        <v>81</v>
      </c>
      <c r="AV295" s="13" t="s">
        <v>79</v>
      </c>
      <c r="AW295" s="13" t="s">
        <v>33</v>
      </c>
      <c r="AX295" s="13" t="s">
        <v>72</v>
      </c>
      <c r="AY295" s="244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447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3" customFormat="1">
      <c r="A297" s="13"/>
      <c r="B297" s="234"/>
      <c r="C297" s="235"/>
      <c r="D297" s="236" t="s">
        <v>215</v>
      </c>
      <c r="E297" s="237" t="s">
        <v>19</v>
      </c>
      <c r="F297" s="238" t="s">
        <v>759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215</v>
      </c>
      <c r="AU297" s="244" t="s">
        <v>81</v>
      </c>
      <c r="AV297" s="13" t="s">
        <v>79</v>
      </c>
      <c r="AW297" s="13" t="s">
        <v>33</v>
      </c>
      <c r="AX297" s="13" t="s">
        <v>72</v>
      </c>
      <c r="AY297" s="244" t="s">
        <v>203</v>
      </c>
    </row>
    <row r="298" s="13" customFormat="1">
      <c r="A298" s="13"/>
      <c r="B298" s="234"/>
      <c r="C298" s="235"/>
      <c r="D298" s="236" t="s">
        <v>215</v>
      </c>
      <c r="E298" s="237" t="s">
        <v>19</v>
      </c>
      <c r="F298" s="238" t="s">
        <v>1077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215</v>
      </c>
      <c r="AU298" s="244" t="s">
        <v>81</v>
      </c>
      <c r="AV298" s="13" t="s">
        <v>79</v>
      </c>
      <c r="AW298" s="13" t="s">
        <v>33</v>
      </c>
      <c r="AX298" s="13" t="s">
        <v>72</v>
      </c>
      <c r="AY298" s="244" t="s">
        <v>203</v>
      </c>
    </row>
    <row r="299" s="14" customFormat="1">
      <c r="A299" s="14"/>
      <c r="B299" s="245"/>
      <c r="C299" s="246"/>
      <c r="D299" s="236" t="s">
        <v>215</v>
      </c>
      <c r="E299" s="247" t="s">
        <v>19</v>
      </c>
      <c r="F299" s="248" t="s">
        <v>79</v>
      </c>
      <c r="G299" s="246"/>
      <c r="H299" s="249">
        <v>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215</v>
      </c>
      <c r="AU299" s="255" t="s">
        <v>81</v>
      </c>
      <c r="AV299" s="14" t="s">
        <v>81</v>
      </c>
      <c r="AW299" s="14" t="s">
        <v>33</v>
      </c>
      <c r="AX299" s="14" t="s">
        <v>72</v>
      </c>
      <c r="AY299" s="255" t="s">
        <v>203</v>
      </c>
    </row>
    <row r="300" s="15" customFormat="1">
      <c r="A300" s="15"/>
      <c r="B300" s="256"/>
      <c r="C300" s="257"/>
      <c r="D300" s="236" t="s">
        <v>215</v>
      </c>
      <c r="E300" s="258" t="s">
        <v>19</v>
      </c>
      <c r="F300" s="259" t="s">
        <v>246</v>
      </c>
      <c r="G300" s="257"/>
      <c r="H300" s="260">
        <v>1</v>
      </c>
      <c r="I300" s="261"/>
      <c r="J300" s="257"/>
      <c r="K300" s="257"/>
      <c r="L300" s="262"/>
      <c r="M300" s="263"/>
      <c r="N300" s="264"/>
      <c r="O300" s="264"/>
      <c r="P300" s="264"/>
      <c r="Q300" s="264"/>
      <c r="R300" s="264"/>
      <c r="S300" s="264"/>
      <c r="T300" s="26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6" t="s">
        <v>215</v>
      </c>
      <c r="AU300" s="266" t="s">
        <v>81</v>
      </c>
      <c r="AV300" s="15" t="s">
        <v>211</v>
      </c>
      <c r="AW300" s="15" t="s">
        <v>33</v>
      </c>
      <c r="AX300" s="15" t="s">
        <v>79</v>
      </c>
      <c r="AY300" s="266" t="s">
        <v>203</v>
      </c>
    </row>
    <row r="301" s="12" customFormat="1" ht="22.8" customHeight="1">
      <c r="A301" s="12"/>
      <c r="B301" s="200"/>
      <c r="C301" s="201"/>
      <c r="D301" s="202" t="s">
        <v>71</v>
      </c>
      <c r="E301" s="214" t="s">
        <v>787</v>
      </c>
      <c r="F301" s="214" t="s">
        <v>788</v>
      </c>
      <c r="G301" s="201"/>
      <c r="H301" s="201"/>
      <c r="I301" s="204"/>
      <c r="J301" s="215">
        <f>BK301</f>
        <v>0</v>
      </c>
      <c r="K301" s="201"/>
      <c r="L301" s="206"/>
      <c r="M301" s="207"/>
      <c r="N301" s="208"/>
      <c r="O301" s="208"/>
      <c r="P301" s="209">
        <f>SUM(P302:P352)</f>
        <v>0</v>
      </c>
      <c r="Q301" s="208"/>
      <c r="R301" s="209">
        <f>SUM(R302:R352)</f>
        <v>0.0097712000000000007</v>
      </c>
      <c r="S301" s="208"/>
      <c r="T301" s="210">
        <f>SUM(T302:T352)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11" t="s">
        <v>79</v>
      </c>
      <c r="AT301" s="212" t="s">
        <v>71</v>
      </c>
      <c r="AU301" s="212" t="s">
        <v>79</v>
      </c>
      <c r="AY301" s="211" t="s">
        <v>203</v>
      </c>
      <c r="BK301" s="213">
        <f>SUM(BK302:BK352)</f>
        <v>0</v>
      </c>
    </row>
    <row r="302" s="2" customFormat="1" ht="24.15" customHeight="1">
      <c r="A302" s="40"/>
      <c r="B302" s="41"/>
      <c r="C302" s="216" t="s">
        <v>302</v>
      </c>
      <c r="D302" s="216" t="s">
        <v>206</v>
      </c>
      <c r="E302" s="217" t="s">
        <v>789</v>
      </c>
      <c r="F302" s="218" t="s">
        <v>790</v>
      </c>
      <c r="G302" s="219" t="s">
        <v>209</v>
      </c>
      <c r="H302" s="220">
        <v>244.28</v>
      </c>
      <c r="I302" s="221"/>
      <c r="J302" s="222">
        <f>ROUND(I302*H302,2)</f>
        <v>0</v>
      </c>
      <c r="K302" s="218" t="s">
        <v>210</v>
      </c>
      <c r="L302" s="46"/>
      <c r="M302" s="223" t="s">
        <v>19</v>
      </c>
      <c r="N302" s="224" t="s">
        <v>43</v>
      </c>
      <c r="O302" s="86"/>
      <c r="P302" s="225">
        <f>O302*H302</f>
        <v>0</v>
      </c>
      <c r="Q302" s="225">
        <v>4.0000000000000003E-05</v>
      </c>
      <c r="R302" s="225">
        <f>Q302*H302</f>
        <v>0.0097712000000000007</v>
      </c>
      <c r="S302" s="225">
        <v>0</v>
      </c>
      <c r="T302" s="226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7" t="s">
        <v>211</v>
      </c>
      <c r="AT302" s="227" t="s">
        <v>206</v>
      </c>
      <c r="AU302" s="227" t="s">
        <v>81</v>
      </c>
      <c r="AY302" s="19" t="s">
        <v>203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19" t="s">
        <v>79</v>
      </c>
      <c r="BK302" s="228">
        <f>ROUND(I302*H302,2)</f>
        <v>0</v>
      </c>
      <c r="BL302" s="19" t="s">
        <v>211</v>
      </c>
      <c r="BM302" s="227" t="s">
        <v>1079</v>
      </c>
    </row>
    <row r="303" s="2" customFormat="1">
      <c r="A303" s="40"/>
      <c r="B303" s="41"/>
      <c r="C303" s="42"/>
      <c r="D303" s="229" t="s">
        <v>213</v>
      </c>
      <c r="E303" s="42"/>
      <c r="F303" s="230" t="s">
        <v>792</v>
      </c>
      <c r="G303" s="42"/>
      <c r="H303" s="42"/>
      <c r="I303" s="231"/>
      <c r="J303" s="42"/>
      <c r="K303" s="42"/>
      <c r="L303" s="46"/>
      <c r="M303" s="232"/>
      <c r="N303" s="233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213</v>
      </c>
      <c r="AU303" s="19" t="s">
        <v>81</v>
      </c>
    </row>
    <row r="304" s="13" customFormat="1">
      <c r="A304" s="13"/>
      <c r="B304" s="234"/>
      <c r="C304" s="235"/>
      <c r="D304" s="236" t="s">
        <v>215</v>
      </c>
      <c r="E304" s="237" t="s">
        <v>19</v>
      </c>
      <c r="F304" s="238" t="s">
        <v>216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215</v>
      </c>
      <c r="AU304" s="244" t="s">
        <v>81</v>
      </c>
      <c r="AV304" s="13" t="s">
        <v>79</v>
      </c>
      <c r="AW304" s="13" t="s">
        <v>33</v>
      </c>
      <c r="AX304" s="13" t="s">
        <v>72</v>
      </c>
      <c r="AY304" s="244" t="s">
        <v>203</v>
      </c>
    </row>
    <row r="305" s="13" customFormat="1">
      <c r="A305" s="13"/>
      <c r="B305" s="234"/>
      <c r="C305" s="235"/>
      <c r="D305" s="236" t="s">
        <v>215</v>
      </c>
      <c r="E305" s="237" t="s">
        <v>19</v>
      </c>
      <c r="F305" s="238" t="s">
        <v>1080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215</v>
      </c>
      <c r="AU305" s="244" t="s">
        <v>81</v>
      </c>
      <c r="AV305" s="13" t="s">
        <v>79</v>
      </c>
      <c r="AW305" s="13" t="s">
        <v>33</v>
      </c>
      <c r="AX305" s="13" t="s">
        <v>72</v>
      </c>
      <c r="AY305" s="244" t="s">
        <v>203</v>
      </c>
    </row>
    <row r="306" s="13" customFormat="1">
      <c r="A306" s="13"/>
      <c r="B306" s="234"/>
      <c r="C306" s="235"/>
      <c r="D306" s="236" t="s">
        <v>215</v>
      </c>
      <c r="E306" s="237" t="s">
        <v>19</v>
      </c>
      <c r="F306" s="238" t="s">
        <v>438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215</v>
      </c>
      <c r="AU306" s="244" t="s">
        <v>81</v>
      </c>
      <c r="AV306" s="13" t="s">
        <v>79</v>
      </c>
      <c r="AW306" s="13" t="s">
        <v>33</v>
      </c>
      <c r="AX306" s="13" t="s">
        <v>72</v>
      </c>
      <c r="AY306" s="244" t="s">
        <v>203</v>
      </c>
    </row>
    <row r="307" s="13" customFormat="1">
      <c r="A307" s="13"/>
      <c r="B307" s="234"/>
      <c r="C307" s="235"/>
      <c r="D307" s="236" t="s">
        <v>215</v>
      </c>
      <c r="E307" s="237" t="s">
        <v>19</v>
      </c>
      <c r="F307" s="238" t="s">
        <v>794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215</v>
      </c>
      <c r="AU307" s="244" t="s">
        <v>81</v>
      </c>
      <c r="AV307" s="13" t="s">
        <v>79</v>
      </c>
      <c r="AW307" s="13" t="s">
        <v>33</v>
      </c>
      <c r="AX307" s="13" t="s">
        <v>72</v>
      </c>
      <c r="AY307" s="244" t="s">
        <v>203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795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4" customFormat="1">
      <c r="A309" s="14"/>
      <c r="B309" s="245"/>
      <c r="C309" s="246"/>
      <c r="D309" s="236" t="s">
        <v>215</v>
      </c>
      <c r="E309" s="247" t="s">
        <v>19</v>
      </c>
      <c r="F309" s="248" t="s">
        <v>439</v>
      </c>
      <c r="G309" s="246"/>
      <c r="H309" s="249">
        <v>22.199999999999999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215</v>
      </c>
      <c r="AU309" s="255" t="s">
        <v>81</v>
      </c>
      <c r="AV309" s="14" t="s">
        <v>81</v>
      </c>
      <c r="AW309" s="14" t="s">
        <v>33</v>
      </c>
      <c r="AX309" s="14" t="s">
        <v>72</v>
      </c>
      <c r="AY309" s="255" t="s">
        <v>203</v>
      </c>
    </row>
    <row r="310" s="13" customFormat="1">
      <c r="A310" s="13"/>
      <c r="B310" s="234"/>
      <c r="C310" s="235"/>
      <c r="D310" s="236" t="s">
        <v>215</v>
      </c>
      <c r="E310" s="237" t="s">
        <v>19</v>
      </c>
      <c r="F310" s="238" t="s">
        <v>216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215</v>
      </c>
      <c r="AU310" s="244" t="s">
        <v>81</v>
      </c>
      <c r="AV310" s="13" t="s">
        <v>79</v>
      </c>
      <c r="AW310" s="13" t="s">
        <v>33</v>
      </c>
      <c r="AX310" s="13" t="s">
        <v>72</v>
      </c>
      <c r="AY310" s="244" t="s">
        <v>203</v>
      </c>
    </row>
    <row r="311" s="13" customFormat="1">
      <c r="A311" s="13"/>
      <c r="B311" s="234"/>
      <c r="C311" s="235"/>
      <c r="D311" s="236" t="s">
        <v>215</v>
      </c>
      <c r="E311" s="237" t="s">
        <v>19</v>
      </c>
      <c r="F311" s="238" t="s">
        <v>1081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215</v>
      </c>
      <c r="AU311" s="244" t="s">
        <v>81</v>
      </c>
      <c r="AV311" s="13" t="s">
        <v>79</v>
      </c>
      <c r="AW311" s="13" t="s">
        <v>33</v>
      </c>
      <c r="AX311" s="13" t="s">
        <v>72</v>
      </c>
      <c r="AY311" s="244" t="s">
        <v>203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441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3" customFormat="1">
      <c r="A313" s="13"/>
      <c r="B313" s="234"/>
      <c r="C313" s="235"/>
      <c r="D313" s="236" t="s">
        <v>215</v>
      </c>
      <c r="E313" s="237" t="s">
        <v>19</v>
      </c>
      <c r="F313" s="238" t="s">
        <v>794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215</v>
      </c>
      <c r="AU313" s="244" t="s">
        <v>81</v>
      </c>
      <c r="AV313" s="13" t="s">
        <v>79</v>
      </c>
      <c r="AW313" s="13" t="s">
        <v>33</v>
      </c>
      <c r="AX313" s="13" t="s">
        <v>72</v>
      </c>
      <c r="AY313" s="244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795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4" customFormat="1">
      <c r="A315" s="14"/>
      <c r="B315" s="245"/>
      <c r="C315" s="246"/>
      <c r="D315" s="236" t="s">
        <v>215</v>
      </c>
      <c r="E315" s="247" t="s">
        <v>19</v>
      </c>
      <c r="F315" s="248" t="s">
        <v>442</v>
      </c>
      <c r="G315" s="246"/>
      <c r="H315" s="249">
        <v>41.840000000000003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215</v>
      </c>
      <c r="AU315" s="255" t="s">
        <v>81</v>
      </c>
      <c r="AV315" s="14" t="s">
        <v>81</v>
      </c>
      <c r="AW315" s="14" t="s">
        <v>33</v>
      </c>
      <c r="AX315" s="14" t="s">
        <v>72</v>
      </c>
      <c r="AY315" s="255" t="s">
        <v>203</v>
      </c>
    </row>
    <row r="316" s="13" customFormat="1">
      <c r="A316" s="13"/>
      <c r="B316" s="234"/>
      <c r="C316" s="235"/>
      <c r="D316" s="236" t="s">
        <v>215</v>
      </c>
      <c r="E316" s="237" t="s">
        <v>19</v>
      </c>
      <c r="F316" s="238" t="s">
        <v>216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215</v>
      </c>
      <c r="AU316" s="244" t="s">
        <v>81</v>
      </c>
      <c r="AV316" s="13" t="s">
        <v>79</v>
      </c>
      <c r="AW316" s="13" t="s">
        <v>33</v>
      </c>
      <c r="AX316" s="13" t="s">
        <v>72</v>
      </c>
      <c r="AY316" s="244" t="s">
        <v>203</v>
      </c>
    </row>
    <row r="317" s="13" customFormat="1">
      <c r="A317" s="13"/>
      <c r="B317" s="234"/>
      <c r="C317" s="235"/>
      <c r="D317" s="236" t="s">
        <v>215</v>
      </c>
      <c r="E317" s="237" t="s">
        <v>19</v>
      </c>
      <c r="F317" s="238" t="s">
        <v>1082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215</v>
      </c>
      <c r="AU317" s="244" t="s">
        <v>81</v>
      </c>
      <c r="AV317" s="13" t="s">
        <v>79</v>
      </c>
      <c r="AW317" s="13" t="s">
        <v>33</v>
      </c>
      <c r="AX317" s="13" t="s">
        <v>72</v>
      </c>
      <c r="AY317" s="244" t="s">
        <v>203</v>
      </c>
    </row>
    <row r="318" s="13" customFormat="1">
      <c r="A318" s="13"/>
      <c r="B318" s="234"/>
      <c r="C318" s="235"/>
      <c r="D318" s="236" t="s">
        <v>215</v>
      </c>
      <c r="E318" s="237" t="s">
        <v>19</v>
      </c>
      <c r="F318" s="238" t="s">
        <v>444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215</v>
      </c>
      <c r="AU318" s="244" t="s">
        <v>81</v>
      </c>
      <c r="AV318" s="13" t="s">
        <v>79</v>
      </c>
      <c r="AW318" s="13" t="s">
        <v>33</v>
      </c>
      <c r="AX318" s="13" t="s">
        <v>72</v>
      </c>
      <c r="AY318" s="244" t="s">
        <v>203</v>
      </c>
    </row>
    <row r="319" s="13" customFormat="1">
      <c r="A319" s="13"/>
      <c r="B319" s="234"/>
      <c r="C319" s="235"/>
      <c r="D319" s="236" t="s">
        <v>215</v>
      </c>
      <c r="E319" s="237" t="s">
        <v>19</v>
      </c>
      <c r="F319" s="238" t="s">
        <v>794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215</v>
      </c>
      <c r="AU319" s="244" t="s">
        <v>81</v>
      </c>
      <c r="AV319" s="13" t="s">
        <v>79</v>
      </c>
      <c r="AW319" s="13" t="s">
        <v>33</v>
      </c>
      <c r="AX319" s="13" t="s">
        <v>72</v>
      </c>
      <c r="AY319" s="244" t="s">
        <v>203</v>
      </c>
    </row>
    <row r="320" s="13" customFormat="1">
      <c r="A320" s="13"/>
      <c r="B320" s="234"/>
      <c r="C320" s="235"/>
      <c r="D320" s="236" t="s">
        <v>215</v>
      </c>
      <c r="E320" s="237" t="s">
        <v>19</v>
      </c>
      <c r="F320" s="238" t="s">
        <v>795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215</v>
      </c>
      <c r="AU320" s="244" t="s">
        <v>81</v>
      </c>
      <c r="AV320" s="13" t="s">
        <v>79</v>
      </c>
      <c r="AW320" s="13" t="s">
        <v>33</v>
      </c>
      <c r="AX320" s="13" t="s">
        <v>72</v>
      </c>
      <c r="AY320" s="244" t="s">
        <v>203</v>
      </c>
    </row>
    <row r="321" s="14" customFormat="1">
      <c r="A321" s="14"/>
      <c r="B321" s="245"/>
      <c r="C321" s="246"/>
      <c r="D321" s="236" t="s">
        <v>215</v>
      </c>
      <c r="E321" s="247" t="s">
        <v>19</v>
      </c>
      <c r="F321" s="248" t="s">
        <v>445</v>
      </c>
      <c r="G321" s="246"/>
      <c r="H321" s="249">
        <v>35.460000000000001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215</v>
      </c>
      <c r="AU321" s="255" t="s">
        <v>81</v>
      </c>
      <c r="AV321" s="14" t="s">
        <v>81</v>
      </c>
      <c r="AW321" s="14" t="s">
        <v>33</v>
      </c>
      <c r="AX321" s="14" t="s">
        <v>72</v>
      </c>
      <c r="AY321" s="255" t="s">
        <v>203</v>
      </c>
    </row>
    <row r="322" s="13" customFormat="1">
      <c r="A322" s="13"/>
      <c r="B322" s="234"/>
      <c r="C322" s="235"/>
      <c r="D322" s="236" t="s">
        <v>215</v>
      </c>
      <c r="E322" s="237" t="s">
        <v>19</v>
      </c>
      <c r="F322" s="238" t="s">
        <v>216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215</v>
      </c>
      <c r="AU322" s="244" t="s">
        <v>81</v>
      </c>
      <c r="AV322" s="13" t="s">
        <v>79</v>
      </c>
      <c r="AW322" s="13" t="s">
        <v>33</v>
      </c>
      <c r="AX322" s="13" t="s">
        <v>72</v>
      </c>
      <c r="AY322" s="244" t="s">
        <v>203</v>
      </c>
    </row>
    <row r="323" s="13" customFormat="1">
      <c r="A323" s="13"/>
      <c r="B323" s="234"/>
      <c r="C323" s="235"/>
      <c r="D323" s="236" t="s">
        <v>215</v>
      </c>
      <c r="E323" s="237" t="s">
        <v>19</v>
      </c>
      <c r="F323" s="238" t="s">
        <v>1083</v>
      </c>
      <c r="G323" s="235"/>
      <c r="H323" s="237" t="s">
        <v>19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215</v>
      </c>
      <c r="AU323" s="244" t="s">
        <v>81</v>
      </c>
      <c r="AV323" s="13" t="s">
        <v>79</v>
      </c>
      <c r="AW323" s="13" t="s">
        <v>33</v>
      </c>
      <c r="AX323" s="13" t="s">
        <v>72</v>
      </c>
      <c r="AY323" s="244" t="s">
        <v>203</v>
      </c>
    </row>
    <row r="324" s="13" customFormat="1">
      <c r="A324" s="13"/>
      <c r="B324" s="234"/>
      <c r="C324" s="235"/>
      <c r="D324" s="236" t="s">
        <v>215</v>
      </c>
      <c r="E324" s="237" t="s">
        <v>19</v>
      </c>
      <c r="F324" s="238" t="s">
        <v>459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215</v>
      </c>
      <c r="AU324" s="244" t="s">
        <v>81</v>
      </c>
      <c r="AV324" s="13" t="s">
        <v>79</v>
      </c>
      <c r="AW324" s="13" t="s">
        <v>33</v>
      </c>
      <c r="AX324" s="13" t="s">
        <v>72</v>
      </c>
      <c r="AY324" s="244" t="s">
        <v>203</v>
      </c>
    </row>
    <row r="325" s="13" customFormat="1">
      <c r="A325" s="13"/>
      <c r="B325" s="234"/>
      <c r="C325" s="235"/>
      <c r="D325" s="236" t="s">
        <v>215</v>
      </c>
      <c r="E325" s="237" t="s">
        <v>19</v>
      </c>
      <c r="F325" s="238" t="s">
        <v>794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215</v>
      </c>
      <c r="AU325" s="244" t="s">
        <v>81</v>
      </c>
      <c r="AV325" s="13" t="s">
        <v>79</v>
      </c>
      <c r="AW325" s="13" t="s">
        <v>33</v>
      </c>
      <c r="AX325" s="13" t="s">
        <v>72</v>
      </c>
      <c r="AY325" s="244" t="s">
        <v>203</v>
      </c>
    </row>
    <row r="326" s="13" customFormat="1">
      <c r="A326" s="13"/>
      <c r="B326" s="234"/>
      <c r="C326" s="235"/>
      <c r="D326" s="236" t="s">
        <v>215</v>
      </c>
      <c r="E326" s="237" t="s">
        <v>19</v>
      </c>
      <c r="F326" s="238" t="s">
        <v>795</v>
      </c>
      <c r="G326" s="235"/>
      <c r="H326" s="237" t="s">
        <v>19</v>
      </c>
      <c r="I326" s="239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215</v>
      </c>
      <c r="AU326" s="244" t="s">
        <v>81</v>
      </c>
      <c r="AV326" s="13" t="s">
        <v>79</v>
      </c>
      <c r="AW326" s="13" t="s">
        <v>33</v>
      </c>
      <c r="AX326" s="13" t="s">
        <v>72</v>
      </c>
      <c r="AY326" s="244" t="s">
        <v>203</v>
      </c>
    </row>
    <row r="327" s="14" customFormat="1">
      <c r="A327" s="14"/>
      <c r="B327" s="245"/>
      <c r="C327" s="246"/>
      <c r="D327" s="236" t="s">
        <v>215</v>
      </c>
      <c r="E327" s="247" t="s">
        <v>19</v>
      </c>
      <c r="F327" s="248" t="s">
        <v>460</v>
      </c>
      <c r="G327" s="246"/>
      <c r="H327" s="249">
        <v>59.560000000000002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215</v>
      </c>
      <c r="AU327" s="255" t="s">
        <v>81</v>
      </c>
      <c r="AV327" s="14" t="s">
        <v>81</v>
      </c>
      <c r="AW327" s="14" t="s">
        <v>33</v>
      </c>
      <c r="AX327" s="14" t="s">
        <v>72</v>
      </c>
      <c r="AY327" s="255" t="s">
        <v>203</v>
      </c>
    </row>
    <row r="328" s="13" customFormat="1">
      <c r="A328" s="13"/>
      <c r="B328" s="234"/>
      <c r="C328" s="235"/>
      <c r="D328" s="236" t="s">
        <v>215</v>
      </c>
      <c r="E328" s="237" t="s">
        <v>19</v>
      </c>
      <c r="F328" s="238" t="s">
        <v>216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215</v>
      </c>
      <c r="AU328" s="244" t="s">
        <v>81</v>
      </c>
      <c r="AV328" s="13" t="s">
        <v>79</v>
      </c>
      <c r="AW328" s="13" t="s">
        <v>33</v>
      </c>
      <c r="AX328" s="13" t="s">
        <v>72</v>
      </c>
      <c r="AY328" s="244" t="s">
        <v>203</v>
      </c>
    </row>
    <row r="329" s="13" customFormat="1">
      <c r="A329" s="13"/>
      <c r="B329" s="234"/>
      <c r="C329" s="235"/>
      <c r="D329" s="236" t="s">
        <v>215</v>
      </c>
      <c r="E329" s="237" t="s">
        <v>19</v>
      </c>
      <c r="F329" s="238" t="s">
        <v>1084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215</v>
      </c>
      <c r="AU329" s="244" t="s">
        <v>81</v>
      </c>
      <c r="AV329" s="13" t="s">
        <v>79</v>
      </c>
      <c r="AW329" s="13" t="s">
        <v>33</v>
      </c>
      <c r="AX329" s="13" t="s">
        <v>72</v>
      </c>
      <c r="AY329" s="244" t="s">
        <v>203</v>
      </c>
    </row>
    <row r="330" s="13" customFormat="1">
      <c r="A330" s="13"/>
      <c r="B330" s="234"/>
      <c r="C330" s="235"/>
      <c r="D330" s="236" t="s">
        <v>215</v>
      </c>
      <c r="E330" s="237" t="s">
        <v>19</v>
      </c>
      <c r="F330" s="238" t="s">
        <v>453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215</v>
      </c>
      <c r="AU330" s="244" t="s">
        <v>81</v>
      </c>
      <c r="AV330" s="13" t="s">
        <v>79</v>
      </c>
      <c r="AW330" s="13" t="s">
        <v>33</v>
      </c>
      <c r="AX330" s="13" t="s">
        <v>72</v>
      </c>
      <c r="AY330" s="244" t="s">
        <v>203</v>
      </c>
    </row>
    <row r="331" s="13" customFormat="1">
      <c r="A331" s="13"/>
      <c r="B331" s="234"/>
      <c r="C331" s="235"/>
      <c r="D331" s="236" t="s">
        <v>215</v>
      </c>
      <c r="E331" s="237" t="s">
        <v>19</v>
      </c>
      <c r="F331" s="238" t="s">
        <v>794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215</v>
      </c>
      <c r="AU331" s="244" t="s">
        <v>81</v>
      </c>
      <c r="AV331" s="13" t="s">
        <v>79</v>
      </c>
      <c r="AW331" s="13" t="s">
        <v>33</v>
      </c>
      <c r="AX331" s="13" t="s">
        <v>72</v>
      </c>
      <c r="AY331" s="244" t="s">
        <v>203</v>
      </c>
    </row>
    <row r="332" s="13" customFormat="1">
      <c r="A332" s="13"/>
      <c r="B332" s="234"/>
      <c r="C332" s="235"/>
      <c r="D332" s="236" t="s">
        <v>215</v>
      </c>
      <c r="E332" s="237" t="s">
        <v>19</v>
      </c>
      <c r="F332" s="238" t="s">
        <v>795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215</v>
      </c>
      <c r="AU332" s="244" t="s">
        <v>81</v>
      </c>
      <c r="AV332" s="13" t="s">
        <v>79</v>
      </c>
      <c r="AW332" s="13" t="s">
        <v>33</v>
      </c>
      <c r="AX332" s="13" t="s">
        <v>72</v>
      </c>
      <c r="AY332" s="244" t="s">
        <v>203</v>
      </c>
    </row>
    <row r="333" s="14" customFormat="1">
      <c r="A333" s="14"/>
      <c r="B333" s="245"/>
      <c r="C333" s="246"/>
      <c r="D333" s="236" t="s">
        <v>215</v>
      </c>
      <c r="E333" s="247" t="s">
        <v>19</v>
      </c>
      <c r="F333" s="248" t="s">
        <v>454</v>
      </c>
      <c r="G333" s="246"/>
      <c r="H333" s="249">
        <v>26.629999999999999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215</v>
      </c>
      <c r="AU333" s="255" t="s">
        <v>81</v>
      </c>
      <c r="AV333" s="14" t="s">
        <v>81</v>
      </c>
      <c r="AW333" s="14" t="s">
        <v>33</v>
      </c>
      <c r="AX333" s="14" t="s">
        <v>72</v>
      </c>
      <c r="AY333" s="255" t="s">
        <v>203</v>
      </c>
    </row>
    <row r="334" s="13" customFormat="1">
      <c r="A334" s="13"/>
      <c r="B334" s="234"/>
      <c r="C334" s="235"/>
      <c r="D334" s="236" t="s">
        <v>215</v>
      </c>
      <c r="E334" s="237" t="s">
        <v>19</v>
      </c>
      <c r="F334" s="238" t="s">
        <v>216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215</v>
      </c>
      <c r="AU334" s="244" t="s">
        <v>81</v>
      </c>
      <c r="AV334" s="13" t="s">
        <v>79</v>
      </c>
      <c r="AW334" s="13" t="s">
        <v>33</v>
      </c>
      <c r="AX334" s="13" t="s">
        <v>72</v>
      </c>
      <c r="AY334" s="244" t="s">
        <v>203</v>
      </c>
    </row>
    <row r="335" s="13" customFormat="1">
      <c r="A335" s="13"/>
      <c r="B335" s="234"/>
      <c r="C335" s="235"/>
      <c r="D335" s="236" t="s">
        <v>215</v>
      </c>
      <c r="E335" s="237" t="s">
        <v>19</v>
      </c>
      <c r="F335" s="238" t="s">
        <v>1085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215</v>
      </c>
      <c r="AU335" s="244" t="s">
        <v>81</v>
      </c>
      <c r="AV335" s="13" t="s">
        <v>79</v>
      </c>
      <c r="AW335" s="13" t="s">
        <v>33</v>
      </c>
      <c r="AX335" s="13" t="s">
        <v>72</v>
      </c>
      <c r="AY335" s="244" t="s">
        <v>203</v>
      </c>
    </row>
    <row r="336" s="13" customFormat="1">
      <c r="A336" s="13"/>
      <c r="B336" s="234"/>
      <c r="C336" s="235"/>
      <c r="D336" s="236" t="s">
        <v>215</v>
      </c>
      <c r="E336" s="237" t="s">
        <v>19</v>
      </c>
      <c r="F336" s="238" t="s">
        <v>456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215</v>
      </c>
      <c r="AU336" s="244" t="s">
        <v>81</v>
      </c>
      <c r="AV336" s="13" t="s">
        <v>79</v>
      </c>
      <c r="AW336" s="13" t="s">
        <v>33</v>
      </c>
      <c r="AX336" s="13" t="s">
        <v>72</v>
      </c>
      <c r="AY336" s="244" t="s">
        <v>203</v>
      </c>
    </row>
    <row r="337" s="13" customFormat="1">
      <c r="A337" s="13"/>
      <c r="B337" s="234"/>
      <c r="C337" s="235"/>
      <c r="D337" s="236" t="s">
        <v>215</v>
      </c>
      <c r="E337" s="237" t="s">
        <v>19</v>
      </c>
      <c r="F337" s="238" t="s">
        <v>794</v>
      </c>
      <c r="G337" s="235"/>
      <c r="H337" s="237" t="s">
        <v>19</v>
      </c>
      <c r="I337" s="239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215</v>
      </c>
      <c r="AU337" s="244" t="s">
        <v>81</v>
      </c>
      <c r="AV337" s="13" t="s">
        <v>79</v>
      </c>
      <c r="AW337" s="13" t="s">
        <v>33</v>
      </c>
      <c r="AX337" s="13" t="s">
        <v>72</v>
      </c>
      <c r="AY337" s="244" t="s">
        <v>203</v>
      </c>
    </row>
    <row r="338" s="13" customFormat="1">
      <c r="A338" s="13"/>
      <c r="B338" s="234"/>
      <c r="C338" s="235"/>
      <c r="D338" s="236" t="s">
        <v>215</v>
      </c>
      <c r="E338" s="237" t="s">
        <v>19</v>
      </c>
      <c r="F338" s="238" t="s">
        <v>795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215</v>
      </c>
      <c r="AU338" s="244" t="s">
        <v>81</v>
      </c>
      <c r="AV338" s="13" t="s">
        <v>79</v>
      </c>
      <c r="AW338" s="13" t="s">
        <v>33</v>
      </c>
      <c r="AX338" s="13" t="s">
        <v>72</v>
      </c>
      <c r="AY338" s="244" t="s">
        <v>203</v>
      </c>
    </row>
    <row r="339" s="14" customFormat="1">
      <c r="A339" s="14"/>
      <c r="B339" s="245"/>
      <c r="C339" s="246"/>
      <c r="D339" s="236" t="s">
        <v>215</v>
      </c>
      <c r="E339" s="247" t="s">
        <v>19</v>
      </c>
      <c r="F339" s="248" t="s">
        <v>457</v>
      </c>
      <c r="G339" s="246"/>
      <c r="H339" s="249">
        <v>17.649999999999999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215</v>
      </c>
      <c r="AU339" s="255" t="s">
        <v>81</v>
      </c>
      <c r="AV339" s="14" t="s">
        <v>81</v>
      </c>
      <c r="AW339" s="14" t="s">
        <v>33</v>
      </c>
      <c r="AX339" s="14" t="s">
        <v>72</v>
      </c>
      <c r="AY339" s="255" t="s">
        <v>203</v>
      </c>
    </row>
    <row r="340" s="13" customFormat="1">
      <c r="A340" s="13"/>
      <c r="B340" s="234"/>
      <c r="C340" s="235"/>
      <c r="D340" s="236" t="s">
        <v>215</v>
      </c>
      <c r="E340" s="237" t="s">
        <v>19</v>
      </c>
      <c r="F340" s="238" t="s">
        <v>216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215</v>
      </c>
      <c r="AU340" s="244" t="s">
        <v>81</v>
      </c>
      <c r="AV340" s="13" t="s">
        <v>79</v>
      </c>
      <c r="AW340" s="13" t="s">
        <v>33</v>
      </c>
      <c r="AX340" s="13" t="s">
        <v>72</v>
      </c>
      <c r="AY340" s="244" t="s">
        <v>203</v>
      </c>
    </row>
    <row r="341" s="13" customFormat="1">
      <c r="A341" s="13"/>
      <c r="B341" s="234"/>
      <c r="C341" s="235"/>
      <c r="D341" s="236" t="s">
        <v>215</v>
      </c>
      <c r="E341" s="237" t="s">
        <v>19</v>
      </c>
      <c r="F341" s="238" t="s">
        <v>1086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215</v>
      </c>
      <c r="AU341" s="244" t="s">
        <v>81</v>
      </c>
      <c r="AV341" s="13" t="s">
        <v>79</v>
      </c>
      <c r="AW341" s="13" t="s">
        <v>33</v>
      </c>
      <c r="AX341" s="13" t="s">
        <v>72</v>
      </c>
      <c r="AY341" s="244" t="s">
        <v>203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447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3" customFormat="1">
      <c r="A343" s="13"/>
      <c r="B343" s="234"/>
      <c r="C343" s="235"/>
      <c r="D343" s="236" t="s">
        <v>215</v>
      </c>
      <c r="E343" s="237" t="s">
        <v>19</v>
      </c>
      <c r="F343" s="238" t="s">
        <v>794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215</v>
      </c>
      <c r="AU343" s="244" t="s">
        <v>81</v>
      </c>
      <c r="AV343" s="13" t="s">
        <v>79</v>
      </c>
      <c r="AW343" s="13" t="s">
        <v>33</v>
      </c>
      <c r="AX343" s="13" t="s">
        <v>72</v>
      </c>
      <c r="AY343" s="244" t="s">
        <v>203</v>
      </c>
    </row>
    <row r="344" s="13" customFormat="1">
      <c r="A344" s="13"/>
      <c r="B344" s="234"/>
      <c r="C344" s="235"/>
      <c r="D344" s="236" t="s">
        <v>215</v>
      </c>
      <c r="E344" s="237" t="s">
        <v>19</v>
      </c>
      <c r="F344" s="238" t="s">
        <v>795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215</v>
      </c>
      <c r="AU344" s="244" t="s">
        <v>81</v>
      </c>
      <c r="AV344" s="13" t="s">
        <v>79</v>
      </c>
      <c r="AW344" s="13" t="s">
        <v>33</v>
      </c>
      <c r="AX344" s="13" t="s">
        <v>72</v>
      </c>
      <c r="AY344" s="244" t="s">
        <v>203</v>
      </c>
    </row>
    <row r="345" s="14" customFormat="1">
      <c r="A345" s="14"/>
      <c r="B345" s="245"/>
      <c r="C345" s="246"/>
      <c r="D345" s="236" t="s">
        <v>215</v>
      </c>
      <c r="E345" s="247" t="s">
        <v>19</v>
      </c>
      <c r="F345" s="248" t="s">
        <v>448</v>
      </c>
      <c r="G345" s="246"/>
      <c r="H345" s="249">
        <v>11.699999999999999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215</v>
      </c>
      <c r="AU345" s="255" t="s">
        <v>81</v>
      </c>
      <c r="AV345" s="14" t="s">
        <v>81</v>
      </c>
      <c r="AW345" s="14" t="s">
        <v>33</v>
      </c>
      <c r="AX345" s="14" t="s">
        <v>72</v>
      </c>
      <c r="AY345" s="255" t="s">
        <v>203</v>
      </c>
    </row>
    <row r="346" s="13" customFormat="1">
      <c r="A346" s="13"/>
      <c r="B346" s="234"/>
      <c r="C346" s="235"/>
      <c r="D346" s="236" t="s">
        <v>215</v>
      </c>
      <c r="E346" s="237" t="s">
        <v>19</v>
      </c>
      <c r="F346" s="238" t="s">
        <v>216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215</v>
      </c>
      <c r="AU346" s="244" t="s">
        <v>81</v>
      </c>
      <c r="AV346" s="13" t="s">
        <v>79</v>
      </c>
      <c r="AW346" s="13" t="s">
        <v>33</v>
      </c>
      <c r="AX346" s="13" t="s">
        <v>72</v>
      </c>
      <c r="AY346" s="244" t="s">
        <v>203</v>
      </c>
    </row>
    <row r="347" s="13" customFormat="1">
      <c r="A347" s="13"/>
      <c r="B347" s="234"/>
      <c r="C347" s="235"/>
      <c r="D347" s="236" t="s">
        <v>215</v>
      </c>
      <c r="E347" s="237" t="s">
        <v>19</v>
      </c>
      <c r="F347" s="238" t="s">
        <v>1087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215</v>
      </c>
      <c r="AU347" s="244" t="s">
        <v>81</v>
      </c>
      <c r="AV347" s="13" t="s">
        <v>79</v>
      </c>
      <c r="AW347" s="13" t="s">
        <v>33</v>
      </c>
      <c r="AX347" s="13" t="s">
        <v>72</v>
      </c>
      <c r="AY347" s="244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450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3" customFormat="1">
      <c r="A349" s="13"/>
      <c r="B349" s="234"/>
      <c r="C349" s="235"/>
      <c r="D349" s="236" t="s">
        <v>215</v>
      </c>
      <c r="E349" s="237" t="s">
        <v>19</v>
      </c>
      <c r="F349" s="238" t="s">
        <v>794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215</v>
      </c>
      <c r="AU349" s="244" t="s">
        <v>81</v>
      </c>
      <c r="AV349" s="13" t="s">
        <v>79</v>
      </c>
      <c r="AW349" s="13" t="s">
        <v>33</v>
      </c>
      <c r="AX349" s="13" t="s">
        <v>72</v>
      </c>
      <c r="AY349" s="244" t="s">
        <v>203</v>
      </c>
    </row>
    <row r="350" s="13" customFormat="1">
      <c r="A350" s="13"/>
      <c r="B350" s="234"/>
      <c r="C350" s="235"/>
      <c r="D350" s="236" t="s">
        <v>215</v>
      </c>
      <c r="E350" s="237" t="s">
        <v>19</v>
      </c>
      <c r="F350" s="238" t="s">
        <v>795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215</v>
      </c>
      <c r="AU350" s="244" t="s">
        <v>81</v>
      </c>
      <c r="AV350" s="13" t="s">
        <v>79</v>
      </c>
      <c r="AW350" s="13" t="s">
        <v>33</v>
      </c>
      <c r="AX350" s="13" t="s">
        <v>72</v>
      </c>
      <c r="AY350" s="244" t="s">
        <v>203</v>
      </c>
    </row>
    <row r="351" s="14" customFormat="1">
      <c r="A351" s="14"/>
      <c r="B351" s="245"/>
      <c r="C351" s="246"/>
      <c r="D351" s="236" t="s">
        <v>215</v>
      </c>
      <c r="E351" s="247" t="s">
        <v>19</v>
      </c>
      <c r="F351" s="248" t="s">
        <v>451</v>
      </c>
      <c r="G351" s="246"/>
      <c r="H351" s="249">
        <v>29.239999999999998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215</v>
      </c>
      <c r="AU351" s="255" t="s">
        <v>81</v>
      </c>
      <c r="AV351" s="14" t="s">
        <v>81</v>
      </c>
      <c r="AW351" s="14" t="s">
        <v>33</v>
      </c>
      <c r="AX351" s="14" t="s">
        <v>72</v>
      </c>
      <c r="AY351" s="255" t="s">
        <v>203</v>
      </c>
    </row>
    <row r="352" s="15" customFormat="1">
      <c r="A352" s="15"/>
      <c r="B352" s="256"/>
      <c r="C352" s="257"/>
      <c r="D352" s="236" t="s">
        <v>215</v>
      </c>
      <c r="E352" s="258" t="s">
        <v>19</v>
      </c>
      <c r="F352" s="259" t="s">
        <v>246</v>
      </c>
      <c r="G352" s="257"/>
      <c r="H352" s="260">
        <v>244.28</v>
      </c>
      <c r="I352" s="261"/>
      <c r="J352" s="257"/>
      <c r="K352" s="257"/>
      <c r="L352" s="262"/>
      <c r="M352" s="263"/>
      <c r="N352" s="264"/>
      <c r="O352" s="264"/>
      <c r="P352" s="264"/>
      <c r="Q352" s="264"/>
      <c r="R352" s="264"/>
      <c r="S352" s="264"/>
      <c r="T352" s="26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6" t="s">
        <v>215</v>
      </c>
      <c r="AU352" s="266" t="s">
        <v>81</v>
      </c>
      <c r="AV352" s="15" t="s">
        <v>211</v>
      </c>
      <c r="AW352" s="15" t="s">
        <v>33</v>
      </c>
      <c r="AX352" s="15" t="s">
        <v>79</v>
      </c>
      <c r="AY352" s="266" t="s">
        <v>203</v>
      </c>
    </row>
    <row r="353" s="12" customFormat="1" ht="22.8" customHeight="1">
      <c r="A353" s="12"/>
      <c r="B353" s="200"/>
      <c r="C353" s="201"/>
      <c r="D353" s="202" t="s">
        <v>71</v>
      </c>
      <c r="E353" s="214" t="s">
        <v>805</v>
      </c>
      <c r="F353" s="214" t="s">
        <v>806</v>
      </c>
      <c r="G353" s="201"/>
      <c r="H353" s="201"/>
      <c r="I353" s="204"/>
      <c r="J353" s="215">
        <f>BK353</f>
        <v>0</v>
      </c>
      <c r="K353" s="201"/>
      <c r="L353" s="206"/>
      <c r="M353" s="207"/>
      <c r="N353" s="208"/>
      <c r="O353" s="208"/>
      <c r="P353" s="209">
        <f>SUM(P354:P355)</f>
        <v>0</v>
      </c>
      <c r="Q353" s="208"/>
      <c r="R353" s="209">
        <f>SUM(R354:R355)</f>
        <v>0</v>
      </c>
      <c r="S353" s="208"/>
      <c r="T353" s="210">
        <f>SUM(T354:T355)</f>
        <v>0</v>
      </c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R353" s="211" t="s">
        <v>79</v>
      </c>
      <c r="AT353" s="212" t="s">
        <v>71</v>
      </c>
      <c r="AU353" s="212" t="s">
        <v>79</v>
      </c>
      <c r="AY353" s="211" t="s">
        <v>203</v>
      </c>
      <c r="BK353" s="213">
        <f>SUM(BK354:BK355)</f>
        <v>0</v>
      </c>
    </row>
    <row r="354" s="2" customFormat="1" ht="33" customHeight="1">
      <c r="A354" s="40"/>
      <c r="B354" s="41"/>
      <c r="C354" s="216" t="s">
        <v>308</v>
      </c>
      <c r="D354" s="216" t="s">
        <v>206</v>
      </c>
      <c r="E354" s="217" t="s">
        <v>807</v>
      </c>
      <c r="F354" s="218" t="s">
        <v>808</v>
      </c>
      <c r="G354" s="219" t="s">
        <v>282</v>
      </c>
      <c r="H354" s="220">
        <v>25.367999999999999</v>
      </c>
      <c r="I354" s="221"/>
      <c r="J354" s="222">
        <f>ROUND(I354*H354,2)</f>
        <v>0</v>
      </c>
      <c r="K354" s="218" t="s">
        <v>210</v>
      </c>
      <c r="L354" s="46"/>
      <c r="M354" s="223" t="s">
        <v>19</v>
      </c>
      <c r="N354" s="224" t="s">
        <v>43</v>
      </c>
      <c r="O354" s="86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27" t="s">
        <v>211</v>
      </c>
      <c r="AT354" s="227" t="s">
        <v>206</v>
      </c>
      <c r="AU354" s="227" t="s">
        <v>81</v>
      </c>
      <c r="AY354" s="19" t="s">
        <v>203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19" t="s">
        <v>79</v>
      </c>
      <c r="BK354" s="228">
        <f>ROUND(I354*H354,2)</f>
        <v>0</v>
      </c>
      <c r="BL354" s="19" t="s">
        <v>211</v>
      </c>
      <c r="BM354" s="227" t="s">
        <v>1088</v>
      </c>
    </row>
    <row r="355" s="2" customFormat="1">
      <c r="A355" s="40"/>
      <c r="B355" s="41"/>
      <c r="C355" s="42"/>
      <c r="D355" s="229" t="s">
        <v>213</v>
      </c>
      <c r="E355" s="42"/>
      <c r="F355" s="230" t="s">
        <v>810</v>
      </c>
      <c r="G355" s="42"/>
      <c r="H355" s="42"/>
      <c r="I355" s="231"/>
      <c r="J355" s="42"/>
      <c r="K355" s="42"/>
      <c r="L355" s="46"/>
      <c r="M355" s="232"/>
      <c r="N355" s="233"/>
      <c r="O355" s="86"/>
      <c r="P355" s="86"/>
      <c r="Q355" s="86"/>
      <c r="R355" s="86"/>
      <c r="S355" s="86"/>
      <c r="T355" s="87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213</v>
      </c>
      <c r="AU355" s="19" t="s">
        <v>81</v>
      </c>
    </row>
    <row r="356" s="12" customFormat="1" ht="25.92" customHeight="1">
      <c r="A356" s="12"/>
      <c r="B356" s="200"/>
      <c r="C356" s="201"/>
      <c r="D356" s="202" t="s">
        <v>71</v>
      </c>
      <c r="E356" s="203" t="s">
        <v>314</v>
      </c>
      <c r="F356" s="203" t="s">
        <v>315</v>
      </c>
      <c r="G356" s="201"/>
      <c r="H356" s="201"/>
      <c r="I356" s="204"/>
      <c r="J356" s="205">
        <f>BK356</f>
        <v>0</v>
      </c>
      <c r="K356" s="201"/>
      <c r="L356" s="206"/>
      <c r="M356" s="207"/>
      <c r="N356" s="208"/>
      <c r="O356" s="208"/>
      <c r="P356" s="209">
        <f>P357+P403+P484+P627</f>
        <v>0</v>
      </c>
      <c r="Q356" s="208"/>
      <c r="R356" s="209">
        <f>R357+R403+R484+R627</f>
        <v>1.7223007903500003</v>
      </c>
      <c r="S356" s="208"/>
      <c r="T356" s="210">
        <f>T357+T403+T484+T627</f>
        <v>0.0099578700000000006</v>
      </c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R356" s="211" t="s">
        <v>81</v>
      </c>
      <c r="AT356" s="212" t="s">
        <v>71</v>
      </c>
      <c r="AU356" s="212" t="s">
        <v>72</v>
      </c>
      <c r="AY356" s="211" t="s">
        <v>203</v>
      </c>
      <c r="BK356" s="213">
        <f>BK357+BK403+BK484+BK627</f>
        <v>0</v>
      </c>
    </row>
    <row r="357" s="12" customFormat="1" ht="22.8" customHeight="1">
      <c r="A357" s="12"/>
      <c r="B357" s="200"/>
      <c r="C357" s="201"/>
      <c r="D357" s="202" t="s">
        <v>71</v>
      </c>
      <c r="E357" s="214" t="s">
        <v>316</v>
      </c>
      <c r="F357" s="214" t="s">
        <v>811</v>
      </c>
      <c r="G357" s="201"/>
      <c r="H357" s="201"/>
      <c r="I357" s="204"/>
      <c r="J357" s="215">
        <f>BK357</f>
        <v>0</v>
      </c>
      <c r="K357" s="201"/>
      <c r="L357" s="206"/>
      <c r="M357" s="207"/>
      <c r="N357" s="208"/>
      <c r="O357" s="208"/>
      <c r="P357" s="209">
        <f>SUM(P358:P402)</f>
        <v>0</v>
      </c>
      <c r="Q357" s="208"/>
      <c r="R357" s="209">
        <f>SUM(R358:R402)</f>
        <v>0.076499999999999999</v>
      </c>
      <c r="S357" s="208"/>
      <c r="T357" s="210">
        <f>SUM(T358:T402)</f>
        <v>0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R357" s="211" t="s">
        <v>81</v>
      </c>
      <c r="AT357" s="212" t="s">
        <v>71</v>
      </c>
      <c r="AU357" s="212" t="s">
        <v>79</v>
      </c>
      <c r="AY357" s="211" t="s">
        <v>203</v>
      </c>
      <c r="BK357" s="213">
        <f>SUM(BK358:BK402)</f>
        <v>0</v>
      </c>
    </row>
    <row r="358" s="2" customFormat="1" ht="24.15" customHeight="1">
      <c r="A358" s="40"/>
      <c r="B358" s="41"/>
      <c r="C358" s="216" t="s">
        <v>318</v>
      </c>
      <c r="D358" s="216" t="s">
        <v>206</v>
      </c>
      <c r="E358" s="217" t="s">
        <v>823</v>
      </c>
      <c r="F358" s="218" t="s">
        <v>824</v>
      </c>
      <c r="G358" s="219" t="s">
        <v>358</v>
      </c>
      <c r="H358" s="220">
        <v>1</v>
      </c>
      <c r="I358" s="221"/>
      <c r="J358" s="222">
        <f>ROUND(I358*H358,2)</f>
        <v>0</v>
      </c>
      <c r="K358" s="218" t="s">
        <v>210</v>
      </c>
      <c r="L358" s="46"/>
      <c r="M358" s="223" t="s">
        <v>19</v>
      </c>
      <c r="N358" s="224" t="s">
        <v>43</v>
      </c>
      <c r="O358" s="86"/>
      <c r="P358" s="225">
        <f>O358*H358</f>
        <v>0</v>
      </c>
      <c r="Q358" s="225">
        <v>0</v>
      </c>
      <c r="R358" s="225">
        <f>Q358*H358</f>
        <v>0</v>
      </c>
      <c r="S358" s="225">
        <v>0</v>
      </c>
      <c r="T358" s="226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7" t="s">
        <v>321</v>
      </c>
      <c r="AT358" s="227" t="s">
        <v>206</v>
      </c>
      <c r="AU358" s="227" t="s">
        <v>81</v>
      </c>
      <c r="AY358" s="19" t="s">
        <v>203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19" t="s">
        <v>79</v>
      </c>
      <c r="BK358" s="228">
        <f>ROUND(I358*H358,2)</f>
        <v>0</v>
      </c>
      <c r="BL358" s="19" t="s">
        <v>321</v>
      </c>
      <c r="BM358" s="227" t="s">
        <v>1089</v>
      </c>
    </row>
    <row r="359" s="2" customFormat="1">
      <c r="A359" s="40"/>
      <c r="B359" s="41"/>
      <c r="C359" s="42"/>
      <c r="D359" s="229" t="s">
        <v>213</v>
      </c>
      <c r="E359" s="42"/>
      <c r="F359" s="230" t="s">
        <v>826</v>
      </c>
      <c r="G359" s="42"/>
      <c r="H359" s="42"/>
      <c r="I359" s="231"/>
      <c r="J359" s="42"/>
      <c r="K359" s="42"/>
      <c r="L359" s="46"/>
      <c r="M359" s="232"/>
      <c r="N359" s="233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213</v>
      </c>
      <c r="AU359" s="19" t="s">
        <v>81</v>
      </c>
    </row>
    <row r="360" s="13" customFormat="1">
      <c r="A360" s="13"/>
      <c r="B360" s="234"/>
      <c r="C360" s="235"/>
      <c r="D360" s="236" t="s">
        <v>215</v>
      </c>
      <c r="E360" s="237" t="s">
        <v>19</v>
      </c>
      <c r="F360" s="238" t="s">
        <v>216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215</v>
      </c>
      <c r="AU360" s="244" t="s">
        <v>81</v>
      </c>
      <c r="AV360" s="13" t="s">
        <v>79</v>
      </c>
      <c r="AW360" s="13" t="s">
        <v>33</v>
      </c>
      <c r="AX360" s="13" t="s">
        <v>72</v>
      </c>
      <c r="AY360" s="244" t="s">
        <v>203</v>
      </c>
    </row>
    <row r="361" s="13" customFormat="1">
      <c r="A361" s="13"/>
      <c r="B361" s="234"/>
      <c r="C361" s="235"/>
      <c r="D361" s="236" t="s">
        <v>215</v>
      </c>
      <c r="E361" s="237" t="s">
        <v>19</v>
      </c>
      <c r="F361" s="238" t="s">
        <v>1090</v>
      </c>
      <c r="G361" s="235"/>
      <c r="H361" s="237" t="s">
        <v>19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215</v>
      </c>
      <c r="AU361" s="244" t="s">
        <v>81</v>
      </c>
      <c r="AV361" s="13" t="s">
        <v>79</v>
      </c>
      <c r="AW361" s="13" t="s">
        <v>33</v>
      </c>
      <c r="AX361" s="13" t="s">
        <v>72</v>
      </c>
      <c r="AY361" s="244" t="s">
        <v>203</v>
      </c>
    </row>
    <row r="362" s="13" customFormat="1">
      <c r="A362" s="13"/>
      <c r="B362" s="234"/>
      <c r="C362" s="235"/>
      <c r="D362" s="236" t="s">
        <v>215</v>
      </c>
      <c r="E362" s="237" t="s">
        <v>19</v>
      </c>
      <c r="F362" s="238" t="s">
        <v>447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215</v>
      </c>
      <c r="AU362" s="244" t="s">
        <v>81</v>
      </c>
      <c r="AV362" s="13" t="s">
        <v>79</v>
      </c>
      <c r="AW362" s="13" t="s">
        <v>33</v>
      </c>
      <c r="AX362" s="13" t="s">
        <v>72</v>
      </c>
      <c r="AY362" s="244" t="s">
        <v>203</v>
      </c>
    </row>
    <row r="363" s="13" customFormat="1">
      <c r="A363" s="13"/>
      <c r="B363" s="234"/>
      <c r="C363" s="235"/>
      <c r="D363" s="236" t="s">
        <v>215</v>
      </c>
      <c r="E363" s="237" t="s">
        <v>19</v>
      </c>
      <c r="F363" s="238" t="s">
        <v>817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215</v>
      </c>
      <c r="AU363" s="244" t="s">
        <v>81</v>
      </c>
      <c r="AV363" s="13" t="s">
        <v>79</v>
      </c>
      <c r="AW363" s="13" t="s">
        <v>33</v>
      </c>
      <c r="AX363" s="13" t="s">
        <v>72</v>
      </c>
      <c r="AY363" s="244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1091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4" customFormat="1">
      <c r="A365" s="14"/>
      <c r="B365" s="245"/>
      <c r="C365" s="246"/>
      <c r="D365" s="236" t="s">
        <v>215</v>
      </c>
      <c r="E365" s="247" t="s">
        <v>19</v>
      </c>
      <c r="F365" s="248" t="s">
        <v>79</v>
      </c>
      <c r="G365" s="246"/>
      <c r="H365" s="249">
        <v>1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215</v>
      </c>
      <c r="AU365" s="255" t="s">
        <v>81</v>
      </c>
      <c r="AV365" s="14" t="s">
        <v>81</v>
      </c>
      <c r="AW365" s="14" t="s">
        <v>33</v>
      </c>
      <c r="AX365" s="14" t="s">
        <v>72</v>
      </c>
      <c r="AY365" s="255" t="s">
        <v>203</v>
      </c>
    </row>
    <row r="366" s="15" customFormat="1">
      <c r="A366" s="15"/>
      <c r="B366" s="256"/>
      <c r="C366" s="257"/>
      <c r="D366" s="236" t="s">
        <v>215</v>
      </c>
      <c r="E366" s="258" t="s">
        <v>19</v>
      </c>
      <c r="F366" s="259" t="s">
        <v>246</v>
      </c>
      <c r="G366" s="257"/>
      <c r="H366" s="260">
        <v>1</v>
      </c>
      <c r="I366" s="261"/>
      <c r="J366" s="257"/>
      <c r="K366" s="257"/>
      <c r="L366" s="262"/>
      <c r="M366" s="263"/>
      <c r="N366" s="264"/>
      <c r="O366" s="264"/>
      <c r="P366" s="264"/>
      <c r="Q366" s="264"/>
      <c r="R366" s="264"/>
      <c r="S366" s="264"/>
      <c r="T366" s="26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66" t="s">
        <v>215</v>
      </c>
      <c r="AU366" s="266" t="s">
        <v>81</v>
      </c>
      <c r="AV366" s="15" t="s">
        <v>211</v>
      </c>
      <c r="AW366" s="15" t="s">
        <v>33</v>
      </c>
      <c r="AX366" s="15" t="s">
        <v>79</v>
      </c>
      <c r="AY366" s="266" t="s">
        <v>203</v>
      </c>
    </row>
    <row r="367" s="2" customFormat="1" ht="21.75" customHeight="1">
      <c r="A367" s="40"/>
      <c r="B367" s="41"/>
      <c r="C367" s="270" t="s">
        <v>331</v>
      </c>
      <c r="D367" s="270" t="s">
        <v>771</v>
      </c>
      <c r="E367" s="271" t="s">
        <v>837</v>
      </c>
      <c r="F367" s="272" t="s">
        <v>838</v>
      </c>
      <c r="G367" s="273" t="s">
        <v>358</v>
      </c>
      <c r="H367" s="274">
        <v>1</v>
      </c>
      <c r="I367" s="275"/>
      <c r="J367" s="276">
        <f>ROUND(I367*H367,2)</f>
        <v>0</v>
      </c>
      <c r="K367" s="272" t="s">
        <v>210</v>
      </c>
      <c r="L367" s="277"/>
      <c r="M367" s="278" t="s">
        <v>19</v>
      </c>
      <c r="N367" s="279" t="s">
        <v>43</v>
      </c>
      <c r="O367" s="86"/>
      <c r="P367" s="225">
        <f>O367*H367</f>
        <v>0</v>
      </c>
      <c r="Q367" s="225">
        <v>0.024299999999999999</v>
      </c>
      <c r="R367" s="225">
        <f>Q367*H367</f>
        <v>0.024299999999999999</v>
      </c>
      <c r="S367" s="225">
        <v>0</v>
      </c>
      <c r="T367" s="226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27" t="s">
        <v>821</v>
      </c>
      <c r="AT367" s="227" t="s">
        <v>771</v>
      </c>
      <c r="AU367" s="227" t="s">
        <v>81</v>
      </c>
      <c r="AY367" s="19" t="s">
        <v>203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19" t="s">
        <v>79</v>
      </c>
      <c r="BK367" s="228">
        <f>ROUND(I367*H367,2)</f>
        <v>0</v>
      </c>
      <c r="BL367" s="19" t="s">
        <v>321</v>
      </c>
      <c r="BM367" s="227" t="s">
        <v>1092</v>
      </c>
    </row>
    <row r="368" s="13" customFormat="1">
      <c r="A368" s="13"/>
      <c r="B368" s="234"/>
      <c r="C368" s="235"/>
      <c r="D368" s="236" t="s">
        <v>215</v>
      </c>
      <c r="E368" s="237" t="s">
        <v>19</v>
      </c>
      <c r="F368" s="238" t="s">
        <v>216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215</v>
      </c>
      <c r="AU368" s="244" t="s">
        <v>81</v>
      </c>
      <c r="AV368" s="13" t="s">
        <v>79</v>
      </c>
      <c r="AW368" s="13" t="s">
        <v>33</v>
      </c>
      <c r="AX368" s="13" t="s">
        <v>72</v>
      </c>
      <c r="AY368" s="244" t="s">
        <v>203</v>
      </c>
    </row>
    <row r="369" s="13" customFormat="1">
      <c r="A369" s="13"/>
      <c r="B369" s="234"/>
      <c r="C369" s="235"/>
      <c r="D369" s="236" t="s">
        <v>215</v>
      </c>
      <c r="E369" s="237" t="s">
        <v>19</v>
      </c>
      <c r="F369" s="238" t="s">
        <v>1090</v>
      </c>
      <c r="G369" s="235"/>
      <c r="H369" s="237" t="s">
        <v>19</v>
      </c>
      <c r="I369" s="239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215</v>
      </c>
      <c r="AU369" s="244" t="s">
        <v>81</v>
      </c>
      <c r="AV369" s="13" t="s">
        <v>79</v>
      </c>
      <c r="AW369" s="13" t="s">
        <v>33</v>
      </c>
      <c r="AX369" s="13" t="s">
        <v>72</v>
      </c>
      <c r="AY369" s="244" t="s">
        <v>203</v>
      </c>
    </row>
    <row r="370" s="13" customFormat="1">
      <c r="A370" s="13"/>
      <c r="B370" s="234"/>
      <c r="C370" s="235"/>
      <c r="D370" s="236" t="s">
        <v>215</v>
      </c>
      <c r="E370" s="237" t="s">
        <v>19</v>
      </c>
      <c r="F370" s="238" t="s">
        <v>447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215</v>
      </c>
      <c r="AU370" s="244" t="s">
        <v>81</v>
      </c>
      <c r="AV370" s="13" t="s">
        <v>79</v>
      </c>
      <c r="AW370" s="13" t="s">
        <v>33</v>
      </c>
      <c r="AX370" s="13" t="s">
        <v>72</v>
      </c>
      <c r="AY370" s="244" t="s">
        <v>203</v>
      </c>
    </row>
    <row r="371" s="13" customFormat="1">
      <c r="A371" s="13"/>
      <c r="B371" s="234"/>
      <c r="C371" s="235"/>
      <c r="D371" s="236" t="s">
        <v>215</v>
      </c>
      <c r="E371" s="237" t="s">
        <v>19</v>
      </c>
      <c r="F371" s="238" t="s">
        <v>817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215</v>
      </c>
      <c r="AU371" s="244" t="s">
        <v>81</v>
      </c>
      <c r="AV371" s="13" t="s">
        <v>79</v>
      </c>
      <c r="AW371" s="13" t="s">
        <v>33</v>
      </c>
      <c r="AX371" s="13" t="s">
        <v>72</v>
      </c>
      <c r="AY371" s="244" t="s">
        <v>203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1091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4" customFormat="1">
      <c r="A373" s="14"/>
      <c r="B373" s="245"/>
      <c r="C373" s="246"/>
      <c r="D373" s="236" t="s">
        <v>215</v>
      </c>
      <c r="E373" s="247" t="s">
        <v>19</v>
      </c>
      <c r="F373" s="248" t="s">
        <v>79</v>
      </c>
      <c r="G373" s="246"/>
      <c r="H373" s="249">
        <v>1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215</v>
      </c>
      <c r="AU373" s="255" t="s">
        <v>81</v>
      </c>
      <c r="AV373" s="14" t="s">
        <v>81</v>
      </c>
      <c r="AW373" s="14" t="s">
        <v>33</v>
      </c>
      <c r="AX373" s="14" t="s">
        <v>72</v>
      </c>
      <c r="AY373" s="255" t="s">
        <v>203</v>
      </c>
    </row>
    <row r="374" s="15" customFormat="1">
      <c r="A374" s="15"/>
      <c r="B374" s="256"/>
      <c r="C374" s="257"/>
      <c r="D374" s="236" t="s">
        <v>215</v>
      </c>
      <c r="E374" s="258" t="s">
        <v>19</v>
      </c>
      <c r="F374" s="259" t="s">
        <v>246</v>
      </c>
      <c r="G374" s="257"/>
      <c r="H374" s="260">
        <v>1</v>
      </c>
      <c r="I374" s="261"/>
      <c r="J374" s="257"/>
      <c r="K374" s="257"/>
      <c r="L374" s="262"/>
      <c r="M374" s="263"/>
      <c r="N374" s="264"/>
      <c r="O374" s="264"/>
      <c r="P374" s="264"/>
      <c r="Q374" s="264"/>
      <c r="R374" s="264"/>
      <c r="S374" s="264"/>
      <c r="T374" s="26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66" t="s">
        <v>215</v>
      </c>
      <c r="AU374" s="266" t="s">
        <v>81</v>
      </c>
      <c r="AV374" s="15" t="s">
        <v>211</v>
      </c>
      <c r="AW374" s="15" t="s">
        <v>33</v>
      </c>
      <c r="AX374" s="15" t="s">
        <v>79</v>
      </c>
      <c r="AY374" s="266" t="s">
        <v>203</v>
      </c>
    </row>
    <row r="375" s="2" customFormat="1" ht="16.5" customHeight="1">
      <c r="A375" s="40"/>
      <c r="B375" s="41"/>
      <c r="C375" s="216" t="s">
        <v>8</v>
      </c>
      <c r="D375" s="216" t="s">
        <v>206</v>
      </c>
      <c r="E375" s="217" t="s">
        <v>848</v>
      </c>
      <c r="F375" s="218" t="s">
        <v>849</v>
      </c>
      <c r="G375" s="219" t="s">
        <v>358</v>
      </c>
      <c r="H375" s="220">
        <v>1</v>
      </c>
      <c r="I375" s="221"/>
      <c r="J375" s="222">
        <f>ROUND(I375*H375,2)</f>
        <v>0</v>
      </c>
      <c r="K375" s="218" t="s">
        <v>210</v>
      </c>
      <c r="L375" s="46"/>
      <c r="M375" s="223" t="s">
        <v>19</v>
      </c>
      <c r="N375" s="224" t="s">
        <v>43</v>
      </c>
      <c r="O375" s="86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27" t="s">
        <v>321</v>
      </c>
      <c r="AT375" s="227" t="s">
        <v>206</v>
      </c>
      <c r="AU375" s="227" t="s">
        <v>81</v>
      </c>
      <c r="AY375" s="19" t="s">
        <v>203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19" t="s">
        <v>79</v>
      </c>
      <c r="BK375" s="228">
        <f>ROUND(I375*H375,2)</f>
        <v>0</v>
      </c>
      <c r="BL375" s="19" t="s">
        <v>321</v>
      </c>
      <c r="BM375" s="227" t="s">
        <v>1093</v>
      </c>
    </row>
    <row r="376" s="2" customFormat="1">
      <c r="A376" s="40"/>
      <c r="B376" s="41"/>
      <c r="C376" s="42"/>
      <c r="D376" s="229" t="s">
        <v>213</v>
      </c>
      <c r="E376" s="42"/>
      <c r="F376" s="230" t="s">
        <v>851</v>
      </c>
      <c r="G376" s="42"/>
      <c r="H376" s="42"/>
      <c r="I376" s="231"/>
      <c r="J376" s="42"/>
      <c r="K376" s="42"/>
      <c r="L376" s="46"/>
      <c r="M376" s="232"/>
      <c r="N376" s="233"/>
      <c r="O376" s="86"/>
      <c r="P376" s="86"/>
      <c r="Q376" s="86"/>
      <c r="R376" s="86"/>
      <c r="S376" s="86"/>
      <c r="T376" s="87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T376" s="19" t="s">
        <v>213</v>
      </c>
      <c r="AU376" s="19" t="s">
        <v>81</v>
      </c>
    </row>
    <row r="377" s="13" customFormat="1">
      <c r="A377" s="13"/>
      <c r="B377" s="234"/>
      <c r="C377" s="235"/>
      <c r="D377" s="236" t="s">
        <v>215</v>
      </c>
      <c r="E377" s="237" t="s">
        <v>19</v>
      </c>
      <c r="F377" s="238" t="s">
        <v>216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215</v>
      </c>
      <c r="AU377" s="244" t="s">
        <v>81</v>
      </c>
      <c r="AV377" s="13" t="s">
        <v>79</v>
      </c>
      <c r="AW377" s="13" t="s">
        <v>33</v>
      </c>
      <c r="AX377" s="13" t="s">
        <v>72</v>
      </c>
      <c r="AY377" s="244" t="s">
        <v>203</v>
      </c>
    </row>
    <row r="378" s="13" customFormat="1">
      <c r="A378" s="13"/>
      <c r="B378" s="234"/>
      <c r="C378" s="235"/>
      <c r="D378" s="236" t="s">
        <v>215</v>
      </c>
      <c r="E378" s="237" t="s">
        <v>19</v>
      </c>
      <c r="F378" s="238" t="s">
        <v>1094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215</v>
      </c>
      <c r="AU378" s="244" t="s">
        <v>81</v>
      </c>
      <c r="AV378" s="13" t="s">
        <v>79</v>
      </c>
      <c r="AW378" s="13" t="s">
        <v>33</v>
      </c>
      <c r="AX378" s="13" t="s">
        <v>72</v>
      </c>
      <c r="AY378" s="244" t="s">
        <v>203</v>
      </c>
    </row>
    <row r="379" s="13" customFormat="1">
      <c r="A379" s="13"/>
      <c r="B379" s="234"/>
      <c r="C379" s="235"/>
      <c r="D379" s="236" t="s">
        <v>215</v>
      </c>
      <c r="E379" s="237" t="s">
        <v>19</v>
      </c>
      <c r="F379" s="238" t="s">
        <v>459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215</v>
      </c>
      <c r="AU379" s="244" t="s">
        <v>81</v>
      </c>
      <c r="AV379" s="13" t="s">
        <v>79</v>
      </c>
      <c r="AW379" s="13" t="s">
        <v>33</v>
      </c>
      <c r="AX379" s="13" t="s">
        <v>72</v>
      </c>
      <c r="AY379" s="244" t="s">
        <v>203</v>
      </c>
    </row>
    <row r="380" s="13" customFormat="1">
      <c r="A380" s="13"/>
      <c r="B380" s="234"/>
      <c r="C380" s="235"/>
      <c r="D380" s="236" t="s">
        <v>215</v>
      </c>
      <c r="E380" s="237" t="s">
        <v>19</v>
      </c>
      <c r="F380" s="238" t="s">
        <v>363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215</v>
      </c>
      <c r="AU380" s="244" t="s">
        <v>81</v>
      </c>
      <c r="AV380" s="13" t="s">
        <v>79</v>
      </c>
      <c r="AW380" s="13" t="s">
        <v>33</v>
      </c>
      <c r="AX380" s="13" t="s">
        <v>72</v>
      </c>
      <c r="AY380" s="244" t="s">
        <v>203</v>
      </c>
    </row>
    <row r="381" s="13" customFormat="1">
      <c r="A381" s="13"/>
      <c r="B381" s="234"/>
      <c r="C381" s="235"/>
      <c r="D381" s="236" t="s">
        <v>215</v>
      </c>
      <c r="E381" s="237" t="s">
        <v>19</v>
      </c>
      <c r="F381" s="238" t="s">
        <v>853</v>
      </c>
      <c r="G381" s="235"/>
      <c r="H381" s="237" t="s">
        <v>19</v>
      </c>
      <c r="I381" s="239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215</v>
      </c>
      <c r="AU381" s="244" t="s">
        <v>81</v>
      </c>
      <c r="AV381" s="13" t="s">
        <v>79</v>
      </c>
      <c r="AW381" s="13" t="s">
        <v>33</v>
      </c>
      <c r="AX381" s="13" t="s">
        <v>72</v>
      </c>
      <c r="AY381" s="244" t="s">
        <v>203</v>
      </c>
    </row>
    <row r="382" s="14" customFormat="1">
      <c r="A382" s="14"/>
      <c r="B382" s="245"/>
      <c r="C382" s="246"/>
      <c r="D382" s="236" t="s">
        <v>215</v>
      </c>
      <c r="E382" s="247" t="s">
        <v>19</v>
      </c>
      <c r="F382" s="248" t="s">
        <v>79</v>
      </c>
      <c r="G382" s="246"/>
      <c r="H382" s="249">
        <v>1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215</v>
      </c>
      <c r="AU382" s="255" t="s">
        <v>81</v>
      </c>
      <c r="AV382" s="14" t="s">
        <v>81</v>
      </c>
      <c r="AW382" s="14" t="s">
        <v>33</v>
      </c>
      <c r="AX382" s="14" t="s">
        <v>72</v>
      </c>
      <c r="AY382" s="255" t="s">
        <v>203</v>
      </c>
    </row>
    <row r="383" s="15" customFormat="1">
      <c r="A383" s="15"/>
      <c r="B383" s="256"/>
      <c r="C383" s="257"/>
      <c r="D383" s="236" t="s">
        <v>215</v>
      </c>
      <c r="E383" s="258" t="s">
        <v>19</v>
      </c>
      <c r="F383" s="259" t="s">
        <v>246</v>
      </c>
      <c r="G383" s="257"/>
      <c r="H383" s="260">
        <v>1</v>
      </c>
      <c r="I383" s="261"/>
      <c r="J383" s="257"/>
      <c r="K383" s="257"/>
      <c r="L383" s="262"/>
      <c r="M383" s="263"/>
      <c r="N383" s="264"/>
      <c r="O383" s="264"/>
      <c r="P383" s="264"/>
      <c r="Q383" s="264"/>
      <c r="R383" s="264"/>
      <c r="S383" s="264"/>
      <c r="T383" s="26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66" t="s">
        <v>215</v>
      </c>
      <c r="AU383" s="266" t="s">
        <v>81</v>
      </c>
      <c r="AV383" s="15" t="s">
        <v>211</v>
      </c>
      <c r="AW383" s="15" t="s">
        <v>33</v>
      </c>
      <c r="AX383" s="15" t="s">
        <v>79</v>
      </c>
      <c r="AY383" s="266" t="s">
        <v>203</v>
      </c>
    </row>
    <row r="384" s="2" customFormat="1" ht="16.5" customHeight="1">
      <c r="A384" s="40"/>
      <c r="B384" s="41"/>
      <c r="C384" s="270" t="s">
        <v>348</v>
      </c>
      <c r="D384" s="270" t="s">
        <v>771</v>
      </c>
      <c r="E384" s="271" t="s">
        <v>861</v>
      </c>
      <c r="F384" s="272" t="s">
        <v>862</v>
      </c>
      <c r="G384" s="273" t="s">
        <v>358</v>
      </c>
      <c r="H384" s="274">
        <v>1</v>
      </c>
      <c r="I384" s="275"/>
      <c r="J384" s="276">
        <f>ROUND(I384*H384,2)</f>
        <v>0</v>
      </c>
      <c r="K384" s="272" t="s">
        <v>210</v>
      </c>
      <c r="L384" s="277"/>
      <c r="M384" s="278" t="s">
        <v>19</v>
      </c>
      <c r="N384" s="279" t="s">
        <v>43</v>
      </c>
      <c r="O384" s="86"/>
      <c r="P384" s="225">
        <f>O384*H384</f>
        <v>0</v>
      </c>
      <c r="Q384" s="225">
        <v>0.0022000000000000001</v>
      </c>
      <c r="R384" s="225">
        <f>Q384*H384</f>
        <v>0.0022000000000000001</v>
      </c>
      <c r="S384" s="225">
        <v>0</v>
      </c>
      <c r="T384" s="226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27" t="s">
        <v>821</v>
      </c>
      <c r="AT384" s="227" t="s">
        <v>771</v>
      </c>
      <c r="AU384" s="227" t="s">
        <v>81</v>
      </c>
      <c r="AY384" s="19" t="s">
        <v>203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19" t="s">
        <v>79</v>
      </c>
      <c r="BK384" s="228">
        <f>ROUND(I384*H384,2)</f>
        <v>0</v>
      </c>
      <c r="BL384" s="19" t="s">
        <v>321</v>
      </c>
      <c r="BM384" s="227" t="s">
        <v>1095</v>
      </c>
    </row>
    <row r="385" s="13" customFormat="1">
      <c r="A385" s="13"/>
      <c r="B385" s="234"/>
      <c r="C385" s="235"/>
      <c r="D385" s="236" t="s">
        <v>215</v>
      </c>
      <c r="E385" s="237" t="s">
        <v>19</v>
      </c>
      <c r="F385" s="238" t="s">
        <v>216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215</v>
      </c>
      <c r="AU385" s="244" t="s">
        <v>81</v>
      </c>
      <c r="AV385" s="13" t="s">
        <v>79</v>
      </c>
      <c r="AW385" s="13" t="s">
        <v>33</v>
      </c>
      <c r="AX385" s="13" t="s">
        <v>72</v>
      </c>
      <c r="AY385" s="244" t="s">
        <v>203</v>
      </c>
    </row>
    <row r="386" s="13" customFormat="1">
      <c r="A386" s="13"/>
      <c r="B386" s="234"/>
      <c r="C386" s="235"/>
      <c r="D386" s="236" t="s">
        <v>215</v>
      </c>
      <c r="E386" s="237" t="s">
        <v>19</v>
      </c>
      <c r="F386" s="238" t="s">
        <v>1094</v>
      </c>
      <c r="G386" s="235"/>
      <c r="H386" s="237" t="s">
        <v>19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215</v>
      </c>
      <c r="AU386" s="244" t="s">
        <v>81</v>
      </c>
      <c r="AV386" s="13" t="s">
        <v>79</v>
      </c>
      <c r="AW386" s="13" t="s">
        <v>33</v>
      </c>
      <c r="AX386" s="13" t="s">
        <v>72</v>
      </c>
      <c r="AY386" s="244" t="s">
        <v>203</v>
      </c>
    </row>
    <row r="387" s="13" customFormat="1">
      <c r="A387" s="13"/>
      <c r="B387" s="234"/>
      <c r="C387" s="235"/>
      <c r="D387" s="236" t="s">
        <v>215</v>
      </c>
      <c r="E387" s="237" t="s">
        <v>19</v>
      </c>
      <c r="F387" s="238" t="s">
        <v>459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215</v>
      </c>
      <c r="AU387" s="244" t="s">
        <v>81</v>
      </c>
      <c r="AV387" s="13" t="s">
        <v>79</v>
      </c>
      <c r="AW387" s="13" t="s">
        <v>33</v>
      </c>
      <c r="AX387" s="13" t="s">
        <v>72</v>
      </c>
      <c r="AY387" s="244" t="s">
        <v>203</v>
      </c>
    </row>
    <row r="388" s="13" customFormat="1">
      <c r="A388" s="13"/>
      <c r="B388" s="234"/>
      <c r="C388" s="235"/>
      <c r="D388" s="236" t="s">
        <v>215</v>
      </c>
      <c r="E388" s="237" t="s">
        <v>19</v>
      </c>
      <c r="F388" s="238" t="s">
        <v>363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215</v>
      </c>
      <c r="AU388" s="244" t="s">
        <v>81</v>
      </c>
      <c r="AV388" s="13" t="s">
        <v>79</v>
      </c>
      <c r="AW388" s="13" t="s">
        <v>33</v>
      </c>
      <c r="AX388" s="13" t="s">
        <v>72</v>
      </c>
      <c r="AY388" s="244" t="s">
        <v>203</v>
      </c>
    </row>
    <row r="389" s="13" customFormat="1">
      <c r="A389" s="13"/>
      <c r="B389" s="234"/>
      <c r="C389" s="235"/>
      <c r="D389" s="236" t="s">
        <v>215</v>
      </c>
      <c r="E389" s="237" t="s">
        <v>19</v>
      </c>
      <c r="F389" s="238" t="s">
        <v>853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215</v>
      </c>
      <c r="AU389" s="244" t="s">
        <v>81</v>
      </c>
      <c r="AV389" s="13" t="s">
        <v>79</v>
      </c>
      <c r="AW389" s="13" t="s">
        <v>33</v>
      </c>
      <c r="AX389" s="13" t="s">
        <v>72</v>
      </c>
      <c r="AY389" s="244" t="s">
        <v>203</v>
      </c>
    </row>
    <row r="390" s="14" customFormat="1">
      <c r="A390" s="14"/>
      <c r="B390" s="245"/>
      <c r="C390" s="246"/>
      <c r="D390" s="236" t="s">
        <v>215</v>
      </c>
      <c r="E390" s="247" t="s">
        <v>19</v>
      </c>
      <c r="F390" s="248" t="s">
        <v>79</v>
      </c>
      <c r="G390" s="246"/>
      <c r="H390" s="249">
        <v>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215</v>
      </c>
      <c r="AU390" s="255" t="s">
        <v>81</v>
      </c>
      <c r="AV390" s="14" t="s">
        <v>81</v>
      </c>
      <c r="AW390" s="14" t="s">
        <v>33</v>
      </c>
      <c r="AX390" s="14" t="s">
        <v>72</v>
      </c>
      <c r="AY390" s="255" t="s">
        <v>203</v>
      </c>
    </row>
    <row r="391" s="15" customFormat="1">
      <c r="A391" s="15"/>
      <c r="B391" s="256"/>
      <c r="C391" s="257"/>
      <c r="D391" s="236" t="s">
        <v>215</v>
      </c>
      <c r="E391" s="258" t="s">
        <v>19</v>
      </c>
      <c r="F391" s="259" t="s">
        <v>246</v>
      </c>
      <c r="G391" s="257"/>
      <c r="H391" s="260">
        <v>1</v>
      </c>
      <c r="I391" s="261"/>
      <c r="J391" s="257"/>
      <c r="K391" s="257"/>
      <c r="L391" s="262"/>
      <c r="M391" s="263"/>
      <c r="N391" s="264"/>
      <c r="O391" s="264"/>
      <c r="P391" s="264"/>
      <c r="Q391" s="264"/>
      <c r="R391" s="264"/>
      <c r="S391" s="264"/>
      <c r="T391" s="26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66" t="s">
        <v>215</v>
      </c>
      <c r="AU391" s="266" t="s">
        <v>81</v>
      </c>
      <c r="AV391" s="15" t="s">
        <v>211</v>
      </c>
      <c r="AW391" s="15" t="s">
        <v>33</v>
      </c>
      <c r="AX391" s="15" t="s">
        <v>79</v>
      </c>
      <c r="AY391" s="266" t="s">
        <v>203</v>
      </c>
    </row>
    <row r="392" s="2" customFormat="1" ht="21.75" customHeight="1">
      <c r="A392" s="40"/>
      <c r="B392" s="41"/>
      <c r="C392" s="216" t="s">
        <v>355</v>
      </c>
      <c r="D392" s="216" t="s">
        <v>206</v>
      </c>
      <c r="E392" s="217" t="s">
        <v>1096</v>
      </c>
      <c r="F392" s="218" t="s">
        <v>1097</v>
      </c>
      <c r="G392" s="219" t="s">
        <v>505</v>
      </c>
      <c r="H392" s="220">
        <v>1</v>
      </c>
      <c r="I392" s="221"/>
      <c r="J392" s="222">
        <f>ROUND(I392*H392,2)</f>
        <v>0</v>
      </c>
      <c r="K392" s="218" t="s">
        <v>19</v>
      </c>
      <c r="L392" s="46"/>
      <c r="M392" s="223" t="s">
        <v>19</v>
      </c>
      <c r="N392" s="224" t="s">
        <v>43</v>
      </c>
      <c r="O392" s="86"/>
      <c r="P392" s="225">
        <f>O392*H392</f>
        <v>0</v>
      </c>
      <c r="Q392" s="225">
        <v>0.050000000000000003</v>
      </c>
      <c r="R392" s="225">
        <f>Q392*H392</f>
        <v>0.050000000000000003</v>
      </c>
      <c r="S392" s="225">
        <v>0</v>
      </c>
      <c r="T392" s="226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27" t="s">
        <v>321</v>
      </c>
      <c r="AT392" s="227" t="s">
        <v>206</v>
      </c>
      <c r="AU392" s="227" t="s">
        <v>81</v>
      </c>
      <c r="AY392" s="19" t="s">
        <v>203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19" t="s">
        <v>79</v>
      </c>
      <c r="BK392" s="228">
        <f>ROUND(I392*H392,2)</f>
        <v>0</v>
      </c>
      <c r="BL392" s="19" t="s">
        <v>321</v>
      </c>
      <c r="BM392" s="227" t="s">
        <v>1098</v>
      </c>
    </row>
    <row r="393" s="13" customFormat="1">
      <c r="A393" s="13"/>
      <c r="B393" s="234"/>
      <c r="C393" s="235"/>
      <c r="D393" s="236" t="s">
        <v>215</v>
      </c>
      <c r="E393" s="237" t="s">
        <v>19</v>
      </c>
      <c r="F393" s="238" t="s">
        <v>216</v>
      </c>
      <c r="G393" s="235"/>
      <c r="H393" s="237" t="s">
        <v>19</v>
      </c>
      <c r="I393" s="239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215</v>
      </c>
      <c r="AU393" s="244" t="s">
        <v>81</v>
      </c>
      <c r="AV393" s="13" t="s">
        <v>79</v>
      </c>
      <c r="AW393" s="13" t="s">
        <v>33</v>
      </c>
      <c r="AX393" s="13" t="s">
        <v>72</v>
      </c>
      <c r="AY393" s="244" t="s">
        <v>203</v>
      </c>
    </row>
    <row r="394" s="13" customFormat="1">
      <c r="A394" s="13"/>
      <c r="B394" s="234"/>
      <c r="C394" s="235"/>
      <c r="D394" s="236" t="s">
        <v>215</v>
      </c>
      <c r="E394" s="237" t="s">
        <v>19</v>
      </c>
      <c r="F394" s="238" t="s">
        <v>1099</v>
      </c>
      <c r="G394" s="235"/>
      <c r="H394" s="237" t="s">
        <v>19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215</v>
      </c>
      <c r="AU394" s="244" t="s">
        <v>81</v>
      </c>
      <c r="AV394" s="13" t="s">
        <v>79</v>
      </c>
      <c r="AW394" s="13" t="s">
        <v>33</v>
      </c>
      <c r="AX394" s="13" t="s">
        <v>72</v>
      </c>
      <c r="AY394" s="244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459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1100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1101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4" customFormat="1">
      <c r="A398" s="14"/>
      <c r="B398" s="245"/>
      <c r="C398" s="246"/>
      <c r="D398" s="236" t="s">
        <v>215</v>
      </c>
      <c r="E398" s="247" t="s">
        <v>19</v>
      </c>
      <c r="F398" s="248" t="s">
        <v>79</v>
      </c>
      <c r="G398" s="246"/>
      <c r="H398" s="249">
        <v>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215</v>
      </c>
      <c r="AU398" s="255" t="s">
        <v>81</v>
      </c>
      <c r="AV398" s="14" t="s">
        <v>81</v>
      </c>
      <c r="AW398" s="14" t="s">
        <v>33</v>
      </c>
      <c r="AX398" s="14" t="s">
        <v>72</v>
      </c>
      <c r="AY398" s="255" t="s">
        <v>203</v>
      </c>
    </row>
    <row r="399" s="15" customFormat="1">
      <c r="A399" s="15"/>
      <c r="B399" s="256"/>
      <c r="C399" s="257"/>
      <c r="D399" s="236" t="s">
        <v>215</v>
      </c>
      <c r="E399" s="258" t="s">
        <v>19</v>
      </c>
      <c r="F399" s="259" t="s">
        <v>246</v>
      </c>
      <c r="G399" s="257"/>
      <c r="H399" s="260">
        <v>1</v>
      </c>
      <c r="I399" s="261"/>
      <c r="J399" s="257"/>
      <c r="K399" s="257"/>
      <c r="L399" s="262"/>
      <c r="M399" s="263"/>
      <c r="N399" s="264"/>
      <c r="O399" s="264"/>
      <c r="P399" s="264"/>
      <c r="Q399" s="264"/>
      <c r="R399" s="264"/>
      <c r="S399" s="264"/>
      <c r="T399" s="26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6" t="s">
        <v>215</v>
      </c>
      <c r="AU399" s="266" t="s">
        <v>81</v>
      </c>
      <c r="AV399" s="15" t="s">
        <v>211</v>
      </c>
      <c r="AW399" s="15" t="s">
        <v>33</v>
      </c>
      <c r="AX399" s="15" t="s">
        <v>79</v>
      </c>
      <c r="AY399" s="266" t="s">
        <v>203</v>
      </c>
    </row>
    <row r="400" s="13" customFormat="1">
      <c r="A400" s="13"/>
      <c r="B400" s="234"/>
      <c r="C400" s="235"/>
      <c r="D400" s="236" t="s">
        <v>215</v>
      </c>
      <c r="E400" s="237" t="s">
        <v>19</v>
      </c>
      <c r="F400" s="238" t="s">
        <v>1102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215</v>
      </c>
      <c r="AU400" s="244" t="s">
        <v>81</v>
      </c>
      <c r="AV400" s="13" t="s">
        <v>79</v>
      </c>
      <c r="AW400" s="13" t="s">
        <v>33</v>
      </c>
      <c r="AX400" s="13" t="s">
        <v>72</v>
      </c>
      <c r="AY400" s="244" t="s">
        <v>203</v>
      </c>
    </row>
    <row r="401" s="2" customFormat="1" ht="24.15" customHeight="1">
      <c r="A401" s="40"/>
      <c r="B401" s="41"/>
      <c r="C401" s="216" t="s">
        <v>365</v>
      </c>
      <c r="D401" s="216" t="s">
        <v>206</v>
      </c>
      <c r="E401" s="217" t="s">
        <v>865</v>
      </c>
      <c r="F401" s="218" t="s">
        <v>866</v>
      </c>
      <c r="G401" s="219" t="s">
        <v>282</v>
      </c>
      <c r="H401" s="220">
        <v>0.076999999999999999</v>
      </c>
      <c r="I401" s="221"/>
      <c r="J401" s="222">
        <f>ROUND(I401*H401,2)</f>
        <v>0</v>
      </c>
      <c r="K401" s="218" t="s">
        <v>210</v>
      </c>
      <c r="L401" s="46"/>
      <c r="M401" s="223" t="s">
        <v>19</v>
      </c>
      <c r="N401" s="224" t="s">
        <v>43</v>
      </c>
      <c r="O401" s="86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27" t="s">
        <v>321</v>
      </c>
      <c r="AT401" s="227" t="s">
        <v>206</v>
      </c>
      <c r="AU401" s="227" t="s">
        <v>81</v>
      </c>
      <c r="AY401" s="19" t="s">
        <v>203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19" t="s">
        <v>79</v>
      </c>
      <c r="BK401" s="228">
        <f>ROUND(I401*H401,2)</f>
        <v>0</v>
      </c>
      <c r="BL401" s="19" t="s">
        <v>321</v>
      </c>
      <c r="BM401" s="227" t="s">
        <v>1103</v>
      </c>
    </row>
    <row r="402" s="2" customFormat="1">
      <c r="A402" s="40"/>
      <c r="B402" s="41"/>
      <c r="C402" s="42"/>
      <c r="D402" s="229" t="s">
        <v>213</v>
      </c>
      <c r="E402" s="42"/>
      <c r="F402" s="230" t="s">
        <v>868</v>
      </c>
      <c r="G402" s="42"/>
      <c r="H402" s="42"/>
      <c r="I402" s="231"/>
      <c r="J402" s="42"/>
      <c r="K402" s="42"/>
      <c r="L402" s="46"/>
      <c r="M402" s="232"/>
      <c r="N402" s="233"/>
      <c r="O402" s="86"/>
      <c r="P402" s="86"/>
      <c r="Q402" s="86"/>
      <c r="R402" s="86"/>
      <c r="S402" s="86"/>
      <c r="T402" s="87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213</v>
      </c>
      <c r="AU402" s="19" t="s">
        <v>81</v>
      </c>
    </row>
    <row r="403" s="12" customFormat="1" ht="22.8" customHeight="1">
      <c r="A403" s="12"/>
      <c r="B403" s="200"/>
      <c r="C403" s="201"/>
      <c r="D403" s="202" t="s">
        <v>71</v>
      </c>
      <c r="E403" s="214" t="s">
        <v>869</v>
      </c>
      <c r="F403" s="214" t="s">
        <v>870</v>
      </c>
      <c r="G403" s="201"/>
      <c r="H403" s="201"/>
      <c r="I403" s="204"/>
      <c r="J403" s="215">
        <f>BK403</f>
        <v>0</v>
      </c>
      <c r="K403" s="201"/>
      <c r="L403" s="206"/>
      <c r="M403" s="207"/>
      <c r="N403" s="208"/>
      <c r="O403" s="208"/>
      <c r="P403" s="209">
        <f>SUM(P404:P483)</f>
        <v>0</v>
      </c>
      <c r="Q403" s="208"/>
      <c r="R403" s="209">
        <f>SUM(R404:R483)</f>
        <v>0.56573341000000021</v>
      </c>
      <c r="S403" s="208"/>
      <c r="T403" s="210">
        <f>SUM(T404:T483)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211" t="s">
        <v>81</v>
      </c>
      <c r="AT403" s="212" t="s">
        <v>71</v>
      </c>
      <c r="AU403" s="212" t="s">
        <v>79</v>
      </c>
      <c r="AY403" s="211" t="s">
        <v>203</v>
      </c>
      <c r="BK403" s="213">
        <f>SUM(BK404:BK483)</f>
        <v>0</v>
      </c>
    </row>
    <row r="404" s="2" customFormat="1" ht="24.15" customHeight="1">
      <c r="A404" s="40"/>
      <c r="B404" s="41"/>
      <c r="C404" s="216" t="s">
        <v>321</v>
      </c>
      <c r="D404" s="216" t="s">
        <v>206</v>
      </c>
      <c r="E404" s="217" t="s">
        <v>872</v>
      </c>
      <c r="F404" s="218" t="s">
        <v>873</v>
      </c>
      <c r="G404" s="219" t="s">
        <v>209</v>
      </c>
      <c r="H404" s="220">
        <v>1.7729999999999999</v>
      </c>
      <c r="I404" s="221"/>
      <c r="J404" s="222">
        <f>ROUND(I404*H404,2)</f>
        <v>0</v>
      </c>
      <c r="K404" s="218" t="s">
        <v>210</v>
      </c>
      <c r="L404" s="46"/>
      <c r="M404" s="223" t="s">
        <v>19</v>
      </c>
      <c r="N404" s="224" t="s">
        <v>43</v>
      </c>
      <c r="O404" s="86"/>
      <c r="P404" s="225">
        <f>O404*H404</f>
        <v>0</v>
      </c>
      <c r="Q404" s="225">
        <v>0.00027999999999999998</v>
      </c>
      <c r="R404" s="225">
        <f>Q404*H404</f>
        <v>0.0004964399999999999</v>
      </c>
      <c r="S404" s="225">
        <v>0</v>
      </c>
      <c r="T404" s="226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7" t="s">
        <v>321</v>
      </c>
      <c r="AT404" s="227" t="s">
        <v>206</v>
      </c>
      <c r="AU404" s="227" t="s">
        <v>81</v>
      </c>
      <c r="AY404" s="19" t="s">
        <v>203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19" t="s">
        <v>79</v>
      </c>
      <c r="BK404" s="228">
        <f>ROUND(I404*H404,2)</f>
        <v>0</v>
      </c>
      <c r="BL404" s="19" t="s">
        <v>321</v>
      </c>
      <c r="BM404" s="227" t="s">
        <v>1104</v>
      </c>
    </row>
    <row r="405" s="2" customFormat="1">
      <c r="A405" s="40"/>
      <c r="B405" s="41"/>
      <c r="C405" s="42"/>
      <c r="D405" s="229" t="s">
        <v>213</v>
      </c>
      <c r="E405" s="42"/>
      <c r="F405" s="230" t="s">
        <v>875</v>
      </c>
      <c r="G405" s="42"/>
      <c r="H405" s="42"/>
      <c r="I405" s="231"/>
      <c r="J405" s="42"/>
      <c r="K405" s="42"/>
      <c r="L405" s="46"/>
      <c r="M405" s="232"/>
      <c r="N405" s="233"/>
      <c r="O405" s="86"/>
      <c r="P405" s="86"/>
      <c r="Q405" s="86"/>
      <c r="R405" s="86"/>
      <c r="S405" s="86"/>
      <c r="T405" s="87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213</v>
      </c>
      <c r="AU405" s="19" t="s">
        <v>81</v>
      </c>
    </row>
    <row r="406" s="13" customFormat="1">
      <c r="A406" s="13"/>
      <c r="B406" s="234"/>
      <c r="C406" s="235"/>
      <c r="D406" s="236" t="s">
        <v>215</v>
      </c>
      <c r="E406" s="237" t="s">
        <v>19</v>
      </c>
      <c r="F406" s="238" t="s">
        <v>216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215</v>
      </c>
      <c r="AU406" s="244" t="s">
        <v>81</v>
      </c>
      <c r="AV406" s="13" t="s">
        <v>79</v>
      </c>
      <c r="AW406" s="13" t="s">
        <v>33</v>
      </c>
      <c r="AX406" s="13" t="s">
        <v>72</v>
      </c>
      <c r="AY406" s="244" t="s">
        <v>203</v>
      </c>
    </row>
    <row r="407" s="13" customFormat="1">
      <c r="A407" s="13"/>
      <c r="B407" s="234"/>
      <c r="C407" s="235"/>
      <c r="D407" s="236" t="s">
        <v>215</v>
      </c>
      <c r="E407" s="237" t="s">
        <v>19</v>
      </c>
      <c r="F407" s="238" t="s">
        <v>1105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215</v>
      </c>
      <c r="AU407" s="244" t="s">
        <v>81</v>
      </c>
      <c r="AV407" s="13" t="s">
        <v>79</v>
      </c>
      <c r="AW407" s="13" t="s">
        <v>33</v>
      </c>
      <c r="AX407" s="13" t="s">
        <v>72</v>
      </c>
      <c r="AY407" s="244" t="s">
        <v>203</v>
      </c>
    </row>
    <row r="408" s="13" customFormat="1">
      <c r="A408" s="13"/>
      <c r="B408" s="234"/>
      <c r="C408" s="235"/>
      <c r="D408" s="236" t="s">
        <v>215</v>
      </c>
      <c r="E408" s="237" t="s">
        <v>19</v>
      </c>
      <c r="F408" s="238" t="s">
        <v>444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215</v>
      </c>
      <c r="AU408" s="244" t="s">
        <v>81</v>
      </c>
      <c r="AV408" s="13" t="s">
        <v>79</v>
      </c>
      <c r="AW408" s="13" t="s">
        <v>33</v>
      </c>
      <c r="AX408" s="13" t="s">
        <v>72</v>
      </c>
      <c r="AY408" s="244" t="s">
        <v>203</v>
      </c>
    </row>
    <row r="409" s="13" customFormat="1">
      <c r="A409" s="13"/>
      <c r="B409" s="234"/>
      <c r="C409" s="235"/>
      <c r="D409" s="236" t="s">
        <v>215</v>
      </c>
      <c r="E409" s="237" t="s">
        <v>19</v>
      </c>
      <c r="F409" s="238" t="s">
        <v>817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215</v>
      </c>
      <c r="AU409" s="244" t="s">
        <v>81</v>
      </c>
      <c r="AV409" s="13" t="s">
        <v>79</v>
      </c>
      <c r="AW409" s="13" t="s">
        <v>33</v>
      </c>
      <c r="AX409" s="13" t="s">
        <v>72</v>
      </c>
      <c r="AY409" s="244" t="s">
        <v>203</v>
      </c>
    </row>
    <row r="410" s="13" customFormat="1">
      <c r="A410" s="13"/>
      <c r="B410" s="234"/>
      <c r="C410" s="235"/>
      <c r="D410" s="236" t="s">
        <v>215</v>
      </c>
      <c r="E410" s="237" t="s">
        <v>19</v>
      </c>
      <c r="F410" s="238" t="s">
        <v>1106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215</v>
      </c>
      <c r="AU410" s="244" t="s">
        <v>81</v>
      </c>
      <c r="AV410" s="13" t="s">
        <v>79</v>
      </c>
      <c r="AW410" s="13" t="s">
        <v>33</v>
      </c>
      <c r="AX410" s="13" t="s">
        <v>72</v>
      </c>
      <c r="AY410" s="244" t="s">
        <v>203</v>
      </c>
    </row>
    <row r="411" s="13" customFormat="1">
      <c r="A411" s="13"/>
      <c r="B411" s="234"/>
      <c r="C411" s="235"/>
      <c r="D411" s="236" t="s">
        <v>215</v>
      </c>
      <c r="E411" s="237" t="s">
        <v>19</v>
      </c>
      <c r="F411" s="238" t="s">
        <v>1107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215</v>
      </c>
      <c r="AU411" s="244" t="s">
        <v>81</v>
      </c>
      <c r="AV411" s="13" t="s">
        <v>79</v>
      </c>
      <c r="AW411" s="13" t="s">
        <v>33</v>
      </c>
      <c r="AX411" s="13" t="s">
        <v>72</v>
      </c>
      <c r="AY411" s="244" t="s">
        <v>203</v>
      </c>
    </row>
    <row r="412" s="13" customFormat="1">
      <c r="A412" s="13"/>
      <c r="B412" s="234"/>
      <c r="C412" s="235"/>
      <c r="D412" s="236" t="s">
        <v>215</v>
      </c>
      <c r="E412" s="237" t="s">
        <v>19</v>
      </c>
      <c r="F412" s="238" t="s">
        <v>880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215</v>
      </c>
      <c r="AU412" s="244" t="s">
        <v>81</v>
      </c>
      <c r="AV412" s="13" t="s">
        <v>79</v>
      </c>
      <c r="AW412" s="13" t="s">
        <v>33</v>
      </c>
      <c r="AX412" s="13" t="s">
        <v>72</v>
      </c>
      <c r="AY412" s="244" t="s">
        <v>203</v>
      </c>
    </row>
    <row r="413" s="14" customFormat="1">
      <c r="A413" s="14"/>
      <c r="B413" s="245"/>
      <c r="C413" s="246"/>
      <c r="D413" s="236" t="s">
        <v>215</v>
      </c>
      <c r="E413" s="247" t="s">
        <v>19</v>
      </c>
      <c r="F413" s="248" t="s">
        <v>256</v>
      </c>
      <c r="G413" s="246"/>
      <c r="H413" s="249">
        <v>1.7729999999999999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215</v>
      </c>
      <c r="AU413" s="255" t="s">
        <v>81</v>
      </c>
      <c r="AV413" s="14" t="s">
        <v>81</v>
      </c>
      <c r="AW413" s="14" t="s">
        <v>33</v>
      </c>
      <c r="AX413" s="14" t="s">
        <v>72</v>
      </c>
      <c r="AY413" s="255" t="s">
        <v>203</v>
      </c>
    </row>
    <row r="414" s="15" customFormat="1">
      <c r="A414" s="15"/>
      <c r="B414" s="256"/>
      <c r="C414" s="257"/>
      <c r="D414" s="236" t="s">
        <v>215</v>
      </c>
      <c r="E414" s="258" t="s">
        <v>19</v>
      </c>
      <c r="F414" s="259" t="s">
        <v>246</v>
      </c>
      <c r="G414" s="257"/>
      <c r="H414" s="260">
        <v>1.7729999999999999</v>
      </c>
      <c r="I414" s="261"/>
      <c r="J414" s="257"/>
      <c r="K414" s="257"/>
      <c r="L414" s="262"/>
      <c r="M414" s="263"/>
      <c r="N414" s="264"/>
      <c r="O414" s="264"/>
      <c r="P414" s="264"/>
      <c r="Q414" s="264"/>
      <c r="R414" s="264"/>
      <c r="S414" s="264"/>
      <c r="T414" s="26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66" t="s">
        <v>215</v>
      </c>
      <c r="AU414" s="266" t="s">
        <v>81</v>
      </c>
      <c r="AV414" s="15" t="s">
        <v>211</v>
      </c>
      <c r="AW414" s="15" t="s">
        <v>33</v>
      </c>
      <c r="AX414" s="15" t="s">
        <v>79</v>
      </c>
      <c r="AY414" s="266" t="s">
        <v>203</v>
      </c>
    </row>
    <row r="415" s="2" customFormat="1" ht="37.8" customHeight="1">
      <c r="A415" s="40"/>
      <c r="B415" s="41"/>
      <c r="C415" s="270" t="s">
        <v>394</v>
      </c>
      <c r="D415" s="270" t="s">
        <v>771</v>
      </c>
      <c r="E415" s="271" t="s">
        <v>1108</v>
      </c>
      <c r="F415" s="272" t="s">
        <v>1109</v>
      </c>
      <c r="G415" s="273" t="s">
        <v>209</v>
      </c>
      <c r="H415" s="274">
        <v>1.7729999999999999</v>
      </c>
      <c r="I415" s="275"/>
      <c r="J415" s="276">
        <f>ROUND(I415*H415,2)</f>
        <v>0</v>
      </c>
      <c r="K415" s="272" t="s">
        <v>19</v>
      </c>
      <c r="L415" s="277"/>
      <c r="M415" s="278" t="s">
        <v>19</v>
      </c>
      <c r="N415" s="279" t="s">
        <v>43</v>
      </c>
      <c r="O415" s="86"/>
      <c r="P415" s="225">
        <f>O415*H415</f>
        <v>0</v>
      </c>
      <c r="Q415" s="225">
        <v>0.038289999999999998</v>
      </c>
      <c r="R415" s="225">
        <f>Q415*H415</f>
        <v>0.067888169999999998</v>
      </c>
      <c r="S415" s="225">
        <v>0</v>
      </c>
      <c r="T415" s="226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27" t="s">
        <v>821</v>
      </c>
      <c r="AT415" s="227" t="s">
        <v>771</v>
      </c>
      <c r="AU415" s="227" t="s">
        <v>81</v>
      </c>
      <c r="AY415" s="19" t="s">
        <v>203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19" t="s">
        <v>79</v>
      </c>
      <c r="BK415" s="228">
        <f>ROUND(I415*H415,2)</f>
        <v>0</v>
      </c>
      <c r="BL415" s="19" t="s">
        <v>321</v>
      </c>
      <c r="BM415" s="227" t="s">
        <v>1110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216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1105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444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3" customFormat="1">
      <c r="A419" s="13"/>
      <c r="B419" s="234"/>
      <c r="C419" s="235"/>
      <c r="D419" s="236" t="s">
        <v>215</v>
      </c>
      <c r="E419" s="237" t="s">
        <v>19</v>
      </c>
      <c r="F419" s="238" t="s">
        <v>817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215</v>
      </c>
      <c r="AU419" s="244" t="s">
        <v>81</v>
      </c>
      <c r="AV419" s="13" t="s">
        <v>79</v>
      </c>
      <c r="AW419" s="13" t="s">
        <v>33</v>
      </c>
      <c r="AX419" s="13" t="s">
        <v>72</v>
      </c>
      <c r="AY419" s="244" t="s">
        <v>203</v>
      </c>
    </row>
    <row r="420" s="13" customFormat="1">
      <c r="A420" s="13"/>
      <c r="B420" s="234"/>
      <c r="C420" s="235"/>
      <c r="D420" s="236" t="s">
        <v>215</v>
      </c>
      <c r="E420" s="237" t="s">
        <v>19</v>
      </c>
      <c r="F420" s="238" t="s">
        <v>1106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215</v>
      </c>
      <c r="AU420" s="244" t="s">
        <v>81</v>
      </c>
      <c r="AV420" s="13" t="s">
        <v>79</v>
      </c>
      <c r="AW420" s="13" t="s">
        <v>33</v>
      </c>
      <c r="AX420" s="13" t="s">
        <v>72</v>
      </c>
      <c r="AY420" s="244" t="s">
        <v>203</v>
      </c>
    </row>
    <row r="421" s="13" customFormat="1">
      <c r="A421" s="13"/>
      <c r="B421" s="234"/>
      <c r="C421" s="235"/>
      <c r="D421" s="236" t="s">
        <v>215</v>
      </c>
      <c r="E421" s="237" t="s">
        <v>19</v>
      </c>
      <c r="F421" s="238" t="s">
        <v>1107</v>
      </c>
      <c r="G421" s="235"/>
      <c r="H421" s="237" t="s">
        <v>19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215</v>
      </c>
      <c r="AU421" s="244" t="s">
        <v>81</v>
      </c>
      <c r="AV421" s="13" t="s">
        <v>79</v>
      </c>
      <c r="AW421" s="13" t="s">
        <v>33</v>
      </c>
      <c r="AX421" s="13" t="s">
        <v>72</v>
      </c>
      <c r="AY421" s="244" t="s">
        <v>203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880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4" customFormat="1">
      <c r="A423" s="14"/>
      <c r="B423" s="245"/>
      <c r="C423" s="246"/>
      <c r="D423" s="236" t="s">
        <v>215</v>
      </c>
      <c r="E423" s="247" t="s">
        <v>19</v>
      </c>
      <c r="F423" s="248" t="s">
        <v>256</v>
      </c>
      <c r="G423" s="246"/>
      <c r="H423" s="249">
        <v>1.7729999999999999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215</v>
      </c>
      <c r="AU423" s="255" t="s">
        <v>81</v>
      </c>
      <c r="AV423" s="14" t="s">
        <v>81</v>
      </c>
      <c r="AW423" s="14" t="s">
        <v>33</v>
      </c>
      <c r="AX423" s="14" t="s">
        <v>72</v>
      </c>
      <c r="AY423" s="255" t="s">
        <v>203</v>
      </c>
    </row>
    <row r="424" s="15" customFormat="1">
      <c r="A424" s="15"/>
      <c r="B424" s="256"/>
      <c r="C424" s="257"/>
      <c r="D424" s="236" t="s">
        <v>215</v>
      </c>
      <c r="E424" s="258" t="s">
        <v>19</v>
      </c>
      <c r="F424" s="259" t="s">
        <v>246</v>
      </c>
      <c r="G424" s="257"/>
      <c r="H424" s="260">
        <v>1.7729999999999999</v>
      </c>
      <c r="I424" s="261"/>
      <c r="J424" s="257"/>
      <c r="K424" s="257"/>
      <c r="L424" s="262"/>
      <c r="M424" s="263"/>
      <c r="N424" s="264"/>
      <c r="O424" s="264"/>
      <c r="P424" s="264"/>
      <c r="Q424" s="264"/>
      <c r="R424" s="264"/>
      <c r="S424" s="264"/>
      <c r="T424" s="26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66" t="s">
        <v>215</v>
      </c>
      <c r="AU424" s="266" t="s">
        <v>81</v>
      </c>
      <c r="AV424" s="15" t="s">
        <v>211</v>
      </c>
      <c r="AW424" s="15" t="s">
        <v>33</v>
      </c>
      <c r="AX424" s="15" t="s">
        <v>79</v>
      </c>
      <c r="AY424" s="266" t="s">
        <v>203</v>
      </c>
    </row>
    <row r="425" s="2" customFormat="1" ht="24.15" customHeight="1">
      <c r="A425" s="40"/>
      <c r="B425" s="41"/>
      <c r="C425" s="216" t="s">
        <v>430</v>
      </c>
      <c r="D425" s="216" t="s">
        <v>206</v>
      </c>
      <c r="E425" s="217" t="s">
        <v>1111</v>
      </c>
      <c r="F425" s="218" t="s">
        <v>1112</v>
      </c>
      <c r="G425" s="219" t="s">
        <v>209</v>
      </c>
      <c r="H425" s="220">
        <v>11.720000000000001</v>
      </c>
      <c r="I425" s="221"/>
      <c r="J425" s="222">
        <f>ROUND(I425*H425,2)</f>
        <v>0</v>
      </c>
      <c r="K425" s="218" t="s">
        <v>210</v>
      </c>
      <c r="L425" s="46"/>
      <c r="M425" s="223" t="s">
        <v>19</v>
      </c>
      <c r="N425" s="224" t="s">
        <v>43</v>
      </c>
      <c r="O425" s="86"/>
      <c r="P425" s="225">
        <f>O425*H425</f>
        <v>0</v>
      </c>
      <c r="Q425" s="225">
        <v>0.00025000000000000001</v>
      </c>
      <c r="R425" s="225">
        <f>Q425*H425</f>
        <v>0.0029300000000000003</v>
      </c>
      <c r="S425" s="225">
        <v>0</v>
      </c>
      <c r="T425" s="226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27" t="s">
        <v>321</v>
      </c>
      <c r="AT425" s="227" t="s">
        <v>206</v>
      </c>
      <c r="AU425" s="227" t="s">
        <v>81</v>
      </c>
      <c r="AY425" s="19" t="s">
        <v>203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19" t="s">
        <v>79</v>
      </c>
      <c r="BK425" s="228">
        <f>ROUND(I425*H425,2)</f>
        <v>0</v>
      </c>
      <c r="BL425" s="19" t="s">
        <v>321</v>
      </c>
      <c r="BM425" s="227" t="s">
        <v>1113</v>
      </c>
    </row>
    <row r="426" s="2" customFormat="1">
      <c r="A426" s="40"/>
      <c r="B426" s="41"/>
      <c r="C426" s="42"/>
      <c r="D426" s="229" t="s">
        <v>213</v>
      </c>
      <c r="E426" s="42"/>
      <c r="F426" s="230" t="s">
        <v>1114</v>
      </c>
      <c r="G426" s="42"/>
      <c r="H426" s="42"/>
      <c r="I426" s="231"/>
      <c r="J426" s="42"/>
      <c r="K426" s="42"/>
      <c r="L426" s="46"/>
      <c r="M426" s="232"/>
      <c r="N426" s="233"/>
      <c r="O426" s="86"/>
      <c r="P426" s="86"/>
      <c r="Q426" s="86"/>
      <c r="R426" s="86"/>
      <c r="S426" s="86"/>
      <c r="T426" s="87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213</v>
      </c>
      <c r="AU426" s="19" t="s">
        <v>81</v>
      </c>
    </row>
    <row r="427" s="13" customFormat="1">
      <c r="A427" s="13"/>
      <c r="B427" s="234"/>
      <c r="C427" s="235"/>
      <c r="D427" s="236" t="s">
        <v>215</v>
      </c>
      <c r="E427" s="237" t="s">
        <v>19</v>
      </c>
      <c r="F427" s="238" t="s">
        <v>216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215</v>
      </c>
      <c r="AU427" s="244" t="s">
        <v>81</v>
      </c>
      <c r="AV427" s="13" t="s">
        <v>79</v>
      </c>
      <c r="AW427" s="13" t="s">
        <v>33</v>
      </c>
      <c r="AX427" s="13" t="s">
        <v>72</v>
      </c>
      <c r="AY427" s="244" t="s">
        <v>203</v>
      </c>
    </row>
    <row r="428" s="13" customFormat="1">
      <c r="A428" s="13"/>
      <c r="B428" s="234"/>
      <c r="C428" s="235"/>
      <c r="D428" s="236" t="s">
        <v>215</v>
      </c>
      <c r="E428" s="237" t="s">
        <v>19</v>
      </c>
      <c r="F428" s="238" t="s">
        <v>1115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215</v>
      </c>
      <c r="AU428" s="244" t="s">
        <v>81</v>
      </c>
      <c r="AV428" s="13" t="s">
        <v>79</v>
      </c>
      <c r="AW428" s="13" t="s">
        <v>33</v>
      </c>
      <c r="AX428" s="13" t="s">
        <v>72</v>
      </c>
      <c r="AY428" s="244" t="s">
        <v>203</v>
      </c>
    </row>
    <row r="429" s="13" customFormat="1">
      <c r="A429" s="13"/>
      <c r="B429" s="234"/>
      <c r="C429" s="235"/>
      <c r="D429" s="236" t="s">
        <v>215</v>
      </c>
      <c r="E429" s="237" t="s">
        <v>19</v>
      </c>
      <c r="F429" s="238" t="s">
        <v>444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215</v>
      </c>
      <c r="AU429" s="244" t="s">
        <v>81</v>
      </c>
      <c r="AV429" s="13" t="s">
        <v>79</v>
      </c>
      <c r="AW429" s="13" t="s">
        <v>33</v>
      </c>
      <c r="AX429" s="13" t="s">
        <v>72</v>
      </c>
      <c r="AY429" s="244" t="s">
        <v>203</v>
      </c>
    </row>
    <row r="430" s="13" customFormat="1">
      <c r="A430" s="13"/>
      <c r="B430" s="234"/>
      <c r="C430" s="235"/>
      <c r="D430" s="236" t="s">
        <v>215</v>
      </c>
      <c r="E430" s="237" t="s">
        <v>19</v>
      </c>
      <c r="F430" s="238" t="s">
        <v>1116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215</v>
      </c>
      <c r="AU430" s="244" t="s">
        <v>81</v>
      </c>
      <c r="AV430" s="13" t="s">
        <v>79</v>
      </c>
      <c r="AW430" s="13" t="s">
        <v>33</v>
      </c>
      <c r="AX430" s="13" t="s">
        <v>72</v>
      </c>
      <c r="AY430" s="244" t="s">
        <v>203</v>
      </c>
    </row>
    <row r="431" s="13" customFormat="1">
      <c r="A431" s="13"/>
      <c r="B431" s="234"/>
      <c r="C431" s="235"/>
      <c r="D431" s="236" t="s">
        <v>215</v>
      </c>
      <c r="E431" s="237" t="s">
        <v>19</v>
      </c>
      <c r="F431" s="238" t="s">
        <v>1117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215</v>
      </c>
      <c r="AU431" s="244" t="s">
        <v>81</v>
      </c>
      <c r="AV431" s="13" t="s">
        <v>79</v>
      </c>
      <c r="AW431" s="13" t="s">
        <v>33</v>
      </c>
      <c r="AX431" s="13" t="s">
        <v>72</v>
      </c>
      <c r="AY431" s="244" t="s">
        <v>203</v>
      </c>
    </row>
    <row r="432" s="13" customFormat="1">
      <c r="A432" s="13"/>
      <c r="B432" s="234"/>
      <c r="C432" s="235"/>
      <c r="D432" s="236" t="s">
        <v>215</v>
      </c>
      <c r="E432" s="237" t="s">
        <v>19</v>
      </c>
      <c r="F432" s="238" t="s">
        <v>1118</v>
      </c>
      <c r="G432" s="235"/>
      <c r="H432" s="237" t="s">
        <v>19</v>
      </c>
      <c r="I432" s="239"/>
      <c r="J432" s="235"/>
      <c r="K432" s="235"/>
      <c r="L432" s="240"/>
      <c r="M432" s="241"/>
      <c r="N432" s="242"/>
      <c r="O432" s="242"/>
      <c r="P432" s="242"/>
      <c r="Q432" s="242"/>
      <c r="R432" s="242"/>
      <c r="S432" s="242"/>
      <c r="T432" s="24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4" t="s">
        <v>215</v>
      </c>
      <c r="AU432" s="244" t="s">
        <v>81</v>
      </c>
      <c r="AV432" s="13" t="s">
        <v>79</v>
      </c>
      <c r="AW432" s="13" t="s">
        <v>33</v>
      </c>
      <c r="AX432" s="13" t="s">
        <v>72</v>
      </c>
      <c r="AY432" s="244" t="s">
        <v>203</v>
      </c>
    </row>
    <row r="433" s="13" customFormat="1">
      <c r="A433" s="13"/>
      <c r="B433" s="234"/>
      <c r="C433" s="235"/>
      <c r="D433" s="236" t="s">
        <v>215</v>
      </c>
      <c r="E433" s="237" t="s">
        <v>19</v>
      </c>
      <c r="F433" s="238" t="s">
        <v>880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215</v>
      </c>
      <c r="AU433" s="244" t="s">
        <v>81</v>
      </c>
      <c r="AV433" s="13" t="s">
        <v>79</v>
      </c>
      <c r="AW433" s="13" t="s">
        <v>33</v>
      </c>
      <c r="AX433" s="13" t="s">
        <v>72</v>
      </c>
      <c r="AY433" s="244" t="s">
        <v>203</v>
      </c>
    </row>
    <row r="434" s="14" customFormat="1">
      <c r="A434" s="14"/>
      <c r="B434" s="245"/>
      <c r="C434" s="246"/>
      <c r="D434" s="236" t="s">
        <v>215</v>
      </c>
      <c r="E434" s="247" t="s">
        <v>19</v>
      </c>
      <c r="F434" s="248" t="s">
        <v>1119</v>
      </c>
      <c r="G434" s="246"/>
      <c r="H434" s="249">
        <v>11.720000000000001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215</v>
      </c>
      <c r="AU434" s="255" t="s">
        <v>81</v>
      </c>
      <c r="AV434" s="14" t="s">
        <v>81</v>
      </c>
      <c r="AW434" s="14" t="s">
        <v>33</v>
      </c>
      <c r="AX434" s="14" t="s">
        <v>72</v>
      </c>
      <c r="AY434" s="255" t="s">
        <v>203</v>
      </c>
    </row>
    <row r="435" s="15" customFormat="1">
      <c r="A435" s="15"/>
      <c r="B435" s="256"/>
      <c r="C435" s="257"/>
      <c r="D435" s="236" t="s">
        <v>215</v>
      </c>
      <c r="E435" s="258" t="s">
        <v>19</v>
      </c>
      <c r="F435" s="259" t="s">
        <v>246</v>
      </c>
      <c r="G435" s="257"/>
      <c r="H435" s="260">
        <v>11.720000000000001</v>
      </c>
      <c r="I435" s="261"/>
      <c r="J435" s="257"/>
      <c r="K435" s="257"/>
      <c r="L435" s="262"/>
      <c r="M435" s="263"/>
      <c r="N435" s="264"/>
      <c r="O435" s="264"/>
      <c r="P435" s="264"/>
      <c r="Q435" s="264"/>
      <c r="R435" s="264"/>
      <c r="S435" s="264"/>
      <c r="T435" s="26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6" t="s">
        <v>215</v>
      </c>
      <c r="AU435" s="266" t="s">
        <v>81</v>
      </c>
      <c r="AV435" s="15" t="s">
        <v>211</v>
      </c>
      <c r="AW435" s="15" t="s">
        <v>33</v>
      </c>
      <c r="AX435" s="15" t="s">
        <v>79</v>
      </c>
      <c r="AY435" s="266" t="s">
        <v>203</v>
      </c>
    </row>
    <row r="436" s="2" customFormat="1" ht="44.25" customHeight="1">
      <c r="A436" s="40"/>
      <c r="B436" s="41"/>
      <c r="C436" s="270" t="s">
        <v>843</v>
      </c>
      <c r="D436" s="270" t="s">
        <v>771</v>
      </c>
      <c r="E436" s="271" t="s">
        <v>1120</v>
      </c>
      <c r="F436" s="272" t="s">
        <v>1121</v>
      </c>
      <c r="G436" s="273" t="s">
        <v>209</v>
      </c>
      <c r="H436" s="274">
        <v>11.720000000000001</v>
      </c>
      <c r="I436" s="275"/>
      <c r="J436" s="276">
        <f>ROUND(I436*H436,2)</f>
        <v>0</v>
      </c>
      <c r="K436" s="272" t="s">
        <v>19</v>
      </c>
      <c r="L436" s="277"/>
      <c r="M436" s="278" t="s">
        <v>19</v>
      </c>
      <c r="N436" s="279" t="s">
        <v>43</v>
      </c>
      <c r="O436" s="86"/>
      <c r="P436" s="225">
        <f>O436*H436</f>
        <v>0</v>
      </c>
      <c r="Q436" s="225">
        <v>0.038289999999999998</v>
      </c>
      <c r="R436" s="225">
        <f>Q436*H436</f>
        <v>0.44875880000000001</v>
      </c>
      <c r="S436" s="225">
        <v>0</v>
      </c>
      <c r="T436" s="226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7" t="s">
        <v>821</v>
      </c>
      <c r="AT436" s="227" t="s">
        <v>771</v>
      </c>
      <c r="AU436" s="227" t="s">
        <v>81</v>
      </c>
      <c r="AY436" s="19" t="s">
        <v>203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19" t="s">
        <v>79</v>
      </c>
      <c r="BK436" s="228">
        <f>ROUND(I436*H436,2)</f>
        <v>0</v>
      </c>
      <c r="BL436" s="19" t="s">
        <v>321</v>
      </c>
      <c r="BM436" s="227" t="s">
        <v>1122</v>
      </c>
    </row>
    <row r="437" s="13" customFormat="1">
      <c r="A437" s="13"/>
      <c r="B437" s="234"/>
      <c r="C437" s="235"/>
      <c r="D437" s="236" t="s">
        <v>215</v>
      </c>
      <c r="E437" s="237" t="s">
        <v>19</v>
      </c>
      <c r="F437" s="238" t="s">
        <v>216</v>
      </c>
      <c r="G437" s="235"/>
      <c r="H437" s="237" t="s">
        <v>19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215</v>
      </c>
      <c r="AU437" s="244" t="s">
        <v>81</v>
      </c>
      <c r="AV437" s="13" t="s">
        <v>79</v>
      </c>
      <c r="AW437" s="13" t="s">
        <v>33</v>
      </c>
      <c r="AX437" s="13" t="s">
        <v>72</v>
      </c>
      <c r="AY437" s="244" t="s">
        <v>203</v>
      </c>
    </row>
    <row r="438" s="13" customFormat="1">
      <c r="A438" s="13"/>
      <c r="B438" s="234"/>
      <c r="C438" s="235"/>
      <c r="D438" s="236" t="s">
        <v>215</v>
      </c>
      <c r="E438" s="237" t="s">
        <v>19</v>
      </c>
      <c r="F438" s="238" t="s">
        <v>1115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215</v>
      </c>
      <c r="AU438" s="244" t="s">
        <v>81</v>
      </c>
      <c r="AV438" s="13" t="s">
        <v>79</v>
      </c>
      <c r="AW438" s="13" t="s">
        <v>33</v>
      </c>
      <c r="AX438" s="13" t="s">
        <v>72</v>
      </c>
      <c r="AY438" s="244" t="s">
        <v>203</v>
      </c>
    </row>
    <row r="439" s="13" customFormat="1">
      <c r="A439" s="13"/>
      <c r="B439" s="234"/>
      <c r="C439" s="235"/>
      <c r="D439" s="236" t="s">
        <v>215</v>
      </c>
      <c r="E439" s="237" t="s">
        <v>19</v>
      </c>
      <c r="F439" s="238" t="s">
        <v>444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215</v>
      </c>
      <c r="AU439" s="244" t="s">
        <v>81</v>
      </c>
      <c r="AV439" s="13" t="s">
        <v>79</v>
      </c>
      <c r="AW439" s="13" t="s">
        <v>33</v>
      </c>
      <c r="AX439" s="13" t="s">
        <v>72</v>
      </c>
      <c r="AY439" s="244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1116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3" customFormat="1">
      <c r="A441" s="13"/>
      <c r="B441" s="234"/>
      <c r="C441" s="235"/>
      <c r="D441" s="236" t="s">
        <v>215</v>
      </c>
      <c r="E441" s="237" t="s">
        <v>19</v>
      </c>
      <c r="F441" s="238" t="s">
        <v>1117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215</v>
      </c>
      <c r="AU441" s="244" t="s">
        <v>81</v>
      </c>
      <c r="AV441" s="13" t="s">
        <v>79</v>
      </c>
      <c r="AW441" s="13" t="s">
        <v>33</v>
      </c>
      <c r="AX441" s="13" t="s">
        <v>72</v>
      </c>
      <c r="AY441" s="244" t="s">
        <v>203</v>
      </c>
    </row>
    <row r="442" s="13" customFormat="1">
      <c r="A442" s="13"/>
      <c r="B442" s="234"/>
      <c r="C442" s="235"/>
      <c r="D442" s="236" t="s">
        <v>215</v>
      </c>
      <c r="E442" s="237" t="s">
        <v>19</v>
      </c>
      <c r="F442" s="238" t="s">
        <v>1118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215</v>
      </c>
      <c r="AU442" s="244" t="s">
        <v>81</v>
      </c>
      <c r="AV442" s="13" t="s">
        <v>79</v>
      </c>
      <c r="AW442" s="13" t="s">
        <v>33</v>
      </c>
      <c r="AX442" s="13" t="s">
        <v>72</v>
      </c>
      <c r="AY442" s="244" t="s">
        <v>203</v>
      </c>
    </row>
    <row r="443" s="13" customFormat="1">
      <c r="A443" s="13"/>
      <c r="B443" s="234"/>
      <c r="C443" s="235"/>
      <c r="D443" s="236" t="s">
        <v>215</v>
      </c>
      <c r="E443" s="237" t="s">
        <v>19</v>
      </c>
      <c r="F443" s="238" t="s">
        <v>1123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215</v>
      </c>
      <c r="AU443" s="244" t="s">
        <v>81</v>
      </c>
      <c r="AV443" s="13" t="s">
        <v>79</v>
      </c>
      <c r="AW443" s="13" t="s">
        <v>33</v>
      </c>
      <c r="AX443" s="13" t="s">
        <v>72</v>
      </c>
      <c r="AY443" s="244" t="s">
        <v>203</v>
      </c>
    </row>
    <row r="444" s="14" customFormat="1">
      <c r="A444" s="14"/>
      <c r="B444" s="245"/>
      <c r="C444" s="246"/>
      <c r="D444" s="236" t="s">
        <v>215</v>
      </c>
      <c r="E444" s="247" t="s">
        <v>19</v>
      </c>
      <c r="F444" s="248" t="s">
        <v>1119</v>
      </c>
      <c r="G444" s="246"/>
      <c r="H444" s="249">
        <v>11.720000000000001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215</v>
      </c>
      <c r="AU444" s="255" t="s">
        <v>81</v>
      </c>
      <c r="AV444" s="14" t="s">
        <v>81</v>
      </c>
      <c r="AW444" s="14" t="s">
        <v>33</v>
      </c>
      <c r="AX444" s="14" t="s">
        <v>72</v>
      </c>
      <c r="AY444" s="255" t="s">
        <v>203</v>
      </c>
    </row>
    <row r="445" s="15" customFormat="1">
      <c r="A445" s="15"/>
      <c r="B445" s="256"/>
      <c r="C445" s="257"/>
      <c r="D445" s="236" t="s">
        <v>215</v>
      </c>
      <c r="E445" s="258" t="s">
        <v>19</v>
      </c>
      <c r="F445" s="259" t="s">
        <v>246</v>
      </c>
      <c r="G445" s="257"/>
      <c r="H445" s="260">
        <v>11.720000000000001</v>
      </c>
      <c r="I445" s="261"/>
      <c r="J445" s="257"/>
      <c r="K445" s="257"/>
      <c r="L445" s="262"/>
      <c r="M445" s="263"/>
      <c r="N445" s="264"/>
      <c r="O445" s="264"/>
      <c r="P445" s="264"/>
      <c r="Q445" s="264"/>
      <c r="R445" s="264"/>
      <c r="S445" s="264"/>
      <c r="T445" s="26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6" t="s">
        <v>215</v>
      </c>
      <c r="AU445" s="266" t="s">
        <v>81</v>
      </c>
      <c r="AV445" s="15" t="s">
        <v>211</v>
      </c>
      <c r="AW445" s="15" t="s">
        <v>33</v>
      </c>
      <c r="AX445" s="15" t="s">
        <v>79</v>
      </c>
      <c r="AY445" s="266" t="s">
        <v>203</v>
      </c>
    </row>
    <row r="446" s="2" customFormat="1" ht="16.5" customHeight="1">
      <c r="A446" s="40"/>
      <c r="B446" s="41"/>
      <c r="C446" s="216" t="s">
        <v>847</v>
      </c>
      <c r="D446" s="216" t="s">
        <v>206</v>
      </c>
      <c r="E446" s="217" t="s">
        <v>893</v>
      </c>
      <c r="F446" s="218" t="s">
        <v>894</v>
      </c>
      <c r="G446" s="219" t="s">
        <v>358</v>
      </c>
      <c r="H446" s="220">
        <v>1</v>
      </c>
      <c r="I446" s="221"/>
      <c r="J446" s="222">
        <f>ROUND(I446*H446,2)</f>
        <v>0</v>
      </c>
      <c r="K446" s="218" t="s">
        <v>210</v>
      </c>
      <c r="L446" s="46"/>
      <c r="M446" s="223" t="s">
        <v>19</v>
      </c>
      <c r="N446" s="224" t="s">
        <v>43</v>
      </c>
      <c r="O446" s="86"/>
      <c r="P446" s="225">
        <f>O446*H446</f>
        <v>0</v>
      </c>
      <c r="Q446" s="225">
        <v>0.00033</v>
      </c>
      <c r="R446" s="225">
        <f>Q446*H446</f>
        <v>0.00033</v>
      </c>
      <c r="S446" s="225">
        <v>0</v>
      </c>
      <c r="T446" s="226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27" t="s">
        <v>321</v>
      </c>
      <c r="AT446" s="227" t="s">
        <v>206</v>
      </c>
      <c r="AU446" s="227" t="s">
        <v>81</v>
      </c>
      <c r="AY446" s="19" t="s">
        <v>203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19" t="s">
        <v>79</v>
      </c>
      <c r="BK446" s="228">
        <f>ROUND(I446*H446,2)</f>
        <v>0</v>
      </c>
      <c r="BL446" s="19" t="s">
        <v>321</v>
      </c>
      <c r="BM446" s="227" t="s">
        <v>1124</v>
      </c>
    </row>
    <row r="447" s="2" customFormat="1">
      <c r="A447" s="40"/>
      <c r="B447" s="41"/>
      <c r="C447" s="42"/>
      <c r="D447" s="229" t="s">
        <v>213</v>
      </c>
      <c r="E447" s="42"/>
      <c r="F447" s="230" t="s">
        <v>896</v>
      </c>
      <c r="G447" s="42"/>
      <c r="H447" s="42"/>
      <c r="I447" s="231"/>
      <c r="J447" s="42"/>
      <c r="K447" s="42"/>
      <c r="L447" s="46"/>
      <c r="M447" s="232"/>
      <c r="N447" s="233"/>
      <c r="O447" s="86"/>
      <c r="P447" s="86"/>
      <c r="Q447" s="86"/>
      <c r="R447" s="86"/>
      <c r="S447" s="86"/>
      <c r="T447" s="87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213</v>
      </c>
      <c r="AU447" s="19" t="s">
        <v>81</v>
      </c>
    </row>
    <row r="448" s="13" customFormat="1">
      <c r="A448" s="13"/>
      <c r="B448" s="234"/>
      <c r="C448" s="235"/>
      <c r="D448" s="236" t="s">
        <v>215</v>
      </c>
      <c r="E448" s="237" t="s">
        <v>19</v>
      </c>
      <c r="F448" s="238" t="s">
        <v>216</v>
      </c>
      <c r="G448" s="235"/>
      <c r="H448" s="237" t="s">
        <v>19</v>
      </c>
      <c r="I448" s="239"/>
      <c r="J448" s="235"/>
      <c r="K448" s="235"/>
      <c r="L448" s="240"/>
      <c r="M448" s="241"/>
      <c r="N448" s="242"/>
      <c r="O448" s="242"/>
      <c r="P448" s="242"/>
      <c r="Q448" s="242"/>
      <c r="R448" s="242"/>
      <c r="S448" s="242"/>
      <c r="T448" s="24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4" t="s">
        <v>215</v>
      </c>
      <c r="AU448" s="244" t="s">
        <v>81</v>
      </c>
      <c r="AV448" s="13" t="s">
        <v>79</v>
      </c>
      <c r="AW448" s="13" t="s">
        <v>33</v>
      </c>
      <c r="AX448" s="13" t="s">
        <v>72</v>
      </c>
      <c r="AY448" s="244" t="s">
        <v>203</v>
      </c>
    </row>
    <row r="449" s="13" customFormat="1">
      <c r="A449" s="13"/>
      <c r="B449" s="234"/>
      <c r="C449" s="235"/>
      <c r="D449" s="236" t="s">
        <v>215</v>
      </c>
      <c r="E449" s="237" t="s">
        <v>19</v>
      </c>
      <c r="F449" s="238" t="s">
        <v>1125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215</v>
      </c>
      <c r="AU449" s="244" t="s">
        <v>81</v>
      </c>
      <c r="AV449" s="13" t="s">
        <v>79</v>
      </c>
      <c r="AW449" s="13" t="s">
        <v>33</v>
      </c>
      <c r="AX449" s="13" t="s">
        <v>72</v>
      </c>
      <c r="AY449" s="244" t="s">
        <v>203</v>
      </c>
    </row>
    <row r="450" s="13" customFormat="1">
      <c r="A450" s="13"/>
      <c r="B450" s="234"/>
      <c r="C450" s="235"/>
      <c r="D450" s="236" t="s">
        <v>215</v>
      </c>
      <c r="E450" s="237" t="s">
        <v>19</v>
      </c>
      <c r="F450" s="238" t="s">
        <v>459</v>
      </c>
      <c r="G450" s="235"/>
      <c r="H450" s="237" t="s">
        <v>19</v>
      </c>
      <c r="I450" s="239"/>
      <c r="J450" s="235"/>
      <c r="K450" s="235"/>
      <c r="L450" s="240"/>
      <c r="M450" s="241"/>
      <c r="N450" s="242"/>
      <c r="O450" s="242"/>
      <c r="P450" s="242"/>
      <c r="Q450" s="242"/>
      <c r="R450" s="242"/>
      <c r="S450" s="242"/>
      <c r="T450" s="24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4" t="s">
        <v>215</v>
      </c>
      <c r="AU450" s="244" t="s">
        <v>81</v>
      </c>
      <c r="AV450" s="13" t="s">
        <v>79</v>
      </c>
      <c r="AW450" s="13" t="s">
        <v>33</v>
      </c>
      <c r="AX450" s="13" t="s">
        <v>72</v>
      </c>
      <c r="AY450" s="244" t="s">
        <v>203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1100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1126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4" customFormat="1">
      <c r="A453" s="14"/>
      <c r="B453" s="245"/>
      <c r="C453" s="246"/>
      <c r="D453" s="236" t="s">
        <v>215</v>
      </c>
      <c r="E453" s="247" t="s">
        <v>19</v>
      </c>
      <c r="F453" s="248" t="s">
        <v>79</v>
      </c>
      <c r="G453" s="246"/>
      <c r="H453" s="249">
        <v>1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215</v>
      </c>
      <c r="AU453" s="255" t="s">
        <v>81</v>
      </c>
      <c r="AV453" s="14" t="s">
        <v>81</v>
      </c>
      <c r="AW453" s="14" t="s">
        <v>33</v>
      </c>
      <c r="AX453" s="14" t="s">
        <v>72</v>
      </c>
      <c r="AY453" s="255" t="s">
        <v>203</v>
      </c>
    </row>
    <row r="454" s="13" customFormat="1">
      <c r="A454" s="13"/>
      <c r="B454" s="234"/>
      <c r="C454" s="235"/>
      <c r="D454" s="236" t="s">
        <v>215</v>
      </c>
      <c r="E454" s="237" t="s">
        <v>19</v>
      </c>
      <c r="F454" s="238" t="s">
        <v>1127</v>
      </c>
      <c r="G454" s="235"/>
      <c r="H454" s="237" t="s">
        <v>19</v>
      </c>
      <c r="I454" s="239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215</v>
      </c>
      <c r="AU454" s="244" t="s">
        <v>81</v>
      </c>
      <c r="AV454" s="13" t="s">
        <v>79</v>
      </c>
      <c r="AW454" s="13" t="s">
        <v>33</v>
      </c>
      <c r="AX454" s="13" t="s">
        <v>72</v>
      </c>
      <c r="AY454" s="244" t="s">
        <v>203</v>
      </c>
    </row>
    <row r="455" s="15" customFormat="1">
      <c r="A455" s="15"/>
      <c r="B455" s="256"/>
      <c r="C455" s="257"/>
      <c r="D455" s="236" t="s">
        <v>215</v>
      </c>
      <c r="E455" s="258" t="s">
        <v>19</v>
      </c>
      <c r="F455" s="259" t="s">
        <v>246</v>
      </c>
      <c r="G455" s="257"/>
      <c r="H455" s="260">
        <v>1</v>
      </c>
      <c r="I455" s="261"/>
      <c r="J455" s="257"/>
      <c r="K455" s="257"/>
      <c r="L455" s="262"/>
      <c r="M455" s="263"/>
      <c r="N455" s="264"/>
      <c r="O455" s="264"/>
      <c r="P455" s="264"/>
      <c r="Q455" s="264"/>
      <c r="R455" s="264"/>
      <c r="S455" s="264"/>
      <c r="T455" s="26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66" t="s">
        <v>215</v>
      </c>
      <c r="AU455" s="266" t="s">
        <v>81</v>
      </c>
      <c r="AV455" s="15" t="s">
        <v>211</v>
      </c>
      <c r="AW455" s="15" t="s">
        <v>33</v>
      </c>
      <c r="AX455" s="15" t="s">
        <v>79</v>
      </c>
      <c r="AY455" s="266" t="s">
        <v>203</v>
      </c>
    </row>
    <row r="456" s="2" customFormat="1" ht="24.15" customHeight="1">
      <c r="A456" s="40"/>
      <c r="B456" s="41"/>
      <c r="C456" s="270" t="s">
        <v>7</v>
      </c>
      <c r="D456" s="270" t="s">
        <v>771</v>
      </c>
      <c r="E456" s="271" t="s">
        <v>1128</v>
      </c>
      <c r="F456" s="272" t="s">
        <v>1129</v>
      </c>
      <c r="G456" s="273" t="s">
        <v>505</v>
      </c>
      <c r="H456" s="274">
        <v>1</v>
      </c>
      <c r="I456" s="275"/>
      <c r="J456" s="276">
        <f>ROUND(I456*H456,2)</f>
        <v>0</v>
      </c>
      <c r="K456" s="272" t="s">
        <v>19</v>
      </c>
      <c r="L456" s="277"/>
      <c r="M456" s="278" t="s">
        <v>19</v>
      </c>
      <c r="N456" s="279" t="s">
        <v>43</v>
      </c>
      <c r="O456" s="86"/>
      <c r="P456" s="225">
        <f>O456*H456</f>
        <v>0</v>
      </c>
      <c r="Q456" s="225">
        <v>0.040000000000000001</v>
      </c>
      <c r="R456" s="225">
        <f>Q456*H456</f>
        <v>0.040000000000000001</v>
      </c>
      <c r="S456" s="225">
        <v>0</v>
      </c>
      <c r="T456" s="226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27" t="s">
        <v>821</v>
      </c>
      <c r="AT456" s="227" t="s">
        <v>771</v>
      </c>
      <c r="AU456" s="227" t="s">
        <v>81</v>
      </c>
      <c r="AY456" s="19" t="s">
        <v>203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19" t="s">
        <v>79</v>
      </c>
      <c r="BK456" s="228">
        <f>ROUND(I456*H456,2)</f>
        <v>0</v>
      </c>
      <c r="BL456" s="19" t="s">
        <v>321</v>
      </c>
      <c r="BM456" s="227" t="s">
        <v>1130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216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1125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3" customFormat="1">
      <c r="A459" s="13"/>
      <c r="B459" s="234"/>
      <c r="C459" s="235"/>
      <c r="D459" s="236" t="s">
        <v>215</v>
      </c>
      <c r="E459" s="237" t="s">
        <v>19</v>
      </c>
      <c r="F459" s="238" t="s">
        <v>459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215</v>
      </c>
      <c r="AU459" s="244" t="s">
        <v>81</v>
      </c>
      <c r="AV459" s="13" t="s">
        <v>79</v>
      </c>
      <c r="AW459" s="13" t="s">
        <v>33</v>
      </c>
      <c r="AX459" s="13" t="s">
        <v>72</v>
      </c>
      <c r="AY459" s="244" t="s">
        <v>203</v>
      </c>
    </row>
    <row r="460" s="13" customFormat="1">
      <c r="A460" s="13"/>
      <c r="B460" s="234"/>
      <c r="C460" s="235"/>
      <c r="D460" s="236" t="s">
        <v>215</v>
      </c>
      <c r="E460" s="237" t="s">
        <v>19</v>
      </c>
      <c r="F460" s="238" t="s">
        <v>1100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215</v>
      </c>
      <c r="AU460" s="244" t="s">
        <v>81</v>
      </c>
      <c r="AV460" s="13" t="s">
        <v>79</v>
      </c>
      <c r="AW460" s="13" t="s">
        <v>33</v>
      </c>
      <c r="AX460" s="13" t="s">
        <v>72</v>
      </c>
      <c r="AY460" s="244" t="s">
        <v>203</v>
      </c>
    </row>
    <row r="461" s="13" customFormat="1">
      <c r="A461" s="13"/>
      <c r="B461" s="234"/>
      <c r="C461" s="235"/>
      <c r="D461" s="236" t="s">
        <v>215</v>
      </c>
      <c r="E461" s="237" t="s">
        <v>19</v>
      </c>
      <c r="F461" s="238" t="s">
        <v>1129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215</v>
      </c>
      <c r="AU461" s="244" t="s">
        <v>81</v>
      </c>
      <c r="AV461" s="13" t="s">
        <v>79</v>
      </c>
      <c r="AW461" s="13" t="s">
        <v>33</v>
      </c>
      <c r="AX461" s="13" t="s">
        <v>72</v>
      </c>
      <c r="AY461" s="244" t="s">
        <v>203</v>
      </c>
    </row>
    <row r="462" s="14" customFormat="1">
      <c r="A462" s="14"/>
      <c r="B462" s="245"/>
      <c r="C462" s="246"/>
      <c r="D462" s="236" t="s">
        <v>215</v>
      </c>
      <c r="E462" s="247" t="s">
        <v>19</v>
      </c>
      <c r="F462" s="248" t="s">
        <v>79</v>
      </c>
      <c r="G462" s="246"/>
      <c r="H462" s="249">
        <v>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215</v>
      </c>
      <c r="AU462" s="255" t="s">
        <v>81</v>
      </c>
      <c r="AV462" s="14" t="s">
        <v>81</v>
      </c>
      <c r="AW462" s="14" t="s">
        <v>33</v>
      </c>
      <c r="AX462" s="14" t="s">
        <v>72</v>
      </c>
      <c r="AY462" s="255" t="s">
        <v>203</v>
      </c>
    </row>
    <row r="463" s="15" customFormat="1">
      <c r="A463" s="15"/>
      <c r="B463" s="256"/>
      <c r="C463" s="257"/>
      <c r="D463" s="236" t="s">
        <v>215</v>
      </c>
      <c r="E463" s="258" t="s">
        <v>19</v>
      </c>
      <c r="F463" s="259" t="s">
        <v>246</v>
      </c>
      <c r="G463" s="257"/>
      <c r="H463" s="260">
        <v>1</v>
      </c>
      <c r="I463" s="261"/>
      <c r="J463" s="257"/>
      <c r="K463" s="257"/>
      <c r="L463" s="262"/>
      <c r="M463" s="263"/>
      <c r="N463" s="264"/>
      <c r="O463" s="264"/>
      <c r="P463" s="264"/>
      <c r="Q463" s="264"/>
      <c r="R463" s="264"/>
      <c r="S463" s="264"/>
      <c r="T463" s="26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6" t="s">
        <v>215</v>
      </c>
      <c r="AU463" s="266" t="s">
        <v>81</v>
      </c>
      <c r="AV463" s="15" t="s">
        <v>211</v>
      </c>
      <c r="AW463" s="15" t="s">
        <v>33</v>
      </c>
      <c r="AX463" s="15" t="s">
        <v>79</v>
      </c>
      <c r="AY463" s="266" t="s">
        <v>203</v>
      </c>
    </row>
    <row r="464" s="2" customFormat="1" ht="16.5" customHeight="1">
      <c r="A464" s="40"/>
      <c r="B464" s="41"/>
      <c r="C464" s="216" t="s">
        <v>864</v>
      </c>
      <c r="D464" s="216" t="s">
        <v>206</v>
      </c>
      <c r="E464" s="217" t="s">
        <v>893</v>
      </c>
      <c r="F464" s="218" t="s">
        <v>894</v>
      </c>
      <c r="G464" s="219" t="s">
        <v>358</v>
      </c>
      <c r="H464" s="220">
        <v>1</v>
      </c>
      <c r="I464" s="221"/>
      <c r="J464" s="222">
        <f>ROUND(I464*H464,2)</f>
        <v>0</v>
      </c>
      <c r="K464" s="218" t="s">
        <v>210</v>
      </c>
      <c r="L464" s="46"/>
      <c r="M464" s="223" t="s">
        <v>19</v>
      </c>
      <c r="N464" s="224" t="s">
        <v>43</v>
      </c>
      <c r="O464" s="86"/>
      <c r="P464" s="225">
        <f>O464*H464</f>
        <v>0</v>
      </c>
      <c r="Q464" s="225">
        <v>0.00033</v>
      </c>
      <c r="R464" s="225">
        <f>Q464*H464</f>
        <v>0.00033</v>
      </c>
      <c r="S464" s="225">
        <v>0</v>
      </c>
      <c r="T464" s="226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7" t="s">
        <v>321</v>
      </c>
      <c r="AT464" s="227" t="s">
        <v>206</v>
      </c>
      <c r="AU464" s="227" t="s">
        <v>81</v>
      </c>
      <c r="AY464" s="19" t="s">
        <v>203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19" t="s">
        <v>79</v>
      </c>
      <c r="BK464" s="228">
        <f>ROUND(I464*H464,2)</f>
        <v>0</v>
      </c>
      <c r="BL464" s="19" t="s">
        <v>321</v>
      </c>
      <c r="BM464" s="227" t="s">
        <v>1131</v>
      </c>
    </row>
    <row r="465" s="2" customFormat="1">
      <c r="A465" s="40"/>
      <c r="B465" s="41"/>
      <c r="C465" s="42"/>
      <c r="D465" s="229" t="s">
        <v>213</v>
      </c>
      <c r="E465" s="42"/>
      <c r="F465" s="230" t="s">
        <v>896</v>
      </c>
      <c r="G465" s="42"/>
      <c r="H465" s="42"/>
      <c r="I465" s="231"/>
      <c r="J465" s="42"/>
      <c r="K465" s="42"/>
      <c r="L465" s="46"/>
      <c r="M465" s="232"/>
      <c r="N465" s="233"/>
      <c r="O465" s="86"/>
      <c r="P465" s="86"/>
      <c r="Q465" s="86"/>
      <c r="R465" s="86"/>
      <c r="S465" s="86"/>
      <c r="T465" s="87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213</v>
      </c>
      <c r="AU465" s="19" t="s">
        <v>81</v>
      </c>
    </row>
    <row r="466" s="13" customFormat="1">
      <c r="A466" s="13"/>
      <c r="B466" s="234"/>
      <c r="C466" s="235"/>
      <c r="D466" s="236" t="s">
        <v>215</v>
      </c>
      <c r="E466" s="237" t="s">
        <v>19</v>
      </c>
      <c r="F466" s="238" t="s">
        <v>385</v>
      </c>
      <c r="G466" s="235"/>
      <c r="H466" s="237" t="s">
        <v>19</v>
      </c>
      <c r="I466" s="239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215</v>
      </c>
      <c r="AU466" s="244" t="s">
        <v>81</v>
      </c>
      <c r="AV466" s="13" t="s">
        <v>79</v>
      </c>
      <c r="AW466" s="13" t="s">
        <v>33</v>
      </c>
      <c r="AX466" s="13" t="s">
        <v>72</v>
      </c>
      <c r="AY466" s="244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216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3" customFormat="1">
      <c r="A468" s="13"/>
      <c r="B468" s="234"/>
      <c r="C468" s="235"/>
      <c r="D468" s="236" t="s">
        <v>215</v>
      </c>
      <c r="E468" s="237" t="s">
        <v>19</v>
      </c>
      <c r="F468" s="238" t="s">
        <v>1132</v>
      </c>
      <c r="G468" s="235"/>
      <c r="H468" s="237" t="s">
        <v>19</v>
      </c>
      <c r="I468" s="239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215</v>
      </c>
      <c r="AU468" s="244" t="s">
        <v>81</v>
      </c>
      <c r="AV468" s="13" t="s">
        <v>79</v>
      </c>
      <c r="AW468" s="13" t="s">
        <v>33</v>
      </c>
      <c r="AX468" s="13" t="s">
        <v>72</v>
      </c>
      <c r="AY468" s="244" t="s">
        <v>203</v>
      </c>
    </row>
    <row r="469" s="13" customFormat="1">
      <c r="A469" s="13"/>
      <c r="B469" s="234"/>
      <c r="C469" s="235"/>
      <c r="D469" s="236" t="s">
        <v>215</v>
      </c>
      <c r="E469" s="237" t="s">
        <v>19</v>
      </c>
      <c r="F469" s="238" t="s">
        <v>459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215</v>
      </c>
      <c r="AU469" s="244" t="s">
        <v>81</v>
      </c>
      <c r="AV469" s="13" t="s">
        <v>79</v>
      </c>
      <c r="AW469" s="13" t="s">
        <v>33</v>
      </c>
      <c r="AX469" s="13" t="s">
        <v>72</v>
      </c>
      <c r="AY469" s="244" t="s">
        <v>203</v>
      </c>
    </row>
    <row r="470" s="13" customFormat="1">
      <c r="A470" s="13"/>
      <c r="B470" s="234"/>
      <c r="C470" s="235"/>
      <c r="D470" s="236" t="s">
        <v>215</v>
      </c>
      <c r="E470" s="237" t="s">
        <v>19</v>
      </c>
      <c r="F470" s="238" t="s">
        <v>385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215</v>
      </c>
      <c r="AU470" s="244" t="s">
        <v>81</v>
      </c>
      <c r="AV470" s="13" t="s">
        <v>79</v>
      </c>
      <c r="AW470" s="13" t="s">
        <v>33</v>
      </c>
      <c r="AX470" s="13" t="s">
        <v>72</v>
      </c>
      <c r="AY470" s="244" t="s">
        <v>203</v>
      </c>
    </row>
    <row r="471" s="13" customFormat="1">
      <c r="A471" s="13"/>
      <c r="B471" s="234"/>
      <c r="C471" s="235"/>
      <c r="D471" s="236" t="s">
        <v>215</v>
      </c>
      <c r="E471" s="237" t="s">
        <v>19</v>
      </c>
      <c r="F471" s="238" t="s">
        <v>1133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215</v>
      </c>
      <c r="AU471" s="244" t="s">
        <v>81</v>
      </c>
      <c r="AV471" s="13" t="s">
        <v>79</v>
      </c>
      <c r="AW471" s="13" t="s">
        <v>33</v>
      </c>
      <c r="AX471" s="13" t="s">
        <v>72</v>
      </c>
      <c r="AY471" s="244" t="s">
        <v>203</v>
      </c>
    </row>
    <row r="472" s="14" customFormat="1">
      <c r="A472" s="14"/>
      <c r="B472" s="245"/>
      <c r="C472" s="246"/>
      <c r="D472" s="236" t="s">
        <v>215</v>
      </c>
      <c r="E472" s="247" t="s">
        <v>19</v>
      </c>
      <c r="F472" s="248" t="s">
        <v>79</v>
      </c>
      <c r="G472" s="246"/>
      <c r="H472" s="249">
        <v>1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215</v>
      </c>
      <c r="AU472" s="255" t="s">
        <v>81</v>
      </c>
      <c r="AV472" s="14" t="s">
        <v>81</v>
      </c>
      <c r="AW472" s="14" t="s">
        <v>33</v>
      </c>
      <c r="AX472" s="14" t="s">
        <v>72</v>
      </c>
      <c r="AY472" s="255" t="s">
        <v>203</v>
      </c>
    </row>
    <row r="473" s="15" customFormat="1">
      <c r="A473" s="15"/>
      <c r="B473" s="256"/>
      <c r="C473" s="257"/>
      <c r="D473" s="236" t="s">
        <v>215</v>
      </c>
      <c r="E473" s="258" t="s">
        <v>19</v>
      </c>
      <c r="F473" s="259" t="s">
        <v>246</v>
      </c>
      <c r="G473" s="257"/>
      <c r="H473" s="260">
        <v>1</v>
      </c>
      <c r="I473" s="261"/>
      <c r="J473" s="257"/>
      <c r="K473" s="257"/>
      <c r="L473" s="262"/>
      <c r="M473" s="263"/>
      <c r="N473" s="264"/>
      <c r="O473" s="264"/>
      <c r="P473" s="264"/>
      <c r="Q473" s="264"/>
      <c r="R473" s="264"/>
      <c r="S473" s="264"/>
      <c r="T473" s="26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66" t="s">
        <v>215</v>
      </c>
      <c r="AU473" s="266" t="s">
        <v>81</v>
      </c>
      <c r="AV473" s="15" t="s">
        <v>211</v>
      </c>
      <c r="AW473" s="15" t="s">
        <v>33</v>
      </c>
      <c r="AX473" s="15" t="s">
        <v>79</v>
      </c>
      <c r="AY473" s="266" t="s">
        <v>203</v>
      </c>
    </row>
    <row r="474" s="2" customFormat="1" ht="16.5" customHeight="1">
      <c r="A474" s="40"/>
      <c r="B474" s="41"/>
      <c r="C474" s="270" t="s">
        <v>871</v>
      </c>
      <c r="D474" s="270" t="s">
        <v>771</v>
      </c>
      <c r="E474" s="271" t="s">
        <v>1134</v>
      </c>
      <c r="F474" s="272" t="s">
        <v>1135</v>
      </c>
      <c r="G474" s="273" t="s">
        <v>505</v>
      </c>
      <c r="H474" s="274">
        <v>1</v>
      </c>
      <c r="I474" s="275"/>
      <c r="J474" s="276">
        <f>ROUND(I474*H474,2)</f>
        <v>0</v>
      </c>
      <c r="K474" s="272" t="s">
        <v>19</v>
      </c>
      <c r="L474" s="277"/>
      <c r="M474" s="278" t="s">
        <v>19</v>
      </c>
      <c r="N474" s="279" t="s">
        <v>43</v>
      </c>
      <c r="O474" s="86"/>
      <c r="P474" s="225">
        <f>O474*H474</f>
        <v>0</v>
      </c>
      <c r="Q474" s="225">
        <v>0.0050000000000000001</v>
      </c>
      <c r="R474" s="225">
        <f>Q474*H474</f>
        <v>0.0050000000000000001</v>
      </c>
      <c r="S474" s="225">
        <v>0</v>
      </c>
      <c r="T474" s="226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7" t="s">
        <v>821</v>
      </c>
      <c r="AT474" s="227" t="s">
        <v>771</v>
      </c>
      <c r="AU474" s="227" t="s">
        <v>81</v>
      </c>
      <c r="AY474" s="19" t="s">
        <v>203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19" t="s">
        <v>79</v>
      </c>
      <c r="BK474" s="228">
        <f>ROUND(I474*H474,2)</f>
        <v>0</v>
      </c>
      <c r="BL474" s="19" t="s">
        <v>321</v>
      </c>
      <c r="BM474" s="227" t="s">
        <v>1136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216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3" customFormat="1">
      <c r="A476" s="13"/>
      <c r="B476" s="234"/>
      <c r="C476" s="235"/>
      <c r="D476" s="236" t="s">
        <v>215</v>
      </c>
      <c r="E476" s="237" t="s">
        <v>19</v>
      </c>
      <c r="F476" s="238" t="s">
        <v>1132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215</v>
      </c>
      <c r="AU476" s="244" t="s">
        <v>81</v>
      </c>
      <c r="AV476" s="13" t="s">
        <v>79</v>
      </c>
      <c r="AW476" s="13" t="s">
        <v>33</v>
      </c>
      <c r="AX476" s="13" t="s">
        <v>72</v>
      </c>
      <c r="AY476" s="244" t="s">
        <v>203</v>
      </c>
    </row>
    <row r="477" s="13" customFormat="1">
      <c r="A477" s="13"/>
      <c r="B477" s="234"/>
      <c r="C477" s="235"/>
      <c r="D477" s="236" t="s">
        <v>215</v>
      </c>
      <c r="E477" s="237" t="s">
        <v>19</v>
      </c>
      <c r="F477" s="238" t="s">
        <v>459</v>
      </c>
      <c r="G477" s="235"/>
      <c r="H477" s="237" t="s">
        <v>19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215</v>
      </c>
      <c r="AU477" s="244" t="s">
        <v>81</v>
      </c>
      <c r="AV477" s="13" t="s">
        <v>79</v>
      </c>
      <c r="AW477" s="13" t="s">
        <v>33</v>
      </c>
      <c r="AX477" s="13" t="s">
        <v>72</v>
      </c>
      <c r="AY477" s="244" t="s">
        <v>203</v>
      </c>
    </row>
    <row r="478" s="13" customFormat="1">
      <c r="A478" s="13"/>
      <c r="B478" s="234"/>
      <c r="C478" s="235"/>
      <c r="D478" s="236" t="s">
        <v>215</v>
      </c>
      <c r="E478" s="237" t="s">
        <v>19</v>
      </c>
      <c r="F478" s="238" t="s">
        <v>385</v>
      </c>
      <c r="G478" s="235"/>
      <c r="H478" s="237" t="s">
        <v>19</v>
      </c>
      <c r="I478" s="239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215</v>
      </c>
      <c r="AU478" s="244" t="s">
        <v>81</v>
      </c>
      <c r="AV478" s="13" t="s">
        <v>79</v>
      </c>
      <c r="AW478" s="13" t="s">
        <v>33</v>
      </c>
      <c r="AX478" s="13" t="s">
        <v>72</v>
      </c>
      <c r="AY478" s="244" t="s">
        <v>203</v>
      </c>
    </row>
    <row r="479" s="13" customFormat="1">
      <c r="A479" s="13"/>
      <c r="B479" s="234"/>
      <c r="C479" s="235"/>
      <c r="D479" s="236" t="s">
        <v>215</v>
      </c>
      <c r="E479" s="237" t="s">
        <v>19</v>
      </c>
      <c r="F479" s="238" t="s">
        <v>1133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215</v>
      </c>
      <c r="AU479" s="244" t="s">
        <v>81</v>
      </c>
      <c r="AV479" s="13" t="s">
        <v>79</v>
      </c>
      <c r="AW479" s="13" t="s">
        <v>33</v>
      </c>
      <c r="AX479" s="13" t="s">
        <v>72</v>
      </c>
      <c r="AY479" s="244" t="s">
        <v>203</v>
      </c>
    </row>
    <row r="480" s="14" customFormat="1">
      <c r="A480" s="14"/>
      <c r="B480" s="245"/>
      <c r="C480" s="246"/>
      <c r="D480" s="236" t="s">
        <v>215</v>
      </c>
      <c r="E480" s="247" t="s">
        <v>19</v>
      </c>
      <c r="F480" s="248" t="s">
        <v>79</v>
      </c>
      <c r="G480" s="246"/>
      <c r="H480" s="249">
        <v>1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215</v>
      </c>
      <c r="AU480" s="255" t="s">
        <v>81</v>
      </c>
      <c r="AV480" s="14" t="s">
        <v>81</v>
      </c>
      <c r="AW480" s="14" t="s">
        <v>33</v>
      </c>
      <c r="AX480" s="14" t="s">
        <v>72</v>
      </c>
      <c r="AY480" s="255" t="s">
        <v>203</v>
      </c>
    </row>
    <row r="481" s="15" customFormat="1">
      <c r="A481" s="15"/>
      <c r="B481" s="256"/>
      <c r="C481" s="257"/>
      <c r="D481" s="236" t="s">
        <v>215</v>
      </c>
      <c r="E481" s="258" t="s">
        <v>19</v>
      </c>
      <c r="F481" s="259" t="s">
        <v>246</v>
      </c>
      <c r="G481" s="257"/>
      <c r="H481" s="260">
        <v>1</v>
      </c>
      <c r="I481" s="261"/>
      <c r="J481" s="257"/>
      <c r="K481" s="257"/>
      <c r="L481" s="262"/>
      <c r="M481" s="263"/>
      <c r="N481" s="264"/>
      <c r="O481" s="264"/>
      <c r="P481" s="264"/>
      <c r="Q481" s="264"/>
      <c r="R481" s="264"/>
      <c r="S481" s="264"/>
      <c r="T481" s="26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6" t="s">
        <v>215</v>
      </c>
      <c r="AU481" s="266" t="s">
        <v>81</v>
      </c>
      <c r="AV481" s="15" t="s">
        <v>211</v>
      </c>
      <c r="AW481" s="15" t="s">
        <v>33</v>
      </c>
      <c r="AX481" s="15" t="s">
        <v>79</v>
      </c>
      <c r="AY481" s="266" t="s">
        <v>203</v>
      </c>
    </row>
    <row r="482" s="2" customFormat="1" ht="24.15" customHeight="1">
      <c r="A482" s="40"/>
      <c r="B482" s="41"/>
      <c r="C482" s="216" t="s">
        <v>884</v>
      </c>
      <c r="D482" s="216" t="s">
        <v>206</v>
      </c>
      <c r="E482" s="217" t="s">
        <v>904</v>
      </c>
      <c r="F482" s="218" t="s">
        <v>905</v>
      </c>
      <c r="G482" s="219" t="s">
        <v>282</v>
      </c>
      <c r="H482" s="220">
        <v>0.56599999999999995</v>
      </c>
      <c r="I482" s="221"/>
      <c r="J482" s="222">
        <f>ROUND(I482*H482,2)</f>
        <v>0</v>
      </c>
      <c r="K482" s="218" t="s">
        <v>210</v>
      </c>
      <c r="L482" s="46"/>
      <c r="M482" s="223" t="s">
        <v>19</v>
      </c>
      <c r="N482" s="224" t="s">
        <v>43</v>
      </c>
      <c r="O482" s="86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27" t="s">
        <v>321</v>
      </c>
      <c r="AT482" s="227" t="s">
        <v>206</v>
      </c>
      <c r="AU482" s="227" t="s">
        <v>81</v>
      </c>
      <c r="AY482" s="19" t="s">
        <v>203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19" t="s">
        <v>79</v>
      </c>
      <c r="BK482" s="228">
        <f>ROUND(I482*H482,2)</f>
        <v>0</v>
      </c>
      <c r="BL482" s="19" t="s">
        <v>321</v>
      </c>
      <c r="BM482" s="227" t="s">
        <v>1137</v>
      </c>
    </row>
    <row r="483" s="2" customFormat="1">
      <c r="A483" s="40"/>
      <c r="B483" s="41"/>
      <c r="C483" s="42"/>
      <c r="D483" s="229" t="s">
        <v>213</v>
      </c>
      <c r="E483" s="42"/>
      <c r="F483" s="230" t="s">
        <v>907</v>
      </c>
      <c r="G483" s="42"/>
      <c r="H483" s="42"/>
      <c r="I483" s="231"/>
      <c r="J483" s="42"/>
      <c r="K483" s="42"/>
      <c r="L483" s="46"/>
      <c r="M483" s="232"/>
      <c r="N483" s="233"/>
      <c r="O483" s="86"/>
      <c r="P483" s="86"/>
      <c r="Q483" s="86"/>
      <c r="R483" s="86"/>
      <c r="S483" s="86"/>
      <c r="T483" s="87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T483" s="19" t="s">
        <v>213</v>
      </c>
      <c r="AU483" s="19" t="s">
        <v>81</v>
      </c>
    </row>
    <row r="484" s="12" customFormat="1" ht="22.8" customHeight="1">
      <c r="A484" s="12"/>
      <c r="B484" s="200"/>
      <c r="C484" s="201"/>
      <c r="D484" s="202" t="s">
        <v>71</v>
      </c>
      <c r="E484" s="214" t="s">
        <v>619</v>
      </c>
      <c r="F484" s="214" t="s">
        <v>908</v>
      </c>
      <c r="G484" s="201"/>
      <c r="H484" s="201"/>
      <c r="I484" s="204"/>
      <c r="J484" s="215">
        <f>BK484</f>
        <v>0</v>
      </c>
      <c r="K484" s="201"/>
      <c r="L484" s="206"/>
      <c r="M484" s="207"/>
      <c r="N484" s="208"/>
      <c r="O484" s="208"/>
      <c r="P484" s="209">
        <f>SUM(P485:P626)</f>
        <v>0</v>
      </c>
      <c r="Q484" s="208"/>
      <c r="R484" s="209">
        <f>SUM(R485:R626)</f>
        <v>0.56255303999999995</v>
      </c>
      <c r="S484" s="208"/>
      <c r="T484" s="210">
        <f>SUM(T485:T626)</f>
        <v>0</v>
      </c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R484" s="211" t="s">
        <v>81</v>
      </c>
      <c r="AT484" s="212" t="s">
        <v>71</v>
      </c>
      <c r="AU484" s="212" t="s">
        <v>79</v>
      </c>
      <c r="AY484" s="211" t="s">
        <v>203</v>
      </c>
      <c r="BK484" s="213">
        <f>SUM(BK485:BK626)</f>
        <v>0</v>
      </c>
    </row>
    <row r="485" s="2" customFormat="1" ht="16.5" customHeight="1">
      <c r="A485" s="40"/>
      <c r="B485" s="41"/>
      <c r="C485" s="216" t="s">
        <v>888</v>
      </c>
      <c r="D485" s="216" t="s">
        <v>206</v>
      </c>
      <c r="E485" s="217" t="s">
        <v>910</v>
      </c>
      <c r="F485" s="218" t="s">
        <v>911</v>
      </c>
      <c r="G485" s="219" t="s">
        <v>209</v>
      </c>
      <c r="H485" s="220">
        <v>158.243</v>
      </c>
      <c r="I485" s="221"/>
      <c r="J485" s="222">
        <f>ROUND(I485*H485,2)</f>
        <v>0</v>
      </c>
      <c r="K485" s="218" t="s">
        <v>210</v>
      </c>
      <c r="L485" s="46"/>
      <c r="M485" s="223" t="s">
        <v>19</v>
      </c>
      <c r="N485" s="224" t="s">
        <v>43</v>
      </c>
      <c r="O485" s="86"/>
      <c r="P485" s="225">
        <f>O485*H485</f>
        <v>0</v>
      </c>
      <c r="Q485" s="225">
        <v>0</v>
      </c>
      <c r="R485" s="225">
        <f>Q485*H485</f>
        <v>0</v>
      </c>
      <c r="S485" s="225">
        <v>0</v>
      </c>
      <c r="T485" s="226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27" t="s">
        <v>321</v>
      </c>
      <c r="AT485" s="227" t="s">
        <v>206</v>
      </c>
      <c r="AU485" s="227" t="s">
        <v>81</v>
      </c>
      <c r="AY485" s="19" t="s">
        <v>203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19" t="s">
        <v>79</v>
      </c>
      <c r="BK485" s="228">
        <f>ROUND(I485*H485,2)</f>
        <v>0</v>
      </c>
      <c r="BL485" s="19" t="s">
        <v>321</v>
      </c>
      <c r="BM485" s="227" t="s">
        <v>1138</v>
      </c>
    </row>
    <row r="486" s="2" customFormat="1">
      <c r="A486" s="40"/>
      <c r="B486" s="41"/>
      <c r="C486" s="42"/>
      <c r="D486" s="229" t="s">
        <v>213</v>
      </c>
      <c r="E486" s="42"/>
      <c r="F486" s="230" t="s">
        <v>913</v>
      </c>
      <c r="G486" s="42"/>
      <c r="H486" s="42"/>
      <c r="I486" s="231"/>
      <c r="J486" s="42"/>
      <c r="K486" s="42"/>
      <c r="L486" s="46"/>
      <c r="M486" s="232"/>
      <c r="N486" s="233"/>
      <c r="O486" s="86"/>
      <c r="P486" s="86"/>
      <c r="Q486" s="86"/>
      <c r="R486" s="86"/>
      <c r="S486" s="86"/>
      <c r="T486" s="87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T486" s="19" t="s">
        <v>213</v>
      </c>
      <c r="AU486" s="19" t="s">
        <v>81</v>
      </c>
    </row>
    <row r="487" s="13" customFormat="1">
      <c r="A487" s="13"/>
      <c r="B487" s="234"/>
      <c r="C487" s="235"/>
      <c r="D487" s="236" t="s">
        <v>215</v>
      </c>
      <c r="E487" s="237" t="s">
        <v>19</v>
      </c>
      <c r="F487" s="238" t="s">
        <v>216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215</v>
      </c>
      <c r="AU487" s="244" t="s">
        <v>81</v>
      </c>
      <c r="AV487" s="13" t="s">
        <v>79</v>
      </c>
      <c r="AW487" s="13" t="s">
        <v>33</v>
      </c>
      <c r="AX487" s="13" t="s">
        <v>72</v>
      </c>
      <c r="AY487" s="244" t="s">
        <v>203</v>
      </c>
    </row>
    <row r="488" s="13" customFormat="1">
      <c r="A488" s="13"/>
      <c r="B488" s="234"/>
      <c r="C488" s="235"/>
      <c r="D488" s="236" t="s">
        <v>215</v>
      </c>
      <c r="E488" s="237" t="s">
        <v>19</v>
      </c>
      <c r="F488" s="238" t="s">
        <v>1139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215</v>
      </c>
      <c r="AU488" s="244" t="s">
        <v>81</v>
      </c>
      <c r="AV488" s="13" t="s">
        <v>79</v>
      </c>
      <c r="AW488" s="13" t="s">
        <v>33</v>
      </c>
      <c r="AX488" s="13" t="s">
        <v>72</v>
      </c>
      <c r="AY488" s="244" t="s">
        <v>203</v>
      </c>
    </row>
    <row r="489" s="13" customFormat="1">
      <c r="A489" s="13"/>
      <c r="B489" s="234"/>
      <c r="C489" s="235"/>
      <c r="D489" s="236" t="s">
        <v>215</v>
      </c>
      <c r="E489" s="237" t="s">
        <v>19</v>
      </c>
      <c r="F489" s="238" t="s">
        <v>438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215</v>
      </c>
      <c r="AU489" s="244" t="s">
        <v>81</v>
      </c>
      <c r="AV489" s="13" t="s">
        <v>79</v>
      </c>
      <c r="AW489" s="13" t="s">
        <v>33</v>
      </c>
      <c r="AX489" s="13" t="s">
        <v>72</v>
      </c>
      <c r="AY489" s="244" t="s">
        <v>203</v>
      </c>
    </row>
    <row r="490" s="13" customFormat="1">
      <c r="A490" s="13"/>
      <c r="B490" s="234"/>
      <c r="C490" s="235"/>
      <c r="D490" s="236" t="s">
        <v>215</v>
      </c>
      <c r="E490" s="237" t="s">
        <v>19</v>
      </c>
      <c r="F490" s="238" t="s">
        <v>915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215</v>
      </c>
      <c r="AU490" s="244" t="s">
        <v>81</v>
      </c>
      <c r="AV490" s="13" t="s">
        <v>79</v>
      </c>
      <c r="AW490" s="13" t="s">
        <v>33</v>
      </c>
      <c r="AX490" s="13" t="s">
        <v>72</v>
      </c>
      <c r="AY490" s="244" t="s">
        <v>203</v>
      </c>
    </row>
    <row r="491" s="13" customFormat="1">
      <c r="A491" s="13"/>
      <c r="B491" s="234"/>
      <c r="C491" s="235"/>
      <c r="D491" s="236" t="s">
        <v>215</v>
      </c>
      <c r="E491" s="237" t="s">
        <v>19</v>
      </c>
      <c r="F491" s="238" t="s">
        <v>1140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215</v>
      </c>
      <c r="AU491" s="244" t="s">
        <v>81</v>
      </c>
      <c r="AV491" s="13" t="s">
        <v>79</v>
      </c>
      <c r="AW491" s="13" t="s">
        <v>33</v>
      </c>
      <c r="AX491" s="13" t="s">
        <v>72</v>
      </c>
      <c r="AY491" s="244" t="s">
        <v>203</v>
      </c>
    </row>
    <row r="492" s="14" customFormat="1">
      <c r="A492" s="14"/>
      <c r="B492" s="245"/>
      <c r="C492" s="246"/>
      <c r="D492" s="236" t="s">
        <v>215</v>
      </c>
      <c r="E492" s="247" t="s">
        <v>19</v>
      </c>
      <c r="F492" s="248" t="s">
        <v>1038</v>
      </c>
      <c r="G492" s="246"/>
      <c r="H492" s="249">
        <v>25.597000000000001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215</v>
      </c>
      <c r="AU492" s="255" t="s">
        <v>81</v>
      </c>
      <c r="AV492" s="14" t="s">
        <v>81</v>
      </c>
      <c r="AW492" s="14" t="s">
        <v>33</v>
      </c>
      <c r="AX492" s="14" t="s">
        <v>72</v>
      </c>
      <c r="AY492" s="255" t="s">
        <v>203</v>
      </c>
    </row>
    <row r="493" s="13" customFormat="1">
      <c r="A493" s="13"/>
      <c r="B493" s="234"/>
      <c r="C493" s="235"/>
      <c r="D493" s="236" t="s">
        <v>215</v>
      </c>
      <c r="E493" s="237" t="s">
        <v>19</v>
      </c>
      <c r="F493" s="238" t="s">
        <v>216</v>
      </c>
      <c r="G493" s="235"/>
      <c r="H493" s="237" t="s">
        <v>19</v>
      </c>
      <c r="I493" s="239"/>
      <c r="J493" s="235"/>
      <c r="K493" s="235"/>
      <c r="L493" s="240"/>
      <c r="M493" s="241"/>
      <c r="N493" s="242"/>
      <c r="O493" s="242"/>
      <c r="P493" s="242"/>
      <c r="Q493" s="242"/>
      <c r="R493" s="242"/>
      <c r="S493" s="242"/>
      <c r="T493" s="24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4" t="s">
        <v>215</v>
      </c>
      <c r="AU493" s="244" t="s">
        <v>81</v>
      </c>
      <c r="AV493" s="13" t="s">
        <v>79</v>
      </c>
      <c r="AW493" s="13" t="s">
        <v>33</v>
      </c>
      <c r="AX493" s="13" t="s">
        <v>72</v>
      </c>
      <c r="AY493" s="244" t="s">
        <v>203</v>
      </c>
    </row>
    <row r="494" s="13" customFormat="1">
      <c r="A494" s="13"/>
      <c r="B494" s="234"/>
      <c r="C494" s="235"/>
      <c r="D494" s="236" t="s">
        <v>215</v>
      </c>
      <c r="E494" s="237" t="s">
        <v>19</v>
      </c>
      <c r="F494" s="238" t="s">
        <v>1141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215</v>
      </c>
      <c r="AU494" s="244" t="s">
        <v>81</v>
      </c>
      <c r="AV494" s="13" t="s">
        <v>79</v>
      </c>
      <c r="AW494" s="13" t="s">
        <v>33</v>
      </c>
      <c r="AX494" s="13" t="s">
        <v>72</v>
      </c>
      <c r="AY494" s="244" t="s">
        <v>203</v>
      </c>
    </row>
    <row r="495" s="13" customFormat="1">
      <c r="A495" s="13"/>
      <c r="B495" s="234"/>
      <c r="C495" s="235"/>
      <c r="D495" s="236" t="s">
        <v>215</v>
      </c>
      <c r="E495" s="237" t="s">
        <v>19</v>
      </c>
      <c r="F495" s="238" t="s">
        <v>441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215</v>
      </c>
      <c r="AU495" s="244" t="s">
        <v>81</v>
      </c>
      <c r="AV495" s="13" t="s">
        <v>79</v>
      </c>
      <c r="AW495" s="13" t="s">
        <v>33</v>
      </c>
      <c r="AX495" s="13" t="s">
        <v>72</v>
      </c>
      <c r="AY495" s="244" t="s">
        <v>203</v>
      </c>
    </row>
    <row r="496" s="13" customFormat="1">
      <c r="A496" s="13"/>
      <c r="B496" s="234"/>
      <c r="C496" s="235"/>
      <c r="D496" s="236" t="s">
        <v>215</v>
      </c>
      <c r="E496" s="237" t="s">
        <v>19</v>
      </c>
      <c r="F496" s="238" t="s">
        <v>915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215</v>
      </c>
      <c r="AU496" s="244" t="s">
        <v>81</v>
      </c>
      <c r="AV496" s="13" t="s">
        <v>79</v>
      </c>
      <c r="AW496" s="13" t="s">
        <v>33</v>
      </c>
      <c r="AX496" s="13" t="s">
        <v>72</v>
      </c>
      <c r="AY496" s="244" t="s">
        <v>203</v>
      </c>
    </row>
    <row r="497" s="13" customFormat="1">
      <c r="A497" s="13"/>
      <c r="B497" s="234"/>
      <c r="C497" s="235"/>
      <c r="D497" s="236" t="s">
        <v>215</v>
      </c>
      <c r="E497" s="237" t="s">
        <v>19</v>
      </c>
      <c r="F497" s="238" t="s">
        <v>1140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215</v>
      </c>
      <c r="AU497" s="244" t="s">
        <v>81</v>
      </c>
      <c r="AV497" s="13" t="s">
        <v>79</v>
      </c>
      <c r="AW497" s="13" t="s">
        <v>33</v>
      </c>
      <c r="AX497" s="13" t="s">
        <v>72</v>
      </c>
      <c r="AY497" s="244" t="s">
        <v>203</v>
      </c>
    </row>
    <row r="498" s="14" customFormat="1">
      <c r="A498" s="14"/>
      <c r="B498" s="245"/>
      <c r="C498" s="246"/>
      <c r="D498" s="236" t="s">
        <v>215</v>
      </c>
      <c r="E498" s="247" t="s">
        <v>19</v>
      </c>
      <c r="F498" s="248" t="s">
        <v>1040</v>
      </c>
      <c r="G498" s="246"/>
      <c r="H498" s="249">
        <v>30.966000000000001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215</v>
      </c>
      <c r="AU498" s="255" t="s">
        <v>81</v>
      </c>
      <c r="AV498" s="14" t="s">
        <v>81</v>
      </c>
      <c r="AW498" s="14" t="s">
        <v>33</v>
      </c>
      <c r="AX498" s="14" t="s">
        <v>72</v>
      </c>
      <c r="AY498" s="255" t="s">
        <v>203</v>
      </c>
    </row>
    <row r="499" s="13" customFormat="1">
      <c r="A499" s="13"/>
      <c r="B499" s="234"/>
      <c r="C499" s="235"/>
      <c r="D499" s="236" t="s">
        <v>215</v>
      </c>
      <c r="E499" s="237" t="s">
        <v>19</v>
      </c>
      <c r="F499" s="238" t="s">
        <v>216</v>
      </c>
      <c r="G499" s="235"/>
      <c r="H499" s="237" t="s">
        <v>19</v>
      </c>
      <c r="I499" s="239"/>
      <c r="J499" s="235"/>
      <c r="K499" s="235"/>
      <c r="L499" s="240"/>
      <c r="M499" s="241"/>
      <c r="N499" s="242"/>
      <c r="O499" s="242"/>
      <c r="P499" s="242"/>
      <c r="Q499" s="242"/>
      <c r="R499" s="242"/>
      <c r="S499" s="242"/>
      <c r="T499" s="24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4" t="s">
        <v>215</v>
      </c>
      <c r="AU499" s="244" t="s">
        <v>81</v>
      </c>
      <c r="AV499" s="13" t="s">
        <v>79</v>
      </c>
      <c r="AW499" s="13" t="s">
        <v>33</v>
      </c>
      <c r="AX499" s="13" t="s">
        <v>72</v>
      </c>
      <c r="AY499" s="244" t="s">
        <v>203</v>
      </c>
    </row>
    <row r="500" s="13" customFormat="1">
      <c r="A500" s="13"/>
      <c r="B500" s="234"/>
      <c r="C500" s="235"/>
      <c r="D500" s="236" t="s">
        <v>215</v>
      </c>
      <c r="E500" s="237" t="s">
        <v>19</v>
      </c>
      <c r="F500" s="238" t="s">
        <v>1142</v>
      </c>
      <c r="G500" s="235"/>
      <c r="H500" s="237" t="s">
        <v>19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215</v>
      </c>
      <c r="AU500" s="244" t="s">
        <v>81</v>
      </c>
      <c r="AV500" s="13" t="s">
        <v>79</v>
      </c>
      <c r="AW500" s="13" t="s">
        <v>33</v>
      </c>
      <c r="AX500" s="13" t="s">
        <v>72</v>
      </c>
      <c r="AY500" s="244" t="s">
        <v>203</v>
      </c>
    </row>
    <row r="501" s="13" customFormat="1">
      <c r="A501" s="13"/>
      <c r="B501" s="234"/>
      <c r="C501" s="235"/>
      <c r="D501" s="236" t="s">
        <v>215</v>
      </c>
      <c r="E501" s="237" t="s">
        <v>19</v>
      </c>
      <c r="F501" s="238" t="s">
        <v>444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215</v>
      </c>
      <c r="AU501" s="244" t="s">
        <v>81</v>
      </c>
      <c r="AV501" s="13" t="s">
        <v>79</v>
      </c>
      <c r="AW501" s="13" t="s">
        <v>33</v>
      </c>
      <c r="AX501" s="13" t="s">
        <v>72</v>
      </c>
      <c r="AY501" s="244" t="s">
        <v>203</v>
      </c>
    </row>
    <row r="502" s="13" customFormat="1">
      <c r="A502" s="13"/>
      <c r="B502" s="234"/>
      <c r="C502" s="235"/>
      <c r="D502" s="236" t="s">
        <v>215</v>
      </c>
      <c r="E502" s="237" t="s">
        <v>19</v>
      </c>
      <c r="F502" s="238" t="s">
        <v>915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215</v>
      </c>
      <c r="AU502" s="244" t="s">
        <v>81</v>
      </c>
      <c r="AV502" s="13" t="s">
        <v>79</v>
      </c>
      <c r="AW502" s="13" t="s">
        <v>33</v>
      </c>
      <c r="AX502" s="13" t="s">
        <v>72</v>
      </c>
      <c r="AY502" s="244" t="s">
        <v>203</v>
      </c>
    </row>
    <row r="503" s="13" customFormat="1">
      <c r="A503" s="13"/>
      <c r="B503" s="234"/>
      <c r="C503" s="235"/>
      <c r="D503" s="236" t="s">
        <v>215</v>
      </c>
      <c r="E503" s="237" t="s">
        <v>19</v>
      </c>
      <c r="F503" s="238" t="s">
        <v>1140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215</v>
      </c>
      <c r="AU503" s="244" t="s">
        <v>81</v>
      </c>
      <c r="AV503" s="13" t="s">
        <v>79</v>
      </c>
      <c r="AW503" s="13" t="s">
        <v>33</v>
      </c>
      <c r="AX503" s="13" t="s">
        <v>72</v>
      </c>
      <c r="AY503" s="244" t="s">
        <v>203</v>
      </c>
    </row>
    <row r="504" s="14" customFormat="1">
      <c r="A504" s="14"/>
      <c r="B504" s="245"/>
      <c r="C504" s="246"/>
      <c r="D504" s="236" t="s">
        <v>215</v>
      </c>
      <c r="E504" s="247" t="s">
        <v>19</v>
      </c>
      <c r="F504" s="248" t="s">
        <v>1043</v>
      </c>
      <c r="G504" s="246"/>
      <c r="H504" s="249">
        <v>24.669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215</v>
      </c>
      <c r="AU504" s="255" t="s">
        <v>81</v>
      </c>
      <c r="AV504" s="14" t="s">
        <v>81</v>
      </c>
      <c r="AW504" s="14" t="s">
        <v>33</v>
      </c>
      <c r="AX504" s="14" t="s">
        <v>72</v>
      </c>
      <c r="AY504" s="255" t="s">
        <v>203</v>
      </c>
    </row>
    <row r="505" s="13" customFormat="1">
      <c r="A505" s="13"/>
      <c r="B505" s="234"/>
      <c r="C505" s="235"/>
      <c r="D505" s="236" t="s">
        <v>215</v>
      </c>
      <c r="E505" s="237" t="s">
        <v>19</v>
      </c>
      <c r="F505" s="238" t="s">
        <v>216</v>
      </c>
      <c r="G505" s="235"/>
      <c r="H505" s="237" t="s">
        <v>19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215</v>
      </c>
      <c r="AU505" s="244" t="s">
        <v>81</v>
      </c>
      <c r="AV505" s="13" t="s">
        <v>79</v>
      </c>
      <c r="AW505" s="13" t="s">
        <v>33</v>
      </c>
      <c r="AX505" s="13" t="s">
        <v>72</v>
      </c>
      <c r="AY505" s="244" t="s">
        <v>203</v>
      </c>
    </row>
    <row r="506" s="13" customFormat="1">
      <c r="A506" s="13"/>
      <c r="B506" s="234"/>
      <c r="C506" s="235"/>
      <c r="D506" s="236" t="s">
        <v>215</v>
      </c>
      <c r="E506" s="237" t="s">
        <v>19</v>
      </c>
      <c r="F506" s="238" t="s">
        <v>1143</v>
      </c>
      <c r="G506" s="235"/>
      <c r="H506" s="237" t="s">
        <v>19</v>
      </c>
      <c r="I506" s="239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215</v>
      </c>
      <c r="AU506" s="244" t="s">
        <v>81</v>
      </c>
      <c r="AV506" s="13" t="s">
        <v>79</v>
      </c>
      <c r="AW506" s="13" t="s">
        <v>33</v>
      </c>
      <c r="AX506" s="13" t="s">
        <v>72</v>
      </c>
      <c r="AY506" s="244" t="s">
        <v>203</v>
      </c>
    </row>
    <row r="507" s="13" customFormat="1">
      <c r="A507" s="13"/>
      <c r="B507" s="234"/>
      <c r="C507" s="235"/>
      <c r="D507" s="236" t="s">
        <v>215</v>
      </c>
      <c r="E507" s="237" t="s">
        <v>19</v>
      </c>
      <c r="F507" s="238" t="s">
        <v>459</v>
      </c>
      <c r="G507" s="235"/>
      <c r="H507" s="237" t="s">
        <v>19</v>
      </c>
      <c r="I507" s="239"/>
      <c r="J507" s="235"/>
      <c r="K507" s="235"/>
      <c r="L507" s="240"/>
      <c r="M507" s="241"/>
      <c r="N507" s="242"/>
      <c r="O507" s="242"/>
      <c r="P507" s="242"/>
      <c r="Q507" s="242"/>
      <c r="R507" s="242"/>
      <c r="S507" s="242"/>
      <c r="T507" s="24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4" t="s">
        <v>215</v>
      </c>
      <c r="AU507" s="244" t="s">
        <v>81</v>
      </c>
      <c r="AV507" s="13" t="s">
        <v>79</v>
      </c>
      <c r="AW507" s="13" t="s">
        <v>33</v>
      </c>
      <c r="AX507" s="13" t="s">
        <v>72</v>
      </c>
      <c r="AY507" s="244" t="s">
        <v>203</v>
      </c>
    </row>
    <row r="508" s="13" customFormat="1">
      <c r="A508" s="13"/>
      <c r="B508" s="234"/>
      <c r="C508" s="235"/>
      <c r="D508" s="236" t="s">
        <v>215</v>
      </c>
      <c r="E508" s="237" t="s">
        <v>19</v>
      </c>
      <c r="F508" s="238" t="s">
        <v>915</v>
      </c>
      <c r="G508" s="235"/>
      <c r="H508" s="237" t="s">
        <v>19</v>
      </c>
      <c r="I508" s="239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215</v>
      </c>
      <c r="AU508" s="244" t="s">
        <v>81</v>
      </c>
      <c r="AV508" s="13" t="s">
        <v>79</v>
      </c>
      <c r="AW508" s="13" t="s">
        <v>33</v>
      </c>
      <c r="AX508" s="13" t="s">
        <v>72</v>
      </c>
      <c r="AY508" s="244" t="s">
        <v>203</v>
      </c>
    </row>
    <row r="509" s="13" customFormat="1">
      <c r="A509" s="13"/>
      <c r="B509" s="234"/>
      <c r="C509" s="235"/>
      <c r="D509" s="236" t="s">
        <v>215</v>
      </c>
      <c r="E509" s="237" t="s">
        <v>19</v>
      </c>
      <c r="F509" s="238" t="s">
        <v>1140</v>
      </c>
      <c r="G509" s="235"/>
      <c r="H509" s="237" t="s">
        <v>19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215</v>
      </c>
      <c r="AU509" s="244" t="s">
        <v>81</v>
      </c>
      <c r="AV509" s="13" t="s">
        <v>79</v>
      </c>
      <c r="AW509" s="13" t="s">
        <v>33</v>
      </c>
      <c r="AX509" s="13" t="s">
        <v>72</v>
      </c>
      <c r="AY509" s="244" t="s">
        <v>203</v>
      </c>
    </row>
    <row r="510" s="14" customFormat="1">
      <c r="A510" s="14"/>
      <c r="B510" s="245"/>
      <c r="C510" s="246"/>
      <c r="D510" s="236" t="s">
        <v>215</v>
      </c>
      <c r="E510" s="247" t="s">
        <v>19</v>
      </c>
      <c r="F510" s="248" t="s">
        <v>490</v>
      </c>
      <c r="G510" s="246"/>
      <c r="H510" s="249">
        <v>82.665999999999997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5" t="s">
        <v>215</v>
      </c>
      <c r="AU510" s="255" t="s">
        <v>81</v>
      </c>
      <c r="AV510" s="14" t="s">
        <v>81</v>
      </c>
      <c r="AW510" s="14" t="s">
        <v>33</v>
      </c>
      <c r="AX510" s="14" t="s">
        <v>72</v>
      </c>
      <c r="AY510" s="255" t="s">
        <v>203</v>
      </c>
    </row>
    <row r="511" s="14" customFormat="1">
      <c r="A511" s="14"/>
      <c r="B511" s="245"/>
      <c r="C511" s="246"/>
      <c r="D511" s="236" t="s">
        <v>215</v>
      </c>
      <c r="E511" s="247" t="s">
        <v>19</v>
      </c>
      <c r="F511" s="248" t="s">
        <v>1144</v>
      </c>
      <c r="G511" s="246"/>
      <c r="H511" s="249">
        <v>-5.6550000000000002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5" t="s">
        <v>215</v>
      </c>
      <c r="AU511" s="255" t="s">
        <v>81</v>
      </c>
      <c r="AV511" s="14" t="s">
        <v>81</v>
      </c>
      <c r="AW511" s="14" t="s">
        <v>33</v>
      </c>
      <c r="AX511" s="14" t="s">
        <v>72</v>
      </c>
      <c r="AY511" s="255" t="s">
        <v>203</v>
      </c>
    </row>
    <row r="512" s="15" customFormat="1">
      <c r="A512" s="15"/>
      <c r="B512" s="256"/>
      <c r="C512" s="257"/>
      <c r="D512" s="236" t="s">
        <v>215</v>
      </c>
      <c r="E512" s="258" t="s">
        <v>19</v>
      </c>
      <c r="F512" s="259" t="s">
        <v>246</v>
      </c>
      <c r="G512" s="257"/>
      <c r="H512" s="260">
        <v>158.243</v>
      </c>
      <c r="I512" s="261"/>
      <c r="J512" s="257"/>
      <c r="K512" s="257"/>
      <c r="L512" s="262"/>
      <c r="M512" s="263"/>
      <c r="N512" s="264"/>
      <c r="O512" s="264"/>
      <c r="P512" s="264"/>
      <c r="Q512" s="264"/>
      <c r="R512" s="264"/>
      <c r="S512" s="264"/>
      <c r="T512" s="26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66" t="s">
        <v>215</v>
      </c>
      <c r="AU512" s="266" t="s">
        <v>81</v>
      </c>
      <c r="AV512" s="15" t="s">
        <v>211</v>
      </c>
      <c r="AW512" s="15" t="s">
        <v>33</v>
      </c>
      <c r="AX512" s="15" t="s">
        <v>79</v>
      </c>
      <c r="AY512" s="266" t="s">
        <v>203</v>
      </c>
    </row>
    <row r="513" s="2" customFormat="1" ht="16.5" customHeight="1">
      <c r="A513" s="40"/>
      <c r="B513" s="41"/>
      <c r="C513" s="216" t="s">
        <v>892</v>
      </c>
      <c r="D513" s="216" t="s">
        <v>206</v>
      </c>
      <c r="E513" s="217" t="s">
        <v>919</v>
      </c>
      <c r="F513" s="218" t="s">
        <v>920</v>
      </c>
      <c r="G513" s="219" t="s">
        <v>209</v>
      </c>
      <c r="H513" s="220">
        <v>158.243</v>
      </c>
      <c r="I513" s="221"/>
      <c r="J513" s="222">
        <f>ROUND(I513*H513,2)</f>
        <v>0</v>
      </c>
      <c r="K513" s="218" t="s">
        <v>210</v>
      </c>
      <c r="L513" s="46"/>
      <c r="M513" s="223" t="s">
        <v>19</v>
      </c>
      <c r="N513" s="224" t="s">
        <v>43</v>
      </c>
      <c r="O513" s="86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27" t="s">
        <v>321</v>
      </c>
      <c r="AT513" s="227" t="s">
        <v>206</v>
      </c>
      <c r="AU513" s="227" t="s">
        <v>81</v>
      </c>
      <c r="AY513" s="19" t="s">
        <v>203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19" t="s">
        <v>79</v>
      </c>
      <c r="BK513" s="228">
        <f>ROUND(I513*H513,2)</f>
        <v>0</v>
      </c>
      <c r="BL513" s="19" t="s">
        <v>321</v>
      </c>
      <c r="BM513" s="227" t="s">
        <v>1145</v>
      </c>
    </row>
    <row r="514" s="2" customFormat="1">
      <c r="A514" s="40"/>
      <c r="B514" s="41"/>
      <c r="C514" s="42"/>
      <c r="D514" s="229" t="s">
        <v>213</v>
      </c>
      <c r="E514" s="42"/>
      <c r="F514" s="230" t="s">
        <v>922</v>
      </c>
      <c r="G514" s="42"/>
      <c r="H514" s="42"/>
      <c r="I514" s="231"/>
      <c r="J514" s="42"/>
      <c r="K514" s="42"/>
      <c r="L514" s="46"/>
      <c r="M514" s="232"/>
      <c r="N514" s="233"/>
      <c r="O514" s="86"/>
      <c r="P514" s="86"/>
      <c r="Q514" s="86"/>
      <c r="R514" s="86"/>
      <c r="S514" s="86"/>
      <c r="T514" s="87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T514" s="19" t="s">
        <v>213</v>
      </c>
      <c r="AU514" s="19" t="s">
        <v>81</v>
      </c>
    </row>
    <row r="515" s="13" customFormat="1">
      <c r="A515" s="13"/>
      <c r="B515" s="234"/>
      <c r="C515" s="235"/>
      <c r="D515" s="236" t="s">
        <v>215</v>
      </c>
      <c r="E515" s="237" t="s">
        <v>19</v>
      </c>
      <c r="F515" s="238" t="s">
        <v>216</v>
      </c>
      <c r="G515" s="235"/>
      <c r="H515" s="237" t="s">
        <v>19</v>
      </c>
      <c r="I515" s="239"/>
      <c r="J515" s="235"/>
      <c r="K515" s="235"/>
      <c r="L515" s="240"/>
      <c r="M515" s="241"/>
      <c r="N515" s="242"/>
      <c r="O515" s="242"/>
      <c r="P515" s="242"/>
      <c r="Q515" s="242"/>
      <c r="R515" s="242"/>
      <c r="S515" s="242"/>
      <c r="T515" s="24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4" t="s">
        <v>215</v>
      </c>
      <c r="AU515" s="244" t="s">
        <v>81</v>
      </c>
      <c r="AV515" s="13" t="s">
        <v>79</v>
      </c>
      <c r="AW515" s="13" t="s">
        <v>33</v>
      </c>
      <c r="AX515" s="13" t="s">
        <v>72</v>
      </c>
      <c r="AY515" s="244" t="s">
        <v>203</v>
      </c>
    </row>
    <row r="516" s="13" customFormat="1">
      <c r="A516" s="13"/>
      <c r="B516" s="234"/>
      <c r="C516" s="235"/>
      <c r="D516" s="236" t="s">
        <v>215</v>
      </c>
      <c r="E516" s="237" t="s">
        <v>19</v>
      </c>
      <c r="F516" s="238" t="s">
        <v>1139</v>
      </c>
      <c r="G516" s="235"/>
      <c r="H516" s="237" t="s">
        <v>19</v>
      </c>
      <c r="I516" s="239"/>
      <c r="J516" s="235"/>
      <c r="K516" s="235"/>
      <c r="L516" s="240"/>
      <c r="M516" s="241"/>
      <c r="N516" s="242"/>
      <c r="O516" s="242"/>
      <c r="P516" s="242"/>
      <c r="Q516" s="242"/>
      <c r="R516" s="242"/>
      <c r="S516" s="242"/>
      <c r="T516" s="24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4" t="s">
        <v>215</v>
      </c>
      <c r="AU516" s="244" t="s">
        <v>81</v>
      </c>
      <c r="AV516" s="13" t="s">
        <v>79</v>
      </c>
      <c r="AW516" s="13" t="s">
        <v>33</v>
      </c>
      <c r="AX516" s="13" t="s">
        <v>72</v>
      </c>
      <c r="AY516" s="244" t="s">
        <v>203</v>
      </c>
    </row>
    <row r="517" s="13" customFormat="1">
      <c r="A517" s="13"/>
      <c r="B517" s="234"/>
      <c r="C517" s="235"/>
      <c r="D517" s="236" t="s">
        <v>215</v>
      </c>
      <c r="E517" s="237" t="s">
        <v>19</v>
      </c>
      <c r="F517" s="238" t="s">
        <v>438</v>
      </c>
      <c r="G517" s="235"/>
      <c r="H517" s="237" t="s">
        <v>19</v>
      </c>
      <c r="I517" s="239"/>
      <c r="J517" s="235"/>
      <c r="K517" s="235"/>
      <c r="L517" s="240"/>
      <c r="M517" s="241"/>
      <c r="N517" s="242"/>
      <c r="O517" s="242"/>
      <c r="P517" s="242"/>
      <c r="Q517" s="242"/>
      <c r="R517" s="242"/>
      <c r="S517" s="242"/>
      <c r="T517" s="24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4" t="s">
        <v>215</v>
      </c>
      <c r="AU517" s="244" t="s">
        <v>81</v>
      </c>
      <c r="AV517" s="13" t="s">
        <v>79</v>
      </c>
      <c r="AW517" s="13" t="s">
        <v>33</v>
      </c>
      <c r="AX517" s="13" t="s">
        <v>72</v>
      </c>
      <c r="AY517" s="244" t="s">
        <v>203</v>
      </c>
    </row>
    <row r="518" s="13" customFormat="1">
      <c r="A518" s="13"/>
      <c r="B518" s="234"/>
      <c r="C518" s="235"/>
      <c r="D518" s="236" t="s">
        <v>215</v>
      </c>
      <c r="E518" s="237" t="s">
        <v>19</v>
      </c>
      <c r="F518" s="238" t="s">
        <v>915</v>
      </c>
      <c r="G518" s="235"/>
      <c r="H518" s="237" t="s">
        <v>19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215</v>
      </c>
      <c r="AU518" s="244" t="s">
        <v>81</v>
      </c>
      <c r="AV518" s="13" t="s">
        <v>79</v>
      </c>
      <c r="AW518" s="13" t="s">
        <v>33</v>
      </c>
      <c r="AX518" s="13" t="s">
        <v>72</v>
      </c>
      <c r="AY518" s="244" t="s">
        <v>203</v>
      </c>
    </row>
    <row r="519" s="13" customFormat="1">
      <c r="A519" s="13"/>
      <c r="B519" s="234"/>
      <c r="C519" s="235"/>
      <c r="D519" s="236" t="s">
        <v>215</v>
      </c>
      <c r="E519" s="237" t="s">
        <v>19</v>
      </c>
      <c r="F519" s="238" t="s">
        <v>1140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215</v>
      </c>
      <c r="AU519" s="244" t="s">
        <v>81</v>
      </c>
      <c r="AV519" s="13" t="s">
        <v>79</v>
      </c>
      <c r="AW519" s="13" t="s">
        <v>33</v>
      </c>
      <c r="AX519" s="13" t="s">
        <v>72</v>
      </c>
      <c r="AY519" s="244" t="s">
        <v>203</v>
      </c>
    </row>
    <row r="520" s="14" customFormat="1">
      <c r="A520" s="14"/>
      <c r="B520" s="245"/>
      <c r="C520" s="246"/>
      <c r="D520" s="236" t="s">
        <v>215</v>
      </c>
      <c r="E520" s="247" t="s">
        <v>19</v>
      </c>
      <c r="F520" s="248" t="s">
        <v>1038</v>
      </c>
      <c r="G520" s="246"/>
      <c r="H520" s="249">
        <v>25.597000000000001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215</v>
      </c>
      <c r="AU520" s="255" t="s">
        <v>81</v>
      </c>
      <c r="AV520" s="14" t="s">
        <v>81</v>
      </c>
      <c r="AW520" s="14" t="s">
        <v>33</v>
      </c>
      <c r="AX520" s="14" t="s">
        <v>72</v>
      </c>
      <c r="AY520" s="255" t="s">
        <v>203</v>
      </c>
    </row>
    <row r="521" s="13" customFormat="1">
      <c r="A521" s="13"/>
      <c r="B521" s="234"/>
      <c r="C521" s="235"/>
      <c r="D521" s="236" t="s">
        <v>215</v>
      </c>
      <c r="E521" s="237" t="s">
        <v>19</v>
      </c>
      <c r="F521" s="238" t="s">
        <v>216</v>
      </c>
      <c r="G521" s="235"/>
      <c r="H521" s="237" t="s">
        <v>19</v>
      </c>
      <c r="I521" s="239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215</v>
      </c>
      <c r="AU521" s="244" t="s">
        <v>81</v>
      </c>
      <c r="AV521" s="13" t="s">
        <v>79</v>
      </c>
      <c r="AW521" s="13" t="s">
        <v>33</v>
      </c>
      <c r="AX521" s="13" t="s">
        <v>72</v>
      </c>
      <c r="AY521" s="244" t="s">
        <v>203</v>
      </c>
    </row>
    <row r="522" s="13" customFormat="1">
      <c r="A522" s="13"/>
      <c r="B522" s="234"/>
      <c r="C522" s="235"/>
      <c r="D522" s="236" t="s">
        <v>215</v>
      </c>
      <c r="E522" s="237" t="s">
        <v>19</v>
      </c>
      <c r="F522" s="238" t="s">
        <v>1141</v>
      </c>
      <c r="G522" s="235"/>
      <c r="H522" s="237" t="s">
        <v>19</v>
      </c>
      <c r="I522" s="239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215</v>
      </c>
      <c r="AU522" s="244" t="s">
        <v>81</v>
      </c>
      <c r="AV522" s="13" t="s">
        <v>79</v>
      </c>
      <c r="AW522" s="13" t="s">
        <v>33</v>
      </c>
      <c r="AX522" s="13" t="s">
        <v>72</v>
      </c>
      <c r="AY522" s="244" t="s">
        <v>203</v>
      </c>
    </row>
    <row r="523" s="13" customFormat="1">
      <c r="A523" s="13"/>
      <c r="B523" s="234"/>
      <c r="C523" s="235"/>
      <c r="D523" s="236" t="s">
        <v>215</v>
      </c>
      <c r="E523" s="237" t="s">
        <v>19</v>
      </c>
      <c r="F523" s="238" t="s">
        <v>441</v>
      </c>
      <c r="G523" s="235"/>
      <c r="H523" s="237" t="s">
        <v>19</v>
      </c>
      <c r="I523" s="239"/>
      <c r="J523" s="235"/>
      <c r="K523" s="235"/>
      <c r="L523" s="240"/>
      <c r="M523" s="241"/>
      <c r="N523" s="242"/>
      <c r="O523" s="242"/>
      <c r="P523" s="242"/>
      <c r="Q523" s="242"/>
      <c r="R523" s="242"/>
      <c r="S523" s="242"/>
      <c r="T523" s="24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4" t="s">
        <v>215</v>
      </c>
      <c r="AU523" s="244" t="s">
        <v>81</v>
      </c>
      <c r="AV523" s="13" t="s">
        <v>79</v>
      </c>
      <c r="AW523" s="13" t="s">
        <v>33</v>
      </c>
      <c r="AX523" s="13" t="s">
        <v>72</v>
      </c>
      <c r="AY523" s="244" t="s">
        <v>203</v>
      </c>
    </row>
    <row r="524" s="13" customFormat="1">
      <c r="A524" s="13"/>
      <c r="B524" s="234"/>
      <c r="C524" s="235"/>
      <c r="D524" s="236" t="s">
        <v>215</v>
      </c>
      <c r="E524" s="237" t="s">
        <v>19</v>
      </c>
      <c r="F524" s="238" t="s">
        <v>915</v>
      </c>
      <c r="G524" s="235"/>
      <c r="H524" s="237" t="s">
        <v>19</v>
      </c>
      <c r="I524" s="239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215</v>
      </c>
      <c r="AU524" s="244" t="s">
        <v>81</v>
      </c>
      <c r="AV524" s="13" t="s">
        <v>79</v>
      </c>
      <c r="AW524" s="13" t="s">
        <v>33</v>
      </c>
      <c r="AX524" s="13" t="s">
        <v>72</v>
      </c>
      <c r="AY524" s="244" t="s">
        <v>203</v>
      </c>
    </row>
    <row r="525" s="13" customFormat="1">
      <c r="A525" s="13"/>
      <c r="B525" s="234"/>
      <c r="C525" s="235"/>
      <c r="D525" s="236" t="s">
        <v>215</v>
      </c>
      <c r="E525" s="237" t="s">
        <v>19</v>
      </c>
      <c r="F525" s="238" t="s">
        <v>1140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215</v>
      </c>
      <c r="AU525" s="244" t="s">
        <v>81</v>
      </c>
      <c r="AV525" s="13" t="s">
        <v>79</v>
      </c>
      <c r="AW525" s="13" t="s">
        <v>33</v>
      </c>
      <c r="AX525" s="13" t="s">
        <v>72</v>
      </c>
      <c r="AY525" s="244" t="s">
        <v>203</v>
      </c>
    </row>
    <row r="526" s="14" customFormat="1">
      <c r="A526" s="14"/>
      <c r="B526" s="245"/>
      <c r="C526" s="246"/>
      <c r="D526" s="236" t="s">
        <v>215</v>
      </c>
      <c r="E526" s="247" t="s">
        <v>19</v>
      </c>
      <c r="F526" s="248" t="s">
        <v>1040</v>
      </c>
      <c r="G526" s="246"/>
      <c r="H526" s="249">
        <v>30.966000000000001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215</v>
      </c>
      <c r="AU526" s="255" t="s">
        <v>81</v>
      </c>
      <c r="AV526" s="14" t="s">
        <v>81</v>
      </c>
      <c r="AW526" s="14" t="s">
        <v>33</v>
      </c>
      <c r="AX526" s="14" t="s">
        <v>72</v>
      </c>
      <c r="AY526" s="255" t="s">
        <v>203</v>
      </c>
    </row>
    <row r="527" s="13" customFormat="1">
      <c r="A527" s="13"/>
      <c r="B527" s="234"/>
      <c r="C527" s="235"/>
      <c r="D527" s="236" t="s">
        <v>215</v>
      </c>
      <c r="E527" s="237" t="s">
        <v>19</v>
      </c>
      <c r="F527" s="238" t="s">
        <v>216</v>
      </c>
      <c r="G527" s="235"/>
      <c r="H527" s="237" t="s">
        <v>19</v>
      </c>
      <c r="I527" s="239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215</v>
      </c>
      <c r="AU527" s="244" t="s">
        <v>81</v>
      </c>
      <c r="AV527" s="13" t="s">
        <v>79</v>
      </c>
      <c r="AW527" s="13" t="s">
        <v>33</v>
      </c>
      <c r="AX527" s="13" t="s">
        <v>72</v>
      </c>
      <c r="AY527" s="244" t="s">
        <v>203</v>
      </c>
    </row>
    <row r="528" s="13" customFormat="1">
      <c r="A528" s="13"/>
      <c r="B528" s="234"/>
      <c r="C528" s="235"/>
      <c r="D528" s="236" t="s">
        <v>215</v>
      </c>
      <c r="E528" s="237" t="s">
        <v>19</v>
      </c>
      <c r="F528" s="238" t="s">
        <v>1142</v>
      </c>
      <c r="G528" s="235"/>
      <c r="H528" s="237" t="s">
        <v>19</v>
      </c>
      <c r="I528" s="239"/>
      <c r="J528" s="235"/>
      <c r="K528" s="235"/>
      <c r="L528" s="240"/>
      <c r="M528" s="241"/>
      <c r="N528" s="242"/>
      <c r="O528" s="242"/>
      <c r="P528" s="242"/>
      <c r="Q528" s="242"/>
      <c r="R528" s="242"/>
      <c r="S528" s="242"/>
      <c r="T528" s="24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4" t="s">
        <v>215</v>
      </c>
      <c r="AU528" s="244" t="s">
        <v>81</v>
      </c>
      <c r="AV528" s="13" t="s">
        <v>79</v>
      </c>
      <c r="AW528" s="13" t="s">
        <v>33</v>
      </c>
      <c r="AX528" s="13" t="s">
        <v>72</v>
      </c>
      <c r="AY528" s="244" t="s">
        <v>203</v>
      </c>
    </row>
    <row r="529" s="13" customFormat="1">
      <c r="A529" s="13"/>
      <c r="B529" s="234"/>
      <c r="C529" s="235"/>
      <c r="D529" s="236" t="s">
        <v>215</v>
      </c>
      <c r="E529" s="237" t="s">
        <v>19</v>
      </c>
      <c r="F529" s="238" t="s">
        <v>444</v>
      </c>
      <c r="G529" s="235"/>
      <c r="H529" s="237" t="s">
        <v>19</v>
      </c>
      <c r="I529" s="239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215</v>
      </c>
      <c r="AU529" s="244" t="s">
        <v>81</v>
      </c>
      <c r="AV529" s="13" t="s">
        <v>79</v>
      </c>
      <c r="AW529" s="13" t="s">
        <v>33</v>
      </c>
      <c r="AX529" s="13" t="s">
        <v>72</v>
      </c>
      <c r="AY529" s="244" t="s">
        <v>203</v>
      </c>
    </row>
    <row r="530" s="13" customFormat="1">
      <c r="A530" s="13"/>
      <c r="B530" s="234"/>
      <c r="C530" s="235"/>
      <c r="D530" s="236" t="s">
        <v>215</v>
      </c>
      <c r="E530" s="237" t="s">
        <v>19</v>
      </c>
      <c r="F530" s="238" t="s">
        <v>915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215</v>
      </c>
      <c r="AU530" s="244" t="s">
        <v>81</v>
      </c>
      <c r="AV530" s="13" t="s">
        <v>79</v>
      </c>
      <c r="AW530" s="13" t="s">
        <v>33</v>
      </c>
      <c r="AX530" s="13" t="s">
        <v>72</v>
      </c>
      <c r="AY530" s="244" t="s">
        <v>203</v>
      </c>
    </row>
    <row r="531" s="13" customFormat="1">
      <c r="A531" s="13"/>
      <c r="B531" s="234"/>
      <c r="C531" s="235"/>
      <c r="D531" s="236" t="s">
        <v>215</v>
      </c>
      <c r="E531" s="237" t="s">
        <v>19</v>
      </c>
      <c r="F531" s="238" t="s">
        <v>1140</v>
      </c>
      <c r="G531" s="235"/>
      <c r="H531" s="237" t="s">
        <v>19</v>
      </c>
      <c r="I531" s="239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215</v>
      </c>
      <c r="AU531" s="244" t="s">
        <v>81</v>
      </c>
      <c r="AV531" s="13" t="s">
        <v>79</v>
      </c>
      <c r="AW531" s="13" t="s">
        <v>33</v>
      </c>
      <c r="AX531" s="13" t="s">
        <v>72</v>
      </c>
      <c r="AY531" s="244" t="s">
        <v>203</v>
      </c>
    </row>
    <row r="532" s="14" customFormat="1">
      <c r="A532" s="14"/>
      <c r="B532" s="245"/>
      <c r="C532" s="246"/>
      <c r="D532" s="236" t="s">
        <v>215</v>
      </c>
      <c r="E532" s="247" t="s">
        <v>19</v>
      </c>
      <c r="F532" s="248" t="s">
        <v>1043</v>
      </c>
      <c r="G532" s="246"/>
      <c r="H532" s="249">
        <v>24.669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215</v>
      </c>
      <c r="AU532" s="255" t="s">
        <v>81</v>
      </c>
      <c r="AV532" s="14" t="s">
        <v>81</v>
      </c>
      <c r="AW532" s="14" t="s">
        <v>33</v>
      </c>
      <c r="AX532" s="14" t="s">
        <v>72</v>
      </c>
      <c r="AY532" s="255" t="s">
        <v>203</v>
      </c>
    </row>
    <row r="533" s="13" customFormat="1">
      <c r="A533" s="13"/>
      <c r="B533" s="234"/>
      <c r="C533" s="235"/>
      <c r="D533" s="236" t="s">
        <v>215</v>
      </c>
      <c r="E533" s="237" t="s">
        <v>19</v>
      </c>
      <c r="F533" s="238" t="s">
        <v>216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215</v>
      </c>
      <c r="AU533" s="244" t="s">
        <v>81</v>
      </c>
      <c r="AV533" s="13" t="s">
        <v>79</v>
      </c>
      <c r="AW533" s="13" t="s">
        <v>33</v>
      </c>
      <c r="AX533" s="13" t="s">
        <v>72</v>
      </c>
      <c r="AY533" s="244" t="s">
        <v>203</v>
      </c>
    </row>
    <row r="534" s="13" customFormat="1">
      <c r="A534" s="13"/>
      <c r="B534" s="234"/>
      <c r="C534" s="235"/>
      <c r="D534" s="236" t="s">
        <v>215</v>
      </c>
      <c r="E534" s="237" t="s">
        <v>19</v>
      </c>
      <c r="F534" s="238" t="s">
        <v>1143</v>
      </c>
      <c r="G534" s="235"/>
      <c r="H534" s="237" t="s">
        <v>19</v>
      </c>
      <c r="I534" s="239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215</v>
      </c>
      <c r="AU534" s="244" t="s">
        <v>81</v>
      </c>
      <c r="AV534" s="13" t="s">
        <v>79</v>
      </c>
      <c r="AW534" s="13" t="s">
        <v>33</v>
      </c>
      <c r="AX534" s="13" t="s">
        <v>72</v>
      </c>
      <c r="AY534" s="244" t="s">
        <v>203</v>
      </c>
    </row>
    <row r="535" s="13" customFormat="1">
      <c r="A535" s="13"/>
      <c r="B535" s="234"/>
      <c r="C535" s="235"/>
      <c r="D535" s="236" t="s">
        <v>215</v>
      </c>
      <c r="E535" s="237" t="s">
        <v>19</v>
      </c>
      <c r="F535" s="238" t="s">
        <v>459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215</v>
      </c>
      <c r="AU535" s="244" t="s">
        <v>81</v>
      </c>
      <c r="AV535" s="13" t="s">
        <v>79</v>
      </c>
      <c r="AW535" s="13" t="s">
        <v>33</v>
      </c>
      <c r="AX535" s="13" t="s">
        <v>72</v>
      </c>
      <c r="AY535" s="244" t="s">
        <v>203</v>
      </c>
    </row>
    <row r="536" s="13" customFormat="1">
      <c r="A536" s="13"/>
      <c r="B536" s="234"/>
      <c r="C536" s="235"/>
      <c r="D536" s="236" t="s">
        <v>215</v>
      </c>
      <c r="E536" s="237" t="s">
        <v>19</v>
      </c>
      <c r="F536" s="238" t="s">
        <v>915</v>
      </c>
      <c r="G536" s="235"/>
      <c r="H536" s="237" t="s">
        <v>19</v>
      </c>
      <c r="I536" s="239"/>
      <c r="J536" s="235"/>
      <c r="K536" s="235"/>
      <c r="L536" s="240"/>
      <c r="M536" s="241"/>
      <c r="N536" s="242"/>
      <c r="O536" s="242"/>
      <c r="P536" s="242"/>
      <c r="Q536" s="242"/>
      <c r="R536" s="242"/>
      <c r="S536" s="242"/>
      <c r="T536" s="24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4" t="s">
        <v>215</v>
      </c>
      <c r="AU536" s="244" t="s">
        <v>81</v>
      </c>
      <c r="AV536" s="13" t="s">
        <v>79</v>
      </c>
      <c r="AW536" s="13" t="s">
        <v>33</v>
      </c>
      <c r="AX536" s="13" t="s">
        <v>72</v>
      </c>
      <c r="AY536" s="244" t="s">
        <v>203</v>
      </c>
    </row>
    <row r="537" s="13" customFormat="1">
      <c r="A537" s="13"/>
      <c r="B537" s="234"/>
      <c r="C537" s="235"/>
      <c r="D537" s="236" t="s">
        <v>215</v>
      </c>
      <c r="E537" s="237" t="s">
        <v>19</v>
      </c>
      <c r="F537" s="238" t="s">
        <v>1140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215</v>
      </c>
      <c r="AU537" s="244" t="s">
        <v>81</v>
      </c>
      <c r="AV537" s="13" t="s">
        <v>79</v>
      </c>
      <c r="AW537" s="13" t="s">
        <v>33</v>
      </c>
      <c r="AX537" s="13" t="s">
        <v>72</v>
      </c>
      <c r="AY537" s="244" t="s">
        <v>203</v>
      </c>
    </row>
    <row r="538" s="14" customFormat="1">
      <c r="A538" s="14"/>
      <c r="B538" s="245"/>
      <c r="C538" s="246"/>
      <c r="D538" s="236" t="s">
        <v>215</v>
      </c>
      <c r="E538" s="247" t="s">
        <v>19</v>
      </c>
      <c r="F538" s="248" t="s">
        <v>490</v>
      </c>
      <c r="G538" s="246"/>
      <c r="H538" s="249">
        <v>82.665999999999997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215</v>
      </c>
      <c r="AU538" s="255" t="s">
        <v>81</v>
      </c>
      <c r="AV538" s="14" t="s">
        <v>81</v>
      </c>
      <c r="AW538" s="14" t="s">
        <v>33</v>
      </c>
      <c r="AX538" s="14" t="s">
        <v>72</v>
      </c>
      <c r="AY538" s="255" t="s">
        <v>203</v>
      </c>
    </row>
    <row r="539" s="14" customFormat="1">
      <c r="A539" s="14"/>
      <c r="B539" s="245"/>
      <c r="C539" s="246"/>
      <c r="D539" s="236" t="s">
        <v>215</v>
      </c>
      <c r="E539" s="247" t="s">
        <v>19</v>
      </c>
      <c r="F539" s="248" t="s">
        <v>1144</v>
      </c>
      <c r="G539" s="246"/>
      <c r="H539" s="249">
        <v>-5.6550000000000002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215</v>
      </c>
      <c r="AU539" s="255" t="s">
        <v>81</v>
      </c>
      <c r="AV539" s="14" t="s">
        <v>81</v>
      </c>
      <c r="AW539" s="14" t="s">
        <v>33</v>
      </c>
      <c r="AX539" s="14" t="s">
        <v>72</v>
      </c>
      <c r="AY539" s="255" t="s">
        <v>203</v>
      </c>
    </row>
    <row r="540" s="15" customFormat="1">
      <c r="A540" s="15"/>
      <c r="B540" s="256"/>
      <c r="C540" s="257"/>
      <c r="D540" s="236" t="s">
        <v>215</v>
      </c>
      <c r="E540" s="258" t="s">
        <v>19</v>
      </c>
      <c r="F540" s="259" t="s">
        <v>246</v>
      </c>
      <c r="G540" s="257"/>
      <c r="H540" s="260">
        <v>158.243</v>
      </c>
      <c r="I540" s="261"/>
      <c r="J540" s="257"/>
      <c r="K540" s="257"/>
      <c r="L540" s="262"/>
      <c r="M540" s="263"/>
      <c r="N540" s="264"/>
      <c r="O540" s="264"/>
      <c r="P540" s="264"/>
      <c r="Q540" s="264"/>
      <c r="R540" s="264"/>
      <c r="S540" s="264"/>
      <c r="T540" s="26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6" t="s">
        <v>215</v>
      </c>
      <c r="AU540" s="266" t="s">
        <v>81</v>
      </c>
      <c r="AV540" s="15" t="s">
        <v>211</v>
      </c>
      <c r="AW540" s="15" t="s">
        <v>33</v>
      </c>
      <c r="AX540" s="15" t="s">
        <v>79</v>
      </c>
      <c r="AY540" s="266" t="s">
        <v>203</v>
      </c>
    </row>
    <row r="541" s="2" customFormat="1" ht="16.5" customHeight="1">
      <c r="A541" s="40"/>
      <c r="B541" s="41"/>
      <c r="C541" s="216" t="s">
        <v>899</v>
      </c>
      <c r="D541" s="216" t="s">
        <v>206</v>
      </c>
      <c r="E541" s="217" t="s">
        <v>924</v>
      </c>
      <c r="F541" s="218" t="s">
        <v>925</v>
      </c>
      <c r="G541" s="219" t="s">
        <v>209</v>
      </c>
      <c r="H541" s="220">
        <v>158.243</v>
      </c>
      <c r="I541" s="221"/>
      <c r="J541" s="222">
        <f>ROUND(I541*H541,2)</f>
        <v>0</v>
      </c>
      <c r="K541" s="218" t="s">
        <v>210</v>
      </c>
      <c r="L541" s="46"/>
      <c r="M541" s="223" t="s">
        <v>19</v>
      </c>
      <c r="N541" s="224" t="s">
        <v>43</v>
      </c>
      <c r="O541" s="86"/>
      <c r="P541" s="225">
        <f>O541*H541</f>
        <v>0</v>
      </c>
      <c r="Q541" s="225">
        <v>3.0000000000000001E-05</v>
      </c>
      <c r="R541" s="225">
        <f>Q541*H541</f>
        <v>0.0047472900000000004</v>
      </c>
      <c r="S541" s="225">
        <v>0</v>
      </c>
      <c r="T541" s="226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27" t="s">
        <v>321</v>
      </c>
      <c r="AT541" s="227" t="s">
        <v>206</v>
      </c>
      <c r="AU541" s="227" t="s">
        <v>81</v>
      </c>
      <c r="AY541" s="19" t="s">
        <v>203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19" t="s">
        <v>79</v>
      </c>
      <c r="BK541" s="228">
        <f>ROUND(I541*H541,2)</f>
        <v>0</v>
      </c>
      <c r="BL541" s="19" t="s">
        <v>321</v>
      </c>
      <c r="BM541" s="227" t="s">
        <v>1146</v>
      </c>
    </row>
    <row r="542" s="2" customFormat="1">
      <c r="A542" s="40"/>
      <c r="B542" s="41"/>
      <c r="C542" s="42"/>
      <c r="D542" s="229" t="s">
        <v>213</v>
      </c>
      <c r="E542" s="42"/>
      <c r="F542" s="230" t="s">
        <v>927</v>
      </c>
      <c r="G542" s="42"/>
      <c r="H542" s="42"/>
      <c r="I542" s="231"/>
      <c r="J542" s="42"/>
      <c r="K542" s="42"/>
      <c r="L542" s="46"/>
      <c r="M542" s="232"/>
      <c r="N542" s="233"/>
      <c r="O542" s="86"/>
      <c r="P542" s="86"/>
      <c r="Q542" s="86"/>
      <c r="R542" s="86"/>
      <c r="S542" s="86"/>
      <c r="T542" s="87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T542" s="19" t="s">
        <v>213</v>
      </c>
      <c r="AU542" s="19" t="s">
        <v>81</v>
      </c>
    </row>
    <row r="543" s="13" customFormat="1">
      <c r="A543" s="13"/>
      <c r="B543" s="234"/>
      <c r="C543" s="235"/>
      <c r="D543" s="236" t="s">
        <v>215</v>
      </c>
      <c r="E543" s="237" t="s">
        <v>19</v>
      </c>
      <c r="F543" s="238" t="s">
        <v>216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215</v>
      </c>
      <c r="AU543" s="244" t="s">
        <v>81</v>
      </c>
      <c r="AV543" s="13" t="s">
        <v>79</v>
      </c>
      <c r="AW543" s="13" t="s">
        <v>33</v>
      </c>
      <c r="AX543" s="13" t="s">
        <v>72</v>
      </c>
      <c r="AY543" s="244" t="s">
        <v>203</v>
      </c>
    </row>
    <row r="544" s="13" customFormat="1">
      <c r="A544" s="13"/>
      <c r="B544" s="234"/>
      <c r="C544" s="235"/>
      <c r="D544" s="236" t="s">
        <v>215</v>
      </c>
      <c r="E544" s="237" t="s">
        <v>19</v>
      </c>
      <c r="F544" s="238" t="s">
        <v>1139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215</v>
      </c>
      <c r="AU544" s="244" t="s">
        <v>81</v>
      </c>
      <c r="AV544" s="13" t="s">
        <v>79</v>
      </c>
      <c r="AW544" s="13" t="s">
        <v>33</v>
      </c>
      <c r="AX544" s="13" t="s">
        <v>72</v>
      </c>
      <c r="AY544" s="244" t="s">
        <v>203</v>
      </c>
    </row>
    <row r="545" s="13" customFormat="1">
      <c r="A545" s="13"/>
      <c r="B545" s="234"/>
      <c r="C545" s="235"/>
      <c r="D545" s="236" t="s">
        <v>215</v>
      </c>
      <c r="E545" s="237" t="s">
        <v>19</v>
      </c>
      <c r="F545" s="238" t="s">
        <v>438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215</v>
      </c>
      <c r="AU545" s="244" t="s">
        <v>81</v>
      </c>
      <c r="AV545" s="13" t="s">
        <v>79</v>
      </c>
      <c r="AW545" s="13" t="s">
        <v>33</v>
      </c>
      <c r="AX545" s="13" t="s">
        <v>72</v>
      </c>
      <c r="AY545" s="244" t="s">
        <v>203</v>
      </c>
    </row>
    <row r="546" s="13" customFormat="1">
      <c r="A546" s="13"/>
      <c r="B546" s="234"/>
      <c r="C546" s="235"/>
      <c r="D546" s="236" t="s">
        <v>215</v>
      </c>
      <c r="E546" s="237" t="s">
        <v>19</v>
      </c>
      <c r="F546" s="238" t="s">
        <v>915</v>
      </c>
      <c r="G546" s="235"/>
      <c r="H546" s="237" t="s">
        <v>19</v>
      </c>
      <c r="I546" s="239"/>
      <c r="J546" s="235"/>
      <c r="K546" s="235"/>
      <c r="L546" s="240"/>
      <c r="M546" s="241"/>
      <c r="N546" s="242"/>
      <c r="O546" s="242"/>
      <c r="P546" s="242"/>
      <c r="Q546" s="242"/>
      <c r="R546" s="242"/>
      <c r="S546" s="242"/>
      <c r="T546" s="24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4" t="s">
        <v>215</v>
      </c>
      <c r="AU546" s="244" t="s">
        <v>81</v>
      </c>
      <c r="AV546" s="13" t="s">
        <v>79</v>
      </c>
      <c r="AW546" s="13" t="s">
        <v>33</v>
      </c>
      <c r="AX546" s="13" t="s">
        <v>72</v>
      </c>
      <c r="AY546" s="244" t="s">
        <v>203</v>
      </c>
    </row>
    <row r="547" s="13" customFormat="1">
      <c r="A547" s="13"/>
      <c r="B547" s="234"/>
      <c r="C547" s="235"/>
      <c r="D547" s="236" t="s">
        <v>215</v>
      </c>
      <c r="E547" s="237" t="s">
        <v>19</v>
      </c>
      <c r="F547" s="238" t="s">
        <v>1140</v>
      </c>
      <c r="G547" s="235"/>
      <c r="H547" s="237" t="s">
        <v>19</v>
      </c>
      <c r="I547" s="239"/>
      <c r="J547" s="235"/>
      <c r="K547" s="235"/>
      <c r="L547" s="240"/>
      <c r="M547" s="241"/>
      <c r="N547" s="242"/>
      <c r="O547" s="242"/>
      <c r="P547" s="242"/>
      <c r="Q547" s="242"/>
      <c r="R547" s="242"/>
      <c r="S547" s="242"/>
      <c r="T547" s="24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4" t="s">
        <v>215</v>
      </c>
      <c r="AU547" s="244" t="s">
        <v>81</v>
      </c>
      <c r="AV547" s="13" t="s">
        <v>79</v>
      </c>
      <c r="AW547" s="13" t="s">
        <v>33</v>
      </c>
      <c r="AX547" s="13" t="s">
        <v>72</v>
      </c>
      <c r="AY547" s="244" t="s">
        <v>203</v>
      </c>
    </row>
    <row r="548" s="14" customFormat="1">
      <c r="A548" s="14"/>
      <c r="B548" s="245"/>
      <c r="C548" s="246"/>
      <c r="D548" s="236" t="s">
        <v>215</v>
      </c>
      <c r="E548" s="247" t="s">
        <v>19</v>
      </c>
      <c r="F548" s="248" t="s">
        <v>1038</v>
      </c>
      <c r="G548" s="246"/>
      <c r="H548" s="249">
        <v>25.597000000000001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215</v>
      </c>
      <c r="AU548" s="255" t="s">
        <v>81</v>
      </c>
      <c r="AV548" s="14" t="s">
        <v>81</v>
      </c>
      <c r="AW548" s="14" t="s">
        <v>33</v>
      </c>
      <c r="AX548" s="14" t="s">
        <v>72</v>
      </c>
      <c r="AY548" s="255" t="s">
        <v>203</v>
      </c>
    </row>
    <row r="549" s="13" customFormat="1">
      <c r="A549" s="13"/>
      <c r="B549" s="234"/>
      <c r="C549" s="235"/>
      <c r="D549" s="236" t="s">
        <v>215</v>
      </c>
      <c r="E549" s="237" t="s">
        <v>19</v>
      </c>
      <c r="F549" s="238" t="s">
        <v>216</v>
      </c>
      <c r="G549" s="235"/>
      <c r="H549" s="237" t="s">
        <v>19</v>
      </c>
      <c r="I549" s="239"/>
      <c r="J549" s="235"/>
      <c r="K549" s="235"/>
      <c r="L549" s="240"/>
      <c r="M549" s="241"/>
      <c r="N549" s="242"/>
      <c r="O549" s="242"/>
      <c r="P549" s="242"/>
      <c r="Q549" s="242"/>
      <c r="R549" s="242"/>
      <c r="S549" s="242"/>
      <c r="T549" s="24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4" t="s">
        <v>215</v>
      </c>
      <c r="AU549" s="244" t="s">
        <v>81</v>
      </c>
      <c r="AV549" s="13" t="s">
        <v>79</v>
      </c>
      <c r="AW549" s="13" t="s">
        <v>33</v>
      </c>
      <c r="AX549" s="13" t="s">
        <v>72</v>
      </c>
      <c r="AY549" s="244" t="s">
        <v>203</v>
      </c>
    </row>
    <row r="550" s="13" customFormat="1">
      <c r="A550" s="13"/>
      <c r="B550" s="234"/>
      <c r="C550" s="235"/>
      <c r="D550" s="236" t="s">
        <v>215</v>
      </c>
      <c r="E550" s="237" t="s">
        <v>19</v>
      </c>
      <c r="F550" s="238" t="s">
        <v>1141</v>
      </c>
      <c r="G550" s="235"/>
      <c r="H550" s="237" t="s">
        <v>19</v>
      </c>
      <c r="I550" s="239"/>
      <c r="J550" s="235"/>
      <c r="K550" s="235"/>
      <c r="L550" s="240"/>
      <c r="M550" s="241"/>
      <c r="N550" s="242"/>
      <c r="O550" s="242"/>
      <c r="P550" s="242"/>
      <c r="Q550" s="242"/>
      <c r="R550" s="242"/>
      <c r="S550" s="242"/>
      <c r="T550" s="24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4" t="s">
        <v>215</v>
      </c>
      <c r="AU550" s="244" t="s">
        <v>81</v>
      </c>
      <c r="AV550" s="13" t="s">
        <v>79</v>
      </c>
      <c r="AW550" s="13" t="s">
        <v>33</v>
      </c>
      <c r="AX550" s="13" t="s">
        <v>72</v>
      </c>
      <c r="AY550" s="244" t="s">
        <v>203</v>
      </c>
    </row>
    <row r="551" s="13" customFormat="1">
      <c r="A551" s="13"/>
      <c r="B551" s="234"/>
      <c r="C551" s="235"/>
      <c r="D551" s="236" t="s">
        <v>215</v>
      </c>
      <c r="E551" s="237" t="s">
        <v>19</v>
      </c>
      <c r="F551" s="238" t="s">
        <v>441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215</v>
      </c>
      <c r="AU551" s="244" t="s">
        <v>81</v>
      </c>
      <c r="AV551" s="13" t="s">
        <v>79</v>
      </c>
      <c r="AW551" s="13" t="s">
        <v>33</v>
      </c>
      <c r="AX551" s="13" t="s">
        <v>72</v>
      </c>
      <c r="AY551" s="244" t="s">
        <v>203</v>
      </c>
    </row>
    <row r="552" s="13" customFormat="1">
      <c r="A552" s="13"/>
      <c r="B552" s="234"/>
      <c r="C552" s="235"/>
      <c r="D552" s="236" t="s">
        <v>215</v>
      </c>
      <c r="E552" s="237" t="s">
        <v>19</v>
      </c>
      <c r="F552" s="238" t="s">
        <v>915</v>
      </c>
      <c r="G552" s="235"/>
      <c r="H552" s="237" t="s">
        <v>19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215</v>
      </c>
      <c r="AU552" s="244" t="s">
        <v>81</v>
      </c>
      <c r="AV552" s="13" t="s">
        <v>79</v>
      </c>
      <c r="AW552" s="13" t="s">
        <v>33</v>
      </c>
      <c r="AX552" s="13" t="s">
        <v>72</v>
      </c>
      <c r="AY552" s="244" t="s">
        <v>203</v>
      </c>
    </row>
    <row r="553" s="13" customFormat="1">
      <c r="A553" s="13"/>
      <c r="B553" s="234"/>
      <c r="C553" s="235"/>
      <c r="D553" s="236" t="s">
        <v>215</v>
      </c>
      <c r="E553" s="237" t="s">
        <v>19</v>
      </c>
      <c r="F553" s="238" t="s">
        <v>1140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215</v>
      </c>
      <c r="AU553" s="244" t="s">
        <v>81</v>
      </c>
      <c r="AV553" s="13" t="s">
        <v>79</v>
      </c>
      <c r="AW553" s="13" t="s">
        <v>33</v>
      </c>
      <c r="AX553" s="13" t="s">
        <v>72</v>
      </c>
      <c r="AY553" s="244" t="s">
        <v>203</v>
      </c>
    </row>
    <row r="554" s="14" customFormat="1">
      <c r="A554" s="14"/>
      <c r="B554" s="245"/>
      <c r="C554" s="246"/>
      <c r="D554" s="236" t="s">
        <v>215</v>
      </c>
      <c r="E554" s="247" t="s">
        <v>19</v>
      </c>
      <c r="F554" s="248" t="s">
        <v>1040</v>
      </c>
      <c r="G554" s="246"/>
      <c r="H554" s="249">
        <v>30.966000000000001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215</v>
      </c>
      <c r="AU554" s="255" t="s">
        <v>81</v>
      </c>
      <c r="AV554" s="14" t="s">
        <v>81</v>
      </c>
      <c r="AW554" s="14" t="s">
        <v>33</v>
      </c>
      <c r="AX554" s="14" t="s">
        <v>72</v>
      </c>
      <c r="AY554" s="255" t="s">
        <v>203</v>
      </c>
    </row>
    <row r="555" s="13" customFormat="1">
      <c r="A555" s="13"/>
      <c r="B555" s="234"/>
      <c r="C555" s="235"/>
      <c r="D555" s="236" t="s">
        <v>215</v>
      </c>
      <c r="E555" s="237" t="s">
        <v>19</v>
      </c>
      <c r="F555" s="238" t="s">
        <v>216</v>
      </c>
      <c r="G555" s="235"/>
      <c r="H555" s="237" t="s">
        <v>19</v>
      </c>
      <c r="I555" s="239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215</v>
      </c>
      <c r="AU555" s="244" t="s">
        <v>81</v>
      </c>
      <c r="AV555" s="13" t="s">
        <v>79</v>
      </c>
      <c r="AW555" s="13" t="s">
        <v>33</v>
      </c>
      <c r="AX555" s="13" t="s">
        <v>72</v>
      </c>
      <c r="AY555" s="244" t="s">
        <v>203</v>
      </c>
    </row>
    <row r="556" s="13" customFormat="1">
      <c r="A556" s="13"/>
      <c r="B556" s="234"/>
      <c r="C556" s="235"/>
      <c r="D556" s="236" t="s">
        <v>215</v>
      </c>
      <c r="E556" s="237" t="s">
        <v>19</v>
      </c>
      <c r="F556" s="238" t="s">
        <v>1142</v>
      </c>
      <c r="G556" s="235"/>
      <c r="H556" s="237" t="s">
        <v>19</v>
      </c>
      <c r="I556" s="239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215</v>
      </c>
      <c r="AU556" s="244" t="s">
        <v>81</v>
      </c>
      <c r="AV556" s="13" t="s">
        <v>79</v>
      </c>
      <c r="AW556" s="13" t="s">
        <v>33</v>
      </c>
      <c r="AX556" s="13" t="s">
        <v>72</v>
      </c>
      <c r="AY556" s="244" t="s">
        <v>203</v>
      </c>
    </row>
    <row r="557" s="13" customFormat="1">
      <c r="A557" s="13"/>
      <c r="B557" s="234"/>
      <c r="C557" s="235"/>
      <c r="D557" s="236" t="s">
        <v>215</v>
      </c>
      <c r="E557" s="237" t="s">
        <v>19</v>
      </c>
      <c r="F557" s="238" t="s">
        <v>444</v>
      </c>
      <c r="G557" s="235"/>
      <c r="H557" s="237" t="s">
        <v>19</v>
      </c>
      <c r="I557" s="239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215</v>
      </c>
      <c r="AU557" s="244" t="s">
        <v>81</v>
      </c>
      <c r="AV557" s="13" t="s">
        <v>79</v>
      </c>
      <c r="AW557" s="13" t="s">
        <v>33</v>
      </c>
      <c r="AX557" s="13" t="s">
        <v>72</v>
      </c>
      <c r="AY557" s="244" t="s">
        <v>203</v>
      </c>
    </row>
    <row r="558" s="13" customFormat="1">
      <c r="A558" s="13"/>
      <c r="B558" s="234"/>
      <c r="C558" s="235"/>
      <c r="D558" s="236" t="s">
        <v>215</v>
      </c>
      <c r="E558" s="237" t="s">
        <v>19</v>
      </c>
      <c r="F558" s="238" t="s">
        <v>915</v>
      </c>
      <c r="G558" s="235"/>
      <c r="H558" s="237" t="s">
        <v>19</v>
      </c>
      <c r="I558" s="239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215</v>
      </c>
      <c r="AU558" s="244" t="s">
        <v>81</v>
      </c>
      <c r="AV558" s="13" t="s">
        <v>79</v>
      </c>
      <c r="AW558" s="13" t="s">
        <v>33</v>
      </c>
      <c r="AX558" s="13" t="s">
        <v>72</v>
      </c>
      <c r="AY558" s="244" t="s">
        <v>203</v>
      </c>
    </row>
    <row r="559" s="13" customFormat="1">
      <c r="A559" s="13"/>
      <c r="B559" s="234"/>
      <c r="C559" s="235"/>
      <c r="D559" s="236" t="s">
        <v>215</v>
      </c>
      <c r="E559" s="237" t="s">
        <v>19</v>
      </c>
      <c r="F559" s="238" t="s">
        <v>1140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215</v>
      </c>
      <c r="AU559" s="244" t="s">
        <v>81</v>
      </c>
      <c r="AV559" s="13" t="s">
        <v>79</v>
      </c>
      <c r="AW559" s="13" t="s">
        <v>33</v>
      </c>
      <c r="AX559" s="13" t="s">
        <v>72</v>
      </c>
      <c r="AY559" s="244" t="s">
        <v>203</v>
      </c>
    </row>
    <row r="560" s="14" customFormat="1">
      <c r="A560" s="14"/>
      <c r="B560" s="245"/>
      <c r="C560" s="246"/>
      <c r="D560" s="236" t="s">
        <v>215</v>
      </c>
      <c r="E560" s="247" t="s">
        <v>19</v>
      </c>
      <c r="F560" s="248" t="s">
        <v>1043</v>
      </c>
      <c r="G560" s="246"/>
      <c r="H560" s="249">
        <v>24.669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215</v>
      </c>
      <c r="AU560" s="255" t="s">
        <v>81</v>
      </c>
      <c r="AV560" s="14" t="s">
        <v>81</v>
      </c>
      <c r="AW560" s="14" t="s">
        <v>33</v>
      </c>
      <c r="AX560" s="14" t="s">
        <v>72</v>
      </c>
      <c r="AY560" s="255" t="s">
        <v>203</v>
      </c>
    </row>
    <row r="561" s="13" customFormat="1">
      <c r="A561" s="13"/>
      <c r="B561" s="234"/>
      <c r="C561" s="235"/>
      <c r="D561" s="236" t="s">
        <v>215</v>
      </c>
      <c r="E561" s="237" t="s">
        <v>19</v>
      </c>
      <c r="F561" s="238" t="s">
        <v>216</v>
      </c>
      <c r="G561" s="235"/>
      <c r="H561" s="237" t="s">
        <v>19</v>
      </c>
      <c r="I561" s="239"/>
      <c r="J561" s="235"/>
      <c r="K561" s="235"/>
      <c r="L561" s="240"/>
      <c r="M561" s="241"/>
      <c r="N561" s="242"/>
      <c r="O561" s="242"/>
      <c r="P561" s="242"/>
      <c r="Q561" s="242"/>
      <c r="R561" s="242"/>
      <c r="S561" s="242"/>
      <c r="T561" s="24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4" t="s">
        <v>215</v>
      </c>
      <c r="AU561" s="244" t="s">
        <v>81</v>
      </c>
      <c r="AV561" s="13" t="s">
        <v>79</v>
      </c>
      <c r="AW561" s="13" t="s">
        <v>33</v>
      </c>
      <c r="AX561" s="13" t="s">
        <v>72</v>
      </c>
      <c r="AY561" s="244" t="s">
        <v>203</v>
      </c>
    </row>
    <row r="562" s="13" customFormat="1">
      <c r="A562" s="13"/>
      <c r="B562" s="234"/>
      <c r="C562" s="235"/>
      <c r="D562" s="236" t="s">
        <v>215</v>
      </c>
      <c r="E562" s="237" t="s">
        <v>19</v>
      </c>
      <c r="F562" s="238" t="s">
        <v>1143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215</v>
      </c>
      <c r="AU562" s="244" t="s">
        <v>81</v>
      </c>
      <c r="AV562" s="13" t="s">
        <v>79</v>
      </c>
      <c r="AW562" s="13" t="s">
        <v>33</v>
      </c>
      <c r="AX562" s="13" t="s">
        <v>72</v>
      </c>
      <c r="AY562" s="244" t="s">
        <v>203</v>
      </c>
    </row>
    <row r="563" s="13" customFormat="1">
      <c r="A563" s="13"/>
      <c r="B563" s="234"/>
      <c r="C563" s="235"/>
      <c r="D563" s="236" t="s">
        <v>215</v>
      </c>
      <c r="E563" s="237" t="s">
        <v>19</v>
      </c>
      <c r="F563" s="238" t="s">
        <v>459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215</v>
      </c>
      <c r="AU563" s="244" t="s">
        <v>81</v>
      </c>
      <c r="AV563" s="13" t="s">
        <v>79</v>
      </c>
      <c r="AW563" s="13" t="s">
        <v>33</v>
      </c>
      <c r="AX563" s="13" t="s">
        <v>72</v>
      </c>
      <c r="AY563" s="244" t="s">
        <v>203</v>
      </c>
    </row>
    <row r="564" s="13" customFormat="1">
      <c r="A564" s="13"/>
      <c r="B564" s="234"/>
      <c r="C564" s="235"/>
      <c r="D564" s="236" t="s">
        <v>215</v>
      </c>
      <c r="E564" s="237" t="s">
        <v>19</v>
      </c>
      <c r="F564" s="238" t="s">
        <v>915</v>
      </c>
      <c r="G564" s="235"/>
      <c r="H564" s="237" t="s">
        <v>19</v>
      </c>
      <c r="I564" s="239"/>
      <c r="J564" s="235"/>
      <c r="K564" s="235"/>
      <c r="L564" s="240"/>
      <c r="M564" s="241"/>
      <c r="N564" s="242"/>
      <c r="O564" s="242"/>
      <c r="P564" s="242"/>
      <c r="Q564" s="242"/>
      <c r="R564" s="242"/>
      <c r="S564" s="242"/>
      <c r="T564" s="24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4" t="s">
        <v>215</v>
      </c>
      <c r="AU564" s="244" t="s">
        <v>81</v>
      </c>
      <c r="AV564" s="13" t="s">
        <v>79</v>
      </c>
      <c r="AW564" s="13" t="s">
        <v>33</v>
      </c>
      <c r="AX564" s="13" t="s">
        <v>72</v>
      </c>
      <c r="AY564" s="244" t="s">
        <v>203</v>
      </c>
    </row>
    <row r="565" s="13" customFormat="1">
      <c r="A565" s="13"/>
      <c r="B565" s="234"/>
      <c r="C565" s="235"/>
      <c r="D565" s="236" t="s">
        <v>215</v>
      </c>
      <c r="E565" s="237" t="s">
        <v>19</v>
      </c>
      <c r="F565" s="238" t="s">
        <v>1140</v>
      </c>
      <c r="G565" s="235"/>
      <c r="H565" s="237" t="s">
        <v>19</v>
      </c>
      <c r="I565" s="239"/>
      <c r="J565" s="235"/>
      <c r="K565" s="235"/>
      <c r="L565" s="240"/>
      <c r="M565" s="241"/>
      <c r="N565" s="242"/>
      <c r="O565" s="242"/>
      <c r="P565" s="242"/>
      <c r="Q565" s="242"/>
      <c r="R565" s="242"/>
      <c r="S565" s="242"/>
      <c r="T565" s="24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4" t="s">
        <v>215</v>
      </c>
      <c r="AU565" s="244" t="s">
        <v>81</v>
      </c>
      <c r="AV565" s="13" t="s">
        <v>79</v>
      </c>
      <c r="AW565" s="13" t="s">
        <v>33</v>
      </c>
      <c r="AX565" s="13" t="s">
        <v>72</v>
      </c>
      <c r="AY565" s="244" t="s">
        <v>203</v>
      </c>
    </row>
    <row r="566" s="14" customFormat="1">
      <c r="A566" s="14"/>
      <c r="B566" s="245"/>
      <c r="C566" s="246"/>
      <c r="D566" s="236" t="s">
        <v>215</v>
      </c>
      <c r="E566" s="247" t="s">
        <v>19</v>
      </c>
      <c r="F566" s="248" t="s">
        <v>490</v>
      </c>
      <c r="G566" s="246"/>
      <c r="H566" s="249">
        <v>82.665999999999997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215</v>
      </c>
      <c r="AU566" s="255" t="s">
        <v>81</v>
      </c>
      <c r="AV566" s="14" t="s">
        <v>81</v>
      </c>
      <c r="AW566" s="14" t="s">
        <v>33</v>
      </c>
      <c r="AX566" s="14" t="s">
        <v>72</v>
      </c>
      <c r="AY566" s="255" t="s">
        <v>203</v>
      </c>
    </row>
    <row r="567" s="14" customFormat="1">
      <c r="A567" s="14"/>
      <c r="B567" s="245"/>
      <c r="C567" s="246"/>
      <c r="D567" s="236" t="s">
        <v>215</v>
      </c>
      <c r="E567" s="247" t="s">
        <v>19</v>
      </c>
      <c r="F567" s="248" t="s">
        <v>1144</v>
      </c>
      <c r="G567" s="246"/>
      <c r="H567" s="249">
        <v>-5.6550000000000002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215</v>
      </c>
      <c r="AU567" s="255" t="s">
        <v>81</v>
      </c>
      <c r="AV567" s="14" t="s">
        <v>81</v>
      </c>
      <c r="AW567" s="14" t="s">
        <v>33</v>
      </c>
      <c r="AX567" s="14" t="s">
        <v>72</v>
      </c>
      <c r="AY567" s="255" t="s">
        <v>203</v>
      </c>
    </row>
    <row r="568" s="15" customFormat="1">
      <c r="A568" s="15"/>
      <c r="B568" s="256"/>
      <c r="C568" s="257"/>
      <c r="D568" s="236" t="s">
        <v>215</v>
      </c>
      <c r="E568" s="258" t="s">
        <v>19</v>
      </c>
      <c r="F568" s="259" t="s">
        <v>246</v>
      </c>
      <c r="G568" s="257"/>
      <c r="H568" s="260">
        <v>158.243</v>
      </c>
      <c r="I568" s="261"/>
      <c r="J568" s="257"/>
      <c r="K568" s="257"/>
      <c r="L568" s="262"/>
      <c r="M568" s="263"/>
      <c r="N568" s="264"/>
      <c r="O568" s="264"/>
      <c r="P568" s="264"/>
      <c r="Q568" s="264"/>
      <c r="R568" s="264"/>
      <c r="S568" s="264"/>
      <c r="T568" s="26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66" t="s">
        <v>215</v>
      </c>
      <c r="AU568" s="266" t="s">
        <v>81</v>
      </c>
      <c r="AV568" s="15" t="s">
        <v>211</v>
      </c>
      <c r="AW568" s="15" t="s">
        <v>33</v>
      </c>
      <c r="AX568" s="15" t="s">
        <v>79</v>
      </c>
      <c r="AY568" s="266" t="s">
        <v>203</v>
      </c>
    </row>
    <row r="569" s="2" customFormat="1" ht="16.5" customHeight="1">
      <c r="A569" s="40"/>
      <c r="B569" s="41"/>
      <c r="C569" s="216" t="s">
        <v>903</v>
      </c>
      <c r="D569" s="216" t="s">
        <v>206</v>
      </c>
      <c r="E569" s="217" t="s">
        <v>928</v>
      </c>
      <c r="F569" s="218" t="s">
        <v>929</v>
      </c>
      <c r="G569" s="219" t="s">
        <v>209</v>
      </c>
      <c r="H569" s="220">
        <v>158.243</v>
      </c>
      <c r="I569" s="221"/>
      <c r="J569" s="222">
        <f>ROUND(I569*H569,2)</f>
        <v>0</v>
      </c>
      <c r="K569" s="218" t="s">
        <v>210</v>
      </c>
      <c r="L569" s="46"/>
      <c r="M569" s="223" t="s">
        <v>19</v>
      </c>
      <c r="N569" s="224" t="s">
        <v>43</v>
      </c>
      <c r="O569" s="86"/>
      <c r="P569" s="225">
        <f>O569*H569</f>
        <v>0</v>
      </c>
      <c r="Q569" s="225">
        <v>0.00050000000000000001</v>
      </c>
      <c r="R569" s="225">
        <f>Q569*H569</f>
        <v>0.079121499999999997</v>
      </c>
      <c r="S569" s="225">
        <v>0</v>
      </c>
      <c r="T569" s="226">
        <f>S569*H569</f>
        <v>0</v>
      </c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R569" s="227" t="s">
        <v>321</v>
      </c>
      <c r="AT569" s="227" t="s">
        <v>206</v>
      </c>
      <c r="AU569" s="227" t="s">
        <v>81</v>
      </c>
      <c r="AY569" s="19" t="s">
        <v>203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19" t="s">
        <v>79</v>
      </c>
      <c r="BK569" s="228">
        <f>ROUND(I569*H569,2)</f>
        <v>0</v>
      </c>
      <c r="BL569" s="19" t="s">
        <v>321</v>
      </c>
      <c r="BM569" s="227" t="s">
        <v>1147</v>
      </c>
    </row>
    <row r="570" s="2" customFormat="1">
      <c r="A570" s="40"/>
      <c r="B570" s="41"/>
      <c r="C570" s="42"/>
      <c r="D570" s="229" t="s">
        <v>213</v>
      </c>
      <c r="E570" s="42"/>
      <c r="F570" s="230" t="s">
        <v>931</v>
      </c>
      <c r="G570" s="42"/>
      <c r="H570" s="42"/>
      <c r="I570" s="231"/>
      <c r="J570" s="42"/>
      <c r="K570" s="42"/>
      <c r="L570" s="46"/>
      <c r="M570" s="232"/>
      <c r="N570" s="233"/>
      <c r="O570" s="86"/>
      <c r="P570" s="86"/>
      <c r="Q570" s="86"/>
      <c r="R570" s="86"/>
      <c r="S570" s="86"/>
      <c r="T570" s="87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T570" s="19" t="s">
        <v>213</v>
      </c>
      <c r="AU570" s="19" t="s">
        <v>81</v>
      </c>
    </row>
    <row r="571" s="13" customFormat="1">
      <c r="A571" s="13"/>
      <c r="B571" s="234"/>
      <c r="C571" s="235"/>
      <c r="D571" s="236" t="s">
        <v>215</v>
      </c>
      <c r="E571" s="237" t="s">
        <v>19</v>
      </c>
      <c r="F571" s="238" t="s">
        <v>216</v>
      </c>
      <c r="G571" s="235"/>
      <c r="H571" s="237" t="s">
        <v>19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215</v>
      </c>
      <c r="AU571" s="244" t="s">
        <v>81</v>
      </c>
      <c r="AV571" s="13" t="s">
        <v>79</v>
      </c>
      <c r="AW571" s="13" t="s">
        <v>33</v>
      </c>
      <c r="AX571" s="13" t="s">
        <v>72</v>
      </c>
      <c r="AY571" s="244" t="s">
        <v>203</v>
      </c>
    </row>
    <row r="572" s="13" customFormat="1">
      <c r="A572" s="13"/>
      <c r="B572" s="234"/>
      <c r="C572" s="235"/>
      <c r="D572" s="236" t="s">
        <v>215</v>
      </c>
      <c r="E572" s="237" t="s">
        <v>19</v>
      </c>
      <c r="F572" s="238" t="s">
        <v>1139</v>
      </c>
      <c r="G572" s="235"/>
      <c r="H572" s="237" t="s">
        <v>19</v>
      </c>
      <c r="I572" s="239"/>
      <c r="J572" s="235"/>
      <c r="K572" s="235"/>
      <c r="L572" s="240"/>
      <c r="M572" s="241"/>
      <c r="N572" s="242"/>
      <c r="O572" s="242"/>
      <c r="P572" s="242"/>
      <c r="Q572" s="242"/>
      <c r="R572" s="242"/>
      <c r="S572" s="242"/>
      <c r="T572" s="24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4" t="s">
        <v>215</v>
      </c>
      <c r="AU572" s="244" t="s">
        <v>81</v>
      </c>
      <c r="AV572" s="13" t="s">
        <v>79</v>
      </c>
      <c r="AW572" s="13" t="s">
        <v>33</v>
      </c>
      <c r="AX572" s="13" t="s">
        <v>72</v>
      </c>
      <c r="AY572" s="244" t="s">
        <v>203</v>
      </c>
    </row>
    <row r="573" s="13" customFormat="1">
      <c r="A573" s="13"/>
      <c r="B573" s="234"/>
      <c r="C573" s="235"/>
      <c r="D573" s="236" t="s">
        <v>215</v>
      </c>
      <c r="E573" s="237" t="s">
        <v>19</v>
      </c>
      <c r="F573" s="238" t="s">
        <v>438</v>
      </c>
      <c r="G573" s="235"/>
      <c r="H573" s="237" t="s">
        <v>19</v>
      </c>
      <c r="I573" s="239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215</v>
      </c>
      <c r="AU573" s="244" t="s">
        <v>81</v>
      </c>
      <c r="AV573" s="13" t="s">
        <v>79</v>
      </c>
      <c r="AW573" s="13" t="s">
        <v>33</v>
      </c>
      <c r="AX573" s="13" t="s">
        <v>72</v>
      </c>
      <c r="AY573" s="244" t="s">
        <v>203</v>
      </c>
    </row>
    <row r="574" s="13" customFormat="1">
      <c r="A574" s="13"/>
      <c r="B574" s="234"/>
      <c r="C574" s="235"/>
      <c r="D574" s="236" t="s">
        <v>215</v>
      </c>
      <c r="E574" s="237" t="s">
        <v>19</v>
      </c>
      <c r="F574" s="238" t="s">
        <v>915</v>
      </c>
      <c r="G574" s="235"/>
      <c r="H574" s="237" t="s">
        <v>19</v>
      </c>
      <c r="I574" s="239"/>
      <c r="J574" s="235"/>
      <c r="K574" s="235"/>
      <c r="L574" s="240"/>
      <c r="M574" s="241"/>
      <c r="N574" s="242"/>
      <c r="O574" s="242"/>
      <c r="P574" s="242"/>
      <c r="Q574" s="242"/>
      <c r="R574" s="242"/>
      <c r="S574" s="242"/>
      <c r="T574" s="24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4" t="s">
        <v>215</v>
      </c>
      <c r="AU574" s="244" t="s">
        <v>81</v>
      </c>
      <c r="AV574" s="13" t="s">
        <v>79</v>
      </c>
      <c r="AW574" s="13" t="s">
        <v>33</v>
      </c>
      <c r="AX574" s="13" t="s">
        <v>72</v>
      </c>
      <c r="AY574" s="244" t="s">
        <v>203</v>
      </c>
    </row>
    <row r="575" s="13" customFormat="1">
      <c r="A575" s="13"/>
      <c r="B575" s="234"/>
      <c r="C575" s="235"/>
      <c r="D575" s="236" t="s">
        <v>215</v>
      </c>
      <c r="E575" s="237" t="s">
        <v>19</v>
      </c>
      <c r="F575" s="238" t="s">
        <v>1140</v>
      </c>
      <c r="G575" s="235"/>
      <c r="H575" s="237" t="s">
        <v>19</v>
      </c>
      <c r="I575" s="239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215</v>
      </c>
      <c r="AU575" s="244" t="s">
        <v>81</v>
      </c>
      <c r="AV575" s="13" t="s">
        <v>79</v>
      </c>
      <c r="AW575" s="13" t="s">
        <v>33</v>
      </c>
      <c r="AX575" s="13" t="s">
        <v>72</v>
      </c>
      <c r="AY575" s="244" t="s">
        <v>203</v>
      </c>
    </row>
    <row r="576" s="14" customFormat="1">
      <c r="A576" s="14"/>
      <c r="B576" s="245"/>
      <c r="C576" s="246"/>
      <c r="D576" s="236" t="s">
        <v>215</v>
      </c>
      <c r="E576" s="247" t="s">
        <v>19</v>
      </c>
      <c r="F576" s="248" t="s">
        <v>1038</v>
      </c>
      <c r="G576" s="246"/>
      <c r="H576" s="249">
        <v>25.597000000000001</v>
      </c>
      <c r="I576" s="250"/>
      <c r="J576" s="246"/>
      <c r="K576" s="246"/>
      <c r="L576" s="251"/>
      <c r="M576" s="252"/>
      <c r="N576" s="253"/>
      <c r="O576" s="253"/>
      <c r="P576" s="253"/>
      <c r="Q576" s="253"/>
      <c r="R576" s="253"/>
      <c r="S576" s="253"/>
      <c r="T576" s="25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5" t="s">
        <v>215</v>
      </c>
      <c r="AU576" s="255" t="s">
        <v>81</v>
      </c>
      <c r="AV576" s="14" t="s">
        <v>81</v>
      </c>
      <c r="AW576" s="14" t="s">
        <v>33</v>
      </c>
      <c r="AX576" s="14" t="s">
        <v>72</v>
      </c>
      <c r="AY576" s="255" t="s">
        <v>203</v>
      </c>
    </row>
    <row r="577" s="13" customFormat="1">
      <c r="A577" s="13"/>
      <c r="B577" s="234"/>
      <c r="C577" s="235"/>
      <c r="D577" s="236" t="s">
        <v>215</v>
      </c>
      <c r="E577" s="237" t="s">
        <v>19</v>
      </c>
      <c r="F577" s="238" t="s">
        <v>216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215</v>
      </c>
      <c r="AU577" s="244" t="s">
        <v>81</v>
      </c>
      <c r="AV577" s="13" t="s">
        <v>79</v>
      </c>
      <c r="AW577" s="13" t="s">
        <v>33</v>
      </c>
      <c r="AX577" s="13" t="s">
        <v>72</v>
      </c>
      <c r="AY577" s="244" t="s">
        <v>203</v>
      </c>
    </row>
    <row r="578" s="13" customFormat="1">
      <c r="A578" s="13"/>
      <c r="B578" s="234"/>
      <c r="C578" s="235"/>
      <c r="D578" s="236" t="s">
        <v>215</v>
      </c>
      <c r="E578" s="237" t="s">
        <v>19</v>
      </c>
      <c r="F578" s="238" t="s">
        <v>1141</v>
      </c>
      <c r="G578" s="235"/>
      <c r="H578" s="237" t="s">
        <v>19</v>
      </c>
      <c r="I578" s="239"/>
      <c r="J578" s="235"/>
      <c r="K578" s="235"/>
      <c r="L578" s="240"/>
      <c r="M578" s="241"/>
      <c r="N578" s="242"/>
      <c r="O578" s="242"/>
      <c r="P578" s="242"/>
      <c r="Q578" s="242"/>
      <c r="R578" s="242"/>
      <c r="S578" s="242"/>
      <c r="T578" s="24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4" t="s">
        <v>215</v>
      </c>
      <c r="AU578" s="244" t="s">
        <v>81</v>
      </c>
      <c r="AV578" s="13" t="s">
        <v>79</v>
      </c>
      <c r="AW578" s="13" t="s">
        <v>33</v>
      </c>
      <c r="AX578" s="13" t="s">
        <v>72</v>
      </c>
      <c r="AY578" s="244" t="s">
        <v>203</v>
      </c>
    </row>
    <row r="579" s="13" customFormat="1">
      <c r="A579" s="13"/>
      <c r="B579" s="234"/>
      <c r="C579" s="235"/>
      <c r="D579" s="236" t="s">
        <v>215</v>
      </c>
      <c r="E579" s="237" t="s">
        <v>19</v>
      </c>
      <c r="F579" s="238" t="s">
        <v>441</v>
      </c>
      <c r="G579" s="235"/>
      <c r="H579" s="237" t="s">
        <v>19</v>
      </c>
      <c r="I579" s="239"/>
      <c r="J579" s="235"/>
      <c r="K579" s="235"/>
      <c r="L579" s="240"/>
      <c r="M579" s="241"/>
      <c r="N579" s="242"/>
      <c r="O579" s="242"/>
      <c r="P579" s="242"/>
      <c r="Q579" s="242"/>
      <c r="R579" s="242"/>
      <c r="S579" s="242"/>
      <c r="T579" s="24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4" t="s">
        <v>215</v>
      </c>
      <c r="AU579" s="244" t="s">
        <v>81</v>
      </c>
      <c r="AV579" s="13" t="s">
        <v>79</v>
      </c>
      <c r="AW579" s="13" t="s">
        <v>33</v>
      </c>
      <c r="AX579" s="13" t="s">
        <v>72</v>
      </c>
      <c r="AY579" s="244" t="s">
        <v>203</v>
      </c>
    </row>
    <row r="580" s="13" customFormat="1">
      <c r="A580" s="13"/>
      <c r="B580" s="234"/>
      <c r="C580" s="235"/>
      <c r="D580" s="236" t="s">
        <v>215</v>
      </c>
      <c r="E580" s="237" t="s">
        <v>19</v>
      </c>
      <c r="F580" s="238" t="s">
        <v>915</v>
      </c>
      <c r="G580" s="235"/>
      <c r="H580" s="237" t="s">
        <v>19</v>
      </c>
      <c r="I580" s="239"/>
      <c r="J580" s="235"/>
      <c r="K580" s="235"/>
      <c r="L580" s="240"/>
      <c r="M580" s="241"/>
      <c r="N580" s="242"/>
      <c r="O580" s="242"/>
      <c r="P580" s="242"/>
      <c r="Q580" s="242"/>
      <c r="R580" s="242"/>
      <c r="S580" s="242"/>
      <c r="T580" s="24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4" t="s">
        <v>215</v>
      </c>
      <c r="AU580" s="244" t="s">
        <v>81</v>
      </c>
      <c r="AV580" s="13" t="s">
        <v>79</v>
      </c>
      <c r="AW580" s="13" t="s">
        <v>33</v>
      </c>
      <c r="AX580" s="13" t="s">
        <v>72</v>
      </c>
      <c r="AY580" s="244" t="s">
        <v>203</v>
      </c>
    </row>
    <row r="581" s="13" customFormat="1">
      <c r="A581" s="13"/>
      <c r="B581" s="234"/>
      <c r="C581" s="235"/>
      <c r="D581" s="236" t="s">
        <v>215</v>
      </c>
      <c r="E581" s="237" t="s">
        <v>19</v>
      </c>
      <c r="F581" s="238" t="s">
        <v>1140</v>
      </c>
      <c r="G581" s="235"/>
      <c r="H581" s="237" t="s">
        <v>19</v>
      </c>
      <c r="I581" s="239"/>
      <c r="J581" s="235"/>
      <c r="K581" s="235"/>
      <c r="L581" s="240"/>
      <c r="M581" s="241"/>
      <c r="N581" s="242"/>
      <c r="O581" s="242"/>
      <c r="P581" s="242"/>
      <c r="Q581" s="242"/>
      <c r="R581" s="242"/>
      <c r="S581" s="242"/>
      <c r="T581" s="24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4" t="s">
        <v>215</v>
      </c>
      <c r="AU581" s="244" t="s">
        <v>81</v>
      </c>
      <c r="AV581" s="13" t="s">
        <v>79</v>
      </c>
      <c r="AW581" s="13" t="s">
        <v>33</v>
      </c>
      <c r="AX581" s="13" t="s">
        <v>72</v>
      </c>
      <c r="AY581" s="244" t="s">
        <v>203</v>
      </c>
    </row>
    <row r="582" s="14" customFormat="1">
      <c r="A582" s="14"/>
      <c r="B582" s="245"/>
      <c r="C582" s="246"/>
      <c r="D582" s="236" t="s">
        <v>215</v>
      </c>
      <c r="E582" s="247" t="s">
        <v>19</v>
      </c>
      <c r="F582" s="248" t="s">
        <v>1040</v>
      </c>
      <c r="G582" s="246"/>
      <c r="H582" s="249">
        <v>30.966000000000001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215</v>
      </c>
      <c r="AU582" s="255" t="s">
        <v>81</v>
      </c>
      <c r="AV582" s="14" t="s">
        <v>81</v>
      </c>
      <c r="AW582" s="14" t="s">
        <v>33</v>
      </c>
      <c r="AX582" s="14" t="s">
        <v>72</v>
      </c>
      <c r="AY582" s="255" t="s">
        <v>203</v>
      </c>
    </row>
    <row r="583" s="13" customFormat="1">
      <c r="A583" s="13"/>
      <c r="B583" s="234"/>
      <c r="C583" s="235"/>
      <c r="D583" s="236" t="s">
        <v>215</v>
      </c>
      <c r="E583" s="237" t="s">
        <v>19</v>
      </c>
      <c r="F583" s="238" t="s">
        <v>216</v>
      </c>
      <c r="G583" s="235"/>
      <c r="H583" s="237" t="s">
        <v>19</v>
      </c>
      <c r="I583" s="239"/>
      <c r="J583" s="235"/>
      <c r="K583" s="235"/>
      <c r="L583" s="240"/>
      <c r="M583" s="241"/>
      <c r="N583" s="242"/>
      <c r="O583" s="242"/>
      <c r="P583" s="242"/>
      <c r="Q583" s="242"/>
      <c r="R583" s="242"/>
      <c r="S583" s="242"/>
      <c r="T583" s="24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4" t="s">
        <v>215</v>
      </c>
      <c r="AU583" s="244" t="s">
        <v>81</v>
      </c>
      <c r="AV583" s="13" t="s">
        <v>79</v>
      </c>
      <c r="AW583" s="13" t="s">
        <v>33</v>
      </c>
      <c r="AX583" s="13" t="s">
        <v>72</v>
      </c>
      <c r="AY583" s="244" t="s">
        <v>203</v>
      </c>
    </row>
    <row r="584" s="13" customFormat="1">
      <c r="A584" s="13"/>
      <c r="B584" s="234"/>
      <c r="C584" s="235"/>
      <c r="D584" s="236" t="s">
        <v>215</v>
      </c>
      <c r="E584" s="237" t="s">
        <v>19</v>
      </c>
      <c r="F584" s="238" t="s">
        <v>1142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215</v>
      </c>
      <c r="AU584" s="244" t="s">
        <v>81</v>
      </c>
      <c r="AV584" s="13" t="s">
        <v>79</v>
      </c>
      <c r="AW584" s="13" t="s">
        <v>33</v>
      </c>
      <c r="AX584" s="13" t="s">
        <v>72</v>
      </c>
      <c r="AY584" s="244" t="s">
        <v>203</v>
      </c>
    </row>
    <row r="585" s="13" customFormat="1">
      <c r="A585" s="13"/>
      <c r="B585" s="234"/>
      <c r="C585" s="235"/>
      <c r="D585" s="236" t="s">
        <v>215</v>
      </c>
      <c r="E585" s="237" t="s">
        <v>19</v>
      </c>
      <c r="F585" s="238" t="s">
        <v>444</v>
      </c>
      <c r="G585" s="235"/>
      <c r="H585" s="237" t="s">
        <v>19</v>
      </c>
      <c r="I585" s="239"/>
      <c r="J585" s="235"/>
      <c r="K585" s="235"/>
      <c r="L585" s="240"/>
      <c r="M585" s="241"/>
      <c r="N585" s="242"/>
      <c r="O585" s="242"/>
      <c r="P585" s="242"/>
      <c r="Q585" s="242"/>
      <c r="R585" s="242"/>
      <c r="S585" s="242"/>
      <c r="T585" s="24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4" t="s">
        <v>215</v>
      </c>
      <c r="AU585" s="244" t="s">
        <v>81</v>
      </c>
      <c r="AV585" s="13" t="s">
        <v>79</v>
      </c>
      <c r="AW585" s="13" t="s">
        <v>33</v>
      </c>
      <c r="AX585" s="13" t="s">
        <v>72</v>
      </c>
      <c r="AY585" s="244" t="s">
        <v>203</v>
      </c>
    </row>
    <row r="586" s="13" customFormat="1">
      <c r="A586" s="13"/>
      <c r="B586" s="234"/>
      <c r="C586" s="235"/>
      <c r="D586" s="236" t="s">
        <v>215</v>
      </c>
      <c r="E586" s="237" t="s">
        <v>19</v>
      </c>
      <c r="F586" s="238" t="s">
        <v>915</v>
      </c>
      <c r="G586" s="235"/>
      <c r="H586" s="237" t="s">
        <v>19</v>
      </c>
      <c r="I586" s="239"/>
      <c r="J586" s="235"/>
      <c r="K586" s="235"/>
      <c r="L586" s="240"/>
      <c r="M586" s="241"/>
      <c r="N586" s="242"/>
      <c r="O586" s="242"/>
      <c r="P586" s="242"/>
      <c r="Q586" s="242"/>
      <c r="R586" s="242"/>
      <c r="S586" s="242"/>
      <c r="T586" s="24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4" t="s">
        <v>215</v>
      </c>
      <c r="AU586" s="244" t="s">
        <v>81</v>
      </c>
      <c r="AV586" s="13" t="s">
        <v>79</v>
      </c>
      <c r="AW586" s="13" t="s">
        <v>33</v>
      </c>
      <c r="AX586" s="13" t="s">
        <v>72</v>
      </c>
      <c r="AY586" s="244" t="s">
        <v>203</v>
      </c>
    </row>
    <row r="587" s="13" customFormat="1">
      <c r="A587" s="13"/>
      <c r="B587" s="234"/>
      <c r="C587" s="235"/>
      <c r="D587" s="236" t="s">
        <v>215</v>
      </c>
      <c r="E587" s="237" t="s">
        <v>19</v>
      </c>
      <c r="F587" s="238" t="s">
        <v>1140</v>
      </c>
      <c r="G587" s="235"/>
      <c r="H587" s="237" t="s">
        <v>19</v>
      </c>
      <c r="I587" s="239"/>
      <c r="J587" s="235"/>
      <c r="K587" s="235"/>
      <c r="L587" s="240"/>
      <c r="M587" s="241"/>
      <c r="N587" s="242"/>
      <c r="O587" s="242"/>
      <c r="P587" s="242"/>
      <c r="Q587" s="242"/>
      <c r="R587" s="242"/>
      <c r="S587" s="242"/>
      <c r="T587" s="24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4" t="s">
        <v>215</v>
      </c>
      <c r="AU587" s="244" t="s">
        <v>81</v>
      </c>
      <c r="AV587" s="13" t="s">
        <v>79</v>
      </c>
      <c r="AW587" s="13" t="s">
        <v>33</v>
      </c>
      <c r="AX587" s="13" t="s">
        <v>72</v>
      </c>
      <c r="AY587" s="244" t="s">
        <v>203</v>
      </c>
    </row>
    <row r="588" s="14" customFormat="1">
      <c r="A588" s="14"/>
      <c r="B588" s="245"/>
      <c r="C588" s="246"/>
      <c r="D588" s="236" t="s">
        <v>215</v>
      </c>
      <c r="E588" s="247" t="s">
        <v>19</v>
      </c>
      <c r="F588" s="248" t="s">
        <v>1043</v>
      </c>
      <c r="G588" s="246"/>
      <c r="H588" s="249">
        <v>24.669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215</v>
      </c>
      <c r="AU588" s="255" t="s">
        <v>81</v>
      </c>
      <c r="AV588" s="14" t="s">
        <v>81</v>
      </c>
      <c r="AW588" s="14" t="s">
        <v>33</v>
      </c>
      <c r="AX588" s="14" t="s">
        <v>72</v>
      </c>
      <c r="AY588" s="255" t="s">
        <v>203</v>
      </c>
    </row>
    <row r="589" s="13" customFormat="1">
      <c r="A589" s="13"/>
      <c r="B589" s="234"/>
      <c r="C589" s="235"/>
      <c r="D589" s="236" t="s">
        <v>215</v>
      </c>
      <c r="E589" s="237" t="s">
        <v>19</v>
      </c>
      <c r="F589" s="238" t="s">
        <v>216</v>
      </c>
      <c r="G589" s="235"/>
      <c r="H589" s="237" t="s">
        <v>19</v>
      </c>
      <c r="I589" s="239"/>
      <c r="J589" s="235"/>
      <c r="K589" s="235"/>
      <c r="L589" s="240"/>
      <c r="M589" s="241"/>
      <c r="N589" s="242"/>
      <c r="O589" s="242"/>
      <c r="P589" s="242"/>
      <c r="Q589" s="242"/>
      <c r="R589" s="242"/>
      <c r="S589" s="242"/>
      <c r="T589" s="24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4" t="s">
        <v>215</v>
      </c>
      <c r="AU589" s="244" t="s">
        <v>81</v>
      </c>
      <c r="AV589" s="13" t="s">
        <v>79</v>
      </c>
      <c r="AW589" s="13" t="s">
        <v>33</v>
      </c>
      <c r="AX589" s="13" t="s">
        <v>72</v>
      </c>
      <c r="AY589" s="244" t="s">
        <v>203</v>
      </c>
    </row>
    <row r="590" s="13" customFormat="1">
      <c r="A590" s="13"/>
      <c r="B590" s="234"/>
      <c r="C590" s="235"/>
      <c r="D590" s="236" t="s">
        <v>215</v>
      </c>
      <c r="E590" s="237" t="s">
        <v>19</v>
      </c>
      <c r="F590" s="238" t="s">
        <v>1143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215</v>
      </c>
      <c r="AU590" s="244" t="s">
        <v>81</v>
      </c>
      <c r="AV590" s="13" t="s">
        <v>79</v>
      </c>
      <c r="AW590" s="13" t="s">
        <v>33</v>
      </c>
      <c r="AX590" s="13" t="s">
        <v>72</v>
      </c>
      <c r="AY590" s="244" t="s">
        <v>203</v>
      </c>
    </row>
    <row r="591" s="13" customFormat="1">
      <c r="A591" s="13"/>
      <c r="B591" s="234"/>
      <c r="C591" s="235"/>
      <c r="D591" s="236" t="s">
        <v>215</v>
      </c>
      <c r="E591" s="237" t="s">
        <v>19</v>
      </c>
      <c r="F591" s="238" t="s">
        <v>459</v>
      </c>
      <c r="G591" s="235"/>
      <c r="H591" s="237" t="s">
        <v>19</v>
      </c>
      <c r="I591" s="239"/>
      <c r="J591" s="235"/>
      <c r="K591" s="235"/>
      <c r="L591" s="240"/>
      <c r="M591" s="241"/>
      <c r="N591" s="242"/>
      <c r="O591" s="242"/>
      <c r="P591" s="242"/>
      <c r="Q591" s="242"/>
      <c r="R591" s="242"/>
      <c r="S591" s="242"/>
      <c r="T591" s="24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4" t="s">
        <v>215</v>
      </c>
      <c r="AU591" s="244" t="s">
        <v>81</v>
      </c>
      <c r="AV591" s="13" t="s">
        <v>79</v>
      </c>
      <c r="AW591" s="13" t="s">
        <v>33</v>
      </c>
      <c r="AX591" s="13" t="s">
        <v>72</v>
      </c>
      <c r="AY591" s="244" t="s">
        <v>203</v>
      </c>
    </row>
    <row r="592" s="13" customFormat="1">
      <c r="A592" s="13"/>
      <c r="B592" s="234"/>
      <c r="C592" s="235"/>
      <c r="D592" s="236" t="s">
        <v>215</v>
      </c>
      <c r="E592" s="237" t="s">
        <v>19</v>
      </c>
      <c r="F592" s="238" t="s">
        <v>915</v>
      </c>
      <c r="G592" s="235"/>
      <c r="H592" s="237" t="s">
        <v>19</v>
      </c>
      <c r="I592" s="239"/>
      <c r="J592" s="235"/>
      <c r="K592" s="235"/>
      <c r="L592" s="240"/>
      <c r="M592" s="241"/>
      <c r="N592" s="242"/>
      <c r="O592" s="242"/>
      <c r="P592" s="242"/>
      <c r="Q592" s="242"/>
      <c r="R592" s="242"/>
      <c r="S592" s="242"/>
      <c r="T592" s="24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4" t="s">
        <v>215</v>
      </c>
      <c r="AU592" s="244" t="s">
        <v>81</v>
      </c>
      <c r="AV592" s="13" t="s">
        <v>79</v>
      </c>
      <c r="AW592" s="13" t="s">
        <v>33</v>
      </c>
      <c r="AX592" s="13" t="s">
        <v>72</v>
      </c>
      <c r="AY592" s="244" t="s">
        <v>203</v>
      </c>
    </row>
    <row r="593" s="13" customFormat="1">
      <c r="A593" s="13"/>
      <c r="B593" s="234"/>
      <c r="C593" s="235"/>
      <c r="D593" s="236" t="s">
        <v>215</v>
      </c>
      <c r="E593" s="237" t="s">
        <v>19</v>
      </c>
      <c r="F593" s="238" t="s">
        <v>1140</v>
      </c>
      <c r="G593" s="235"/>
      <c r="H593" s="237" t="s">
        <v>19</v>
      </c>
      <c r="I593" s="239"/>
      <c r="J593" s="235"/>
      <c r="K593" s="235"/>
      <c r="L593" s="240"/>
      <c r="M593" s="241"/>
      <c r="N593" s="242"/>
      <c r="O593" s="242"/>
      <c r="P593" s="242"/>
      <c r="Q593" s="242"/>
      <c r="R593" s="242"/>
      <c r="S593" s="242"/>
      <c r="T593" s="24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4" t="s">
        <v>215</v>
      </c>
      <c r="AU593" s="244" t="s">
        <v>81</v>
      </c>
      <c r="AV593" s="13" t="s">
        <v>79</v>
      </c>
      <c r="AW593" s="13" t="s">
        <v>33</v>
      </c>
      <c r="AX593" s="13" t="s">
        <v>72</v>
      </c>
      <c r="AY593" s="244" t="s">
        <v>203</v>
      </c>
    </row>
    <row r="594" s="14" customFormat="1">
      <c r="A594" s="14"/>
      <c r="B594" s="245"/>
      <c r="C594" s="246"/>
      <c r="D594" s="236" t="s">
        <v>215</v>
      </c>
      <c r="E594" s="247" t="s">
        <v>19</v>
      </c>
      <c r="F594" s="248" t="s">
        <v>490</v>
      </c>
      <c r="G594" s="246"/>
      <c r="H594" s="249">
        <v>82.665999999999997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215</v>
      </c>
      <c r="AU594" s="255" t="s">
        <v>81</v>
      </c>
      <c r="AV594" s="14" t="s">
        <v>81</v>
      </c>
      <c r="AW594" s="14" t="s">
        <v>33</v>
      </c>
      <c r="AX594" s="14" t="s">
        <v>72</v>
      </c>
      <c r="AY594" s="255" t="s">
        <v>203</v>
      </c>
    </row>
    <row r="595" s="14" customFormat="1">
      <c r="A595" s="14"/>
      <c r="B595" s="245"/>
      <c r="C595" s="246"/>
      <c r="D595" s="236" t="s">
        <v>215</v>
      </c>
      <c r="E595" s="247" t="s">
        <v>19</v>
      </c>
      <c r="F595" s="248" t="s">
        <v>1144</v>
      </c>
      <c r="G595" s="246"/>
      <c r="H595" s="249">
        <v>-5.6550000000000002</v>
      </c>
      <c r="I595" s="250"/>
      <c r="J595" s="246"/>
      <c r="K595" s="246"/>
      <c r="L595" s="251"/>
      <c r="M595" s="252"/>
      <c r="N595" s="253"/>
      <c r="O595" s="253"/>
      <c r="P595" s="253"/>
      <c r="Q595" s="253"/>
      <c r="R595" s="253"/>
      <c r="S595" s="253"/>
      <c r="T595" s="25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5" t="s">
        <v>215</v>
      </c>
      <c r="AU595" s="255" t="s">
        <v>81</v>
      </c>
      <c r="AV595" s="14" t="s">
        <v>81</v>
      </c>
      <c r="AW595" s="14" t="s">
        <v>33</v>
      </c>
      <c r="AX595" s="14" t="s">
        <v>72</v>
      </c>
      <c r="AY595" s="255" t="s">
        <v>203</v>
      </c>
    </row>
    <row r="596" s="15" customFormat="1">
      <c r="A596" s="15"/>
      <c r="B596" s="256"/>
      <c r="C596" s="257"/>
      <c r="D596" s="236" t="s">
        <v>215</v>
      </c>
      <c r="E596" s="258" t="s">
        <v>19</v>
      </c>
      <c r="F596" s="259" t="s">
        <v>246</v>
      </c>
      <c r="G596" s="257"/>
      <c r="H596" s="260">
        <v>158.243</v>
      </c>
      <c r="I596" s="261"/>
      <c r="J596" s="257"/>
      <c r="K596" s="257"/>
      <c r="L596" s="262"/>
      <c r="M596" s="263"/>
      <c r="N596" s="264"/>
      <c r="O596" s="264"/>
      <c r="P596" s="264"/>
      <c r="Q596" s="264"/>
      <c r="R596" s="264"/>
      <c r="S596" s="264"/>
      <c r="T596" s="26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T596" s="266" t="s">
        <v>215</v>
      </c>
      <c r="AU596" s="266" t="s">
        <v>81</v>
      </c>
      <c r="AV596" s="15" t="s">
        <v>211</v>
      </c>
      <c r="AW596" s="15" t="s">
        <v>33</v>
      </c>
      <c r="AX596" s="15" t="s">
        <v>79</v>
      </c>
      <c r="AY596" s="266" t="s">
        <v>203</v>
      </c>
    </row>
    <row r="597" s="2" customFormat="1" ht="78" customHeight="1">
      <c r="A597" s="40"/>
      <c r="B597" s="41"/>
      <c r="C597" s="270" t="s">
        <v>909</v>
      </c>
      <c r="D597" s="270" t="s">
        <v>771</v>
      </c>
      <c r="E597" s="271" t="s">
        <v>933</v>
      </c>
      <c r="F597" s="272" t="s">
        <v>934</v>
      </c>
      <c r="G597" s="273" t="s">
        <v>209</v>
      </c>
      <c r="H597" s="274">
        <v>174.06700000000001</v>
      </c>
      <c r="I597" s="275"/>
      <c r="J597" s="276">
        <f>ROUND(I597*H597,2)</f>
        <v>0</v>
      </c>
      <c r="K597" s="272" t="s">
        <v>19</v>
      </c>
      <c r="L597" s="277"/>
      <c r="M597" s="278" t="s">
        <v>19</v>
      </c>
      <c r="N597" s="279" t="s">
        <v>43</v>
      </c>
      <c r="O597" s="86"/>
      <c r="P597" s="225">
        <f>O597*H597</f>
        <v>0</v>
      </c>
      <c r="Q597" s="225">
        <v>0.0027499999999999998</v>
      </c>
      <c r="R597" s="225">
        <f>Q597*H597</f>
        <v>0.47868424999999998</v>
      </c>
      <c r="S597" s="225">
        <v>0</v>
      </c>
      <c r="T597" s="226">
        <f>S597*H597</f>
        <v>0</v>
      </c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R597" s="227" t="s">
        <v>821</v>
      </c>
      <c r="AT597" s="227" t="s">
        <v>771</v>
      </c>
      <c r="AU597" s="227" t="s">
        <v>81</v>
      </c>
      <c r="AY597" s="19" t="s">
        <v>203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19" t="s">
        <v>79</v>
      </c>
      <c r="BK597" s="228">
        <f>ROUND(I597*H597,2)</f>
        <v>0</v>
      </c>
      <c r="BL597" s="19" t="s">
        <v>321</v>
      </c>
      <c r="BM597" s="227" t="s">
        <v>1148</v>
      </c>
    </row>
    <row r="598" s="13" customFormat="1">
      <c r="A598" s="13"/>
      <c r="B598" s="234"/>
      <c r="C598" s="235"/>
      <c r="D598" s="236" t="s">
        <v>215</v>
      </c>
      <c r="E598" s="237" t="s">
        <v>19</v>
      </c>
      <c r="F598" s="238" t="s">
        <v>216</v>
      </c>
      <c r="G598" s="235"/>
      <c r="H598" s="237" t="s">
        <v>19</v>
      </c>
      <c r="I598" s="239"/>
      <c r="J598" s="235"/>
      <c r="K598" s="235"/>
      <c r="L598" s="240"/>
      <c r="M598" s="241"/>
      <c r="N598" s="242"/>
      <c r="O598" s="242"/>
      <c r="P598" s="242"/>
      <c r="Q598" s="242"/>
      <c r="R598" s="242"/>
      <c r="S598" s="242"/>
      <c r="T598" s="24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4" t="s">
        <v>215</v>
      </c>
      <c r="AU598" s="244" t="s">
        <v>81</v>
      </c>
      <c r="AV598" s="13" t="s">
        <v>79</v>
      </c>
      <c r="AW598" s="13" t="s">
        <v>33</v>
      </c>
      <c r="AX598" s="13" t="s">
        <v>72</v>
      </c>
      <c r="AY598" s="244" t="s">
        <v>203</v>
      </c>
    </row>
    <row r="599" s="13" customFormat="1">
      <c r="A599" s="13"/>
      <c r="B599" s="234"/>
      <c r="C599" s="235"/>
      <c r="D599" s="236" t="s">
        <v>215</v>
      </c>
      <c r="E599" s="237" t="s">
        <v>19</v>
      </c>
      <c r="F599" s="238" t="s">
        <v>1139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215</v>
      </c>
      <c r="AU599" s="244" t="s">
        <v>81</v>
      </c>
      <c r="AV599" s="13" t="s">
        <v>79</v>
      </c>
      <c r="AW599" s="13" t="s">
        <v>33</v>
      </c>
      <c r="AX599" s="13" t="s">
        <v>72</v>
      </c>
      <c r="AY599" s="244" t="s">
        <v>203</v>
      </c>
    </row>
    <row r="600" s="13" customFormat="1">
      <c r="A600" s="13"/>
      <c r="B600" s="234"/>
      <c r="C600" s="235"/>
      <c r="D600" s="236" t="s">
        <v>215</v>
      </c>
      <c r="E600" s="237" t="s">
        <v>19</v>
      </c>
      <c r="F600" s="238" t="s">
        <v>438</v>
      </c>
      <c r="G600" s="235"/>
      <c r="H600" s="237" t="s">
        <v>19</v>
      </c>
      <c r="I600" s="239"/>
      <c r="J600" s="235"/>
      <c r="K600" s="235"/>
      <c r="L600" s="240"/>
      <c r="M600" s="241"/>
      <c r="N600" s="242"/>
      <c r="O600" s="242"/>
      <c r="P600" s="242"/>
      <c r="Q600" s="242"/>
      <c r="R600" s="242"/>
      <c r="S600" s="242"/>
      <c r="T600" s="24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4" t="s">
        <v>215</v>
      </c>
      <c r="AU600" s="244" t="s">
        <v>81</v>
      </c>
      <c r="AV600" s="13" t="s">
        <v>79</v>
      </c>
      <c r="AW600" s="13" t="s">
        <v>33</v>
      </c>
      <c r="AX600" s="13" t="s">
        <v>72</v>
      </c>
      <c r="AY600" s="244" t="s">
        <v>203</v>
      </c>
    </row>
    <row r="601" s="13" customFormat="1">
      <c r="A601" s="13"/>
      <c r="B601" s="234"/>
      <c r="C601" s="235"/>
      <c r="D601" s="236" t="s">
        <v>215</v>
      </c>
      <c r="E601" s="237" t="s">
        <v>19</v>
      </c>
      <c r="F601" s="238" t="s">
        <v>915</v>
      </c>
      <c r="G601" s="235"/>
      <c r="H601" s="237" t="s">
        <v>19</v>
      </c>
      <c r="I601" s="239"/>
      <c r="J601" s="235"/>
      <c r="K601" s="235"/>
      <c r="L601" s="240"/>
      <c r="M601" s="241"/>
      <c r="N601" s="242"/>
      <c r="O601" s="242"/>
      <c r="P601" s="242"/>
      <c r="Q601" s="242"/>
      <c r="R601" s="242"/>
      <c r="S601" s="242"/>
      <c r="T601" s="24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4" t="s">
        <v>215</v>
      </c>
      <c r="AU601" s="244" t="s">
        <v>81</v>
      </c>
      <c r="AV601" s="13" t="s">
        <v>79</v>
      </c>
      <c r="AW601" s="13" t="s">
        <v>33</v>
      </c>
      <c r="AX601" s="13" t="s">
        <v>72</v>
      </c>
      <c r="AY601" s="244" t="s">
        <v>203</v>
      </c>
    </row>
    <row r="602" s="13" customFormat="1">
      <c r="A602" s="13"/>
      <c r="B602" s="234"/>
      <c r="C602" s="235"/>
      <c r="D602" s="236" t="s">
        <v>215</v>
      </c>
      <c r="E602" s="237" t="s">
        <v>19</v>
      </c>
      <c r="F602" s="238" t="s">
        <v>1140</v>
      </c>
      <c r="G602" s="235"/>
      <c r="H602" s="237" t="s">
        <v>19</v>
      </c>
      <c r="I602" s="239"/>
      <c r="J602" s="235"/>
      <c r="K602" s="235"/>
      <c r="L602" s="240"/>
      <c r="M602" s="241"/>
      <c r="N602" s="242"/>
      <c r="O602" s="242"/>
      <c r="P602" s="242"/>
      <c r="Q602" s="242"/>
      <c r="R602" s="242"/>
      <c r="S602" s="242"/>
      <c r="T602" s="24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4" t="s">
        <v>215</v>
      </c>
      <c r="AU602" s="244" t="s">
        <v>81</v>
      </c>
      <c r="AV602" s="13" t="s">
        <v>79</v>
      </c>
      <c r="AW602" s="13" t="s">
        <v>33</v>
      </c>
      <c r="AX602" s="13" t="s">
        <v>72</v>
      </c>
      <c r="AY602" s="244" t="s">
        <v>203</v>
      </c>
    </row>
    <row r="603" s="14" customFormat="1">
      <c r="A603" s="14"/>
      <c r="B603" s="245"/>
      <c r="C603" s="246"/>
      <c r="D603" s="236" t="s">
        <v>215</v>
      </c>
      <c r="E603" s="247" t="s">
        <v>19</v>
      </c>
      <c r="F603" s="248" t="s">
        <v>1038</v>
      </c>
      <c r="G603" s="246"/>
      <c r="H603" s="249">
        <v>25.597000000000001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5" t="s">
        <v>215</v>
      </c>
      <c r="AU603" s="255" t="s">
        <v>81</v>
      </c>
      <c r="AV603" s="14" t="s">
        <v>81</v>
      </c>
      <c r="AW603" s="14" t="s">
        <v>33</v>
      </c>
      <c r="AX603" s="14" t="s">
        <v>72</v>
      </c>
      <c r="AY603" s="255" t="s">
        <v>203</v>
      </c>
    </row>
    <row r="604" s="13" customFormat="1">
      <c r="A604" s="13"/>
      <c r="B604" s="234"/>
      <c r="C604" s="235"/>
      <c r="D604" s="236" t="s">
        <v>215</v>
      </c>
      <c r="E604" s="237" t="s">
        <v>19</v>
      </c>
      <c r="F604" s="238" t="s">
        <v>216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215</v>
      </c>
      <c r="AU604" s="244" t="s">
        <v>81</v>
      </c>
      <c r="AV604" s="13" t="s">
        <v>79</v>
      </c>
      <c r="AW604" s="13" t="s">
        <v>33</v>
      </c>
      <c r="AX604" s="13" t="s">
        <v>72</v>
      </c>
      <c r="AY604" s="244" t="s">
        <v>203</v>
      </c>
    </row>
    <row r="605" s="13" customFormat="1">
      <c r="A605" s="13"/>
      <c r="B605" s="234"/>
      <c r="C605" s="235"/>
      <c r="D605" s="236" t="s">
        <v>215</v>
      </c>
      <c r="E605" s="237" t="s">
        <v>19</v>
      </c>
      <c r="F605" s="238" t="s">
        <v>1141</v>
      </c>
      <c r="G605" s="235"/>
      <c r="H605" s="237" t="s">
        <v>19</v>
      </c>
      <c r="I605" s="239"/>
      <c r="J605" s="235"/>
      <c r="K605" s="235"/>
      <c r="L605" s="240"/>
      <c r="M605" s="241"/>
      <c r="N605" s="242"/>
      <c r="O605" s="242"/>
      <c r="P605" s="242"/>
      <c r="Q605" s="242"/>
      <c r="R605" s="242"/>
      <c r="S605" s="242"/>
      <c r="T605" s="24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4" t="s">
        <v>215</v>
      </c>
      <c r="AU605" s="244" t="s">
        <v>81</v>
      </c>
      <c r="AV605" s="13" t="s">
        <v>79</v>
      </c>
      <c r="AW605" s="13" t="s">
        <v>33</v>
      </c>
      <c r="AX605" s="13" t="s">
        <v>72</v>
      </c>
      <c r="AY605" s="244" t="s">
        <v>203</v>
      </c>
    </row>
    <row r="606" s="13" customFormat="1">
      <c r="A606" s="13"/>
      <c r="B606" s="234"/>
      <c r="C606" s="235"/>
      <c r="D606" s="236" t="s">
        <v>215</v>
      </c>
      <c r="E606" s="237" t="s">
        <v>19</v>
      </c>
      <c r="F606" s="238" t="s">
        <v>441</v>
      </c>
      <c r="G606" s="235"/>
      <c r="H606" s="237" t="s">
        <v>19</v>
      </c>
      <c r="I606" s="239"/>
      <c r="J606" s="235"/>
      <c r="K606" s="235"/>
      <c r="L606" s="240"/>
      <c r="M606" s="241"/>
      <c r="N606" s="242"/>
      <c r="O606" s="242"/>
      <c r="P606" s="242"/>
      <c r="Q606" s="242"/>
      <c r="R606" s="242"/>
      <c r="S606" s="242"/>
      <c r="T606" s="24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4" t="s">
        <v>215</v>
      </c>
      <c r="AU606" s="244" t="s">
        <v>81</v>
      </c>
      <c r="AV606" s="13" t="s">
        <v>79</v>
      </c>
      <c r="AW606" s="13" t="s">
        <v>33</v>
      </c>
      <c r="AX606" s="13" t="s">
        <v>72</v>
      </c>
      <c r="AY606" s="244" t="s">
        <v>203</v>
      </c>
    </row>
    <row r="607" s="13" customFormat="1">
      <c r="A607" s="13"/>
      <c r="B607" s="234"/>
      <c r="C607" s="235"/>
      <c r="D607" s="236" t="s">
        <v>215</v>
      </c>
      <c r="E607" s="237" t="s">
        <v>19</v>
      </c>
      <c r="F607" s="238" t="s">
        <v>915</v>
      </c>
      <c r="G607" s="235"/>
      <c r="H607" s="237" t="s">
        <v>19</v>
      </c>
      <c r="I607" s="239"/>
      <c r="J607" s="235"/>
      <c r="K607" s="235"/>
      <c r="L607" s="240"/>
      <c r="M607" s="241"/>
      <c r="N607" s="242"/>
      <c r="O607" s="242"/>
      <c r="P607" s="242"/>
      <c r="Q607" s="242"/>
      <c r="R607" s="242"/>
      <c r="S607" s="242"/>
      <c r="T607" s="24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4" t="s">
        <v>215</v>
      </c>
      <c r="AU607" s="244" t="s">
        <v>81</v>
      </c>
      <c r="AV607" s="13" t="s">
        <v>79</v>
      </c>
      <c r="AW607" s="13" t="s">
        <v>33</v>
      </c>
      <c r="AX607" s="13" t="s">
        <v>72</v>
      </c>
      <c r="AY607" s="244" t="s">
        <v>203</v>
      </c>
    </row>
    <row r="608" s="13" customFormat="1">
      <c r="A608" s="13"/>
      <c r="B608" s="234"/>
      <c r="C608" s="235"/>
      <c r="D608" s="236" t="s">
        <v>215</v>
      </c>
      <c r="E608" s="237" t="s">
        <v>19</v>
      </c>
      <c r="F608" s="238" t="s">
        <v>1140</v>
      </c>
      <c r="G608" s="235"/>
      <c r="H608" s="237" t="s">
        <v>19</v>
      </c>
      <c r="I608" s="239"/>
      <c r="J608" s="235"/>
      <c r="K608" s="235"/>
      <c r="L608" s="240"/>
      <c r="M608" s="241"/>
      <c r="N608" s="242"/>
      <c r="O608" s="242"/>
      <c r="P608" s="242"/>
      <c r="Q608" s="242"/>
      <c r="R608" s="242"/>
      <c r="S608" s="242"/>
      <c r="T608" s="24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4" t="s">
        <v>215</v>
      </c>
      <c r="AU608" s="244" t="s">
        <v>81</v>
      </c>
      <c r="AV608" s="13" t="s">
        <v>79</v>
      </c>
      <c r="AW608" s="13" t="s">
        <v>33</v>
      </c>
      <c r="AX608" s="13" t="s">
        <v>72</v>
      </c>
      <c r="AY608" s="244" t="s">
        <v>203</v>
      </c>
    </row>
    <row r="609" s="14" customFormat="1">
      <c r="A609" s="14"/>
      <c r="B609" s="245"/>
      <c r="C609" s="246"/>
      <c r="D609" s="236" t="s">
        <v>215</v>
      </c>
      <c r="E609" s="247" t="s">
        <v>19</v>
      </c>
      <c r="F609" s="248" t="s">
        <v>1040</v>
      </c>
      <c r="G609" s="246"/>
      <c r="H609" s="249">
        <v>30.966000000000001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215</v>
      </c>
      <c r="AU609" s="255" t="s">
        <v>81</v>
      </c>
      <c r="AV609" s="14" t="s">
        <v>81</v>
      </c>
      <c r="AW609" s="14" t="s">
        <v>33</v>
      </c>
      <c r="AX609" s="14" t="s">
        <v>72</v>
      </c>
      <c r="AY609" s="255" t="s">
        <v>203</v>
      </c>
    </row>
    <row r="610" s="13" customFormat="1">
      <c r="A610" s="13"/>
      <c r="B610" s="234"/>
      <c r="C610" s="235"/>
      <c r="D610" s="236" t="s">
        <v>215</v>
      </c>
      <c r="E610" s="237" t="s">
        <v>19</v>
      </c>
      <c r="F610" s="238" t="s">
        <v>216</v>
      </c>
      <c r="G610" s="235"/>
      <c r="H610" s="237" t="s">
        <v>19</v>
      </c>
      <c r="I610" s="239"/>
      <c r="J610" s="235"/>
      <c r="K610" s="235"/>
      <c r="L610" s="240"/>
      <c r="M610" s="241"/>
      <c r="N610" s="242"/>
      <c r="O610" s="242"/>
      <c r="P610" s="242"/>
      <c r="Q610" s="242"/>
      <c r="R610" s="242"/>
      <c r="S610" s="242"/>
      <c r="T610" s="24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4" t="s">
        <v>215</v>
      </c>
      <c r="AU610" s="244" t="s">
        <v>81</v>
      </c>
      <c r="AV610" s="13" t="s">
        <v>79</v>
      </c>
      <c r="AW610" s="13" t="s">
        <v>33</v>
      </c>
      <c r="AX610" s="13" t="s">
        <v>72</v>
      </c>
      <c r="AY610" s="244" t="s">
        <v>203</v>
      </c>
    </row>
    <row r="611" s="13" customFormat="1">
      <c r="A611" s="13"/>
      <c r="B611" s="234"/>
      <c r="C611" s="235"/>
      <c r="D611" s="236" t="s">
        <v>215</v>
      </c>
      <c r="E611" s="237" t="s">
        <v>19</v>
      </c>
      <c r="F611" s="238" t="s">
        <v>1142</v>
      </c>
      <c r="G611" s="235"/>
      <c r="H611" s="237" t="s">
        <v>19</v>
      </c>
      <c r="I611" s="239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215</v>
      </c>
      <c r="AU611" s="244" t="s">
        <v>81</v>
      </c>
      <c r="AV611" s="13" t="s">
        <v>79</v>
      </c>
      <c r="AW611" s="13" t="s">
        <v>33</v>
      </c>
      <c r="AX611" s="13" t="s">
        <v>72</v>
      </c>
      <c r="AY611" s="244" t="s">
        <v>203</v>
      </c>
    </row>
    <row r="612" s="13" customFormat="1">
      <c r="A612" s="13"/>
      <c r="B612" s="234"/>
      <c r="C612" s="235"/>
      <c r="D612" s="236" t="s">
        <v>215</v>
      </c>
      <c r="E612" s="237" t="s">
        <v>19</v>
      </c>
      <c r="F612" s="238" t="s">
        <v>444</v>
      </c>
      <c r="G612" s="235"/>
      <c r="H612" s="237" t="s">
        <v>19</v>
      </c>
      <c r="I612" s="239"/>
      <c r="J612" s="235"/>
      <c r="K612" s="235"/>
      <c r="L612" s="240"/>
      <c r="M612" s="241"/>
      <c r="N612" s="242"/>
      <c r="O612" s="242"/>
      <c r="P612" s="242"/>
      <c r="Q612" s="242"/>
      <c r="R612" s="242"/>
      <c r="S612" s="242"/>
      <c r="T612" s="24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4" t="s">
        <v>215</v>
      </c>
      <c r="AU612" s="244" t="s">
        <v>81</v>
      </c>
      <c r="AV612" s="13" t="s">
        <v>79</v>
      </c>
      <c r="AW612" s="13" t="s">
        <v>33</v>
      </c>
      <c r="AX612" s="13" t="s">
        <v>72</v>
      </c>
      <c r="AY612" s="244" t="s">
        <v>203</v>
      </c>
    </row>
    <row r="613" s="13" customFormat="1">
      <c r="A613" s="13"/>
      <c r="B613" s="234"/>
      <c r="C613" s="235"/>
      <c r="D613" s="236" t="s">
        <v>215</v>
      </c>
      <c r="E613" s="237" t="s">
        <v>19</v>
      </c>
      <c r="F613" s="238" t="s">
        <v>915</v>
      </c>
      <c r="G613" s="235"/>
      <c r="H613" s="237" t="s">
        <v>19</v>
      </c>
      <c r="I613" s="239"/>
      <c r="J613" s="235"/>
      <c r="K613" s="235"/>
      <c r="L613" s="240"/>
      <c r="M613" s="241"/>
      <c r="N613" s="242"/>
      <c r="O613" s="242"/>
      <c r="P613" s="242"/>
      <c r="Q613" s="242"/>
      <c r="R613" s="242"/>
      <c r="S613" s="242"/>
      <c r="T613" s="24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4" t="s">
        <v>215</v>
      </c>
      <c r="AU613" s="244" t="s">
        <v>81</v>
      </c>
      <c r="AV613" s="13" t="s">
        <v>79</v>
      </c>
      <c r="AW613" s="13" t="s">
        <v>33</v>
      </c>
      <c r="AX613" s="13" t="s">
        <v>72</v>
      </c>
      <c r="AY613" s="244" t="s">
        <v>203</v>
      </c>
    </row>
    <row r="614" s="13" customFormat="1">
      <c r="A614" s="13"/>
      <c r="B614" s="234"/>
      <c r="C614" s="235"/>
      <c r="D614" s="236" t="s">
        <v>215</v>
      </c>
      <c r="E614" s="237" t="s">
        <v>19</v>
      </c>
      <c r="F614" s="238" t="s">
        <v>1140</v>
      </c>
      <c r="G614" s="235"/>
      <c r="H614" s="237" t="s">
        <v>19</v>
      </c>
      <c r="I614" s="239"/>
      <c r="J614" s="235"/>
      <c r="K614" s="235"/>
      <c r="L614" s="240"/>
      <c r="M614" s="241"/>
      <c r="N614" s="242"/>
      <c r="O614" s="242"/>
      <c r="P614" s="242"/>
      <c r="Q614" s="242"/>
      <c r="R614" s="242"/>
      <c r="S614" s="242"/>
      <c r="T614" s="24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4" t="s">
        <v>215</v>
      </c>
      <c r="AU614" s="244" t="s">
        <v>81</v>
      </c>
      <c r="AV614" s="13" t="s">
        <v>79</v>
      </c>
      <c r="AW614" s="13" t="s">
        <v>33</v>
      </c>
      <c r="AX614" s="13" t="s">
        <v>72</v>
      </c>
      <c r="AY614" s="244" t="s">
        <v>203</v>
      </c>
    </row>
    <row r="615" s="14" customFormat="1">
      <c r="A615" s="14"/>
      <c r="B615" s="245"/>
      <c r="C615" s="246"/>
      <c r="D615" s="236" t="s">
        <v>215</v>
      </c>
      <c r="E615" s="247" t="s">
        <v>19</v>
      </c>
      <c r="F615" s="248" t="s">
        <v>1043</v>
      </c>
      <c r="G615" s="246"/>
      <c r="H615" s="249">
        <v>24.669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5" t="s">
        <v>215</v>
      </c>
      <c r="AU615" s="255" t="s">
        <v>81</v>
      </c>
      <c r="AV615" s="14" t="s">
        <v>81</v>
      </c>
      <c r="AW615" s="14" t="s">
        <v>33</v>
      </c>
      <c r="AX615" s="14" t="s">
        <v>72</v>
      </c>
      <c r="AY615" s="255" t="s">
        <v>203</v>
      </c>
    </row>
    <row r="616" s="13" customFormat="1">
      <c r="A616" s="13"/>
      <c r="B616" s="234"/>
      <c r="C616" s="235"/>
      <c r="D616" s="236" t="s">
        <v>215</v>
      </c>
      <c r="E616" s="237" t="s">
        <v>19</v>
      </c>
      <c r="F616" s="238" t="s">
        <v>216</v>
      </c>
      <c r="G616" s="235"/>
      <c r="H616" s="237" t="s">
        <v>19</v>
      </c>
      <c r="I616" s="239"/>
      <c r="J616" s="235"/>
      <c r="K616" s="235"/>
      <c r="L616" s="240"/>
      <c r="M616" s="241"/>
      <c r="N616" s="242"/>
      <c r="O616" s="242"/>
      <c r="P616" s="242"/>
      <c r="Q616" s="242"/>
      <c r="R616" s="242"/>
      <c r="S616" s="242"/>
      <c r="T616" s="24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4" t="s">
        <v>215</v>
      </c>
      <c r="AU616" s="244" t="s">
        <v>81</v>
      </c>
      <c r="AV616" s="13" t="s">
        <v>79</v>
      </c>
      <c r="AW616" s="13" t="s">
        <v>33</v>
      </c>
      <c r="AX616" s="13" t="s">
        <v>72</v>
      </c>
      <c r="AY616" s="244" t="s">
        <v>203</v>
      </c>
    </row>
    <row r="617" s="13" customFormat="1">
      <c r="A617" s="13"/>
      <c r="B617" s="234"/>
      <c r="C617" s="235"/>
      <c r="D617" s="236" t="s">
        <v>215</v>
      </c>
      <c r="E617" s="237" t="s">
        <v>19</v>
      </c>
      <c r="F617" s="238" t="s">
        <v>1143</v>
      </c>
      <c r="G617" s="235"/>
      <c r="H617" s="237" t="s">
        <v>19</v>
      </c>
      <c r="I617" s="239"/>
      <c r="J617" s="235"/>
      <c r="K617" s="235"/>
      <c r="L617" s="240"/>
      <c r="M617" s="241"/>
      <c r="N617" s="242"/>
      <c r="O617" s="242"/>
      <c r="P617" s="242"/>
      <c r="Q617" s="242"/>
      <c r="R617" s="242"/>
      <c r="S617" s="242"/>
      <c r="T617" s="24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4" t="s">
        <v>215</v>
      </c>
      <c r="AU617" s="244" t="s">
        <v>81</v>
      </c>
      <c r="AV617" s="13" t="s">
        <v>79</v>
      </c>
      <c r="AW617" s="13" t="s">
        <v>33</v>
      </c>
      <c r="AX617" s="13" t="s">
        <v>72</v>
      </c>
      <c r="AY617" s="244" t="s">
        <v>203</v>
      </c>
    </row>
    <row r="618" s="13" customFormat="1">
      <c r="A618" s="13"/>
      <c r="B618" s="234"/>
      <c r="C618" s="235"/>
      <c r="D618" s="236" t="s">
        <v>215</v>
      </c>
      <c r="E618" s="237" t="s">
        <v>19</v>
      </c>
      <c r="F618" s="238" t="s">
        <v>459</v>
      </c>
      <c r="G618" s="235"/>
      <c r="H618" s="237" t="s">
        <v>19</v>
      </c>
      <c r="I618" s="239"/>
      <c r="J618" s="235"/>
      <c r="K618" s="235"/>
      <c r="L618" s="240"/>
      <c r="M618" s="241"/>
      <c r="N618" s="242"/>
      <c r="O618" s="242"/>
      <c r="P618" s="242"/>
      <c r="Q618" s="242"/>
      <c r="R618" s="242"/>
      <c r="S618" s="242"/>
      <c r="T618" s="24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4" t="s">
        <v>215</v>
      </c>
      <c r="AU618" s="244" t="s">
        <v>81</v>
      </c>
      <c r="AV618" s="13" t="s">
        <v>79</v>
      </c>
      <c r="AW618" s="13" t="s">
        <v>33</v>
      </c>
      <c r="AX618" s="13" t="s">
        <v>72</v>
      </c>
      <c r="AY618" s="244" t="s">
        <v>203</v>
      </c>
    </row>
    <row r="619" s="13" customFormat="1">
      <c r="A619" s="13"/>
      <c r="B619" s="234"/>
      <c r="C619" s="235"/>
      <c r="D619" s="236" t="s">
        <v>215</v>
      </c>
      <c r="E619" s="237" t="s">
        <v>19</v>
      </c>
      <c r="F619" s="238" t="s">
        <v>915</v>
      </c>
      <c r="G619" s="235"/>
      <c r="H619" s="237" t="s">
        <v>19</v>
      </c>
      <c r="I619" s="239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215</v>
      </c>
      <c r="AU619" s="244" t="s">
        <v>81</v>
      </c>
      <c r="AV619" s="13" t="s">
        <v>79</v>
      </c>
      <c r="AW619" s="13" t="s">
        <v>33</v>
      </c>
      <c r="AX619" s="13" t="s">
        <v>72</v>
      </c>
      <c r="AY619" s="244" t="s">
        <v>203</v>
      </c>
    </row>
    <row r="620" s="13" customFormat="1">
      <c r="A620" s="13"/>
      <c r="B620" s="234"/>
      <c r="C620" s="235"/>
      <c r="D620" s="236" t="s">
        <v>215</v>
      </c>
      <c r="E620" s="237" t="s">
        <v>19</v>
      </c>
      <c r="F620" s="238" t="s">
        <v>1140</v>
      </c>
      <c r="G620" s="235"/>
      <c r="H620" s="237" t="s">
        <v>19</v>
      </c>
      <c r="I620" s="239"/>
      <c r="J620" s="235"/>
      <c r="K620" s="235"/>
      <c r="L620" s="240"/>
      <c r="M620" s="241"/>
      <c r="N620" s="242"/>
      <c r="O620" s="242"/>
      <c r="P620" s="242"/>
      <c r="Q620" s="242"/>
      <c r="R620" s="242"/>
      <c r="S620" s="242"/>
      <c r="T620" s="24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4" t="s">
        <v>215</v>
      </c>
      <c r="AU620" s="244" t="s">
        <v>81</v>
      </c>
      <c r="AV620" s="13" t="s">
        <v>79</v>
      </c>
      <c r="AW620" s="13" t="s">
        <v>33</v>
      </c>
      <c r="AX620" s="13" t="s">
        <v>72</v>
      </c>
      <c r="AY620" s="244" t="s">
        <v>203</v>
      </c>
    </row>
    <row r="621" s="14" customFormat="1">
      <c r="A621" s="14"/>
      <c r="B621" s="245"/>
      <c r="C621" s="246"/>
      <c r="D621" s="236" t="s">
        <v>215</v>
      </c>
      <c r="E621" s="247" t="s">
        <v>19</v>
      </c>
      <c r="F621" s="248" t="s">
        <v>490</v>
      </c>
      <c r="G621" s="246"/>
      <c r="H621" s="249">
        <v>82.665999999999997</v>
      </c>
      <c r="I621" s="250"/>
      <c r="J621" s="246"/>
      <c r="K621" s="246"/>
      <c r="L621" s="251"/>
      <c r="M621" s="252"/>
      <c r="N621" s="253"/>
      <c r="O621" s="253"/>
      <c r="P621" s="253"/>
      <c r="Q621" s="253"/>
      <c r="R621" s="253"/>
      <c r="S621" s="253"/>
      <c r="T621" s="25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5" t="s">
        <v>215</v>
      </c>
      <c r="AU621" s="255" t="s">
        <v>81</v>
      </c>
      <c r="AV621" s="14" t="s">
        <v>81</v>
      </c>
      <c r="AW621" s="14" t="s">
        <v>33</v>
      </c>
      <c r="AX621" s="14" t="s">
        <v>72</v>
      </c>
      <c r="AY621" s="255" t="s">
        <v>203</v>
      </c>
    </row>
    <row r="622" s="14" customFormat="1">
      <c r="A622" s="14"/>
      <c r="B622" s="245"/>
      <c r="C622" s="246"/>
      <c r="D622" s="236" t="s">
        <v>215</v>
      </c>
      <c r="E622" s="247" t="s">
        <v>19</v>
      </c>
      <c r="F622" s="248" t="s">
        <v>1144</v>
      </c>
      <c r="G622" s="246"/>
      <c r="H622" s="249">
        <v>-5.6550000000000002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215</v>
      </c>
      <c r="AU622" s="255" t="s">
        <v>81</v>
      </c>
      <c r="AV622" s="14" t="s">
        <v>81</v>
      </c>
      <c r="AW622" s="14" t="s">
        <v>33</v>
      </c>
      <c r="AX622" s="14" t="s">
        <v>72</v>
      </c>
      <c r="AY622" s="255" t="s">
        <v>203</v>
      </c>
    </row>
    <row r="623" s="15" customFormat="1">
      <c r="A623" s="15"/>
      <c r="B623" s="256"/>
      <c r="C623" s="257"/>
      <c r="D623" s="236" t="s">
        <v>215</v>
      </c>
      <c r="E623" s="258" t="s">
        <v>19</v>
      </c>
      <c r="F623" s="259" t="s">
        <v>246</v>
      </c>
      <c r="G623" s="257"/>
      <c r="H623" s="260">
        <v>158.243</v>
      </c>
      <c r="I623" s="261"/>
      <c r="J623" s="257"/>
      <c r="K623" s="257"/>
      <c r="L623" s="262"/>
      <c r="M623" s="263"/>
      <c r="N623" s="264"/>
      <c r="O623" s="264"/>
      <c r="P623" s="264"/>
      <c r="Q623" s="264"/>
      <c r="R623" s="264"/>
      <c r="S623" s="264"/>
      <c r="T623" s="26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66" t="s">
        <v>215</v>
      </c>
      <c r="AU623" s="266" t="s">
        <v>81</v>
      </c>
      <c r="AV623" s="15" t="s">
        <v>211</v>
      </c>
      <c r="AW623" s="15" t="s">
        <v>33</v>
      </c>
      <c r="AX623" s="15" t="s">
        <v>79</v>
      </c>
      <c r="AY623" s="266" t="s">
        <v>203</v>
      </c>
    </row>
    <row r="624" s="14" customFormat="1">
      <c r="A624" s="14"/>
      <c r="B624" s="245"/>
      <c r="C624" s="246"/>
      <c r="D624" s="236" t="s">
        <v>215</v>
      </c>
      <c r="E624" s="246"/>
      <c r="F624" s="248" t="s">
        <v>1149</v>
      </c>
      <c r="G624" s="246"/>
      <c r="H624" s="249">
        <v>174.06700000000001</v>
      </c>
      <c r="I624" s="250"/>
      <c r="J624" s="246"/>
      <c r="K624" s="246"/>
      <c r="L624" s="251"/>
      <c r="M624" s="252"/>
      <c r="N624" s="253"/>
      <c r="O624" s="253"/>
      <c r="P624" s="253"/>
      <c r="Q624" s="253"/>
      <c r="R624" s="253"/>
      <c r="S624" s="253"/>
      <c r="T624" s="25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5" t="s">
        <v>215</v>
      </c>
      <c r="AU624" s="255" t="s">
        <v>81</v>
      </c>
      <c r="AV624" s="14" t="s">
        <v>81</v>
      </c>
      <c r="AW624" s="14" t="s">
        <v>4</v>
      </c>
      <c r="AX624" s="14" t="s">
        <v>79</v>
      </c>
      <c r="AY624" s="255" t="s">
        <v>203</v>
      </c>
    </row>
    <row r="625" s="2" customFormat="1" ht="24.15" customHeight="1">
      <c r="A625" s="40"/>
      <c r="B625" s="41"/>
      <c r="C625" s="216" t="s">
        <v>918</v>
      </c>
      <c r="D625" s="216" t="s">
        <v>206</v>
      </c>
      <c r="E625" s="217" t="s">
        <v>938</v>
      </c>
      <c r="F625" s="218" t="s">
        <v>939</v>
      </c>
      <c r="G625" s="219" t="s">
        <v>282</v>
      </c>
      <c r="H625" s="220">
        <v>0.56299999999999994</v>
      </c>
      <c r="I625" s="221"/>
      <c r="J625" s="222">
        <f>ROUND(I625*H625,2)</f>
        <v>0</v>
      </c>
      <c r="K625" s="218" t="s">
        <v>210</v>
      </c>
      <c r="L625" s="46"/>
      <c r="M625" s="223" t="s">
        <v>19</v>
      </c>
      <c r="N625" s="224" t="s">
        <v>43</v>
      </c>
      <c r="O625" s="86"/>
      <c r="P625" s="225">
        <f>O625*H625</f>
        <v>0</v>
      </c>
      <c r="Q625" s="225">
        <v>0</v>
      </c>
      <c r="R625" s="225">
        <f>Q625*H625</f>
        <v>0</v>
      </c>
      <c r="S625" s="225">
        <v>0</v>
      </c>
      <c r="T625" s="226">
        <f>S625*H625</f>
        <v>0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R625" s="227" t="s">
        <v>321</v>
      </c>
      <c r="AT625" s="227" t="s">
        <v>206</v>
      </c>
      <c r="AU625" s="227" t="s">
        <v>81</v>
      </c>
      <c r="AY625" s="19" t="s">
        <v>203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19" t="s">
        <v>79</v>
      </c>
      <c r="BK625" s="228">
        <f>ROUND(I625*H625,2)</f>
        <v>0</v>
      </c>
      <c r="BL625" s="19" t="s">
        <v>321</v>
      </c>
      <c r="BM625" s="227" t="s">
        <v>1150</v>
      </c>
    </row>
    <row r="626" s="2" customFormat="1">
      <c r="A626" s="40"/>
      <c r="B626" s="41"/>
      <c r="C626" s="42"/>
      <c r="D626" s="229" t="s">
        <v>213</v>
      </c>
      <c r="E626" s="42"/>
      <c r="F626" s="230" t="s">
        <v>941</v>
      </c>
      <c r="G626" s="42"/>
      <c r="H626" s="42"/>
      <c r="I626" s="231"/>
      <c r="J626" s="42"/>
      <c r="K626" s="42"/>
      <c r="L626" s="46"/>
      <c r="M626" s="232"/>
      <c r="N626" s="233"/>
      <c r="O626" s="86"/>
      <c r="P626" s="86"/>
      <c r="Q626" s="86"/>
      <c r="R626" s="86"/>
      <c r="S626" s="86"/>
      <c r="T626" s="87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T626" s="19" t="s">
        <v>213</v>
      </c>
      <c r="AU626" s="19" t="s">
        <v>81</v>
      </c>
    </row>
    <row r="627" s="12" customFormat="1" ht="22.8" customHeight="1">
      <c r="A627" s="12"/>
      <c r="B627" s="200"/>
      <c r="C627" s="201"/>
      <c r="D627" s="202" t="s">
        <v>71</v>
      </c>
      <c r="E627" s="214" t="s">
        <v>392</v>
      </c>
      <c r="F627" s="214" t="s">
        <v>942</v>
      </c>
      <c r="G627" s="201"/>
      <c r="H627" s="201"/>
      <c r="I627" s="204"/>
      <c r="J627" s="215">
        <f>BK627</f>
        <v>0</v>
      </c>
      <c r="K627" s="201"/>
      <c r="L627" s="206"/>
      <c r="M627" s="207"/>
      <c r="N627" s="208"/>
      <c r="O627" s="208"/>
      <c r="P627" s="209">
        <f>SUM(P628:P1131)</f>
        <v>0</v>
      </c>
      <c r="Q627" s="208"/>
      <c r="R627" s="209">
        <f>SUM(R628:R1131)</f>
        <v>0.51751434034999999</v>
      </c>
      <c r="S627" s="208"/>
      <c r="T627" s="210">
        <f>SUM(T628:T1131)</f>
        <v>0.0099578700000000006</v>
      </c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R627" s="211" t="s">
        <v>81</v>
      </c>
      <c r="AT627" s="212" t="s">
        <v>71</v>
      </c>
      <c r="AU627" s="212" t="s">
        <v>79</v>
      </c>
      <c r="AY627" s="211" t="s">
        <v>203</v>
      </c>
      <c r="BK627" s="213">
        <f>SUM(BK628:BK1131)</f>
        <v>0</v>
      </c>
    </row>
    <row r="628" s="2" customFormat="1" ht="16.5" customHeight="1">
      <c r="A628" s="40"/>
      <c r="B628" s="41"/>
      <c r="C628" s="216" t="s">
        <v>923</v>
      </c>
      <c r="D628" s="216" t="s">
        <v>206</v>
      </c>
      <c r="E628" s="217" t="s">
        <v>944</v>
      </c>
      <c r="F628" s="218" t="s">
        <v>945</v>
      </c>
      <c r="G628" s="219" t="s">
        <v>209</v>
      </c>
      <c r="H628" s="220">
        <v>244.28</v>
      </c>
      <c r="I628" s="221"/>
      <c r="J628" s="222">
        <f>ROUND(I628*H628,2)</f>
        <v>0</v>
      </c>
      <c r="K628" s="218" t="s">
        <v>210</v>
      </c>
      <c r="L628" s="46"/>
      <c r="M628" s="223" t="s">
        <v>19</v>
      </c>
      <c r="N628" s="224" t="s">
        <v>43</v>
      </c>
      <c r="O628" s="86"/>
      <c r="P628" s="225">
        <f>O628*H628</f>
        <v>0</v>
      </c>
      <c r="Q628" s="225">
        <v>0</v>
      </c>
      <c r="R628" s="225">
        <f>Q628*H628</f>
        <v>0</v>
      </c>
      <c r="S628" s="225">
        <v>3.0000000000000001E-05</v>
      </c>
      <c r="T628" s="226">
        <f>S628*H628</f>
        <v>0.0073284000000000005</v>
      </c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R628" s="227" t="s">
        <v>321</v>
      </c>
      <c r="AT628" s="227" t="s">
        <v>206</v>
      </c>
      <c r="AU628" s="227" t="s">
        <v>81</v>
      </c>
      <c r="AY628" s="19" t="s">
        <v>203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19" t="s">
        <v>79</v>
      </c>
      <c r="BK628" s="228">
        <f>ROUND(I628*H628,2)</f>
        <v>0</v>
      </c>
      <c r="BL628" s="19" t="s">
        <v>321</v>
      </c>
      <c r="BM628" s="227" t="s">
        <v>1151</v>
      </c>
    </row>
    <row r="629" s="2" customFormat="1">
      <c r="A629" s="40"/>
      <c r="B629" s="41"/>
      <c r="C629" s="42"/>
      <c r="D629" s="229" t="s">
        <v>213</v>
      </c>
      <c r="E629" s="42"/>
      <c r="F629" s="230" t="s">
        <v>947</v>
      </c>
      <c r="G629" s="42"/>
      <c r="H629" s="42"/>
      <c r="I629" s="231"/>
      <c r="J629" s="42"/>
      <c r="K629" s="42"/>
      <c r="L629" s="46"/>
      <c r="M629" s="232"/>
      <c r="N629" s="233"/>
      <c r="O629" s="86"/>
      <c r="P629" s="86"/>
      <c r="Q629" s="86"/>
      <c r="R629" s="86"/>
      <c r="S629" s="86"/>
      <c r="T629" s="87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T629" s="19" t="s">
        <v>213</v>
      </c>
      <c r="AU629" s="19" t="s">
        <v>81</v>
      </c>
    </row>
    <row r="630" s="13" customFormat="1">
      <c r="A630" s="13"/>
      <c r="B630" s="234"/>
      <c r="C630" s="235"/>
      <c r="D630" s="236" t="s">
        <v>215</v>
      </c>
      <c r="E630" s="237" t="s">
        <v>19</v>
      </c>
      <c r="F630" s="238" t="s">
        <v>216</v>
      </c>
      <c r="G630" s="235"/>
      <c r="H630" s="237" t="s">
        <v>19</v>
      </c>
      <c r="I630" s="239"/>
      <c r="J630" s="235"/>
      <c r="K630" s="235"/>
      <c r="L630" s="240"/>
      <c r="M630" s="241"/>
      <c r="N630" s="242"/>
      <c r="O630" s="242"/>
      <c r="P630" s="242"/>
      <c r="Q630" s="242"/>
      <c r="R630" s="242"/>
      <c r="S630" s="242"/>
      <c r="T630" s="24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4" t="s">
        <v>215</v>
      </c>
      <c r="AU630" s="244" t="s">
        <v>81</v>
      </c>
      <c r="AV630" s="13" t="s">
        <v>79</v>
      </c>
      <c r="AW630" s="13" t="s">
        <v>33</v>
      </c>
      <c r="AX630" s="13" t="s">
        <v>72</v>
      </c>
      <c r="AY630" s="244" t="s">
        <v>203</v>
      </c>
    </row>
    <row r="631" s="13" customFormat="1">
      <c r="A631" s="13"/>
      <c r="B631" s="234"/>
      <c r="C631" s="235"/>
      <c r="D631" s="236" t="s">
        <v>215</v>
      </c>
      <c r="E631" s="237" t="s">
        <v>19</v>
      </c>
      <c r="F631" s="238" t="s">
        <v>1152</v>
      </c>
      <c r="G631" s="235"/>
      <c r="H631" s="237" t="s">
        <v>19</v>
      </c>
      <c r="I631" s="239"/>
      <c r="J631" s="235"/>
      <c r="K631" s="235"/>
      <c r="L631" s="240"/>
      <c r="M631" s="241"/>
      <c r="N631" s="242"/>
      <c r="O631" s="242"/>
      <c r="P631" s="242"/>
      <c r="Q631" s="242"/>
      <c r="R631" s="242"/>
      <c r="S631" s="242"/>
      <c r="T631" s="24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4" t="s">
        <v>215</v>
      </c>
      <c r="AU631" s="244" t="s">
        <v>81</v>
      </c>
      <c r="AV631" s="13" t="s">
        <v>79</v>
      </c>
      <c r="AW631" s="13" t="s">
        <v>33</v>
      </c>
      <c r="AX631" s="13" t="s">
        <v>72</v>
      </c>
      <c r="AY631" s="244" t="s">
        <v>203</v>
      </c>
    </row>
    <row r="632" s="13" customFormat="1">
      <c r="A632" s="13"/>
      <c r="B632" s="234"/>
      <c r="C632" s="235"/>
      <c r="D632" s="236" t="s">
        <v>215</v>
      </c>
      <c r="E632" s="237" t="s">
        <v>19</v>
      </c>
      <c r="F632" s="238" t="s">
        <v>438</v>
      </c>
      <c r="G632" s="235"/>
      <c r="H632" s="237" t="s">
        <v>19</v>
      </c>
      <c r="I632" s="239"/>
      <c r="J632" s="235"/>
      <c r="K632" s="235"/>
      <c r="L632" s="240"/>
      <c r="M632" s="241"/>
      <c r="N632" s="242"/>
      <c r="O632" s="242"/>
      <c r="P632" s="242"/>
      <c r="Q632" s="242"/>
      <c r="R632" s="242"/>
      <c r="S632" s="242"/>
      <c r="T632" s="24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4" t="s">
        <v>215</v>
      </c>
      <c r="AU632" s="244" t="s">
        <v>81</v>
      </c>
      <c r="AV632" s="13" t="s">
        <v>79</v>
      </c>
      <c r="AW632" s="13" t="s">
        <v>33</v>
      </c>
      <c r="AX632" s="13" t="s">
        <v>72</v>
      </c>
      <c r="AY632" s="244" t="s">
        <v>203</v>
      </c>
    </row>
    <row r="633" s="13" customFormat="1">
      <c r="A633" s="13"/>
      <c r="B633" s="234"/>
      <c r="C633" s="235"/>
      <c r="D633" s="236" t="s">
        <v>215</v>
      </c>
      <c r="E633" s="237" t="s">
        <v>19</v>
      </c>
      <c r="F633" s="238" t="s">
        <v>949</v>
      </c>
      <c r="G633" s="235"/>
      <c r="H633" s="237" t="s">
        <v>19</v>
      </c>
      <c r="I633" s="239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215</v>
      </c>
      <c r="AU633" s="244" t="s">
        <v>81</v>
      </c>
      <c r="AV633" s="13" t="s">
        <v>79</v>
      </c>
      <c r="AW633" s="13" t="s">
        <v>33</v>
      </c>
      <c r="AX633" s="13" t="s">
        <v>72</v>
      </c>
      <c r="AY633" s="244" t="s">
        <v>203</v>
      </c>
    </row>
    <row r="634" s="13" customFormat="1">
      <c r="A634" s="13"/>
      <c r="B634" s="234"/>
      <c r="C634" s="235"/>
      <c r="D634" s="236" t="s">
        <v>215</v>
      </c>
      <c r="E634" s="237" t="s">
        <v>19</v>
      </c>
      <c r="F634" s="238" t="s">
        <v>950</v>
      </c>
      <c r="G634" s="235"/>
      <c r="H634" s="237" t="s">
        <v>19</v>
      </c>
      <c r="I634" s="239"/>
      <c r="J634" s="235"/>
      <c r="K634" s="235"/>
      <c r="L634" s="240"/>
      <c r="M634" s="241"/>
      <c r="N634" s="242"/>
      <c r="O634" s="242"/>
      <c r="P634" s="242"/>
      <c r="Q634" s="242"/>
      <c r="R634" s="242"/>
      <c r="S634" s="242"/>
      <c r="T634" s="24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4" t="s">
        <v>215</v>
      </c>
      <c r="AU634" s="244" t="s">
        <v>81</v>
      </c>
      <c r="AV634" s="13" t="s">
        <v>79</v>
      </c>
      <c r="AW634" s="13" t="s">
        <v>33</v>
      </c>
      <c r="AX634" s="13" t="s">
        <v>72</v>
      </c>
      <c r="AY634" s="244" t="s">
        <v>203</v>
      </c>
    </row>
    <row r="635" s="14" customFormat="1">
      <c r="A635" s="14"/>
      <c r="B635" s="245"/>
      <c r="C635" s="246"/>
      <c r="D635" s="236" t="s">
        <v>215</v>
      </c>
      <c r="E635" s="247" t="s">
        <v>19</v>
      </c>
      <c r="F635" s="248" t="s">
        <v>439</v>
      </c>
      <c r="G635" s="246"/>
      <c r="H635" s="249">
        <v>22.199999999999999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215</v>
      </c>
      <c r="AU635" s="255" t="s">
        <v>81</v>
      </c>
      <c r="AV635" s="14" t="s">
        <v>81</v>
      </c>
      <c r="AW635" s="14" t="s">
        <v>33</v>
      </c>
      <c r="AX635" s="14" t="s">
        <v>72</v>
      </c>
      <c r="AY635" s="255" t="s">
        <v>203</v>
      </c>
    </row>
    <row r="636" s="13" customFormat="1">
      <c r="A636" s="13"/>
      <c r="B636" s="234"/>
      <c r="C636" s="235"/>
      <c r="D636" s="236" t="s">
        <v>215</v>
      </c>
      <c r="E636" s="237" t="s">
        <v>19</v>
      </c>
      <c r="F636" s="238" t="s">
        <v>216</v>
      </c>
      <c r="G636" s="235"/>
      <c r="H636" s="237" t="s">
        <v>19</v>
      </c>
      <c r="I636" s="239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215</v>
      </c>
      <c r="AU636" s="244" t="s">
        <v>81</v>
      </c>
      <c r="AV636" s="13" t="s">
        <v>79</v>
      </c>
      <c r="AW636" s="13" t="s">
        <v>33</v>
      </c>
      <c r="AX636" s="13" t="s">
        <v>72</v>
      </c>
      <c r="AY636" s="244" t="s">
        <v>203</v>
      </c>
    </row>
    <row r="637" s="13" customFormat="1">
      <c r="A637" s="13"/>
      <c r="B637" s="234"/>
      <c r="C637" s="235"/>
      <c r="D637" s="236" t="s">
        <v>215</v>
      </c>
      <c r="E637" s="237" t="s">
        <v>19</v>
      </c>
      <c r="F637" s="238" t="s">
        <v>1153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215</v>
      </c>
      <c r="AU637" s="244" t="s">
        <v>81</v>
      </c>
      <c r="AV637" s="13" t="s">
        <v>79</v>
      </c>
      <c r="AW637" s="13" t="s">
        <v>33</v>
      </c>
      <c r="AX637" s="13" t="s">
        <v>72</v>
      </c>
      <c r="AY637" s="244" t="s">
        <v>203</v>
      </c>
    </row>
    <row r="638" s="13" customFormat="1">
      <c r="A638" s="13"/>
      <c r="B638" s="234"/>
      <c r="C638" s="235"/>
      <c r="D638" s="236" t="s">
        <v>215</v>
      </c>
      <c r="E638" s="237" t="s">
        <v>19</v>
      </c>
      <c r="F638" s="238" t="s">
        <v>441</v>
      </c>
      <c r="G638" s="235"/>
      <c r="H638" s="237" t="s">
        <v>19</v>
      </c>
      <c r="I638" s="239"/>
      <c r="J638" s="235"/>
      <c r="K638" s="235"/>
      <c r="L638" s="240"/>
      <c r="M638" s="241"/>
      <c r="N638" s="242"/>
      <c r="O638" s="242"/>
      <c r="P638" s="242"/>
      <c r="Q638" s="242"/>
      <c r="R638" s="242"/>
      <c r="S638" s="242"/>
      <c r="T638" s="24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4" t="s">
        <v>215</v>
      </c>
      <c r="AU638" s="244" t="s">
        <v>81</v>
      </c>
      <c r="AV638" s="13" t="s">
        <v>79</v>
      </c>
      <c r="AW638" s="13" t="s">
        <v>33</v>
      </c>
      <c r="AX638" s="13" t="s">
        <v>72</v>
      </c>
      <c r="AY638" s="244" t="s">
        <v>203</v>
      </c>
    </row>
    <row r="639" s="13" customFormat="1">
      <c r="A639" s="13"/>
      <c r="B639" s="234"/>
      <c r="C639" s="235"/>
      <c r="D639" s="236" t="s">
        <v>215</v>
      </c>
      <c r="E639" s="237" t="s">
        <v>19</v>
      </c>
      <c r="F639" s="238" t="s">
        <v>949</v>
      </c>
      <c r="G639" s="235"/>
      <c r="H639" s="237" t="s">
        <v>19</v>
      </c>
      <c r="I639" s="239"/>
      <c r="J639" s="235"/>
      <c r="K639" s="235"/>
      <c r="L639" s="240"/>
      <c r="M639" s="241"/>
      <c r="N639" s="242"/>
      <c r="O639" s="242"/>
      <c r="P639" s="242"/>
      <c r="Q639" s="242"/>
      <c r="R639" s="242"/>
      <c r="S639" s="242"/>
      <c r="T639" s="24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4" t="s">
        <v>215</v>
      </c>
      <c r="AU639" s="244" t="s">
        <v>81</v>
      </c>
      <c r="AV639" s="13" t="s">
        <v>79</v>
      </c>
      <c r="AW639" s="13" t="s">
        <v>33</v>
      </c>
      <c r="AX639" s="13" t="s">
        <v>72</v>
      </c>
      <c r="AY639" s="244" t="s">
        <v>203</v>
      </c>
    </row>
    <row r="640" s="13" customFormat="1">
      <c r="A640" s="13"/>
      <c r="B640" s="234"/>
      <c r="C640" s="235"/>
      <c r="D640" s="236" t="s">
        <v>215</v>
      </c>
      <c r="E640" s="237" t="s">
        <v>19</v>
      </c>
      <c r="F640" s="238" t="s">
        <v>950</v>
      </c>
      <c r="G640" s="235"/>
      <c r="H640" s="237" t="s">
        <v>19</v>
      </c>
      <c r="I640" s="239"/>
      <c r="J640" s="235"/>
      <c r="K640" s="235"/>
      <c r="L640" s="240"/>
      <c r="M640" s="241"/>
      <c r="N640" s="242"/>
      <c r="O640" s="242"/>
      <c r="P640" s="242"/>
      <c r="Q640" s="242"/>
      <c r="R640" s="242"/>
      <c r="S640" s="242"/>
      <c r="T640" s="24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4" t="s">
        <v>215</v>
      </c>
      <c r="AU640" s="244" t="s">
        <v>81</v>
      </c>
      <c r="AV640" s="13" t="s">
        <v>79</v>
      </c>
      <c r="AW640" s="13" t="s">
        <v>33</v>
      </c>
      <c r="AX640" s="13" t="s">
        <v>72</v>
      </c>
      <c r="AY640" s="244" t="s">
        <v>203</v>
      </c>
    </row>
    <row r="641" s="14" customFormat="1">
      <c r="A641" s="14"/>
      <c r="B641" s="245"/>
      <c r="C641" s="246"/>
      <c r="D641" s="236" t="s">
        <v>215</v>
      </c>
      <c r="E641" s="247" t="s">
        <v>19</v>
      </c>
      <c r="F641" s="248" t="s">
        <v>442</v>
      </c>
      <c r="G641" s="246"/>
      <c r="H641" s="249">
        <v>41.840000000000003</v>
      </c>
      <c r="I641" s="250"/>
      <c r="J641" s="246"/>
      <c r="K641" s="246"/>
      <c r="L641" s="251"/>
      <c r="M641" s="252"/>
      <c r="N641" s="253"/>
      <c r="O641" s="253"/>
      <c r="P641" s="253"/>
      <c r="Q641" s="253"/>
      <c r="R641" s="253"/>
      <c r="S641" s="253"/>
      <c r="T641" s="25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5" t="s">
        <v>215</v>
      </c>
      <c r="AU641" s="255" t="s">
        <v>81</v>
      </c>
      <c r="AV641" s="14" t="s">
        <v>81</v>
      </c>
      <c r="AW641" s="14" t="s">
        <v>33</v>
      </c>
      <c r="AX641" s="14" t="s">
        <v>72</v>
      </c>
      <c r="AY641" s="255" t="s">
        <v>203</v>
      </c>
    </row>
    <row r="642" s="13" customFormat="1">
      <c r="A642" s="13"/>
      <c r="B642" s="234"/>
      <c r="C642" s="235"/>
      <c r="D642" s="236" t="s">
        <v>215</v>
      </c>
      <c r="E642" s="237" t="s">
        <v>19</v>
      </c>
      <c r="F642" s="238" t="s">
        <v>216</v>
      </c>
      <c r="G642" s="235"/>
      <c r="H642" s="237" t="s">
        <v>19</v>
      </c>
      <c r="I642" s="239"/>
      <c r="J642" s="235"/>
      <c r="K642" s="235"/>
      <c r="L642" s="240"/>
      <c r="M642" s="241"/>
      <c r="N642" s="242"/>
      <c r="O642" s="242"/>
      <c r="P642" s="242"/>
      <c r="Q642" s="242"/>
      <c r="R642" s="242"/>
      <c r="S642" s="242"/>
      <c r="T642" s="24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4" t="s">
        <v>215</v>
      </c>
      <c r="AU642" s="244" t="s">
        <v>81</v>
      </c>
      <c r="AV642" s="13" t="s">
        <v>79</v>
      </c>
      <c r="AW642" s="13" t="s">
        <v>33</v>
      </c>
      <c r="AX642" s="13" t="s">
        <v>72</v>
      </c>
      <c r="AY642" s="244" t="s">
        <v>203</v>
      </c>
    </row>
    <row r="643" s="13" customFormat="1">
      <c r="A643" s="13"/>
      <c r="B643" s="234"/>
      <c r="C643" s="235"/>
      <c r="D643" s="236" t="s">
        <v>215</v>
      </c>
      <c r="E643" s="237" t="s">
        <v>19</v>
      </c>
      <c r="F643" s="238" t="s">
        <v>1154</v>
      </c>
      <c r="G643" s="235"/>
      <c r="H643" s="237" t="s">
        <v>19</v>
      </c>
      <c r="I643" s="239"/>
      <c r="J643" s="235"/>
      <c r="K643" s="235"/>
      <c r="L643" s="240"/>
      <c r="M643" s="241"/>
      <c r="N643" s="242"/>
      <c r="O643" s="242"/>
      <c r="P643" s="242"/>
      <c r="Q643" s="242"/>
      <c r="R643" s="242"/>
      <c r="S643" s="242"/>
      <c r="T643" s="24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4" t="s">
        <v>215</v>
      </c>
      <c r="AU643" s="244" t="s">
        <v>81</v>
      </c>
      <c r="AV643" s="13" t="s">
        <v>79</v>
      </c>
      <c r="AW643" s="13" t="s">
        <v>33</v>
      </c>
      <c r="AX643" s="13" t="s">
        <v>72</v>
      </c>
      <c r="AY643" s="244" t="s">
        <v>203</v>
      </c>
    </row>
    <row r="644" s="13" customFormat="1">
      <c r="A644" s="13"/>
      <c r="B644" s="234"/>
      <c r="C644" s="235"/>
      <c r="D644" s="236" t="s">
        <v>215</v>
      </c>
      <c r="E644" s="237" t="s">
        <v>19</v>
      </c>
      <c r="F644" s="238" t="s">
        <v>444</v>
      </c>
      <c r="G644" s="235"/>
      <c r="H644" s="237" t="s">
        <v>19</v>
      </c>
      <c r="I644" s="239"/>
      <c r="J644" s="235"/>
      <c r="K644" s="235"/>
      <c r="L644" s="240"/>
      <c r="M644" s="241"/>
      <c r="N644" s="242"/>
      <c r="O644" s="242"/>
      <c r="P644" s="242"/>
      <c r="Q644" s="242"/>
      <c r="R644" s="242"/>
      <c r="S644" s="242"/>
      <c r="T644" s="24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4" t="s">
        <v>215</v>
      </c>
      <c r="AU644" s="244" t="s">
        <v>81</v>
      </c>
      <c r="AV644" s="13" t="s">
        <v>79</v>
      </c>
      <c r="AW644" s="13" t="s">
        <v>33</v>
      </c>
      <c r="AX644" s="13" t="s">
        <v>72</v>
      </c>
      <c r="AY644" s="244" t="s">
        <v>203</v>
      </c>
    </row>
    <row r="645" s="13" customFormat="1">
      <c r="A645" s="13"/>
      <c r="B645" s="234"/>
      <c r="C645" s="235"/>
      <c r="D645" s="236" t="s">
        <v>215</v>
      </c>
      <c r="E645" s="237" t="s">
        <v>19</v>
      </c>
      <c r="F645" s="238" t="s">
        <v>949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215</v>
      </c>
      <c r="AU645" s="244" t="s">
        <v>81</v>
      </c>
      <c r="AV645" s="13" t="s">
        <v>79</v>
      </c>
      <c r="AW645" s="13" t="s">
        <v>33</v>
      </c>
      <c r="AX645" s="13" t="s">
        <v>72</v>
      </c>
      <c r="AY645" s="244" t="s">
        <v>203</v>
      </c>
    </row>
    <row r="646" s="13" customFormat="1">
      <c r="A646" s="13"/>
      <c r="B646" s="234"/>
      <c r="C646" s="235"/>
      <c r="D646" s="236" t="s">
        <v>215</v>
      </c>
      <c r="E646" s="237" t="s">
        <v>19</v>
      </c>
      <c r="F646" s="238" t="s">
        <v>950</v>
      </c>
      <c r="G646" s="235"/>
      <c r="H646" s="237" t="s">
        <v>19</v>
      </c>
      <c r="I646" s="239"/>
      <c r="J646" s="235"/>
      <c r="K646" s="235"/>
      <c r="L646" s="240"/>
      <c r="M646" s="241"/>
      <c r="N646" s="242"/>
      <c r="O646" s="242"/>
      <c r="P646" s="242"/>
      <c r="Q646" s="242"/>
      <c r="R646" s="242"/>
      <c r="S646" s="242"/>
      <c r="T646" s="24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4" t="s">
        <v>215</v>
      </c>
      <c r="AU646" s="244" t="s">
        <v>81</v>
      </c>
      <c r="AV646" s="13" t="s">
        <v>79</v>
      </c>
      <c r="AW646" s="13" t="s">
        <v>33</v>
      </c>
      <c r="AX646" s="13" t="s">
        <v>72</v>
      </c>
      <c r="AY646" s="244" t="s">
        <v>203</v>
      </c>
    </row>
    <row r="647" s="14" customFormat="1">
      <c r="A647" s="14"/>
      <c r="B647" s="245"/>
      <c r="C647" s="246"/>
      <c r="D647" s="236" t="s">
        <v>215</v>
      </c>
      <c r="E647" s="247" t="s">
        <v>19</v>
      </c>
      <c r="F647" s="248" t="s">
        <v>445</v>
      </c>
      <c r="G647" s="246"/>
      <c r="H647" s="249">
        <v>35.460000000000001</v>
      </c>
      <c r="I647" s="250"/>
      <c r="J647" s="246"/>
      <c r="K647" s="246"/>
      <c r="L647" s="251"/>
      <c r="M647" s="252"/>
      <c r="N647" s="253"/>
      <c r="O647" s="253"/>
      <c r="P647" s="253"/>
      <c r="Q647" s="253"/>
      <c r="R647" s="253"/>
      <c r="S647" s="253"/>
      <c r="T647" s="25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5" t="s">
        <v>215</v>
      </c>
      <c r="AU647" s="255" t="s">
        <v>81</v>
      </c>
      <c r="AV647" s="14" t="s">
        <v>81</v>
      </c>
      <c r="AW647" s="14" t="s">
        <v>33</v>
      </c>
      <c r="AX647" s="14" t="s">
        <v>72</v>
      </c>
      <c r="AY647" s="255" t="s">
        <v>203</v>
      </c>
    </row>
    <row r="648" s="13" customFormat="1">
      <c r="A648" s="13"/>
      <c r="B648" s="234"/>
      <c r="C648" s="235"/>
      <c r="D648" s="236" t="s">
        <v>215</v>
      </c>
      <c r="E648" s="237" t="s">
        <v>19</v>
      </c>
      <c r="F648" s="238" t="s">
        <v>216</v>
      </c>
      <c r="G648" s="235"/>
      <c r="H648" s="237" t="s">
        <v>19</v>
      </c>
      <c r="I648" s="239"/>
      <c r="J648" s="235"/>
      <c r="K648" s="235"/>
      <c r="L648" s="240"/>
      <c r="M648" s="241"/>
      <c r="N648" s="242"/>
      <c r="O648" s="242"/>
      <c r="P648" s="242"/>
      <c r="Q648" s="242"/>
      <c r="R648" s="242"/>
      <c r="S648" s="242"/>
      <c r="T648" s="24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4" t="s">
        <v>215</v>
      </c>
      <c r="AU648" s="244" t="s">
        <v>81</v>
      </c>
      <c r="AV648" s="13" t="s">
        <v>79</v>
      </c>
      <c r="AW648" s="13" t="s">
        <v>33</v>
      </c>
      <c r="AX648" s="13" t="s">
        <v>72</v>
      </c>
      <c r="AY648" s="244" t="s">
        <v>203</v>
      </c>
    </row>
    <row r="649" s="13" customFormat="1">
      <c r="A649" s="13"/>
      <c r="B649" s="234"/>
      <c r="C649" s="235"/>
      <c r="D649" s="236" t="s">
        <v>215</v>
      </c>
      <c r="E649" s="237" t="s">
        <v>19</v>
      </c>
      <c r="F649" s="238" t="s">
        <v>1155</v>
      </c>
      <c r="G649" s="235"/>
      <c r="H649" s="237" t="s">
        <v>19</v>
      </c>
      <c r="I649" s="239"/>
      <c r="J649" s="235"/>
      <c r="K649" s="235"/>
      <c r="L649" s="240"/>
      <c r="M649" s="241"/>
      <c r="N649" s="242"/>
      <c r="O649" s="242"/>
      <c r="P649" s="242"/>
      <c r="Q649" s="242"/>
      <c r="R649" s="242"/>
      <c r="S649" s="242"/>
      <c r="T649" s="24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4" t="s">
        <v>215</v>
      </c>
      <c r="AU649" s="244" t="s">
        <v>81</v>
      </c>
      <c r="AV649" s="13" t="s">
        <v>79</v>
      </c>
      <c r="AW649" s="13" t="s">
        <v>33</v>
      </c>
      <c r="AX649" s="13" t="s">
        <v>72</v>
      </c>
      <c r="AY649" s="244" t="s">
        <v>203</v>
      </c>
    </row>
    <row r="650" s="13" customFormat="1">
      <c r="A650" s="13"/>
      <c r="B650" s="234"/>
      <c r="C650" s="235"/>
      <c r="D650" s="236" t="s">
        <v>215</v>
      </c>
      <c r="E650" s="237" t="s">
        <v>19</v>
      </c>
      <c r="F650" s="238" t="s">
        <v>459</v>
      </c>
      <c r="G650" s="235"/>
      <c r="H650" s="237" t="s">
        <v>19</v>
      </c>
      <c r="I650" s="239"/>
      <c r="J650" s="235"/>
      <c r="K650" s="235"/>
      <c r="L650" s="240"/>
      <c r="M650" s="241"/>
      <c r="N650" s="242"/>
      <c r="O650" s="242"/>
      <c r="P650" s="242"/>
      <c r="Q650" s="242"/>
      <c r="R650" s="242"/>
      <c r="S650" s="242"/>
      <c r="T650" s="24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4" t="s">
        <v>215</v>
      </c>
      <c r="AU650" s="244" t="s">
        <v>81</v>
      </c>
      <c r="AV650" s="13" t="s">
        <v>79</v>
      </c>
      <c r="AW650" s="13" t="s">
        <v>33</v>
      </c>
      <c r="AX650" s="13" t="s">
        <v>72</v>
      </c>
      <c r="AY650" s="244" t="s">
        <v>203</v>
      </c>
    </row>
    <row r="651" s="13" customFormat="1">
      <c r="A651" s="13"/>
      <c r="B651" s="234"/>
      <c r="C651" s="235"/>
      <c r="D651" s="236" t="s">
        <v>215</v>
      </c>
      <c r="E651" s="237" t="s">
        <v>19</v>
      </c>
      <c r="F651" s="238" t="s">
        <v>949</v>
      </c>
      <c r="G651" s="235"/>
      <c r="H651" s="237" t="s">
        <v>19</v>
      </c>
      <c r="I651" s="239"/>
      <c r="J651" s="235"/>
      <c r="K651" s="235"/>
      <c r="L651" s="240"/>
      <c r="M651" s="241"/>
      <c r="N651" s="242"/>
      <c r="O651" s="242"/>
      <c r="P651" s="242"/>
      <c r="Q651" s="242"/>
      <c r="R651" s="242"/>
      <c r="S651" s="242"/>
      <c r="T651" s="24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4" t="s">
        <v>215</v>
      </c>
      <c r="AU651" s="244" t="s">
        <v>81</v>
      </c>
      <c r="AV651" s="13" t="s">
        <v>79</v>
      </c>
      <c r="AW651" s="13" t="s">
        <v>33</v>
      </c>
      <c r="AX651" s="13" t="s">
        <v>72</v>
      </c>
      <c r="AY651" s="244" t="s">
        <v>203</v>
      </c>
    </row>
    <row r="652" s="13" customFormat="1">
      <c r="A652" s="13"/>
      <c r="B652" s="234"/>
      <c r="C652" s="235"/>
      <c r="D652" s="236" t="s">
        <v>215</v>
      </c>
      <c r="E652" s="237" t="s">
        <v>19</v>
      </c>
      <c r="F652" s="238" t="s">
        <v>950</v>
      </c>
      <c r="G652" s="235"/>
      <c r="H652" s="237" t="s">
        <v>19</v>
      </c>
      <c r="I652" s="239"/>
      <c r="J652" s="235"/>
      <c r="K652" s="235"/>
      <c r="L652" s="240"/>
      <c r="M652" s="241"/>
      <c r="N652" s="242"/>
      <c r="O652" s="242"/>
      <c r="P652" s="242"/>
      <c r="Q652" s="242"/>
      <c r="R652" s="242"/>
      <c r="S652" s="242"/>
      <c r="T652" s="24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4" t="s">
        <v>215</v>
      </c>
      <c r="AU652" s="244" t="s">
        <v>81</v>
      </c>
      <c r="AV652" s="13" t="s">
        <v>79</v>
      </c>
      <c r="AW652" s="13" t="s">
        <v>33</v>
      </c>
      <c r="AX652" s="13" t="s">
        <v>72</v>
      </c>
      <c r="AY652" s="244" t="s">
        <v>203</v>
      </c>
    </row>
    <row r="653" s="14" customFormat="1">
      <c r="A653" s="14"/>
      <c r="B653" s="245"/>
      <c r="C653" s="246"/>
      <c r="D653" s="236" t="s">
        <v>215</v>
      </c>
      <c r="E653" s="247" t="s">
        <v>19</v>
      </c>
      <c r="F653" s="248" t="s">
        <v>460</v>
      </c>
      <c r="G653" s="246"/>
      <c r="H653" s="249">
        <v>59.560000000000002</v>
      </c>
      <c r="I653" s="250"/>
      <c r="J653" s="246"/>
      <c r="K653" s="246"/>
      <c r="L653" s="251"/>
      <c r="M653" s="252"/>
      <c r="N653" s="253"/>
      <c r="O653" s="253"/>
      <c r="P653" s="253"/>
      <c r="Q653" s="253"/>
      <c r="R653" s="253"/>
      <c r="S653" s="253"/>
      <c r="T653" s="25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5" t="s">
        <v>215</v>
      </c>
      <c r="AU653" s="255" t="s">
        <v>81</v>
      </c>
      <c r="AV653" s="14" t="s">
        <v>81</v>
      </c>
      <c r="AW653" s="14" t="s">
        <v>33</v>
      </c>
      <c r="AX653" s="14" t="s">
        <v>72</v>
      </c>
      <c r="AY653" s="255" t="s">
        <v>203</v>
      </c>
    </row>
    <row r="654" s="13" customFormat="1">
      <c r="A654" s="13"/>
      <c r="B654" s="234"/>
      <c r="C654" s="235"/>
      <c r="D654" s="236" t="s">
        <v>215</v>
      </c>
      <c r="E654" s="237" t="s">
        <v>19</v>
      </c>
      <c r="F654" s="238" t="s">
        <v>216</v>
      </c>
      <c r="G654" s="235"/>
      <c r="H654" s="237" t="s">
        <v>19</v>
      </c>
      <c r="I654" s="239"/>
      <c r="J654" s="235"/>
      <c r="K654" s="235"/>
      <c r="L654" s="240"/>
      <c r="M654" s="241"/>
      <c r="N654" s="242"/>
      <c r="O654" s="242"/>
      <c r="P654" s="242"/>
      <c r="Q654" s="242"/>
      <c r="R654" s="242"/>
      <c r="S654" s="242"/>
      <c r="T654" s="24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4" t="s">
        <v>215</v>
      </c>
      <c r="AU654" s="244" t="s">
        <v>81</v>
      </c>
      <c r="AV654" s="13" t="s">
        <v>79</v>
      </c>
      <c r="AW654" s="13" t="s">
        <v>33</v>
      </c>
      <c r="AX654" s="13" t="s">
        <v>72</v>
      </c>
      <c r="AY654" s="244" t="s">
        <v>203</v>
      </c>
    </row>
    <row r="655" s="13" customFormat="1">
      <c r="A655" s="13"/>
      <c r="B655" s="234"/>
      <c r="C655" s="235"/>
      <c r="D655" s="236" t="s">
        <v>215</v>
      </c>
      <c r="E655" s="237" t="s">
        <v>19</v>
      </c>
      <c r="F655" s="238" t="s">
        <v>1156</v>
      </c>
      <c r="G655" s="235"/>
      <c r="H655" s="237" t="s">
        <v>19</v>
      </c>
      <c r="I655" s="239"/>
      <c r="J655" s="235"/>
      <c r="K655" s="235"/>
      <c r="L655" s="240"/>
      <c r="M655" s="241"/>
      <c r="N655" s="242"/>
      <c r="O655" s="242"/>
      <c r="P655" s="242"/>
      <c r="Q655" s="242"/>
      <c r="R655" s="242"/>
      <c r="S655" s="242"/>
      <c r="T655" s="24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4" t="s">
        <v>215</v>
      </c>
      <c r="AU655" s="244" t="s">
        <v>81</v>
      </c>
      <c r="AV655" s="13" t="s">
        <v>79</v>
      </c>
      <c r="AW655" s="13" t="s">
        <v>33</v>
      </c>
      <c r="AX655" s="13" t="s">
        <v>72</v>
      </c>
      <c r="AY655" s="244" t="s">
        <v>203</v>
      </c>
    </row>
    <row r="656" s="13" customFormat="1">
      <c r="A656" s="13"/>
      <c r="B656" s="234"/>
      <c r="C656" s="235"/>
      <c r="D656" s="236" t="s">
        <v>215</v>
      </c>
      <c r="E656" s="237" t="s">
        <v>19</v>
      </c>
      <c r="F656" s="238" t="s">
        <v>453</v>
      </c>
      <c r="G656" s="235"/>
      <c r="H656" s="237" t="s">
        <v>19</v>
      </c>
      <c r="I656" s="239"/>
      <c r="J656" s="235"/>
      <c r="K656" s="235"/>
      <c r="L656" s="240"/>
      <c r="M656" s="241"/>
      <c r="N656" s="242"/>
      <c r="O656" s="242"/>
      <c r="P656" s="242"/>
      <c r="Q656" s="242"/>
      <c r="R656" s="242"/>
      <c r="S656" s="242"/>
      <c r="T656" s="24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4" t="s">
        <v>215</v>
      </c>
      <c r="AU656" s="244" t="s">
        <v>81</v>
      </c>
      <c r="AV656" s="13" t="s">
        <v>79</v>
      </c>
      <c r="AW656" s="13" t="s">
        <v>33</v>
      </c>
      <c r="AX656" s="13" t="s">
        <v>72</v>
      </c>
      <c r="AY656" s="244" t="s">
        <v>203</v>
      </c>
    </row>
    <row r="657" s="13" customFormat="1">
      <c r="A657" s="13"/>
      <c r="B657" s="234"/>
      <c r="C657" s="235"/>
      <c r="D657" s="236" t="s">
        <v>215</v>
      </c>
      <c r="E657" s="237" t="s">
        <v>19</v>
      </c>
      <c r="F657" s="238" t="s">
        <v>949</v>
      </c>
      <c r="G657" s="235"/>
      <c r="H657" s="237" t="s">
        <v>19</v>
      </c>
      <c r="I657" s="239"/>
      <c r="J657" s="235"/>
      <c r="K657" s="235"/>
      <c r="L657" s="240"/>
      <c r="M657" s="241"/>
      <c r="N657" s="242"/>
      <c r="O657" s="242"/>
      <c r="P657" s="242"/>
      <c r="Q657" s="242"/>
      <c r="R657" s="242"/>
      <c r="S657" s="242"/>
      <c r="T657" s="24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4" t="s">
        <v>215</v>
      </c>
      <c r="AU657" s="244" t="s">
        <v>81</v>
      </c>
      <c r="AV657" s="13" t="s">
        <v>79</v>
      </c>
      <c r="AW657" s="13" t="s">
        <v>33</v>
      </c>
      <c r="AX657" s="13" t="s">
        <v>72</v>
      </c>
      <c r="AY657" s="244" t="s">
        <v>203</v>
      </c>
    </row>
    <row r="658" s="13" customFormat="1">
      <c r="A658" s="13"/>
      <c r="B658" s="234"/>
      <c r="C658" s="235"/>
      <c r="D658" s="236" t="s">
        <v>215</v>
      </c>
      <c r="E658" s="237" t="s">
        <v>19</v>
      </c>
      <c r="F658" s="238" t="s">
        <v>950</v>
      </c>
      <c r="G658" s="235"/>
      <c r="H658" s="237" t="s">
        <v>19</v>
      </c>
      <c r="I658" s="239"/>
      <c r="J658" s="235"/>
      <c r="K658" s="235"/>
      <c r="L658" s="240"/>
      <c r="M658" s="241"/>
      <c r="N658" s="242"/>
      <c r="O658" s="242"/>
      <c r="P658" s="242"/>
      <c r="Q658" s="242"/>
      <c r="R658" s="242"/>
      <c r="S658" s="242"/>
      <c r="T658" s="24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4" t="s">
        <v>215</v>
      </c>
      <c r="AU658" s="244" t="s">
        <v>81</v>
      </c>
      <c r="AV658" s="13" t="s">
        <v>79</v>
      </c>
      <c r="AW658" s="13" t="s">
        <v>33</v>
      </c>
      <c r="AX658" s="13" t="s">
        <v>72</v>
      </c>
      <c r="AY658" s="244" t="s">
        <v>203</v>
      </c>
    </row>
    <row r="659" s="14" customFormat="1">
      <c r="A659" s="14"/>
      <c r="B659" s="245"/>
      <c r="C659" s="246"/>
      <c r="D659" s="236" t="s">
        <v>215</v>
      </c>
      <c r="E659" s="247" t="s">
        <v>19</v>
      </c>
      <c r="F659" s="248" t="s">
        <v>454</v>
      </c>
      <c r="G659" s="246"/>
      <c r="H659" s="249">
        <v>26.629999999999999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215</v>
      </c>
      <c r="AU659" s="255" t="s">
        <v>81</v>
      </c>
      <c r="AV659" s="14" t="s">
        <v>81</v>
      </c>
      <c r="AW659" s="14" t="s">
        <v>33</v>
      </c>
      <c r="AX659" s="14" t="s">
        <v>72</v>
      </c>
      <c r="AY659" s="255" t="s">
        <v>203</v>
      </c>
    </row>
    <row r="660" s="13" customFormat="1">
      <c r="A660" s="13"/>
      <c r="B660" s="234"/>
      <c r="C660" s="235"/>
      <c r="D660" s="236" t="s">
        <v>215</v>
      </c>
      <c r="E660" s="237" t="s">
        <v>19</v>
      </c>
      <c r="F660" s="238" t="s">
        <v>216</v>
      </c>
      <c r="G660" s="235"/>
      <c r="H660" s="237" t="s">
        <v>19</v>
      </c>
      <c r="I660" s="239"/>
      <c r="J660" s="235"/>
      <c r="K660" s="235"/>
      <c r="L660" s="240"/>
      <c r="M660" s="241"/>
      <c r="N660" s="242"/>
      <c r="O660" s="242"/>
      <c r="P660" s="242"/>
      <c r="Q660" s="242"/>
      <c r="R660" s="242"/>
      <c r="S660" s="242"/>
      <c r="T660" s="24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4" t="s">
        <v>215</v>
      </c>
      <c r="AU660" s="244" t="s">
        <v>81</v>
      </c>
      <c r="AV660" s="13" t="s">
        <v>79</v>
      </c>
      <c r="AW660" s="13" t="s">
        <v>33</v>
      </c>
      <c r="AX660" s="13" t="s">
        <v>72</v>
      </c>
      <c r="AY660" s="244" t="s">
        <v>203</v>
      </c>
    </row>
    <row r="661" s="13" customFormat="1">
      <c r="A661" s="13"/>
      <c r="B661" s="234"/>
      <c r="C661" s="235"/>
      <c r="D661" s="236" t="s">
        <v>215</v>
      </c>
      <c r="E661" s="237" t="s">
        <v>19</v>
      </c>
      <c r="F661" s="238" t="s">
        <v>1157</v>
      </c>
      <c r="G661" s="235"/>
      <c r="H661" s="237" t="s">
        <v>19</v>
      </c>
      <c r="I661" s="239"/>
      <c r="J661" s="235"/>
      <c r="K661" s="235"/>
      <c r="L661" s="240"/>
      <c r="M661" s="241"/>
      <c r="N661" s="242"/>
      <c r="O661" s="242"/>
      <c r="P661" s="242"/>
      <c r="Q661" s="242"/>
      <c r="R661" s="242"/>
      <c r="S661" s="242"/>
      <c r="T661" s="24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4" t="s">
        <v>215</v>
      </c>
      <c r="AU661" s="244" t="s">
        <v>81</v>
      </c>
      <c r="AV661" s="13" t="s">
        <v>79</v>
      </c>
      <c r="AW661" s="13" t="s">
        <v>33</v>
      </c>
      <c r="AX661" s="13" t="s">
        <v>72</v>
      </c>
      <c r="AY661" s="244" t="s">
        <v>203</v>
      </c>
    </row>
    <row r="662" s="13" customFormat="1">
      <c r="A662" s="13"/>
      <c r="B662" s="234"/>
      <c r="C662" s="235"/>
      <c r="D662" s="236" t="s">
        <v>215</v>
      </c>
      <c r="E662" s="237" t="s">
        <v>19</v>
      </c>
      <c r="F662" s="238" t="s">
        <v>456</v>
      </c>
      <c r="G662" s="235"/>
      <c r="H662" s="237" t="s">
        <v>19</v>
      </c>
      <c r="I662" s="239"/>
      <c r="J662" s="235"/>
      <c r="K662" s="235"/>
      <c r="L662" s="240"/>
      <c r="M662" s="241"/>
      <c r="N662" s="242"/>
      <c r="O662" s="242"/>
      <c r="P662" s="242"/>
      <c r="Q662" s="242"/>
      <c r="R662" s="242"/>
      <c r="S662" s="242"/>
      <c r="T662" s="24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4" t="s">
        <v>215</v>
      </c>
      <c r="AU662" s="244" t="s">
        <v>81</v>
      </c>
      <c r="AV662" s="13" t="s">
        <v>79</v>
      </c>
      <c r="AW662" s="13" t="s">
        <v>33</v>
      </c>
      <c r="AX662" s="13" t="s">
        <v>72</v>
      </c>
      <c r="AY662" s="244" t="s">
        <v>203</v>
      </c>
    </row>
    <row r="663" s="13" customFormat="1">
      <c r="A663" s="13"/>
      <c r="B663" s="234"/>
      <c r="C663" s="235"/>
      <c r="D663" s="236" t="s">
        <v>215</v>
      </c>
      <c r="E663" s="237" t="s">
        <v>19</v>
      </c>
      <c r="F663" s="238" t="s">
        <v>949</v>
      </c>
      <c r="G663" s="235"/>
      <c r="H663" s="237" t="s">
        <v>19</v>
      </c>
      <c r="I663" s="239"/>
      <c r="J663" s="235"/>
      <c r="K663" s="235"/>
      <c r="L663" s="240"/>
      <c r="M663" s="241"/>
      <c r="N663" s="242"/>
      <c r="O663" s="242"/>
      <c r="P663" s="242"/>
      <c r="Q663" s="242"/>
      <c r="R663" s="242"/>
      <c r="S663" s="242"/>
      <c r="T663" s="24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4" t="s">
        <v>215</v>
      </c>
      <c r="AU663" s="244" t="s">
        <v>81</v>
      </c>
      <c r="AV663" s="13" t="s">
        <v>79</v>
      </c>
      <c r="AW663" s="13" t="s">
        <v>33</v>
      </c>
      <c r="AX663" s="13" t="s">
        <v>72</v>
      </c>
      <c r="AY663" s="244" t="s">
        <v>203</v>
      </c>
    </row>
    <row r="664" s="13" customFormat="1">
      <c r="A664" s="13"/>
      <c r="B664" s="234"/>
      <c r="C664" s="235"/>
      <c r="D664" s="236" t="s">
        <v>215</v>
      </c>
      <c r="E664" s="237" t="s">
        <v>19</v>
      </c>
      <c r="F664" s="238" t="s">
        <v>950</v>
      </c>
      <c r="G664" s="235"/>
      <c r="H664" s="237" t="s">
        <v>19</v>
      </c>
      <c r="I664" s="239"/>
      <c r="J664" s="235"/>
      <c r="K664" s="235"/>
      <c r="L664" s="240"/>
      <c r="M664" s="241"/>
      <c r="N664" s="242"/>
      <c r="O664" s="242"/>
      <c r="P664" s="242"/>
      <c r="Q664" s="242"/>
      <c r="R664" s="242"/>
      <c r="S664" s="242"/>
      <c r="T664" s="24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4" t="s">
        <v>215</v>
      </c>
      <c r="AU664" s="244" t="s">
        <v>81</v>
      </c>
      <c r="AV664" s="13" t="s">
        <v>79</v>
      </c>
      <c r="AW664" s="13" t="s">
        <v>33</v>
      </c>
      <c r="AX664" s="13" t="s">
        <v>72</v>
      </c>
      <c r="AY664" s="244" t="s">
        <v>203</v>
      </c>
    </row>
    <row r="665" s="14" customFormat="1">
      <c r="A665" s="14"/>
      <c r="B665" s="245"/>
      <c r="C665" s="246"/>
      <c r="D665" s="236" t="s">
        <v>215</v>
      </c>
      <c r="E665" s="247" t="s">
        <v>19</v>
      </c>
      <c r="F665" s="248" t="s">
        <v>457</v>
      </c>
      <c r="G665" s="246"/>
      <c r="H665" s="249">
        <v>17.649999999999999</v>
      </c>
      <c r="I665" s="250"/>
      <c r="J665" s="246"/>
      <c r="K665" s="246"/>
      <c r="L665" s="251"/>
      <c r="M665" s="252"/>
      <c r="N665" s="253"/>
      <c r="O665" s="253"/>
      <c r="P665" s="253"/>
      <c r="Q665" s="253"/>
      <c r="R665" s="253"/>
      <c r="S665" s="253"/>
      <c r="T665" s="25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5" t="s">
        <v>215</v>
      </c>
      <c r="AU665" s="255" t="s">
        <v>81</v>
      </c>
      <c r="AV665" s="14" t="s">
        <v>81</v>
      </c>
      <c r="AW665" s="14" t="s">
        <v>33</v>
      </c>
      <c r="AX665" s="14" t="s">
        <v>72</v>
      </c>
      <c r="AY665" s="255" t="s">
        <v>203</v>
      </c>
    </row>
    <row r="666" s="13" customFormat="1">
      <c r="A666" s="13"/>
      <c r="B666" s="234"/>
      <c r="C666" s="235"/>
      <c r="D666" s="236" t="s">
        <v>215</v>
      </c>
      <c r="E666" s="237" t="s">
        <v>19</v>
      </c>
      <c r="F666" s="238" t="s">
        <v>216</v>
      </c>
      <c r="G666" s="235"/>
      <c r="H666" s="237" t="s">
        <v>19</v>
      </c>
      <c r="I666" s="239"/>
      <c r="J666" s="235"/>
      <c r="K666" s="235"/>
      <c r="L666" s="240"/>
      <c r="M666" s="241"/>
      <c r="N666" s="242"/>
      <c r="O666" s="242"/>
      <c r="P666" s="242"/>
      <c r="Q666" s="242"/>
      <c r="R666" s="242"/>
      <c r="S666" s="242"/>
      <c r="T666" s="24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4" t="s">
        <v>215</v>
      </c>
      <c r="AU666" s="244" t="s">
        <v>81</v>
      </c>
      <c r="AV666" s="13" t="s">
        <v>79</v>
      </c>
      <c r="AW666" s="13" t="s">
        <v>33</v>
      </c>
      <c r="AX666" s="13" t="s">
        <v>72</v>
      </c>
      <c r="AY666" s="244" t="s">
        <v>203</v>
      </c>
    </row>
    <row r="667" s="13" customFormat="1">
      <c r="A667" s="13"/>
      <c r="B667" s="234"/>
      <c r="C667" s="235"/>
      <c r="D667" s="236" t="s">
        <v>215</v>
      </c>
      <c r="E667" s="237" t="s">
        <v>19</v>
      </c>
      <c r="F667" s="238" t="s">
        <v>1158</v>
      </c>
      <c r="G667" s="235"/>
      <c r="H667" s="237" t="s">
        <v>19</v>
      </c>
      <c r="I667" s="239"/>
      <c r="J667" s="235"/>
      <c r="K667" s="235"/>
      <c r="L667" s="240"/>
      <c r="M667" s="241"/>
      <c r="N667" s="242"/>
      <c r="O667" s="242"/>
      <c r="P667" s="242"/>
      <c r="Q667" s="242"/>
      <c r="R667" s="242"/>
      <c r="S667" s="242"/>
      <c r="T667" s="24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4" t="s">
        <v>215</v>
      </c>
      <c r="AU667" s="244" t="s">
        <v>81</v>
      </c>
      <c r="AV667" s="13" t="s">
        <v>79</v>
      </c>
      <c r="AW667" s="13" t="s">
        <v>33</v>
      </c>
      <c r="AX667" s="13" t="s">
        <v>72</v>
      </c>
      <c r="AY667" s="244" t="s">
        <v>203</v>
      </c>
    </row>
    <row r="668" s="13" customFormat="1">
      <c r="A668" s="13"/>
      <c r="B668" s="234"/>
      <c r="C668" s="235"/>
      <c r="D668" s="236" t="s">
        <v>215</v>
      </c>
      <c r="E668" s="237" t="s">
        <v>19</v>
      </c>
      <c r="F668" s="238" t="s">
        <v>447</v>
      </c>
      <c r="G668" s="235"/>
      <c r="H668" s="237" t="s">
        <v>19</v>
      </c>
      <c r="I668" s="239"/>
      <c r="J668" s="235"/>
      <c r="K668" s="235"/>
      <c r="L668" s="240"/>
      <c r="M668" s="241"/>
      <c r="N668" s="242"/>
      <c r="O668" s="242"/>
      <c r="P668" s="242"/>
      <c r="Q668" s="242"/>
      <c r="R668" s="242"/>
      <c r="S668" s="242"/>
      <c r="T668" s="24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4" t="s">
        <v>215</v>
      </c>
      <c r="AU668" s="244" t="s">
        <v>81</v>
      </c>
      <c r="AV668" s="13" t="s">
        <v>79</v>
      </c>
      <c r="AW668" s="13" t="s">
        <v>33</v>
      </c>
      <c r="AX668" s="13" t="s">
        <v>72</v>
      </c>
      <c r="AY668" s="244" t="s">
        <v>203</v>
      </c>
    </row>
    <row r="669" s="13" customFormat="1">
      <c r="A669" s="13"/>
      <c r="B669" s="234"/>
      <c r="C669" s="235"/>
      <c r="D669" s="236" t="s">
        <v>215</v>
      </c>
      <c r="E669" s="237" t="s">
        <v>19</v>
      </c>
      <c r="F669" s="238" t="s">
        <v>949</v>
      </c>
      <c r="G669" s="235"/>
      <c r="H669" s="237" t="s">
        <v>19</v>
      </c>
      <c r="I669" s="239"/>
      <c r="J669" s="235"/>
      <c r="K669" s="235"/>
      <c r="L669" s="240"/>
      <c r="M669" s="241"/>
      <c r="N669" s="242"/>
      <c r="O669" s="242"/>
      <c r="P669" s="242"/>
      <c r="Q669" s="242"/>
      <c r="R669" s="242"/>
      <c r="S669" s="242"/>
      <c r="T669" s="24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4" t="s">
        <v>215</v>
      </c>
      <c r="AU669" s="244" t="s">
        <v>81</v>
      </c>
      <c r="AV669" s="13" t="s">
        <v>79</v>
      </c>
      <c r="AW669" s="13" t="s">
        <v>33</v>
      </c>
      <c r="AX669" s="13" t="s">
        <v>72</v>
      </c>
      <c r="AY669" s="244" t="s">
        <v>203</v>
      </c>
    </row>
    <row r="670" s="13" customFormat="1">
      <c r="A670" s="13"/>
      <c r="B670" s="234"/>
      <c r="C670" s="235"/>
      <c r="D670" s="236" t="s">
        <v>215</v>
      </c>
      <c r="E670" s="237" t="s">
        <v>19</v>
      </c>
      <c r="F670" s="238" t="s">
        <v>950</v>
      </c>
      <c r="G670" s="235"/>
      <c r="H670" s="237" t="s">
        <v>19</v>
      </c>
      <c r="I670" s="239"/>
      <c r="J670" s="235"/>
      <c r="K670" s="235"/>
      <c r="L670" s="240"/>
      <c r="M670" s="241"/>
      <c r="N670" s="242"/>
      <c r="O670" s="242"/>
      <c r="P670" s="242"/>
      <c r="Q670" s="242"/>
      <c r="R670" s="242"/>
      <c r="S670" s="242"/>
      <c r="T670" s="24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4" t="s">
        <v>215</v>
      </c>
      <c r="AU670" s="244" t="s">
        <v>81</v>
      </c>
      <c r="AV670" s="13" t="s">
        <v>79</v>
      </c>
      <c r="AW670" s="13" t="s">
        <v>33</v>
      </c>
      <c r="AX670" s="13" t="s">
        <v>72</v>
      </c>
      <c r="AY670" s="244" t="s">
        <v>203</v>
      </c>
    </row>
    <row r="671" s="14" customFormat="1">
      <c r="A671" s="14"/>
      <c r="B671" s="245"/>
      <c r="C671" s="246"/>
      <c r="D671" s="236" t="s">
        <v>215</v>
      </c>
      <c r="E671" s="247" t="s">
        <v>19</v>
      </c>
      <c r="F671" s="248" t="s">
        <v>448</v>
      </c>
      <c r="G671" s="246"/>
      <c r="H671" s="249">
        <v>11.699999999999999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215</v>
      </c>
      <c r="AU671" s="255" t="s">
        <v>81</v>
      </c>
      <c r="AV671" s="14" t="s">
        <v>81</v>
      </c>
      <c r="AW671" s="14" t="s">
        <v>33</v>
      </c>
      <c r="AX671" s="14" t="s">
        <v>72</v>
      </c>
      <c r="AY671" s="255" t="s">
        <v>203</v>
      </c>
    </row>
    <row r="672" s="13" customFormat="1">
      <c r="A672" s="13"/>
      <c r="B672" s="234"/>
      <c r="C672" s="235"/>
      <c r="D672" s="236" t="s">
        <v>215</v>
      </c>
      <c r="E672" s="237" t="s">
        <v>19</v>
      </c>
      <c r="F672" s="238" t="s">
        <v>216</v>
      </c>
      <c r="G672" s="235"/>
      <c r="H672" s="237" t="s">
        <v>19</v>
      </c>
      <c r="I672" s="239"/>
      <c r="J672" s="235"/>
      <c r="K672" s="235"/>
      <c r="L672" s="240"/>
      <c r="M672" s="241"/>
      <c r="N672" s="242"/>
      <c r="O672" s="242"/>
      <c r="P672" s="242"/>
      <c r="Q672" s="242"/>
      <c r="R672" s="242"/>
      <c r="S672" s="242"/>
      <c r="T672" s="24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4" t="s">
        <v>215</v>
      </c>
      <c r="AU672" s="244" t="s">
        <v>81</v>
      </c>
      <c r="AV672" s="13" t="s">
        <v>79</v>
      </c>
      <c r="AW672" s="13" t="s">
        <v>33</v>
      </c>
      <c r="AX672" s="13" t="s">
        <v>72</v>
      </c>
      <c r="AY672" s="244" t="s">
        <v>203</v>
      </c>
    </row>
    <row r="673" s="13" customFormat="1">
      <c r="A673" s="13"/>
      <c r="B673" s="234"/>
      <c r="C673" s="235"/>
      <c r="D673" s="236" t="s">
        <v>215</v>
      </c>
      <c r="E673" s="237" t="s">
        <v>19</v>
      </c>
      <c r="F673" s="238" t="s">
        <v>1159</v>
      </c>
      <c r="G673" s="235"/>
      <c r="H673" s="237" t="s">
        <v>19</v>
      </c>
      <c r="I673" s="239"/>
      <c r="J673" s="235"/>
      <c r="K673" s="235"/>
      <c r="L673" s="240"/>
      <c r="M673" s="241"/>
      <c r="N673" s="242"/>
      <c r="O673" s="242"/>
      <c r="P673" s="242"/>
      <c r="Q673" s="242"/>
      <c r="R673" s="242"/>
      <c r="S673" s="242"/>
      <c r="T673" s="24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4" t="s">
        <v>215</v>
      </c>
      <c r="AU673" s="244" t="s">
        <v>81</v>
      </c>
      <c r="AV673" s="13" t="s">
        <v>79</v>
      </c>
      <c r="AW673" s="13" t="s">
        <v>33</v>
      </c>
      <c r="AX673" s="13" t="s">
        <v>72</v>
      </c>
      <c r="AY673" s="244" t="s">
        <v>203</v>
      </c>
    </row>
    <row r="674" s="13" customFormat="1">
      <c r="A674" s="13"/>
      <c r="B674" s="234"/>
      <c r="C674" s="235"/>
      <c r="D674" s="236" t="s">
        <v>215</v>
      </c>
      <c r="E674" s="237" t="s">
        <v>19</v>
      </c>
      <c r="F674" s="238" t="s">
        <v>450</v>
      </c>
      <c r="G674" s="235"/>
      <c r="H674" s="237" t="s">
        <v>19</v>
      </c>
      <c r="I674" s="239"/>
      <c r="J674" s="235"/>
      <c r="K674" s="235"/>
      <c r="L674" s="240"/>
      <c r="M674" s="241"/>
      <c r="N674" s="242"/>
      <c r="O674" s="242"/>
      <c r="P674" s="242"/>
      <c r="Q674" s="242"/>
      <c r="R674" s="242"/>
      <c r="S674" s="242"/>
      <c r="T674" s="24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4" t="s">
        <v>215</v>
      </c>
      <c r="AU674" s="244" t="s">
        <v>81</v>
      </c>
      <c r="AV674" s="13" t="s">
        <v>79</v>
      </c>
      <c r="AW674" s="13" t="s">
        <v>33</v>
      </c>
      <c r="AX674" s="13" t="s">
        <v>72</v>
      </c>
      <c r="AY674" s="244" t="s">
        <v>203</v>
      </c>
    </row>
    <row r="675" s="13" customFormat="1">
      <c r="A675" s="13"/>
      <c r="B675" s="234"/>
      <c r="C675" s="235"/>
      <c r="D675" s="236" t="s">
        <v>215</v>
      </c>
      <c r="E675" s="237" t="s">
        <v>19</v>
      </c>
      <c r="F675" s="238" t="s">
        <v>949</v>
      </c>
      <c r="G675" s="235"/>
      <c r="H675" s="237" t="s">
        <v>19</v>
      </c>
      <c r="I675" s="239"/>
      <c r="J675" s="235"/>
      <c r="K675" s="235"/>
      <c r="L675" s="240"/>
      <c r="M675" s="241"/>
      <c r="N675" s="242"/>
      <c r="O675" s="242"/>
      <c r="P675" s="242"/>
      <c r="Q675" s="242"/>
      <c r="R675" s="242"/>
      <c r="S675" s="242"/>
      <c r="T675" s="24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4" t="s">
        <v>215</v>
      </c>
      <c r="AU675" s="244" t="s">
        <v>81</v>
      </c>
      <c r="AV675" s="13" t="s">
        <v>79</v>
      </c>
      <c r="AW675" s="13" t="s">
        <v>33</v>
      </c>
      <c r="AX675" s="13" t="s">
        <v>72</v>
      </c>
      <c r="AY675" s="244" t="s">
        <v>203</v>
      </c>
    </row>
    <row r="676" s="13" customFormat="1">
      <c r="A676" s="13"/>
      <c r="B676" s="234"/>
      <c r="C676" s="235"/>
      <c r="D676" s="236" t="s">
        <v>215</v>
      </c>
      <c r="E676" s="237" t="s">
        <v>19</v>
      </c>
      <c r="F676" s="238" t="s">
        <v>950</v>
      </c>
      <c r="G676" s="235"/>
      <c r="H676" s="237" t="s">
        <v>19</v>
      </c>
      <c r="I676" s="239"/>
      <c r="J676" s="235"/>
      <c r="K676" s="235"/>
      <c r="L676" s="240"/>
      <c r="M676" s="241"/>
      <c r="N676" s="242"/>
      <c r="O676" s="242"/>
      <c r="P676" s="242"/>
      <c r="Q676" s="242"/>
      <c r="R676" s="242"/>
      <c r="S676" s="242"/>
      <c r="T676" s="24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4" t="s">
        <v>215</v>
      </c>
      <c r="AU676" s="244" t="s">
        <v>81</v>
      </c>
      <c r="AV676" s="13" t="s">
        <v>79</v>
      </c>
      <c r="AW676" s="13" t="s">
        <v>33</v>
      </c>
      <c r="AX676" s="13" t="s">
        <v>72</v>
      </c>
      <c r="AY676" s="244" t="s">
        <v>203</v>
      </c>
    </row>
    <row r="677" s="14" customFormat="1">
      <c r="A677" s="14"/>
      <c r="B677" s="245"/>
      <c r="C677" s="246"/>
      <c r="D677" s="236" t="s">
        <v>215</v>
      </c>
      <c r="E677" s="247" t="s">
        <v>19</v>
      </c>
      <c r="F677" s="248" t="s">
        <v>451</v>
      </c>
      <c r="G677" s="246"/>
      <c r="H677" s="249">
        <v>29.239999999999998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215</v>
      </c>
      <c r="AU677" s="255" t="s">
        <v>81</v>
      </c>
      <c r="AV677" s="14" t="s">
        <v>81</v>
      </c>
      <c r="AW677" s="14" t="s">
        <v>33</v>
      </c>
      <c r="AX677" s="14" t="s">
        <v>72</v>
      </c>
      <c r="AY677" s="255" t="s">
        <v>203</v>
      </c>
    </row>
    <row r="678" s="15" customFormat="1">
      <c r="A678" s="15"/>
      <c r="B678" s="256"/>
      <c r="C678" s="257"/>
      <c r="D678" s="236" t="s">
        <v>215</v>
      </c>
      <c r="E678" s="258" t="s">
        <v>19</v>
      </c>
      <c r="F678" s="259" t="s">
        <v>246</v>
      </c>
      <c r="G678" s="257"/>
      <c r="H678" s="260">
        <v>244.28</v>
      </c>
      <c r="I678" s="261"/>
      <c r="J678" s="257"/>
      <c r="K678" s="257"/>
      <c r="L678" s="262"/>
      <c r="M678" s="263"/>
      <c r="N678" s="264"/>
      <c r="O678" s="264"/>
      <c r="P678" s="264"/>
      <c r="Q678" s="264"/>
      <c r="R678" s="264"/>
      <c r="S678" s="264"/>
      <c r="T678" s="26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66" t="s">
        <v>215</v>
      </c>
      <c r="AU678" s="266" t="s">
        <v>81</v>
      </c>
      <c r="AV678" s="15" t="s">
        <v>211</v>
      </c>
      <c r="AW678" s="15" t="s">
        <v>33</v>
      </c>
      <c r="AX678" s="15" t="s">
        <v>79</v>
      </c>
      <c r="AY678" s="266" t="s">
        <v>203</v>
      </c>
    </row>
    <row r="679" s="2" customFormat="1" ht="16.5" customHeight="1">
      <c r="A679" s="40"/>
      <c r="B679" s="41"/>
      <c r="C679" s="270" t="s">
        <v>821</v>
      </c>
      <c r="D679" s="270" t="s">
        <v>771</v>
      </c>
      <c r="E679" s="271" t="s">
        <v>961</v>
      </c>
      <c r="F679" s="272" t="s">
        <v>962</v>
      </c>
      <c r="G679" s="273" t="s">
        <v>209</v>
      </c>
      <c r="H679" s="274">
        <v>268.70800000000003</v>
      </c>
      <c r="I679" s="275"/>
      <c r="J679" s="276">
        <f>ROUND(I679*H679,2)</f>
        <v>0</v>
      </c>
      <c r="K679" s="272" t="s">
        <v>210</v>
      </c>
      <c r="L679" s="277"/>
      <c r="M679" s="278" t="s">
        <v>19</v>
      </c>
      <c r="N679" s="279" t="s">
        <v>43</v>
      </c>
      <c r="O679" s="86"/>
      <c r="P679" s="225">
        <f>O679*H679</f>
        <v>0</v>
      </c>
      <c r="Q679" s="225">
        <v>2.0000000000000002E-05</v>
      </c>
      <c r="R679" s="225">
        <f>Q679*H679</f>
        <v>0.0053741600000000011</v>
      </c>
      <c r="S679" s="225">
        <v>0</v>
      </c>
      <c r="T679" s="226">
        <f>S679*H679</f>
        <v>0</v>
      </c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R679" s="227" t="s">
        <v>821</v>
      </c>
      <c r="AT679" s="227" t="s">
        <v>771</v>
      </c>
      <c r="AU679" s="227" t="s">
        <v>81</v>
      </c>
      <c r="AY679" s="19" t="s">
        <v>203</v>
      </c>
      <c r="BE679" s="228">
        <f>IF(N679="základní",J679,0)</f>
        <v>0</v>
      </c>
      <c r="BF679" s="228">
        <f>IF(N679="snížená",J679,0)</f>
        <v>0</v>
      </c>
      <c r="BG679" s="228">
        <f>IF(N679="zákl. přenesená",J679,0)</f>
        <v>0</v>
      </c>
      <c r="BH679" s="228">
        <f>IF(N679="sníž. přenesená",J679,0)</f>
        <v>0</v>
      </c>
      <c r="BI679" s="228">
        <f>IF(N679="nulová",J679,0)</f>
        <v>0</v>
      </c>
      <c r="BJ679" s="19" t="s">
        <v>79</v>
      </c>
      <c r="BK679" s="228">
        <f>ROUND(I679*H679,2)</f>
        <v>0</v>
      </c>
      <c r="BL679" s="19" t="s">
        <v>321</v>
      </c>
      <c r="BM679" s="227" t="s">
        <v>1160</v>
      </c>
    </row>
    <row r="680" s="13" customFormat="1">
      <c r="A680" s="13"/>
      <c r="B680" s="234"/>
      <c r="C680" s="235"/>
      <c r="D680" s="236" t="s">
        <v>215</v>
      </c>
      <c r="E680" s="237" t="s">
        <v>19</v>
      </c>
      <c r="F680" s="238" t="s">
        <v>216</v>
      </c>
      <c r="G680" s="235"/>
      <c r="H680" s="237" t="s">
        <v>19</v>
      </c>
      <c r="I680" s="239"/>
      <c r="J680" s="235"/>
      <c r="K680" s="235"/>
      <c r="L680" s="240"/>
      <c r="M680" s="241"/>
      <c r="N680" s="242"/>
      <c r="O680" s="242"/>
      <c r="P680" s="242"/>
      <c r="Q680" s="242"/>
      <c r="R680" s="242"/>
      <c r="S680" s="242"/>
      <c r="T680" s="24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4" t="s">
        <v>215</v>
      </c>
      <c r="AU680" s="244" t="s">
        <v>81</v>
      </c>
      <c r="AV680" s="13" t="s">
        <v>79</v>
      </c>
      <c r="AW680" s="13" t="s">
        <v>33</v>
      </c>
      <c r="AX680" s="13" t="s">
        <v>72</v>
      </c>
      <c r="AY680" s="244" t="s">
        <v>203</v>
      </c>
    </row>
    <row r="681" s="13" customFormat="1">
      <c r="A681" s="13"/>
      <c r="B681" s="234"/>
      <c r="C681" s="235"/>
      <c r="D681" s="236" t="s">
        <v>215</v>
      </c>
      <c r="E681" s="237" t="s">
        <v>19</v>
      </c>
      <c r="F681" s="238" t="s">
        <v>1152</v>
      </c>
      <c r="G681" s="235"/>
      <c r="H681" s="237" t="s">
        <v>19</v>
      </c>
      <c r="I681" s="239"/>
      <c r="J681" s="235"/>
      <c r="K681" s="235"/>
      <c r="L681" s="240"/>
      <c r="M681" s="241"/>
      <c r="N681" s="242"/>
      <c r="O681" s="242"/>
      <c r="P681" s="242"/>
      <c r="Q681" s="242"/>
      <c r="R681" s="242"/>
      <c r="S681" s="242"/>
      <c r="T681" s="24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4" t="s">
        <v>215</v>
      </c>
      <c r="AU681" s="244" t="s">
        <v>81</v>
      </c>
      <c r="AV681" s="13" t="s">
        <v>79</v>
      </c>
      <c r="AW681" s="13" t="s">
        <v>33</v>
      </c>
      <c r="AX681" s="13" t="s">
        <v>72</v>
      </c>
      <c r="AY681" s="244" t="s">
        <v>203</v>
      </c>
    </row>
    <row r="682" s="13" customFormat="1">
      <c r="A682" s="13"/>
      <c r="B682" s="234"/>
      <c r="C682" s="235"/>
      <c r="D682" s="236" t="s">
        <v>215</v>
      </c>
      <c r="E682" s="237" t="s">
        <v>19</v>
      </c>
      <c r="F682" s="238" t="s">
        <v>438</v>
      </c>
      <c r="G682" s="235"/>
      <c r="H682" s="237" t="s">
        <v>19</v>
      </c>
      <c r="I682" s="239"/>
      <c r="J682" s="235"/>
      <c r="K682" s="235"/>
      <c r="L682" s="240"/>
      <c r="M682" s="241"/>
      <c r="N682" s="242"/>
      <c r="O682" s="242"/>
      <c r="P682" s="242"/>
      <c r="Q682" s="242"/>
      <c r="R682" s="242"/>
      <c r="S682" s="242"/>
      <c r="T682" s="24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4" t="s">
        <v>215</v>
      </c>
      <c r="AU682" s="244" t="s">
        <v>81</v>
      </c>
      <c r="AV682" s="13" t="s">
        <v>79</v>
      </c>
      <c r="AW682" s="13" t="s">
        <v>33</v>
      </c>
      <c r="AX682" s="13" t="s">
        <v>72</v>
      </c>
      <c r="AY682" s="244" t="s">
        <v>203</v>
      </c>
    </row>
    <row r="683" s="13" customFormat="1">
      <c r="A683" s="13"/>
      <c r="B683" s="234"/>
      <c r="C683" s="235"/>
      <c r="D683" s="236" t="s">
        <v>215</v>
      </c>
      <c r="E683" s="237" t="s">
        <v>19</v>
      </c>
      <c r="F683" s="238" t="s">
        <v>949</v>
      </c>
      <c r="G683" s="235"/>
      <c r="H683" s="237" t="s">
        <v>19</v>
      </c>
      <c r="I683" s="239"/>
      <c r="J683" s="235"/>
      <c r="K683" s="235"/>
      <c r="L683" s="240"/>
      <c r="M683" s="241"/>
      <c r="N683" s="242"/>
      <c r="O683" s="242"/>
      <c r="P683" s="242"/>
      <c r="Q683" s="242"/>
      <c r="R683" s="242"/>
      <c r="S683" s="242"/>
      <c r="T683" s="24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4" t="s">
        <v>215</v>
      </c>
      <c r="AU683" s="244" t="s">
        <v>81</v>
      </c>
      <c r="AV683" s="13" t="s">
        <v>79</v>
      </c>
      <c r="AW683" s="13" t="s">
        <v>33</v>
      </c>
      <c r="AX683" s="13" t="s">
        <v>72</v>
      </c>
      <c r="AY683" s="244" t="s">
        <v>203</v>
      </c>
    </row>
    <row r="684" s="13" customFormat="1">
      <c r="A684" s="13"/>
      <c r="B684" s="234"/>
      <c r="C684" s="235"/>
      <c r="D684" s="236" t="s">
        <v>215</v>
      </c>
      <c r="E684" s="237" t="s">
        <v>19</v>
      </c>
      <c r="F684" s="238" t="s">
        <v>950</v>
      </c>
      <c r="G684" s="235"/>
      <c r="H684" s="237" t="s">
        <v>19</v>
      </c>
      <c r="I684" s="239"/>
      <c r="J684" s="235"/>
      <c r="K684" s="235"/>
      <c r="L684" s="240"/>
      <c r="M684" s="241"/>
      <c r="N684" s="242"/>
      <c r="O684" s="242"/>
      <c r="P684" s="242"/>
      <c r="Q684" s="242"/>
      <c r="R684" s="242"/>
      <c r="S684" s="242"/>
      <c r="T684" s="24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4" t="s">
        <v>215</v>
      </c>
      <c r="AU684" s="244" t="s">
        <v>81</v>
      </c>
      <c r="AV684" s="13" t="s">
        <v>79</v>
      </c>
      <c r="AW684" s="13" t="s">
        <v>33</v>
      </c>
      <c r="AX684" s="13" t="s">
        <v>72</v>
      </c>
      <c r="AY684" s="244" t="s">
        <v>203</v>
      </c>
    </row>
    <row r="685" s="14" customFormat="1">
      <c r="A685" s="14"/>
      <c r="B685" s="245"/>
      <c r="C685" s="246"/>
      <c r="D685" s="236" t="s">
        <v>215</v>
      </c>
      <c r="E685" s="247" t="s">
        <v>19</v>
      </c>
      <c r="F685" s="248" t="s">
        <v>439</v>
      </c>
      <c r="G685" s="246"/>
      <c r="H685" s="249">
        <v>22.199999999999999</v>
      </c>
      <c r="I685" s="250"/>
      <c r="J685" s="246"/>
      <c r="K685" s="246"/>
      <c r="L685" s="251"/>
      <c r="M685" s="252"/>
      <c r="N685" s="253"/>
      <c r="O685" s="253"/>
      <c r="P685" s="253"/>
      <c r="Q685" s="253"/>
      <c r="R685" s="253"/>
      <c r="S685" s="253"/>
      <c r="T685" s="25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5" t="s">
        <v>215</v>
      </c>
      <c r="AU685" s="255" t="s">
        <v>81</v>
      </c>
      <c r="AV685" s="14" t="s">
        <v>81</v>
      </c>
      <c r="AW685" s="14" t="s">
        <v>33</v>
      </c>
      <c r="AX685" s="14" t="s">
        <v>72</v>
      </c>
      <c r="AY685" s="255" t="s">
        <v>203</v>
      </c>
    </row>
    <row r="686" s="13" customFormat="1">
      <c r="A686" s="13"/>
      <c r="B686" s="234"/>
      <c r="C686" s="235"/>
      <c r="D686" s="236" t="s">
        <v>215</v>
      </c>
      <c r="E686" s="237" t="s">
        <v>19</v>
      </c>
      <c r="F686" s="238" t="s">
        <v>216</v>
      </c>
      <c r="G686" s="235"/>
      <c r="H686" s="237" t="s">
        <v>19</v>
      </c>
      <c r="I686" s="239"/>
      <c r="J686" s="235"/>
      <c r="K686" s="235"/>
      <c r="L686" s="240"/>
      <c r="M686" s="241"/>
      <c r="N686" s="242"/>
      <c r="O686" s="242"/>
      <c r="P686" s="242"/>
      <c r="Q686" s="242"/>
      <c r="R686" s="242"/>
      <c r="S686" s="242"/>
      <c r="T686" s="24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4" t="s">
        <v>215</v>
      </c>
      <c r="AU686" s="244" t="s">
        <v>81</v>
      </c>
      <c r="AV686" s="13" t="s">
        <v>79</v>
      </c>
      <c r="AW686" s="13" t="s">
        <v>33</v>
      </c>
      <c r="AX686" s="13" t="s">
        <v>72</v>
      </c>
      <c r="AY686" s="244" t="s">
        <v>203</v>
      </c>
    </row>
    <row r="687" s="13" customFormat="1">
      <c r="A687" s="13"/>
      <c r="B687" s="234"/>
      <c r="C687" s="235"/>
      <c r="D687" s="236" t="s">
        <v>215</v>
      </c>
      <c r="E687" s="237" t="s">
        <v>19</v>
      </c>
      <c r="F687" s="238" t="s">
        <v>1153</v>
      </c>
      <c r="G687" s="235"/>
      <c r="H687" s="237" t="s">
        <v>19</v>
      </c>
      <c r="I687" s="239"/>
      <c r="J687" s="235"/>
      <c r="K687" s="235"/>
      <c r="L687" s="240"/>
      <c r="M687" s="241"/>
      <c r="N687" s="242"/>
      <c r="O687" s="242"/>
      <c r="P687" s="242"/>
      <c r="Q687" s="242"/>
      <c r="R687" s="242"/>
      <c r="S687" s="242"/>
      <c r="T687" s="24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4" t="s">
        <v>215</v>
      </c>
      <c r="AU687" s="244" t="s">
        <v>81</v>
      </c>
      <c r="AV687" s="13" t="s">
        <v>79</v>
      </c>
      <c r="AW687" s="13" t="s">
        <v>33</v>
      </c>
      <c r="AX687" s="13" t="s">
        <v>72</v>
      </c>
      <c r="AY687" s="244" t="s">
        <v>203</v>
      </c>
    </row>
    <row r="688" s="13" customFormat="1">
      <c r="A688" s="13"/>
      <c r="B688" s="234"/>
      <c r="C688" s="235"/>
      <c r="D688" s="236" t="s">
        <v>215</v>
      </c>
      <c r="E688" s="237" t="s">
        <v>19</v>
      </c>
      <c r="F688" s="238" t="s">
        <v>441</v>
      </c>
      <c r="G688" s="235"/>
      <c r="H688" s="237" t="s">
        <v>19</v>
      </c>
      <c r="I688" s="239"/>
      <c r="J688" s="235"/>
      <c r="K688" s="235"/>
      <c r="L688" s="240"/>
      <c r="M688" s="241"/>
      <c r="N688" s="242"/>
      <c r="O688" s="242"/>
      <c r="P688" s="242"/>
      <c r="Q688" s="242"/>
      <c r="R688" s="242"/>
      <c r="S688" s="242"/>
      <c r="T688" s="24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4" t="s">
        <v>215</v>
      </c>
      <c r="AU688" s="244" t="s">
        <v>81</v>
      </c>
      <c r="AV688" s="13" t="s">
        <v>79</v>
      </c>
      <c r="AW688" s="13" t="s">
        <v>33</v>
      </c>
      <c r="AX688" s="13" t="s">
        <v>72</v>
      </c>
      <c r="AY688" s="244" t="s">
        <v>203</v>
      </c>
    </row>
    <row r="689" s="13" customFormat="1">
      <c r="A689" s="13"/>
      <c r="B689" s="234"/>
      <c r="C689" s="235"/>
      <c r="D689" s="236" t="s">
        <v>215</v>
      </c>
      <c r="E689" s="237" t="s">
        <v>19</v>
      </c>
      <c r="F689" s="238" t="s">
        <v>949</v>
      </c>
      <c r="G689" s="235"/>
      <c r="H689" s="237" t="s">
        <v>19</v>
      </c>
      <c r="I689" s="239"/>
      <c r="J689" s="235"/>
      <c r="K689" s="235"/>
      <c r="L689" s="240"/>
      <c r="M689" s="241"/>
      <c r="N689" s="242"/>
      <c r="O689" s="242"/>
      <c r="P689" s="242"/>
      <c r="Q689" s="242"/>
      <c r="R689" s="242"/>
      <c r="S689" s="242"/>
      <c r="T689" s="24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4" t="s">
        <v>215</v>
      </c>
      <c r="AU689" s="244" t="s">
        <v>81</v>
      </c>
      <c r="AV689" s="13" t="s">
        <v>79</v>
      </c>
      <c r="AW689" s="13" t="s">
        <v>33</v>
      </c>
      <c r="AX689" s="13" t="s">
        <v>72</v>
      </c>
      <c r="AY689" s="244" t="s">
        <v>203</v>
      </c>
    </row>
    <row r="690" s="13" customFormat="1">
      <c r="A690" s="13"/>
      <c r="B690" s="234"/>
      <c r="C690" s="235"/>
      <c r="D690" s="236" t="s">
        <v>215</v>
      </c>
      <c r="E690" s="237" t="s">
        <v>19</v>
      </c>
      <c r="F690" s="238" t="s">
        <v>950</v>
      </c>
      <c r="G690" s="235"/>
      <c r="H690" s="237" t="s">
        <v>19</v>
      </c>
      <c r="I690" s="239"/>
      <c r="J690" s="235"/>
      <c r="K690" s="235"/>
      <c r="L690" s="240"/>
      <c r="M690" s="241"/>
      <c r="N690" s="242"/>
      <c r="O690" s="242"/>
      <c r="P690" s="242"/>
      <c r="Q690" s="242"/>
      <c r="R690" s="242"/>
      <c r="S690" s="242"/>
      <c r="T690" s="24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4" t="s">
        <v>215</v>
      </c>
      <c r="AU690" s="244" t="s">
        <v>81</v>
      </c>
      <c r="AV690" s="13" t="s">
        <v>79</v>
      </c>
      <c r="AW690" s="13" t="s">
        <v>33</v>
      </c>
      <c r="AX690" s="13" t="s">
        <v>72</v>
      </c>
      <c r="AY690" s="244" t="s">
        <v>203</v>
      </c>
    </row>
    <row r="691" s="14" customFormat="1">
      <c r="A691" s="14"/>
      <c r="B691" s="245"/>
      <c r="C691" s="246"/>
      <c r="D691" s="236" t="s">
        <v>215</v>
      </c>
      <c r="E691" s="247" t="s">
        <v>19</v>
      </c>
      <c r="F691" s="248" t="s">
        <v>442</v>
      </c>
      <c r="G691" s="246"/>
      <c r="H691" s="249">
        <v>41.840000000000003</v>
      </c>
      <c r="I691" s="250"/>
      <c r="J691" s="246"/>
      <c r="K691" s="246"/>
      <c r="L691" s="251"/>
      <c r="M691" s="252"/>
      <c r="N691" s="253"/>
      <c r="O691" s="253"/>
      <c r="P691" s="253"/>
      <c r="Q691" s="253"/>
      <c r="R691" s="253"/>
      <c r="S691" s="253"/>
      <c r="T691" s="25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5" t="s">
        <v>215</v>
      </c>
      <c r="AU691" s="255" t="s">
        <v>81</v>
      </c>
      <c r="AV691" s="14" t="s">
        <v>81</v>
      </c>
      <c r="AW691" s="14" t="s">
        <v>33</v>
      </c>
      <c r="AX691" s="14" t="s">
        <v>72</v>
      </c>
      <c r="AY691" s="255" t="s">
        <v>203</v>
      </c>
    </row>
    <row r="692" s="13" customFormat="1">
      <c r="A692" s="13"/>
      <c r="B692" s="234"/>
      <c r="C692" s="235"/>
      <c r="D692" s="236" t="s">
        <v>215</v>
      </c>
      <c r="E692" s="237" t="s">
        <v>19</v>
      </c>
      <c r="F692" s="238" t="s">
        <v>216</v>
      </c>
      <c r="G692" s="235"/>
      <c r="H692" s="237" t="s">
        <v>19</v>
      </c>
      <c r="I692" s="239"/>
      <c r="J692" s="235"/>
      <c r="K692" s="235"/>
      <c r="L692" s="240"/>
      <c r="M692" s="241"/>
      <c r="N692" s="242"/>
      <c r="O692" s="242"/>
      <c r="P692" s="242"/>
      <c r="Q692" s="242"/>
      <c r="R692" s="242"/>
      <c r="S692" s="242"/>
      <c r="T692" s="24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4" t="s">
        <v>215</v>
      </c>
      <c r="AU692" s="244" t="s">
        <v>81</v>
      </c>
      <c r="AV692" s="13" t="s">
        <v>79</v>
      </c>
      <c r="AW692" s="13" t="s">
        <v>33</v>
      </c>
      <c r="AX692" s="13" t="s">
        <v>72</v>
      </c>
      <c r="AY692" s="244" t="s">
        <v>203</v>
      </c>
    </row>
    <row r="693" s="13" customFormat="1">
      <c r="A693" s="13"/>
      <c r="B693" s="234"/>
      <c r="C693" s="235"/>
      <c r="D693" s="236" t="s">
        <v>215</v>
      </c>
      <c r="E693" s="237" t="s">
        <v>19</v>
      </c>
      <c r="F693" s="238" t="s">
        <v>1154</v>
      </c>
      <c r="G693" s="235"/>
      <c r="H693" s="237" t="s">
        <v>19</v>
      </c>
      <c r="I693" s="239"/>
      <c r="J693" s="235"/>
      <c r="K693" s="235"/>
      <c r="L693" s="240"/>
      <c r="M693" s="241"/>
      <c r="N693" s="242"/>
      <c r="O693" s="242"/>
      <c r="P693" s="242"/>
      <c r="Q693" s="242"/>
      <c r="R693" s="242"/>
      <c r="S693" s="242"/>
      <c r="T693" s="24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4" t="s">
        <v>215</v>
      </c>
      <c r="AU693" s="244" t="s">
        <v>81</v>
      </c>
      <c r="AV693" s="13" t="s">
        <v>79</v>
      </c>
      <c r="AW693" s="13" t="s">
        <v>33</v>
      </c>
      <c r="AX693" s="13" t="s">
        <v>72</v>
      </c>
      <c r="AY693" s="244" t="s">
        <v>203</v>
      </c>
    </row>
    <row r="694" s="13" customFormat="1">
      <c r="A694" s="13"/>
      <c r="B694" s="234"/>
      <c r="C694" s="235"/>
      <c r="D694" s="236" t="s">
        <v>215</v>
      </c>
      <c r="E694" s="237" t="s">
        <v>19</v>
      </c>
      <c r="F694" s="238" t="s">
        <v>444</v>
      </c>
      <c r="G694" s="235"/>
      <c r="H694" s="237" t="s">
        <v>19</v>
      </c>
      <c r="I694" s="239"/>
      <c r="J694" s="235"/>
      <c r="K694" s="235"/>
      <c r="L694" s="240"/>
      <c r="M694" s="241"/>
      <c r="N694" s="242"/>
      <c r="O694" s="242"/>
      <c r="P694" s="242"/>
      <c r="Q694" s="242"/>
      <c r="R694" s="242"/>
      <c r="S694" s="242"/>
      <c r="T694" s="24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4" t="s">
        <v>215</v>
      </c>
      <c r="AU694" s="244" t="s">
        <v>81</v>
      </c>
      <c r="AV694" s="13" t="s">
        <v>79</v>
      </c>
      <c r="AW694" s="13" t="s">
        <v>33</v>
      </c>
      <c r="AX694" s="13" t="s">
        <v>72</v>
      </c>
      <c r="AY694" s="244" t="s">
        <v>203</v>
      </c>
    </row>
    <row r="695" s="13" customFormat="1">
      <c r="A695" s="13"/>
      <c r="B695" s="234"/>
      <c r="C695" s="235"/>
      <c r="D695" s="236" t="s">
        <v>215</v>
      </c>
      <c r="E695" s="237" t="s">
        <v>19</v>
      </c>
      <c r="F695" s="238" t="s">
        <v>949</v>
      </c>
      <c r="G695" s="235"/>
      <c r="H695" s="237" t="s">
        <v>19</v>
      </c>
      <c r="I695" s="239"/>
      <c r="J695" s="235"/>
      <c r="K695" s="235"/>
      <c r="L695" s="240"/>
      <c r="M695" s="241"/>
      <c r="N695" s="242"/>
      <c r="O695" s="242"/>
      <c r="P695" s="242"/>
      <c r="Q695" s="242"/>
      <c r="R695" s="242"/>
      <c r="S695" s="242"/>
      <c r="T695" s="24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4" t="s">
        <v>215</v>
      </c>
      <c r="AU695" s="244" t="s">
        <v>81</v>
      </c>
      <c r="AV695" s="13" t="s">
        <v>79</v>
      </c>
      <c r="AW695" s="13" t="s">
        <v>33</v>
      </c>
      <c r="AX695" s="13" t="s">
        <v>72</v>
      </c>
      <c r="AY695" s="244" t="s">
        <v>203</v>
      </c>
    </row>
    <row r="696" s="13" customFormat="1">
      <c r="A696" s="13"/>
      <c r="B696" s="234"/>
      <c r="C696" s="235"/>
      <c r="D696" s="236" t="s">
        <v>215</v>
      </c>
      <c r="E696" s="237" t="s">
        <v>19</v>
      </c>
      <c r="F696" s="238" t="s">
        <v>950</v>
      </c>
      <c r="G696" s="235"/>
      <c r="H696" s="237" t="s">
        <v>19</v>
      </c>
      <c r="I696" s="239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215</v>
      </c>
      <c r="AU696" s="244" t="s">
        <v>81</v>
      </c>
      <c r="AV696" s="13" t="s">
        <v>79</v>
      </c>
      <c r="AW696" s="13" t="s">
        <v>33</v>
      </c>
      <c r="AX696" s="13" t="s">
        <v>72</v>
      </c>
      <c r="AY696" s="244" t="s">
        <v>203</v>
      </c>
    </row>
    <row r="697" s="14" customFormat="1">
      <c r="A697" s="14"/>
      <c r="B697" s="245"/>
      <c r="C697" s="246"/>
      <c r="D697" s="236" t="s">
        <v>215</v>
      </c>
      <c r="E697" s="247" t="s">
        <v>19</v>
      </c>
      <c r="F697" s="248" t="s">
        <v>445</v>
      </c>
      <c r="G697" s="246"/>
      <c r="H697" s="249">
        <v>35.460000000000001</v>
      </c>
      <c r="I697" s="250"/>
      <c r="J697" s="246"/>
      <c r="K697" s="246"/>
      <c r="L697" s="251"/>
      <c r="M697" s="252"/>
      <c r="N697" s="253"/>
      <c r="O697" s="253"/>
      <c r="P697" s="253"/>
      <c r="Q697" s="253"/>
      <c r="R697" s="253"/>
      <c r="S697" s="253"/>
      <c r="T697" s="25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5" t="s">
        <v>215</v>
      </c>
      <c r="AU697" s="255" t="s">
        <v>81</v>
      </c>
      <c r="AV697" s="14" t="s">
        <v>81</v>
      </c>
      <c r="AW697" s="14" t="s">
        <v>33</v>
      </c>
      <c r="AX697" s="14" t="s">
        <v>72</v>
      </c>
      <c r="AY697" s="255" t="s">
        <v>203</v>
      </c>
    </row>
    <row r="698" s="13" customFormat="1">
      <c r="A698" s="13"/>
      <c r="B698" s="234"/>
      <c r="C698" s="235"/>
      <c r="D698" s="236" t="s">
        <v>215</v>
      </c>
      <c r="E698" s="237" t="s">
        <v>19</v>
      </c>
      <c r="F698" s="238" t="s">
        <v>216</v>
      </c>
      <c r="G698" s="235"/>
      <c r="H698" s="237" t="s">
        <v>19</v>
      </c>
      <c r="I698" s="239"/>
      <c r="J698" s="235"/>
      <c r="K698" s="235"/>
      <c r="L698" s="240"/>
      <c r="M698" s="241"/>
      <c r="N698" s="242"/>
      <c r="O698" s="242"/>
      <c r="P698" s="242"/>
      <c r="Q698" s="242"/>
      <c r="R698" s="242"/>
      <c r="S698" s="242"/>
      <c r="T698" s="24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4" t="s">
        <v>215</v>
      </c>
      <c r="AU698" s="244" t="s">
        <v>81</v>
      </c>
      <c r="AV698" s="13" t="s">
        <v>79</v>
      </c>
      <c r="AW698" s="13" t="s">
        <v>33</v>
      </c>
      <c r="AX698" s="13" t="s">
        <v>72</v>
      </c>
      <c r="AY698" s="244" t="s">
        <v>203</v>
      </c>
    </row>
    <row r="699" s="13" customFormat="1">
      <c r="A699" s="13"/>
      <c r="B699" s="234"/>
      <c r="C699" s="235"/>
      <c r="D699" s="236" t="s">
        <v>215</v>
      </c>
      <c r="E699" s="237" t="s">
        <v>19</v>
      </c>
      <c r="F699" s="238" t="s">
        <v>1155</v>
      </c>
      <c r="G699" s="235"/>
      <c r="H699" s="237" t="s">
        <v>19</v>
      </c>
      <c r="I699" s="239"/>
      <c r="J699" s="235"/>
      <c r="K699" s="235"/>
      <c r="L699" s="240"/>
      <c r="M699" s="241"/>
      <c r="N699" s="242"/>
      <c r="O699" s="242"/>
      <c r="P699" s="242"/>
      <c r="Q699" s="242"/>
      <c r="R699" s="242"/>
      <c r="S699" s="242"/>
      <c r="T699" s="24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4" t="s">
        <v>215</v>
      </c>
      <c r="AU699" s="244" t="s">
        <v>81</v>
      </c>
      <c r="AV699" s="13" t="s">
        <v>79</v>
      </c>
      <c r="AW699" s="13" t="s">
        <v>33</v>
      </c>
      <c r="AX699" s="13" t="s">
        <v>72</v>
      </c>
      <c r="AY699" s="244" t="s">
        <v>203</v>
      </c>
    </row>
    <row r="700" s="13" customFormat="1">
      <c r="A700" s="13"/>
      <c r="B700" s="234"/>
      <c r="C700" s="235"/>
      <c r="D700" s="236" t="s">
        <v>215</v>
      </c>
      <c r="E700" s="237" t="s">
        <v>19</v>
      </c>
      <c r="F700" s="238" t="s">
        <v>459</v>
      </c>
      <c r="G700" s="235"/>
      <c r="H700" s="237" t="s">
        <v>19</v>
      </c>
      <c r="I700" s="239"/>
      <c r="J700" s="235"/>
      <c r="K700" s="235"/>
      <c r="L700" s="240"/>
      <c r="M700" s="241"/>
      <c r="N700" s="242"/>
      <c r="O700" s="242"/>
      <c r="P700" s="242"/>
      <c r="Q700" s="242"/>
      <c r="R700" s="242"/>
      <c r="S700" s="242"/>
      <c r="T700" s="24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4" t="s">
        <v>215</v>
      </c>
      <c r="AU700" s="244" t="s">
        <v>81</v>
      </c>
      <c r="AV700" s="13" t="s">
        <v>79</v>
      </c>
      <c r="AW700" s="13" t="s">
        <v>33</v>
      </c>
      <c r="AX700" s="13" t="s">
        <v>72</v>
      </c>
      <c r="AY700" s="244" t="s">
        <v>203</v>
      </c>
    </row>
    <row r="701" s="13" customFormat="1">
      <c r="A701" s="13"/>
      <c r="B701" s="234"/>
      <c r="C701" s="235"/>
      <c r="D701" s="236" t="s">
        <v>215</v>
      </c>
      <c r="E701" s="237" t="s">
        <v>19</v>
      </c>
      <c r="F701" s="238" t="s">
        <v>949</v>
      </c>
      <c r="G701" s="235"/>
      <c r="H701" s="237" t="s">
        <v>19</v>
      </c>
      <c r="I701" s="239"/>
      <c r="J701" s="235"/>
      <c r="K701" s="235"/>
      <c r="L701" s="240"/>
      <c r="M701" s="241"/>
      <c r="N701" s="242"/>
      <c r="O701" s="242"/>
      <c r="P701" s="242"/>
      <c r="Q701" s="242"/>
      <c r="R701" s="242"/>
      <c r="S701" s="242"/>
      <c r="T701" s="24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4" t="s">
        <v>215</v>
      </c>
      <c r="AU701" s="244" t="s">
        <v>81</v>
      </c>
      <c r="AV701" s="13" t="s">
        <v>79</v>
      </c>
      <c r="AW701" s="13" t="s">
        <v>33</v>
      </c>
      <c r="AX701" s="13" t="s">
        <v>72</v>
      </c>
      <c r="AY701" s="244" t="s">
        <v>203</v>
      </c>
    </row>
    <row r="702" s="13" customFormat="1">
      <c r="A702" s="13"/>
      <c r="B702" s="234"/>
      <c r="C702" s="235"/>
      <c r="D702" s="236" t="s">
        <v>215</v>
      </c>
      <c r="E702" s="237" t="s">
        <v>19</v>
      </c>
      <c r="F702" s="238" t="s">
        <v>950</v>
      </c>
      <c r="G702" s="235"/>
      <c r="H702" s="237" t="s">
        <v>19</v>
      </c>
      <c r="I702" s="239"/>
      <c r="J702" s="235"/>
      <c r="K702" s="235"/>
      <c r="L702" s="240"/>
      <c r="M702" s="241"/>
      <c r="N702" s="242"/>
      <c r="O702" s="242"/>
      <c r="P702" s="242"/>
      <c r="Q702" s="242"/>
      <c r="R702" s="242"/>
      <c r="S702" s="242"/>
      <c r="T702" s="24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4" t="s">
        <v>215</v>
      </c>
      <c r="AU702" s="244" t="s">
        <v>81</v>
      </c>
      <c r="AV702" s="13" t="s">
        <v>79</v>
      </c>
      <c r="AW702" s="13" t="s">
        <v>33</v>
      </c>
      <c r="AX702" s="13" t="s">
        <v>72</v>
      </c>
      <c r="AY702" s="244" t="s">
        <v>203</v>
      </c>
    </row>
    <row r="703" s="14" customFormat="1">
      <c r="A703" s="14"/>
      <c r="B703" s="245"/>
      <c r="C703" s="246"/>
      <c r="D703" s="236" t="s">
        <v>215</v>
      </c>
      <c r="E703" s="247" t="s">
        <v>19</v>
      </c>
      <c r="F703" s="248" t="s">
        <v>460</v>
      </c>
      <c r="G703" s="246"/>
      <c r="H703" s="249">
        <v>59.560000000000002</v>
      </c>
      <c r="I703" s="250"/>
      <c r="J703" s="246"/>
      <c r="K703" s="246"/>
      <c r="L703" s="251"/>
      <c r="M703" s="252"/>
      <c r="N703" s="253"/>
      <c r="O703" s="253"/>
      <c r="P703" s="253"/>
      <c r="Q703" s="253"/>
      <c r="R703" s="253"/>
      <c r="S703" s="253"/>
      <c r="T703" s="25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5" t="s">
        <v>215</v>
      </c>
      <c r="AU703" s="255" t="s">
        <v>81</v>
      </c>
      <c r="AV703" s="14" t="s">
        <v>81</v>
      </c>
      <c r="AW703" s="14" t="s">
        <v>33</v>
      </c>
      <c r="AX703" s="14" t="s">
        <v>72</v>
      </c>
      <c r="AY703" s="255" t="s">
        <v>203</v>
      </c>
    </row>
    <row r="704" s="13" customFormat="1">
      <c r="A704" s="13"/>
      <c r="B704" s="234"/>
      <c r="C704" s="235"/>
      <c r="D704" s="236" t="s">
        <v>215</v>
      </c>
      <c r="E704" s="237" t="s">
        <v>19</v>
      </c>
      <c r="F704" s="238" t="s">
        <v>216</v>
      </c>
      <c r="G704" s="235"/>
      <c r="H704" s="237" t="s">
        <v>19</v>
      </c>
      <c r="I704" s="239"/>
      <c r="J704" s="235"/>
      <c r="K704" s="235"/>
      <c r="L704" s="240"/>
      <c r="M704" s="241"/>
      <c r="N704" s="242"/>
      <c r="O704" s="242"/>
      <c r="P704" s="242"/>
      <c r="Q704" s="242"/>
      <c r="R704" s="242"/>
      <c r="S704" s="242"/>
      <c r="T704" s="24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4" t="s">
        <v>215</v>
      </c>
      <c r="AU704" s="244" t="s">
        <v>81</v>
      </c>
      <c r="AV704" s="13" t="s">
        <v>79</v>
      </c>
      <c r="AW704" s="13" t="s">
        <v>33</v>
      </c>
      <c r="AX704" s="13" t="s">
        <v>72</v>
      </c>
      <c r="AY704" s="244" t="s">
        <v>203</v>
      </c>
    </row>
    <row r="705" s="13" customFormat="1">
      <c r="A705" s="13"/>
      <c r="B705" s="234"/>
      <c r="C705" s="235"/>
      <c r="D705" s="236" t="s">
        <v>215</v>
      </c>
      <c r="E705" s="237" t="s">
        <v>19</v>
      </c>
      <c r="F705" s="238" t="s">
        <v>1156</v>
      </c>
      <c r="G705" s="235"/>
      <c r="H705" s="237" t="s">
        <v>19</v>
      </c>
      <c r="I705" s="239"/>
      <c r="J705" s="235"/>
      <c r="K705" s="235"/>
      <c r="L705" s="240"/>
      <c r="M705" s="241"/>
      <c r="N705" s="242"/>
      <c r="O705" s="242"/>
      <c r="P705" s="242"/>
      <c r="Q705" s="242"/>
      <c r="R705" s="242"/>
      <c r="S705" s="242"/>
      <c r="T705" s="24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4" t="s">
        <v>215</v>
      </c>
      <c r="AU705" s="244" t="s">
        <v>81</v>
      </c>
      <c r="AV705" s="13" t="s">
        <v>79</v>
      </c>
      <c r="AW705" s="13" t="s">
        <v>33</v>
      </c>
      <c r="AX705" s="13" t="s">
        <v>72</v>
      </c>
      <c r="AY705" s="244" t="s">
        <v>203</v>
      </c>
    </row>
    <row r="706" s="13" customFormat="1">
      <c r="A706" s="13"/>
      <c r="B706" s="234"/>
      <c r="C706" s="235"/>
      <c r="D706" s="236" t="s">
        <v>215</v>
      </c>
      <c r="E706" s="237" t="s">
        <v>19</v>
      </c>
      <c r="F706" s="238" t="s">
        <v>453</v>
      </c>
      <c r="G706" s="235"/>
      <c r="H706" s="237" t="s">
        <v>19</v>
      </c>
      <c r="I706" s="239"/>
      <c r="J706" s="235"/>
      <c r="K706" s="235"/>
      <c r="L706" s="240"/>
      <c r="M706" s="241"/>
      <c r="N706" s="242"/>
      <c r="O706" s="242"/>
      <c r="P706" s="242"/>
      <c r="Q706" s="242"/>
      <c r="R706" s="242"/>
      <c r="S706" s="242"/>
      <c r="T706" s="24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4" t="s">
        <v>215</v>
      </c>
      <c r="AU706" s="244" t="s">
        <v>81</v>
      </c>
      <c r="AV706" s="13" t="s">
        <v>79</v>
      </c>
      <c r="AW706" s="13" t="s">
        <v>33</v>
      </c>
      <c r="AX706" s="13" t="s">
        <v>72</v>
      </c>
      <c r="AY706" s="244" t="s">
        <v>203</v>
      </c>
    </row>
    <row r="707" s="13" customFormat="1">
      <c r="A707" s="13"/>
      <c r="B707" s="234"/>
      <c r="C707" s="235"/>
      <c r="D707" s="236" t="s">
        <v>215</v>
      </c>
      <c r="E707" s="237" t="s">
        <v>19</v>
      </c>
      <c r="F707" s="238" t="s">
        <v>949</v>
      </c>
      <c r="G707" s="235"/>
      <c r="H707" s="237" t="s">
        <v>19</v>
      </c>
      <c r="I707" s="239"/>
      <c r="J707" s="235"/>
      <c r="K707" s="235"/>
      <c r="L707" s="240"/>
      <c r="M707" s="241"/>
      <c r="N707" s="242"/>
      <c r="O707" s="242"/>
      <c r="P707" s="242"/>
      <c r="Q707" s="242"/>
      <c r="R707" s="242"/>
      <c r="S707" s="242"/>
      <c r="T707" s="24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4" t="s">
        <v>215</v>
      </c>
      <c r="AU707" s="244" t="s">
        <v>81</v>
      </c>
      <c r="AV707" s="13" t="s">
        <v>79</v>
      </c>
      <c r="AW707" s="13" t="s">
        <v>33</v>
      </c>
      <c r="AX707" s="13" t="s">
        <v>72</v>
      </c>
      <c r="AY707" s="244" t="s">
        <v>203</v>
      </c>
    </row>
    <row r="708" s="13" customFormat="1">
      <c r="A708" s="13"/>
      <c r="B708" s="234"/>
      <c r="C708" s="235"/>
      <c r="D708" s="236" t="s">
        <v>215</v>
      </c>
      <c r="E708" s="237" t="s">
        <v>19</v>
      </c>
      <c r="F708" s="238" t="s">
        <v>950</v>
      </c>
      <c r="G708" s="235"/>
      <c r="H708" s="237" t="s">
        <v>19</v>
      </c>
      <c r="I708" s="239"/>
      <c r="J708" s="235"/>
      <c r="K708" s="235"/>
      <c r="L708" s="240"/>
      <c r="M708" s="241"/>
      <c r="N708" s="242"/>
      <c r="O708" s="242"/>
      <c r="P708" s="242"/>
      <c r="Q708" s="242"/>
      <c r="R708" s="242"/>
      <c r="S708" s="242"/>
      <c r="T708" s="24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4" t="s">
        <v>215</v>
      </c>
      <c r="AU708" s="244" t="s">
        <v>81</v>
      </c>
      <c r="AV708" s="13" t="s">
        <v>79</v>
      </c>
      <c r="AW708" s="13" t="s">
        <v>33</v>
      </c>
      <c r="AX708" s="13" t="s">
        <v>72</v>
      </c>
      <c r="AY708" s="244" t="s">
        <v>203</v>
      </c>
    </row>
    <row r="709" s="14" customFormat="1">
      <c r="A709" s="14"/>
      <c r="B709" s="245"/>
      <c r="C709" s="246"/>
      <c r="D709" s="236" t="s">
        <v>215</v>
      </c>
      <c r="E709" s="247" t="s">
        <v>19</v>
      </c>
      <c r="F709" s="248" t="s">
        <v>454</v>
      </c>
      <c r="G709" s="246"/>
      <c r="H709" s="249">
        <v>26.629999999999999</v>
      </c>
      <c r="I709" s="250"/>
      <c r="J709" s="246"/>
      <c r="K709" s="246"/>
      <c r="L709" s="251"/>
      <c r="M709" s="252"/>
      <c r="N709" s="253"/>
      <c r="O709" s="253"/>
      <c r="P709" s="253"/>
      <c r="Q709" s="253"/>
      <c r="R709" s="253"/>
      <c r="S709" s="253"/>
      <c r="T709" s="25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5" t="s">
        <v>215</v>
      </c>
      <c r="AU709" s="255" t="s">
        <v>81</v>
      </c>
      <c r="AV709" s="14" t="s">
        <v>81</v>
      </c>
      <c r="AW709" s="14" t="s">
        <v>33</v>
      </c>
      <c r="AX709" s="14" t="s">
        <v>72</v>
      </c>
      <c r="AY709" s="255" t="s">
        <v>203</v>
      </c>
    </row>
    <row r="710" s="13" customFormat="1">
      <c r="A710" s="13"/>
      <c r="B710" s="234"/>
      <c r="C710" s="235"/>
      <c r="D710" s="236" t="s">
        <v>215</v>
      </c>
      <c r="E710" s="237" t="s">
        <v>19</v>
      </c>
      <c r="F710" s="238" t="s">
        <v>216</v>
      </c>
      <c r="G710" s="235"/>
      <c r="H710" s="237" t="s">
        <v>19</v>
      </c>
      <c r="I710" s="239"/>
      <c r="J710" s="235"/>
      <c r="K710" s="235"/>
      <c r="L710" s="240"/>
      <c r="M710" s="241"/>
      <c r="N710" s="242"/>
      <c r="O710" s="242"/>
      <c r="P710" s="242"/>
      <c r="Q710" s="242"/>
      <c r="R710" s="242"/>
      <c r="S710" s="242"/>
      <c r="T710" s="24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4" t="s">
        <v>215</v>
      </c>
      <c r="AU710" s="244" t="s">
        <v>81</v>
      </c>
      <c r="AV710" s="13" t="s">
        <v>79</v>
      </c>
      <c r="AW710" s="13" t="s">
        <v>33</v>
      </c>
      <c r="AX710" s="13" t="s">
        <v>72</v>
      </c>
      <c r="AY710" s="244" t="s">
        <v>203</v>
      </c>
    </row>
    <row r="711" s="13" customFormat="1">
      <c r="A711" s="13"/>
      <c r="B711" s="234"/>
      <c r="C711" s="235"/>
      <c r="D711" s="236" t="s">
        <v>215</v>
      </c>
      <c r="E711" s="237" t="s">
        <v>19</v>
      </c>
      <c r="F711" s="238" t="s">
        <v>1157</v>
      </c>
      <c r="G711" s="235"/>
      <c r="H711" s="237" t="s">
        <v>19</v>
      </c>
      <c r="I711" s="239"/>
      <c r="J711" s="235"/>
      <c r="K711" s="235"/>
      <c r="L711" s="240"/>
      <c r="M711" s="241"/>
      <c r="N711" s="242"/>
      <c r="O711" s="242"/>
      <c r="P711" s="242"/>
      <c r="Q711" s="242"/>
      <c r="R711" s="242"/>
      <c r="S711" s="242"/>
      <c r="T711" s="24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4" t="s">
        <v>215</v>
      </c>
      <c r="AU711" s="244" t="s">
        <v>81</v>
      </c>
      <c r="AV711" s="13" t="s">
        <v>79</v>
      </c>
      <c r="AW711" s="13" t="s">
        <v>33</v>
      </c>
      <c r="AX711" s="13" t="s">
        <v>72</v>
      </c>
      <c r="AY711" s="244" t="s">
        <v>203</v>
      </c>
    </row>
    <row r="712" s="13" customFormat="1">
      <c r="A712" s="13"/>
      <c r="B712" s="234"/>
      <c r="C712" s="235"/>
      <c r="D712" s="236" t="s">
        <v>215</v>
      </c>
      <c r="E712" s="237" t="s">
        <v>19</v>
      </c>
      <c r="F712" s="238" t="s">
        <v>456</v>
      </c>
      <c r="G712" s="235"/>
      <c r="H712" s="237" t="s">
        <v>19</v>
      </c>
      <c r="I712" s="239"/>
      <c r="J712" s="235"/>
      <c r="K712" s="235"/>
      <c r="L712" s="240"/>
      <c r="M712" s="241"/>
      <c r="N712" s="242"/>
      <c r="O712" s="242"/>
      <c r="P712" s="242"/>
      <c r="Q712" s="242"/>
      <c r="R712" s="242"/>
      <c r="S712" s="242"/>
      <c r="T712" s="24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4" t="s">
        <v>215</v>
      </c>
      <c r="AU712" s="244" t="s">
        <v>81</v>
      </c>
      <c r="AV712" s="13" t="s">
        <v>79</v>
      </c>
      <c r="AW712" s="13" t="s">
        <v>33</v>
      </c>
      <c r="AX712" s="13" t="s">
        <v>72</v>
      </c>
      <c r="AY712" s="244" t="s">
        <v>203</v>
      </c>
    </row>
    <row r="713" s="13" customFormat="1">
      <c r="A713" s="13"/>
      <c r="B713" s="234"/>
      <c r="C713" s="235"/>
      <c r="D713" s="236" t="s">
        <v>215</v>
      </c>
      <c r="E713" s="237" t="s">
        <v>19</v>
      </c>
      <c r="F713" s="238" t="s">
        <v>949</v>
      </c>
      <c r="G713" s="235"/>
      <c r="H713" s="237" t="s">
        <v>19</v>
      </c>
      <c r="I713" s="239"/>
      <c r="J713" s="235"/>
      <c r="K713" s="235"/>
      <c r="L713" s="240"/>
      <c r="M713" s="241"/>
      <c r="N713" s="242"/>
      <c r="O713" s="242"/>
      <c r="P713" s="242"/>
      <c r="Q713" s="242"/>
      <c r="R713" s="242"/>
      <c r="S713" s="242"/>
      <c r="T713" s="24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4" t="s">
        <v>215</v>
      </c>
      <c r="AU713" s="244" t="s">
        <v>81</v>
      </c>
      <c r="AV713" s="13" t="s">
        <v>79</v>
      </c>
      <c r="AW713" s="13" t="s">
        <v>33</v>
      </c>
      <c r="AX713" s="13" t="s">
        <v>72</v>
      </c>
      <c r="AY713" s="244" t="s">
        <v>203</v>
      </c>
    </row>
    <row r="714" s="13" customFormat="1">
      <c r="A714" s="13"/>
      <c r="B714" s="234"/>
      <c r="C714" s="235"/>
      <c r="D714" s="236" t="s">
        <v>215</v>
      </c>
      <c r="E714" s="237" t="s">
        <v>19</v>
      </c>
      <c r="F714" s="238" t="s">
        <v>950</v>
      </c>
      <c r="G714" s="235"/>
      <c r="H714" s="237" t="s">
        <v>19</v>
      </c>
      <c r="I714" s="239"/>
      <c r="J714" s="235"/>
      <c r="K714" s="235"/>
      <c r="L714" s="240"/>
      <c r="M714" s="241"/>
      <c r="N714" s="242"/>
      <c r="O714" s="242"/>
      <c r="P714" s="242"/>
      <c r="Q714" s="242"/>
      <c r="R714" s="242"/>
      <c r="S714" s="242"/>
      <c r="T714" s="24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4" t="s">
        <v>215</v>
      </c>
      <c r="AU714" s="244" t="s">
        <v>81</v>
      </c>
      <c r="AV714" s="13" t="s">
        <v>79</v>
      </c>
      <c r="AW714" s="13" t="s">
        <v>33</v>
      </c>
      <c r="AX714" s="13" t="s">
        <v>72</v>
      </c>
      <c r="AY714" s="244" t="s">
        <v>203</v>
      </c>
    </row>
    <row r="715" s="14" customFormat="1">
      <c r="A715" s="14"/>
      <c r="B715" s="245"/>
      <c r="C715" s="246"/>
      <c r="D715" s="236" t="s">
        <v>215</v>
      </c>
      <c r="E715" s="247" t="s">
        <v>19</v>
      </c>
      <c r="F715" s="248" t="s">
        <v>457</v>
      </c>
      <c r="G715" s="246"/>
      <c r="H715" s="249">
        <v>17.649999999999999</v>
      </c>
      <c r="I715" s="250"/>
      <c r="J715" s="246"/>
      <c r="K715" s="246"/>
      <c r="L715" s="251"/>
      <c r="M715" s="252"/>
      <c r="N715" s="253"/>
      <c r="O715" s="253"/>
      <c r="P715" s="253"/>
      <c r="Q715" s="253"/>
      <c r="R715" s="253"/>
      <c r="S715" s="253"/>
      <c r="T715" s="25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5" t="s">
        <v>215</v>
      </c>
      <c r="AU715" s="255" t="s">
        <v>81</v>
      </c>
      <c r="AV715" s="14" t="s">
        <v>81</v>
      </c>
      <c r="AW715" s="14" t="s">
        <v>33</v>
      </c>
      <c r="AX715" s="14" t="s">
        <v>72</v>
      </c>
      <c r="AY715" s="255" t="s">
        <v>203</v>
      </c>
    </row>
    <row r="716" s="13" customFormat="1">
      <c r="A716" s="13"/>
      <c r="B716" s="234"/>
      <c r="C716" s="235"/>
      <c r="D716" s="236" t="s">
        <v>215</v>
      </c>
      <c r="E716" s="237" t="s">
        <v>19</v>
      </c>
      <c r="F716" s="238" t="s">
        <v>216</v>
      </c>
      <c r="G716" s="235"/>
      <c r="H716" s="237" t="s">
        <v>19</v>
      </c>
      <c r="I716" s="239"/>
      <c r="J716" s="235"/>
      <c r="K716" s="235"/>
      <c r="L716" s="240"/>
      <c r="M716" s="241"/>
      <c r="N716" s="242"/>
      <c r="O716" s="242"/>
      <c r="P716" s="242"/>
      <c r="Q716" s="242"/>
      <c r="R716" s="242"/>
      <c r="S716" s="242"/>
      <c r="T716" s="24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4" t="s">
        <v>215</v>
      </c>
      <c r="AU716" s="244" t="s">
        <v>81</v>
      </c>
      <c r="AV716" s="13" t="s">
        <v>79</v>
      </c>
      <c r="AW716" s="13" t="s">
        <v>33</v>
      </c>
      <c r="AX716" s="13" t="s">
        <v>72</v>
      </c>
      <c r="AY716" s="244" t="s">
        <v>203</v>
      </c>
    </row>
    <row r="717" s="13" customFormat="1">
      <c r="A717" s="13"/>
      <c r="B717" s="234"/>
      <c r="C717" s="235"/>
      <c r="D717" s="236" t="s">
        <v>215</v>
      </c>
      <c r="E717" s="237" t="s">
        <v>19</v>
      </c>
      <c r="F717" s="238" t="s">
        <v>1158</v>
      </c>
      <c r="G717" s="235"/>
      <c r="H717" s="237" t="s">
        <v>19</v>
      </c>
      <c r="I717" s="239"/>
      <c r="J717" s="235"/>
      <c r="K717" s="235"/>
      <c r="L717" s="240"/>
      <c r="M717" s="241"/>
      <c r="N717" s="242"/>
      <c r="O717" s="242"/>
      <c r="P717" s="242"/>
      <c r="Q717" s="242"/>
      <c r="R717" s="242"/>
      <c r="S717" s="242"/>
      <c r="T717" s="24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4" t="s">
        <v>215</v>
      </c>
      <c r="AU717" s="244" t="s">
        <v>81</v>
      </c>
      <c r="AV717" s="13" t="s">
        <v>79</v>
      </c>
      <c r="AW717" s="13" t="s">
        <v>33</v>
      </c>
      <c r="AX717" s="13" t="s">
        <v>72</v>
      </c>
      <c r="AY717" s="244" t="s">
        <v>203</v>
      </c>
    </row>
    <row r="718" s="13" customFormat="1">
      <c r="A718" s="13"/>
      <c r="B718" s="234"/>
      <c r="C718" s="235"/>
      <c r="D718" s="236" t="s">
        <v>215</v>
      </c>
      <c r="E718" s="237" t="s">
        <v>19</v>
      </c>
      <c r="F718" s="238" t="s">
        <v>447</v>
      </c>
      <c r="G718" s="235"/>
      <c r="H718" s="237" t="s">
        <v>19</v>
      </c>
      <c r="I718" s="239"/>
      <c r="J718" s="235"/>
      <c r="K718" s="235"/>
      <c r="L718" s="240"/>
      <c r="M718" s="241"/>
      <c r="N718" s="242"/>
      <c r="O718" s="242"/>
      <c r="P718" s="242"/>
      <c r="Q718" s="242"/>
      <c r="R718" s="242"/>
      <c r="S718" s="242"/>
      <c r="T718" s="24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4" t="s">
        <v>215</v>
      </c>
      <c r="AU718" s="244" t="s">
        <v>81</v>
      </c>
      <c r="AV718" s="13" t="s">
        <v>79</v>
      </c>
      <c r="AW718" s="13" t="s">
        <v>33</v>
      </c>
      <c r="AX718" s="13" t="s">
        <v>72</v>
      </c>
      <c r="AY718" s="244" t="s">
        <v>203</v>
      </c>
    </row>
    <row r="719" s="13" customFormat="1">
      <c r="A719" s="13"/>
      <c r="B719" s="234"/>
      <c r="C719" s="235"/>
      <c r="D719" s="236" t="s">
        <v>215</v>
      </c>
      <c r="E719" s="237" t="s">
        <v>19</v>
      </c>
      <c r="F719" s="238" t="s">
        <v>949</v>
      </c>
      <c r="G719" s="235"/>
      <c r="H719" s="237" t="s">
        <v>19</v>
      </c>
      <c r="I719" s="239"/>
      <c r="J719" s="235"/>
      <c r="K719" s="235"/>
      <c r="L719" s="240"/>
      <c r="M719" s="241"/>
      <c r="N719" s="242"/>
      <c r="O719" s="242"/>
      <c r="P719" s="242"/>
      <c r="Q719" s="242"/>
      <c r="R719" s="242"/>
      <c r="S719" s="242"/>
      <c r="T719" s="24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4" t="s">
        <v>215</v>
      </c>
      <c r="AU719" s="244" t="s">
        <v>81</v>
      </c>
      <c r="AV719" s="13" t="s">
        <v>79</v>
      </c>
      <c r="AW719" s="13" t="s">
        <v>33</v>
      </c>
      <c r="AX719" s="13" t="s">
        <v>72</v>
      </c>
      <c r="AY719" s="244" t="s">
        <v>203</v>
      </c>
    </row>
    <row r="720" s="13" customFormat="1">
      <c r="A720" s="13"/>
      <c r="B720" s="234"/>
      <c r="C720" s="235"/>
      <c r="D720" s="236" t="s">
        <v>215</v>
      </c>
      <c r="E720" s="237" t="s">
        <v>19</v>
      </c>
      <c r="F720" s="238" t="s">
        <v>950</v>
      </c>
      <c r="G720" s="235"/>
      <c r="H720" s="237" t="s">
        <v>19</v>
      </c>
      <c r="I720" s="239"/>
      <c r="J720" s="235"/>
      <c r="K720" s="235"/>
      <c r="L720" s="240"/>
      <c r="M720" s="241"/>
      <c r="N720" s="242"/>
      <c r="O720" s="242"/>
      <c r="P720" s="242"/>
      <c r="Q720" s="242"/>
      <c r="R720" s="242"/>
      <c r="S720" s="242"/>
      <c r="T720" s="24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4" t="s">
        <v>215</v>
      </c>
      <c r="AU720" s="244" t="s">
        <v>81</v>
      </c>
      <c r="AV720" s="13" t="s">
        <v>79</v>
      </c>
      <c r="AW720" s="13" t="s">
        <v>33</v>
      </c>
      <c r="AX720" s="13" t="s">
        <v>72</v>
      </c>
      <c r="AY720" s="244" t="s">
        <v>203</v>
      </c>
    </row>
    <row r="721" s="14" customFormat="1">
      <c r="A721" s="14"/>
      <c r="B721" s="245"/>
      <c r="C721" s="246"/>
      <c r="D721" s="236" t="s">
        <v>215</v>
      </c>
      <c r="E721" s="247" t="s">
        <v>19</v>
      </c>
      <c r="F721" s="248" t="s">
        <v>448</v>
      </c>
      <c r="G721" s="246"/>
      <c r="H721" s="249">
        <v>11.699999999999999</v>
      </c>
      <c r="I721" s="250"/>
      <c r="J721" s="246"/>
      <c r="K721" s="246"/>
      <c r="L721" s="251"/>
      <c r="M721" s="252"/>
      <c r="N721" s="253"/>
      <c r="O721" s="253"/>
      <c r="P721" s="253"/>
      <c r="Q721" s="253"/>
      <c r="R721" s="253"/>
      <c r="S721" s="253"/>
      <c r="T721" s="25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5" t="s">
        <v>215</v>
      </c>
      <c r="AU721" s="255" t="s">
        <v>81</v>
      </c>
      <c r="AV721" s="14" t="s">
        <v>81</v>
      </c>
      <c r="AW721" s="14" t="s">
        <v>33</v>
      </c>
      <c r="AX721" s="14" t="s">
        <v>72</v>
      </c>
      <c r="AY721" s="255" t="s">
        <v>203</v>
      </c>
    </row>
    <row r="722" s="13" customFormat="1">
      <c r="A722" s="13"/>
      <c r="B722" s="234"/>
      <c r="C722" s="235"/>
      <c r="D722" s="236" t="s">
        <v>215</v>
      </c>
      <c r="E722" s="237" t="s">
        <v>19</v>
      </c>
      <c r="F722" s="238" t="s">
        <v>216</v>
      </c>
      <c r="G722" s="235"/>
      <c r="H722" s="237" t="s">
        <v>19</v>
      </c>
      <c r="I722" s="239"/>
      <c r="J722" s="235"/>
      <c r="K722" s="235"/>
      <c r="L722" s="240"/>
      <c r="M722" s="241"/>
      <c r="N722" s="242"/>
      <c r="O722" s="242"/>
      <c r="P722" s="242"/>
      <c r="Q722" s="242"/>
      <c r="R722" s="242"/>
      <c r="S722" s="242"/>
      <c r="T722" s="24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4" t="s">
        <v>215</v>
      </c>
      <c r="AU722" s="244" t="s">
        <v>81</v>
      </c>
      <c r="AV722" s="13" t="s">
        <v>79</v>
      </c>
      <c r="AW722" s="13" t="s">
        <v>33</v>
      </c>
      <c r="AX722" s="13" t="s">
        <v>72</v>
      </c>
      <c r="AY722" s="244" t="s">
        <v>203</v>
      </c>
    </row>
    <row r="723" s="13" customFormat="1">
      <c r="A723" s="13"/>
      <c r="B723" s="234"/>
      <c r="C723" s="235"/>
      <c r="D723" s="236" t="s">
        <v>215</v>
      </c>
      <c r="E723" s="237" t="s">
        <v>19</v>
      </c>
      <c r="F723" s="238" t="s">
        <v>1159</v>
      </c>
      <c r="G723" s="235"/>
      <c r="H723" s="237" t="s">
        <v>19</v>
      </c>
      <c r="I723" s="239"/>
      <c r="J723" s="235"/>
      <c r="K723" s="235"/>
      <c r="L723" s="240"/>
      <c r="M723" s="241"/>
      <c r="N723" s="242"/>
      <c r="O723" s="242"/>
      <c r="P723" s="242"/>
      <c r="Q723" s="242"/>
      <c r="R723" s="242"/>
      <c r="S723" s="242"/>
      <c r="T723" s="24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4" t="s">
        <v>215</v>
      </c>
      <c r="AU723" s="244" t="s">
        <v>81</v>
      </c>
      <c r="AV723" s="13" t="s">
        <v>79</v>
      </c>
      <c r="AW723" s="13" t="s">
        <v>33</v>
      </c>
      <c r="AX723" s="13" t="s">
        <v>72</v>
      </c>
      <c r="AY723" s="244" t="s">
        <v>203</v>
      </c>
    </row>
    <row r="724" s="13" customFormat="1">
      <c r="A724" s="13"/>
      <c r="B724" s="234"/>
      <c r="C724" s="235"/>
      <c r="D724" s="236" t="s">
        <v>215</v>
      </c>
      <c r="E724" s="237" t="s">
        <v>19</v>
      </c>
      <c r="F724" s="238" t="s">
        <v>450</v>
      </c>
      <c r="G724" s="235"/>
      <c r="H724" s="237" t="s">
        <v>19</v>
      </c>
      <c r="I724" s="239"/>
      <c r="J724" s="235"/>
      <c r="K724" s="235"/>
      <c r="L724" s="240"/>
      <c r="M724" s="241"/>
      <c r="N724" s="242"/>
      <c r="O724" s="242"/>
      <c r="P724" s="242"/>
      <c r="Q724" s="242"/>
      <c r="R724" s="242"/>
      <c r="S724" s="242"/>
      <c r="T724" s="24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4" t="s">
        <v>215</v>
      </c>
      <c r="AU724" s="244" t="s">
        <v>81</v>
      </c>
      <c r="AV724" s="13" t="s">
        <v>79</v>
      </c>
      <c r="AW724" s="13" t="s">
        <v>33</v>
      </c>
      <c r="AX724" s="13" t="s">
        <v>72</v>
      </c>
      <c r="AY724" s="244" t="s">
        <v>203</v>
      </c>
    </row>
    <row r="725" s="13" customFormat="1">
      <c r="A725" s="13"/>
      <c r="B725" s="234"/>
      <c r="C725" s="235"/>
      <c r="D725" s="236" t="s">
        <v>215</v>
      </c>
      <c r="E725" s="237" t="s">
        <v>19</v>
      </c>
      <c r="F725" s="238" t="s">
        <v>949</v>
      </c>
      <c r="G725" s="235"/>
      <c r="H725" s="237" t="s">
        <v>19</v>
      </c>
      <c r="I725" s="239"/>
      <c r="J725" s="235"/>
      <c r="K725" s="235"/>
      <c r="L725" s="240"/>
      <c r="M725" s="241"/>
      <c r="N725" s="242"/>
      <c r="O725" s="242"/>
      <c r="P725" s="242"/>
      <c r="Q725" s="242"/>
      <c r="R725" s="242"/>
      <c r="S725" s="242"/>
      <c r="T725" s="24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4" t="s">
        <v>215</v>
      </c>
      <c r="AU725" s="244" t="s">
        <v>81</v>
      </c>
      <c r="AV725" s="13" t="s">
        <v>79</v>
      </c>
      <c r="AW725" s="13" t="s">
        <v>33</v>
      </c>
      <c r="AX725" s="13" t="s">
        <v>72</v>
      </c>
      <c r="AY725" s="244" t="s">
        <v>203</v>
      </c>
    </row>
    <row r="726" s="13" customFormat="1">
      <c r="A726" s="13"/>
      <c r="B726" s="234"/>
      <c r="C726" s="235"/>
      <c r="D726" s="236" t="s">
        <v>215</v>
      </c>
      <c r="E726" s="237" t="s">
        <v>19</v>
      </c>
      <c r="F726" s="238" t="s">
        <v>950</v>
      </c>
      <c r="G726" s="235"/>
      <c r="H726" s="237" t="s">
        <v>19</v>
      </c>
      <c r="I726" s="239"/>
      <c r="J726" s="235"/>
      <c r="K726" s="235"/>
      <c r="L726" s="240"/>
      <c r="M726" s="241"/>
      <c r="N726" s="242"/>
      <c r="O726" s="242"/>
      <c r="P726" s="242"/>
      <c r="Q726" s="242"/>
      <c r="R726" s="242"/>
      <c r="S726" s="242"/>
      <c r="T726" s="24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4" t="s">
        <v>215</v>
      </c>
      <c r="AU726" s="244" t="s">
        <v>81</v>
      </c>
      <c r="AV726" s="13" t="s">
        <v>79</v>
      </c>
      <c r="AW726" s="13" t="s">
        <v>33</v>
      </c>
      <c r="AX726" s="13" t="s">
        <v>72</v>
      </c>
      <c r="AY726" s="244" t="s">
        <v>203</v>
      </c>
    </row>
    <row r="727" s="14" customFormat="1">
      <c r="A727" s="14"/>
      <c r="B727" s="245"/>
      <c r="C727" s="246"/>
      <c r="D727" s="236" t="s">
        <v>215</v>
      </c>
      <c r="E727" s="247" t="s">
        <v>19</v>
      </c>
      <c r="F727" s="248" t="s">
        <v>451</v>
      </c>
      <c r="G727" s="246"/>
      <c r="H727" s="249">
        <v>29.239999999999998</v>
      </c>
      <c r="I727" s="250"/>
      <c r="J727" s="246"/>
      <c r="K727" s="246"/>
      <c r="L727" s="251"/>
      <c r="M727" s="252"/>
      <c r="N727" s="253"/>
      <c r="O727" s="253"/>
      <c r="P727" s="253"/>
      <c r="Q727" s="253"/>
      <c r="R727" s="253"/>
      <c r="S727" s="253"/>
      <c r="T727" s="25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5" t="s">
        <v>215</v>
      </c>
      <c r="AU727" s="255" t="s">
        <v>81</v>
      </c>
      <c r="AV727" s="14" t="s">
        <v>81</v>
      </c>
      <c r="AW727" s="14" t="s">
        <v>33</v>
      </c>
      <c r="AX727" s="14" t="s">
        <v>72</v>
      </c>
      <c r="AY727" s="255" t="s">
        <v>203</v>
      </c>
    </row>
    <row r="728" s="15" customFormat="1">
      <c r="A728" s="15"/>
      <c r="B728" s="256"/>
      <c r="C728" s="257"/>
      <c r="D728" s="236" t="s">
        <v>215</v>
      </c>
      <c r="E728" s="258" t="s">
        <v>19</v>
      </c>
      <c r="F728" s="259" t="s">
        <v>246</v>
      </c>
      <c r="G728" s="257"/>
      <c r="H728" s="260">
        <v>244.28</v>
      </c>
      <c r="I728" s="261"/>
      <c r="J728" s="257"/>
      <c r="K728" s="257"/>
      <c r="L728" s="262"/>
      <c r="M728" s="263"/>
      <c r="N728" s="264"/>
      <c r="O728" s="264"/>
      <c r="P728" s="264"/>
      <c r="Q728" s="264"/>
      <c r="R728" s="264"/>
      <c r="S728" s="264"/>
      <c r="T728" s="26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66" t="s">
        <v>215</v>
      </c>
      <c r="AU728" s="266" t="s">
        <v>81</v>
      </c>
      <c r="AV728" s="15" t="s">
        <v>211</v>
      </c>
      <c r="AW728" s="15" t="s">
        <v>33</v>
      </c>
      <c r="AX728" s="15" t="s">
        <v>79</v>
      </c>
      <c r="AY728" s="266" t="s">
        <v>203</v>
      </c>
    </row>
    <row r="729" s="14" customFormat="1">
      <c r="A729" s="14"/>
      <c r="B729" s="245"/>
      <c r="C729" s="246"/>
      <c r="D729" s="236" t="s">
        <v>215</v>
      </c>
      <c r="E729" s="246"/>
      <c r="F729" s="248" t="s">
        <v>1161</v>
      </c>
      <c r="G729" s="246"/>
      <c r="H729" s="249">
        <v>268.70800000000003</v>
      </c>
      <c r="I729" s="250"/>
      <c r="J729" s="246"/>
      <c r="K729" s="246"/>
      <c r="L729" s="251"/>
      <c r="M729" s="252"/>
      <c r="N729" s="253"/>
      <c r="O729" s="253"/>
      <c r="P729" s="253"/>
      <c r="Q729" s="253"/>
      <c r="R729" s="253"/>
      <c r="S729" s="253"/>
      <c r="T729" s="25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5" t="s">
        <v>215</v>
      </c>
      <c r="AU729" s="255" t="s">
        <v>81</v>
      </c>
      <c r="AV729" s="14" t="s">
        <v>81</v>
      </c>
      <c r="AW729" s="14" t="s">
        <v>4</v>
      </c>
      <c r="AX729" s="14" t="s">
        <v>79</v>
      </c>
      <c r="AY729" s="255" t="s">
        <v>203</v>
      </c>
    </row>
    <row r="730" s="2" customFormat="1" ht="24.15" customHeight="1">
      <c r="A730" s="40"/>
      <c r="B730" s="41"/>
      <c r="C730" s="216" t="s">
        <v>932</v>
      </c>
      <c r="D730" s="216" t="s">
        <v>206</v>
      </c>
      <c r="E730" s="217" t="s">
        <v>966</v>
      </c>
      <c r="F730" s="218" t="s">
        <v>967</v>
      </c>
      <c r="G730" s="219" t="s">
        <v>209</v>
      </c>
      <c r="H730" s="220">
        <v>87.649000000000001</v>
      </c>
      <c r="I730" s="221"/>
      <c r="J730" s="222">
        <f>ROUND(I730*H730,2)</f>
        <v>0</v>
      </c>
      <c r="K730" s="218" t="s">
        <v>210</v>
      </c>
      <c r="L730" s="46"/>
      <c r="M730" s="223" t="s">
        <v>19</v>
      </c>
      <c r="N730" s="224" t="s">
        <v>43</v>
      </c>
      <c r="O730" s="86"/>
      <c r="P730" s="225">
        <f>O730*H730</f>
        <v>0</v>
      </c>
      <c r="Q730" s="225">
        <v>0</v>
      </c>
      <c r="R730" s="225">
        <f>Q730*H730</f>
        <v>0</v>
      </c>
      <c r="S730" s="225">
        <v>3.0000000000000001E-05</v>
      </c>
      <c r="T730" s="226">
        <f>S730*H730</f>
        <v>0.0026294700000000001</v>
      </c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R730" s="227" t="s">
        <v>321</v>
      </c>
      <c r="AT730" s="227" t="s">
        <v>206</v>
      </c>
      <c r="AU730" s="227" t="s">
        <v>81</v>
      </c>
      <c r="AY730" s="19" t="s">
        <v>203</v>
      </c>
      <c r="BE730" s="228">
        <f>IF(N730="základní",J730,0)</f>
        <v>0</v>
      </c>
      <c r="BF730" s="228">
        <f>IF(N730="snížená",J730,0)</f>
        <v>0</v>
      </c>
      <c r="BG730" s="228">
        <f>IF(N730="zákl. přenesená",J730,0)</f>
        <v>0</v>
      </c>
      <c r="BH730" s="228">
        <f>IF(N730="sníž. přenesená",J730,0)</f>
        <v>0</v>
      </c>
      <c r="BI730" s="228">
        <f>IF(N730="nulová",J730,0)</f>
        <v>0</v>
      </c>
      <c r="BJ730" s="19" t="s">
        <v>79</v>
      </c>
      <c r="BK730" s="228">
        <f>ROUND(I730*H730,2)</f>
        <v>0</v>
      </c>
      <c r="BL730" s="19" t="s">
        <v>321</v>
      </c>
      <c r="BM730" s="227" t="s">
        <v>1162</v>
      </c>
    </row>
    <row r="731" s="2" customFormat="1">
      <c r="A731" s="40"/>
      <c r="B731" s="41"/>
      <c r="C731" s="42"/>
      <c r="D731" s="229" t="s">
        <v>213</v>
      </c>
      <c r="E731" s="42"/>
      <c r="F731" s="230" t="s">
        <v>969</v>
      </c>
      <c r="G731" s="42"/>
      <c r="H731" s="42"/>
      <c r="I731" s="231"/>
      <c r="J731" s="42"/>
      <c r="K731" s="42"/>
      <c r="L731" s="46"/>
      <c r="M731" s="232"/>
      <c r="N731" s="233"/>
      <c r="O731" s="86"/>
      <c r="P731" s="86"/>
      <c r="Q731" s="86"/>
      <c r="R731" s="86"/>
      <c r="S731" s="86"/>
      <c r="T731" s="87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T731" s="19" t="s">
        <v>213</v>
      </c>
      <c r="AU731" s="19" t="s">
        <v>81</v>
      </c>
    </row>
    <row r="732" s="13" customFormat="1">
      <c r="A732" s="13"/>
      <c r="B732" s="234"/>
      <c r="C732" s="235"/>
      <c r="D732" s="236" t="s">
        <v>215</v>
      </c>
      <c r="E732" s="237" t="s">
        <v>19</v>
      </c>
      <c r="F732" s="238" t="s">
        <v>216</v>
      </c>
      <c r="G732" s="235"/>
      <c r="H732" s="237" t="s">
        <v>19</v>
      </c>
      <c r="I732" s="239"/>
      <c r="J732" s="235"/>
      <c r="K732" s="235"/>
      <c r="L732" s="240"/>
      <c r="M732" s="241"/>
      <c r="N732" s="242"/>
      <c r="O732" s="242"/>
      <c r="P732" s="242"/>
      <c r="Q732" s="242"/>
      <c r="R732" s="242"/>
      <c r="S732" s="242"/>
      <c r="T732" s="24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4" t="s">
        <v>215</v>
      </c>
      <c r="AU732" s="244" t="s">
        <v>81</v>
      </c>
      <c r="AV732" s="13" t="s">
        <v>79</v>
      </c>
      <c r="AW732" s="13" t="s">
        <v>33</v>
      </c>
      <c r="AX732" s="13" t="s">
        <v>72</v>
      </c>
      <c r="AY732" s="244" t="s">
        <v>203</v>
      </c>
    </row>
    <row r="733" s="13" customFormat="1">
      <c r="A733" s="13"/>
      <c r="B733" s="234"/>
      <c r="C733" s="235"/>
      <c r="D733" s="236" t="s">
        <v>215</v>
      </c>
      <c r="E733" s="237" t="s">
        <v>19</v>
      </c>
      <c r="F733" s="238" t="s">
        <v>1163</v>
      </c>
      <c r="G733" s="235"/>
      <c r="H733" s="237" t="s">
        <v>19</v>
      </c>
      <c r="I733" s="239"/>
      <c r="J733" s="235"/>
      <c r="K733" s="235"/>
      <c r="L733" s="240"/>
      <c r="M733" s="241"/>
      <c r="N733" s="242"/>
      <c r="O733" s="242"/>
      <c r="P733" s="242"/>
      <c r="Q733" s="242"/>
      <c r="R733" s="242"/>
      <c r="S733" s="242"/>
      <c r="T733" s="24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4" t="s">
        <v>215</v>
      </c>
      <c r="AU733" s="244" t="s">
        <v>81</v>
      </c>
      <c r="AV733" s="13" t="s">
        <v>79</v>
      </c>
      <c r="AW733" s="13" t="s">
        <v>33</v>
      </c>
      <c r="AX733" s="13" t="s">
        <v>72</v>
      </c>
      <c r="AY733" s="244" t="s">
        <v>203</v>
      </c>
    </row>
    <row r="734" s="13" customFormat="1">
      <c r="A734" s="13"/>
      <c r="B734" s="234"/>
      <c r="C734" s="235"/>
      <c r="D734" s="236" t="s">
        <v>215</v>
      </c>
      <c r="E734" s="237" t="s">
        <v>19</v>
      </c>
      <c r="F734" s="238" t="s">
        <v>438</v>
      </c>
      <c r="G734" s="235"/>
      <c r="H734" s="237" t="s">
        <v>19</v>
      </c>
      <c r="I734" s="239"/>
      <c r="J734" s="235"/>
      <c r="K734" s="235"/>
      <c r="L734" s="240"/>
      <c r="M734" s="241"/>
      <c r="N734" s="242"/>
      <c r="O734" s="242"/>
      <c r="P734" s="242"/>
      <c r="Q734" s="242"/>
      <c r="R734" s="242"/>
      <c r="S734" s="242"/>
      <c r="T734" s="24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4" t="s">
        <v>215</v>
      </c>
      <c r="AU734" s="244" t="s">
        <v>81</v>
      </c>
      <c r="AV734" s="13" t="s">
        <v>79</v>
      </c>
      <c r="AW734" s="13" t="s">
        <v>33</v>
      </c>
      <c r="AX734" s="13" t="s">
        <v>72</v>
      </c>
      <c r="AY734" s="244" t="s">
        <v>203</v>
      </c>
    </row>
    <row r="735" s="13" customFormat="1">
      <c r="A735" s="13"/>
      <c r="B735" s="234"/>
      <c r="C735" s="235"/>
      <c r="D735" s="236" t="s">
        <v>215</v>
      </c>
      <c r="E735" s="237" t="s">
        <v>19</v>
      </c>
      <c r="F735" s="238" t="s">
        <v>949</v>
      </c>
      <c r="G735" s="235"/>
      <c r="H735" s="237" t="s">
        <v>19</v>
      </c>
      <c r="I735" s="239"/>
      <c r="J735" s="235"/>
      <c r="K735" s="235"/>
      <c r="L735" s="240"/>
      <c r="M735" s="241"/>
      <c r="N735" s="242"/>
      <c r="O735" s="242"/>
      <c r="P735" s="242"/>
      <c r="Q735" s="242"/>
      <c r="R735" s="242"/>
      <c r="S735" s="242"/>
      <c r="T735" s="24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4" t="s">
        <v>215</v>
      </c>
      <c r="AU735" s="244" t="s">
        <v>81</v>
      </c>
      <c r="AV735" s="13" t="s">
        <v>79</v>
      </c>
      <c r="AW735" s="13" t="s">
        <v>33</v>
      </c>
      <c r="AX735" s="13" t="s">
        <v>72</v>
      </c>
      <c r="AY735" s="244" t="s">
        <v>203</v>
      </c>
    </row>
    <row r="736" s="13" customFormat="1">
      <c r="A736" s="13"/>
      <c r="B736" s="234"/>
      <c r="C736" s="235"/>
      <c r="D736" s="236" t="s">
        <v>215</v>
      </c>
      <c r="E736" s="237" t="s">
        <v>19</v>
      </c>
      <c r="F736" s="238" t="s">
        <v>971</v>
      </c>
      <c r="G736" s="235"/>
      <c r="H736" s="237" t="s">
        <v>19</v>
      </c>
      <c r="I736" s="239"/>
      <c r="J736" s="235"/>
      <c r="K736" s="235"/>
      <c r="L736" s="240"/>
      <c r="M736" s="241"/>
      <c r="N736" s="242"/>
      <c r="O736" s="242"/>
      <c r="P736" s="242"/>
      <c r="Q736" s="242"/>
      <c r="R736" s="242"/>
      <c r="S736" s="242"/>
      <c r="T736" s="24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4" t="s">
        <v>215</v>
      </c>
      <c r="AU736" s="244" t="s">
        <v>81</v>
      </c>
      <c r="AV736" s="13" t="s">
        <v>79</v>
      </c>
      <c r="AW736" s="13" t="s">
        <v>33</v>
      </c>
      <c r="AX736" s="13" t="s">
        <v>72</v>
      </c>
      <c r="AY736" s="244" t="s">
        <v>203</v>
      </c>
    </row>
    <row r="737" s="14" customFormat="1">
      <c r="A737" s="14"/>
      <c r="B737" s="245"/>
      <c r="C737" s="246"/>
      <c r="D737" s="236" t="s">
        <v>215</v>
      </c>
      <c r="E737" s="247" t="s">
        <v>19</v>
      </c>
      <c r="F737" s="248" t="s">
        <v>1164</v>
      </c>
      <c r="G737" s="246"/>
      <c r="H737" s="249">
        <v>7.6669999999999998</v>
      </c>
      <c r="I737" s="250"/>
      <c r="J737" s="246"/>
      <c r="K737" s="246"/>
      <c r="L737" s="251"/>
      <c r="M737" s="252"/>
      <c r="N737" s="253"/>
      <c r="O737" s="253"/>
      <c r="P737" s="253"/>
      <c r="Q737" s="253"/>
      <c r="R737" s="253"/>
      <c r="S737" s="253"/>
      <c r="T737" s="25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5" t="s">
        <v>215</v>
      </c>
      <c r="AU737" s="255" t="s">
        <v>81</v>
      </c>
      <c r="AV737" s="14" t="s">
        <v>81</v>
      </c>
      <c r="AW737" s="14" t="s">
        <v>33</v>
      </c>
      <c r="AX737" s="14" t="s">
        <v>72</v>
      </c>
      <c r="AY737" s="255" t="s">
        <v>203</v>
      </c>
    </row>
    <row r="738" s="13" customFormat="1">
      <c r="A738" s="13"/>
      <c r="B738" s="234"/>
      <c r="C738" s="235"/>
      <c r="D738" s="236" t="s">
        <v>215</v>
      </c>
      <c r="E738" s="237" t="s">
        <v>19</v>
      </c>
      <c r="F738" s="238" t="s">
        <v>216</v>
      </c>
      <c r="G738" s="235"/>
      <c r="H738" s="237" t="s">
        <v>19</v>
      </c>
      <c r="I738" s="239"/>
      <c r="J738" s="235"/>
      <c r="K738" s="235"/>
      <c r="L738" s="240"/>
      <c r="M738" s="241"/>
      <c r="N738" s="242"/>
      <c r="O738" s="242"/>
      <c r="P738" s="242"/>
      <c r="Q738" s="242"/>
      <c r="R738" s="242"/>
      <c r="S738" s="242"/>
      <c r="T738" s="24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4" t="s">
        <v>215</v>
      </c>
      <c r="AU738" s="244" t="s">
        <v>81</v>
      </c>
      <c r="AV738" s="13" t="s">
        <v>79</v>
      </c>
      <c r="AW738" s="13" t="s">
        <v>33</v>
      </c>
      <c r="AX738" s="13" t="s">
        <v>72</v>
      </c>
      <c r="AY738" s="244" t="s">
        <v>203</v>
      </c>
    </row>
    <row r="739" s="13" customFormat="1">
      <c r="A739" s="13"/>
      <c r="B739" s="234"/>
      <c r="C739" s="235"/>
      <c r="D739" s="236" t="s">
        <v>215</v>
      </c>
      <c r="E739" s="237" t="s">
        <v>19</v>
      </c>
      <c r="F739" s="238" t="s">
        <v>1165</v>
      </c>
      <c r="G739" s="235"/>
      <c r="H739" s="237" t="s">
        <v>19</v>
      </c>
      <c r="I739" s="239"/>
      <c r="J739" s="235"/>
      <c r="K739" s="235"/>
      <c r="L739" s="240"/>
      <c r="M739" s="241"/>
      <c r="N739" s="242"/>
      <c r="O739" s="242"/>
      <c r="P739" s="242"/>
      <c r="Q739" s="242"/>
      <c r="R739" s="242"/>
      <c r="S739" s="242"/>
      <c r="T739" s="24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4" t="s">
        <v>215</v>
      </c>
      <c r="AU739" s="244" t="s">
        <v>81</v>
      </c>
      <c r="AV739" s="13" t="s">
        <v>79</v>
      </c>
      <c r="AW739" s="13" t="s">
        <v>33</v>
      </c>
      <c r="AX739" s="13" t="s">
        <v>72</v>
      </c>
      <c r="AY739" s="244" t="s">
        <v>203</v>
      </c>
    </row>
    <row r="740" s="13" customFormat="1">
      <c r="A740" s="13"/>
      <c r="B740" s="234"/>
      <c r="C740" s="235"/>
      <c r="D740" s="236" t="s">
        <v>215</v>
      </c>
      <c r="E740" s="237" t="s">
        <v>19</v>
      </c>
      <c r="F740" s="238" t="s">
        <v>441</v>
      </c>
      <c r="G740" s="235"/>
      <c r="H740" s="237" t="s">
        <v>19</v>
      </c>
      <c r="I740" s="239"/>
      <c r="J740" s="235"/>
      <c r="K740" s="235"/>
      <c r="L740" s="240"/>
      <c r="M740" s="241"/>
      <c r="N740" s="242"/>
      <c r="O740" s="242"/>
      <c r="P740" s="242"/>
      <c r="Q740" s="242"/>
      <c r="R740" s="242"/>
      <c r="S740" s="242"/>
      <c r="T740" s="24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4" t="s">
        <v>215</v>
      </c>
      <c r="AU740" s="244" t="s">
        <v>81</v>
      </c>
      <c r="AV740" s="13" t="s">
        <v>79</v>
      </c>
      <c r="AW740" s="13" t="s">
        <v>33</v>
      </c>
      <c r="AX740" s="13" t="s">
        <v>72</v>
      </c>
      <c r="AY740" s="244" t="s">
        <v>203</v>
      </c>
    </row>
    <row r="741" s="13" customFormat="1">
      <c r="A741" s="13"/>
      <c r="B741" s="234"/>
      <c r="C741" s="235"/>
      <c r="D741" s="236" t="s">
        <v>215</v>
      </c>
      <c r="E741" s="237" t="s">
        <v>19</v>
      </c>
      <c r="F741" s="238" t="s">
        <v>949</v>
      </c>
      <c r="G741" s="235"/>
      <c r="H741" s="237" t="s">
        <v>19</v>
      </c>
      <c r="I741" s="239"/>
      <c r="J741" s="235"/>
      <c r="K741" s="235"/>
      <c r="L741" s="240"/>
      <c r="M741" s="241"/>
      <c r="N741" s="242"/>
      <c r="O741" s="242"/>
      <c r="P741" s="242"/>
      <c r="Q741" s="242"/>
      <c r="R741" s="242"/>
      <c r="S741" s="242"/>
      <c r="T741" s="24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4" t="s">
        <v>215</v>
      </c>
      <c r="AU741" s="244" t="s">
        <v>81</v>
      </c>
      <c r="AV741" s="13" t="s">
        <v>79</v>
      </c>
      <c r="AW741" s="13" t="s">
        <v>33</v>
      </c>
      <c r="AX741" s="13" t="s">
        <v>72</v>
      </c>
      <c r="AY741" s="244" t="s">
        <v>203</v>
      </c>
    </row>
    <row r="742" s="13" customFormat="1">
      <c r="A742" s="13"/>
      <c r="B742" s="234"/>
      <c r="C742" s="235"/>
      <c r="D742" s="236" t="s">
        <v>215</v>
      </c>
      <c r="E742" s="237" t="s">
        <v>19</v>
      </c>
      <c r="F742" s="238" t="s">
        <v>971</v>
      </c>
      <c r="G742" s="235"/>
      <c r="H742" s="237" t="s">
        <v>19</v>
      </c>
      <c r="I742" s="239"/>
      <c r="J742" s="235"/>
      <c r="K742" s="235"/>
      <c r="L742" s="240"/>
      <c r="M742" s="241"/>
      <c r="N742" s="242"/>
      <c r="O742" s="242"/>
      <c r="P742" s="242"/>
      <c r="Q742" s="242"/>
      <c r="R742" s="242"/>
      <c r="S742" s="242"/>
      <c r="T742" s="24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4" t="s">
        <v>215</v>
      </c>
      <c r="AU742" s="244" t="s">
        <v>81</v>
      </c>
      <c r="AV742" s="13" t="s">
        <v>79</v>
      </c>
      <c r="AW742" s="13" t="s">
        <v>33</v>
      </c>
      <c r="AX742" s="13" t="s">
        <v>72</v>
      </c>
      <c r="AY742" s="244" t="s">
        <v>203</v>
      </c>
    </row>
    <row r="743" s="14" customFormat="1">
      <c r="A743" s="14"/>
      <c r="B743" s="245"/>
      <c r="C743" s="246"/>
      <c r="D743" s="236" t="s">
        <v>215</v>
      </c>
      <c r="E743" s="247" t="s">
        <v>19</v>
      </c>
      <c r="F743" s="248" t="s">
        <v>1166</v>
      </c>
      <c r="G743" s="246"/>
      <c r="H743" s="249">
        <v>11</v>
      </c>
      <c r="I743" s="250"/>
      <c r="J743" s="246"/>
      <c r="K743" s="246"/>
      <c r="L743" s="251"/>
      <c r="M743" s="252"/>
      <c r="N743" s="253"/>
      <c r="O743" s="253"/>
      <c r="P743" s="253"/>
      <c r="Q743" s="253"/>
      <c r="R743" s="253"/>
      <c r="S743" s="253"/>
      <c r="T743" s="25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5" t="s">
        <v>215</v>
      </c>
      <c r="AU743" s="255" t="s">
        <v>81</v>
      </c>
      <c r="AV743" s="14" t="s">
        <v>81</v>
      </c>
      <c r="AW743" s="14" t="s">
        <v>33</v>
      </c>
      <c r="AX743" s="14" t="s">
        <v>72</v>
      </c>
      <c r="AY743" s="255" t="s">
        <v>203</v>
      </c>
    </row>
    <row r="744" s="13" customFormat="1">
      <c r="A744" s="13"/>
      <c r="B744" s="234"/>
      <c r="C744" s="235"/>
      <c r="D744" s="236" t="s">
        <v>215</v>
      </c>
      <c r="E744" s="237" t="s">
        <v>19</v>
      </c>
      <c r="F744" s="238" t="s">
        <v>216</v>
      </c>
      <c r="G744" s="235"/>
      <c r="H744" s="237" t="s">
        <v>19</v>
      </c>
      <c r="I744" s="239"/>
      <c r="J744" s="235"/>
      <c r="K744" s="235"/>
      <c r="L744" s="240"/>
      <c r="M744" s="241"/>
      <c r="N744" s="242"/>
      <c r="O744" s="242"/>
      <c r="P744" s="242"/>
      <c r="Q744" s="242"/>
      <c r="R744" s="242"/>
      <c r="S744" s="242"/>
      <c r="T744" s="24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4" t="s">
        <v>215</v>
      </c>
      <c r="AU744" s="244" t="s">
        <v>81</v>
      </c>
      <c r="AV744" s="13" t="s">
        <v>79</v>
      </c>
      <c r="AW744" s="13" t="s">
        <v>33</v>
      </c>
      <c r="AX744" s="13" t="s">
        <v>72</v>
      </c>
      <c r="AY744" s="244" t="s">
        <v>203</v>
      </c>
    </row>
    <row r="745" s="13" customFormat="1">
      <c r="A745" s="13"/>
      <c r="B745" s="234"/>
      <c r="C745" s="235"/>
      <c r="D745" s="236" t="s">
        <v>215</v>
      </c>
      <c r="E745" s="237" t="s">
        <v>19</v>
      </c>
      <c r="F745" s="238" t="s">
        <v>1167</v>
      </c>
      <c r="G745" s="235"/>
      <c r="H745" s="237" t="s">
        <v>19</v>
      </c>
      <c r="I745" s="239"/>
      <c r="J745" s="235"/>
      <c r="K745" s="235"/>
      <c r="L745" s="240"/>
      <c r="M745" s="241"/>
      <c r="N745" s="242"/>
      <c r="O745" s="242"/>
      <c r="P745" s="242"/>
      <c r="Q745" s="242"/>
      <c r="R745" s="242"/>
      <c r="S745" s="242"/>
      <c r="T745" s="24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4" t="s">
        <v>215</v>
      </c>
      <c r="AU745" s="244" t="s">
        <v>81</v>
      </c>
      <c r="AV745" s="13" t="s">
        <v>79</v>
      </c>
      <c r="AW745" s="13" t="s">
        <v>33</v>
      </c>
      <c r="AX745" s="13" t="s">
        <v>72</v>
      </c>
      <c r="AY745" s="244" t="s">
        <v>203</v>
      </c>
    </row>
    <row r="746" s="13" customFormat="1">
      <c r="A746" s="13"/>
      <c r="B746" s="234"/>
      <c r="C746" s="235"/>
      <c r="D746" s="236" t="s">
        <v>215</v>
      </c>
      <c r="E746" s="237" t="s">
        <v>19</v>
      </c>
      <c r="F746" s="238" t="s">
        <v>444</v>
      </c>
      <c r="G746" s="235"/>
      <c r="H746" s="237" t="s">
        <v>19</v>
      </c>
      <c r="I746" s="239"/>
      <c r="J746" s="235"/>
      <c r="K746" s="235"/>
      <c r="L746" s="240"/>
      <c r="M746" s="241"/>
      <c r="N746" s="242"/>
      <c r="O746" s="242"/>
      <c r="P746" s="242"/>
      <c r="Q746" s="242"/>
      <c r="R746" s="242"/>
      <c r="S746" s="242"/>
      <c r="T746" s="24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4" t="s">
        <v>215</v>
      </c>
      <c r="AU746" s="244" t="s">
        <v>81</v>
      </c>
      <c r="AV746" s="13" t="s">
        <v>79</v>
      </c>
      <c r="AW746" s="13" t="s">
        <v>33</v>
      </c>
      <c r="AX746" s="13" t="s">
        <v>72</v>
      </c>
      <c r="AY746" s="244" t="s">
        <v>203</v>
      </c>
    </row>
    <row r="747" s="13" customFormat="1">
      <c r="A747" s="13"/>
      <c r="B747" s="234"/>
      <c r="C747" s="235"/>
      <c r="D747" s="236" t="s">
        <v>215</v>
      </c>
      <c r="E747" s="237" t="s">
        <v>19</v>
      </c>
      <c r="F747" s="238" t="s">
        <v>949</v>
      </c>
      <c r="G747" s="235"/>
      <c r="H747" s="237" t="s">
        <v>19</v>
      </c>
      <c r="I747" s="239"/>
      <c r="J747" s="235"/>
      <c r="K747" s="235"/>
      <c r="L747" s="240"/>
      <c r="M747" s="241"/>
      <c r="N747" s="242"/>
      <c r="O747" s="242"/>
      <c r="P747" s="242"/>
      <c r="Q747" s="242"/>
      <c r="R747" s="242"/>
      <c r="S747" s="242"/>
      <c r="T747" s="24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4" t="s">
        <v>215</v>
      </c>
      <c r="AU747" s="244" t="s">
        <v>81</v>
      </c>
      <c r="AV747" s="13" t="s">
        <v>79</v>
      </c>
      <c r="AW747" s="13" t="s">
        <v>33</v>
      </c>
      <c r="AX747" s="13" t="s">
        <v>72</v>
      </c>
      <c r="AY747" s="244" t="s">
        <v>203</v>
      </c>
    </row>
    <row r="748" s="13" customFormat="1">
      <c r="A748" s="13"/>
      <c r="B748" s="234"/>
      <c r="C748" s="235"/>
      <c r="D748" s="236" t="s">
        <v>215</v>
      </c>
      <c r="E748" s="237" t="s">
        <v>19</v>
      </c>
      <c r="F748" s="238" t="s">
        <v>971</v>
      </c>
      <c r="G748" s="235"/>
      <c r="H748" s="237" t="s">
        <v>19</v>
      </c>
      <c r="I748" s="239"/>
      <c r="J748" s="235"/>
      <c r="K748" s="235"/>
      <c r="L748" s="240"/>
      <c r="M748" s="241"/>
      <c r="N748" s="242"/>
      <c r="O748" s="242"/>
      <c r="P748" s="242"/>
      <c r="Q748" s="242"/>
      <c r="R748" s="242"/>
      <c r="S748" s="242"/>
      <c r="T748" s="24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4" t="s">
        <v>215</v>
      </c>
      <c r="AU748" s="244" t="s">
        <v>81</v>
      </c>
      <c r="AV748" s="13" t="s">
        <v>79</v>
      </c>
      <c r="AW748" s="13" t="s">
        <v>33</v>
      </c>
      <c r="AX748" s="13" t="s">
        <v>72</v>
      </c>
      <c r="AY748" s="244" t="s">
        <v>203</v>
      </c>
    </row>
    <row r="749" s="14" customFormat="1">
      <c r="A749" s="14"/>
      <c r="B749" s="245"/>
      <c r="C749" s="246"/>
      <c r="D749" s="236" t="s">
        <v>215</v>
      </c>
      <c r="E749" s="247" t="s">
        <v>19</v>
      </c>
      <c r="F749" s="248" t="s">
        <v>1168</v>
      </c>
      <c r="G749" s="246"/>
      <c r="H749" s="249">
        <v>21.742999999999999</v>
      </c>
      <c r="I749" s="250"/>
      <c r="J749" s="246"/>
      <c r="K749" s="246"/>
      <c r="L749" s="251"/>
      <c r="M749" s="252"/>
      <c r="N749" s="253"/>
      <c r="O749" s="253"/>
      <c r="P749" s="253"/>
      <c r="Q749" s="253"/>
      <c r="R749" s="253"/>
      <c r="S749" s="253"/>
      <c r="T749" s="25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5" t="s">
        <v>215</v>
      </c>
      <c r="AU749" s="255" t="s">
        <v>81</v>
      </c>
      <c r="AV749" s="14" t="s">
        <v>81</v>
      </c>
      <c r="AW749" s="14" t="s">
        <v>33</v>
      </c>
      <c r="AX749" s="14" t="s">
        <v>72</v>
      </c>
      <c r="AY749" s="255" t="s">
        <v>203</v>
      </c>
    </row>
    <row r="750" s="13" customFormat="1">
      <c r="A750" s="13"/>
      <c r="B750" s="234"/>
      <c r="C750" s="235"/>
      <c r="D750" s="236" t="s">
        <v>215</v>
      </c>
      <c r="E750" s="237" t="s">
        <v>19</v>
      </c>
      <c r="F750" s="238" t="s">
        <v>216</v>
      </c>
      <c r="G750" s="235"/>
      <c r="H750" s="237" t="s">
        <v>19</v>
      </c>
      <c r="I750" s="239"/>
      <c r="J750" s="235"/>
      <c r="K750" s="235"/>
      <c r="L750" s="240"/>
      <c r="M750" s="241"/>
      <c r="N750" s="242"/>
      <c r="O750" s="242"/>
      <c r="P750" s="242"/>
      <c r="Q750" s="242"/>
      <c r="R750" s="242"/>
      <c r="S750" s="242"/>
      <c r="T750" s="24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4" t="s">
        <v>215</v>
      </c>
      <c r="AU750" s="244" t="s">
        <v>81</v>
      </c>
      <c r="AV750" s="13" t="s">
        <v>79</v>
      </c>
      <c r="AW750" s="13" t="s">
        <v>33</v>
      </c>
      <c r="AX750" s="13" t="s">
        <v>72</v>
      </c>
      <c r="AY750" s="244" t="s">
        <v>203</v>
      </c>
    </row>
    <row r="751" s="13" customFormat="1">
      <c r="A751" s="13"/>
      <c r="B751" s="234"/>
      <c r="C751" s="235"/>
      <c r="D751" s="236" t="s">
        <v>215</v>
      </c>
      <c r="E751" s="237" t="s">
        <v>19</v>
      </c>
      <c r="F751" s="238" t="s">
        <v>1169</v>
      </c>
      <c r="G751" s="235"/>
      <c r="H751" s="237" t="s">
        <v>19</v>
      </c>
      <c r="I751" s="239"/>
      <c r="J751" s="235"/>
      <c r="K751" s="235"/>
      <c r="L751" s="240"/>
      <c r="M751" s="241"/>
      <c r="N751" s="242"/>
      <c r="O751" s="242"/>
      <c r="P751" s="242"/>
      <c r="Q751" s="242"/>
      <c r="R751" s="242"/>
      <c r="S751" s="242"/>
      <c r="T751" s="24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4" t="s">
        <v>215</v>
      </c>
      <c r="AU751" s="244" t="s">
        <v>81</v>
      </c>
      <c r="AV751" s="13" t="s">
        <v>79</v>
      </c>
      <c r="AW751" s="13" t="s">
        <v>33</v>
      </c>
      <c r="AX751" s="13" t="s">
        <v>72</v>
      </c>
      <c r="AY751" s="244" t="s">
        <v>203</v>
      </c>
    </row>
    <row r="752" s="13" customFormat="1">
      <c r="A752" s="13"/>
      <c r="B752" s="234"/>
      <c r="C752" s="235"/>
      <c r="D752" s="236" t="s">
        <v>215</v>
      </c>
      <c r="E752" s="237" t="s">
        <v>19</v>
      </c>
      <c r="F752" s="238" t="s">
        <v>459</v>
      </c>
      <c r="G752" s="235"/>
      <c r="H752" s="237" t="s">
        <v>19</v>
      </c>
      <c r="I752" s="239"/>
      <c r="J752" s="235"/>
      <c r="K752" s="235"/>
      <c r="L752" s="240"/>
      <c r="M752" s="241"/>
      <c r="N752" s="242"/>
      <c r="O752" s="242"/>
      <c r="P752" s="242"/>
      <c r="Q752" s="242"/>
      <c r="R752" s="242"/>
      <c r="S752" s="242"/>
      <c r="T752" s="24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4" t="s">
        <v>215</v>
      </c>
      <c r="AU752" s="244" t="s">
        <v>81</v>
      </c>
      <c r="AV752" s="13" t="s">
        <v>79</v>
      </c>
      <c r="AW752" s="13" t="s">
        <v>33</v>
      </c>
      <c r="AX752" s="13" t="s">
        <v>72</v>
      </c>
      <c r="AY752" s="244" t="s">
        <v>203</v>
      </c>
    </row>
    <row r="753" s="13" customFormat="1">
      <c r="A753" s="13"/>
      <c r="B753" s="234"/>
      <c r="C753" s="235"/>
      <c r="D753" s="236" t="s">
        <v>215</v>
      </c>
      <c r="E753" s="237" t="s">
        <v>19</v>
      </c>
      <c r="F753" s="238" t="s">
        <v>949</v>
      </c>
      <c r="G753" s="235"/>
      <c r="H753" s="237" t="s">
        <v>19</v>
      </c>
      <c r="I753" s="239"/>
      <c r="J753" s="235"/>
      <c r="K753" s="235"/>
      <c r="L753" s="240"/>
      <c r="M753" s="241"/>
      <c r="N753" s="242"/>
      <c r="O753" s="242"/>
      <c r="P753" s="242"/>
      <c r="Q753" s="242"/>
      <c r="R753" s="242"/>
      <c r="S753" s="242"/>
      <c r="T753" s="24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4" t="s">
        <v>215</v>
      </c>
      <c r="AU753" s="244" t="s">
        <v>81</v>
      </c>
      <c r="AV753" s="13" t="s">
        <v>79</v>
      </c>
      <c r="AW753" s="13" t="s">
        <v>33</v>
      </c>
      <c r="AX753" s="13" t="s">
        <v>72</v>
      </c>
      <c r="AY753" s="244" t="s">
        <v>203</v>
      </c>
    </row>
    <row r="754" s="13" customFormat="1">
      <c r="A754" s="13"/>
      <c r="B754" s="234"/>
      <c r="C754" s="235"/>
      <c r="D754" s="236" t="s">
        <v>215</v>
      </c>
      <c r="E754" s="237" t="s">
        <v>19</v>
      </c>
      <c r="F754" s="238" t="s">
        <v>971</v>
      </c>
      <c r="G754" s="235"/>
      <c r="H754" s="237" t="s">
        <v>19</v>
      </c>
      <c r="I754" s="239"/>
      <c r="J754" s="235"/>
      <c r="K754" s="235"/>
      <c r="L754" s="240"/>
      <c r="M754" s="241"/>
      <c r="N754" s="242"/>
      <c r="O754" s="242"/>
      <c r="P754" s="242"/>
      <c r="Q754" s="242"/>
      <c r="R754" s="242"/>
      <c r="S754" s="242"/>
      <c r="T754" s="24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4" t="s">
        <v>215</v>
      </c>
      <c r="AU754" s="244" t="s">
        <v>81</v>
      </c>
      <c r="AV754" s="13" t="s">
        <v>79</v>
      </c>
      <c r="AW754" s="13" t="s">
        <v>33</v>
      </c>
      <c r="AX754" s="13" t="s">
        <v>72</v>
      </c>
      <c r="AY754" s="244" t="s">
        <v>203</v>
      </c>
    </row>
    <row r="755" s="14" customFormat="1">
      <c r="A755" s="14"/>
      <c r="B755" s="245"/>
      <c r="C755" s="246"/>
      <c r="D755" s="236" t="s">
        <v>215</v>
      </c>
      <c r="E755" s="247" t="s">
        <v>19</v>
      </c>
      <c r="F755" s="248" t="s">
        <v>1170</v>
      </c>
      <c r="G755" s="246"/>
      <c r="H755" s="249">
        <v>30.920000000000002</v>
      </c>
      <c r="I755" s="250"/>
      <c r="J755" s="246"/>
      <c r="K755" s="246"/>
      <c r="L755" s="251"/>
      <c r="M755" s="252"/>
      <c r="N755" s="253"/>
      <c r="O755" s="253"/>
      <c r="P755" s="253"/>
      <c r="Q755" s="253"/>
      <c r="R755" s="253"/>
      <c r="S755" s="253"/>
      <c r="T755" s="25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5" t="s">
        <v>215</v>
      </c>
      <c r="AU755" s="255" t="s">
        <v>81</v>
      </c>
      <c r="AV755" s="14" t="s">
        <v>81</v>
      </c>
      <c r="AW755" s="14" t="s">
        <v>33</v>
      </c>
      <c r="AX755" s="14" t="s">
        <v>72</v>
      </c>
      <c r="AY755" s="255" t="s">
        <v>203</v>
      </c>
    </row>
    <row r="756" s="13" customFormat="1">
      <c r="A756" s="13"/>
      <c r="B756" s="234"/>
      <c r="C756" s="235"/>
      <c r="D756" s="236" t="s">
        <v>215</v>
      </c>
      <c r="E756" s="237" t="s">
        <v>19</v>
      </c>
      <c r="F756" s="238" t="s">
        <v>216</v>
      </c>
      <c r="G756" s="235"/>
      <c r="H756" s="237" t="s">
        <v>19</v>
      </c>
      <c r="I756" s="239"/>
      <c r="J756" s="235"/>
      <c r="K756" s="235"/>
      <c r="L756" s="240"/>
      <c r="M756" s="241"/>
      <c r="N756" s="242"/>
      <c r="O756" s="242"/>
      <c r="P756" s="242"/>
      <c r="Q756" s="242"/>
      <c r="R756" s="242"/>
      <c r="S756" s="242"/>
      <c r="T756" s="24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4" t="s">
        <v>215</v>
      </c>
      <c r="AU756" s="244" t="s">
        <v>81</v>
      </c>
      <c r="AV756" s="13" t="s">
        <v>79</v>
      </c>
      <c r="AW756" s="13" t="s">
        <v>33</v>
      </c>
      <c r="AX756" s="13" t="s">
        <v>72</v>
      </c>
      <c r="AY756" s="244" t="s">
        <v>203</v>
      </c>
    </row>
    <row r="757" s="13" customFormat="1">
      <c r="A757" s="13"/>
      <c r="B757" s="234"/>
      <c r="C757" s="235"/>
      <c r="D757" s="236" t="s">
        <v>215</v>
      </c>
      <c r="E757" s="237" t="s">
        <v>19</v>
      </c>
      <c r="F757" s="238" t="s">
        <v>1171</v>
      </c>
      <c r="G757" s="235"/>
      <c r="H757" s="237" t="s">
        <v>19</v>
      </c>
      <c r="I757" s="239"/>
      <c r="J757" s="235"/>
      <c r="K757" s="235"/>
      <c r="L757" s="240"/>
      <c r="M757" s="241"/>
      <c r="N757" s="242"/>
      <c r="O757" s="242"/>
      <c r="P757" s="242"/>
      <c r="Q757" s="242"/>
      <c r="R757" s="242"/>
      <c r="S757" s="242"/>
      <c r="T757" s="24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4" t="s">
        <v>215</v>
      </c>
      <c r="AU757" s="244" t="s">
        <v>81</v>
      </c>
      <c r="AV757" s="13" t="s">
        <v>79</v>
      </c>
      <c r="AW757" s="13" t="s">
        <v>33</v>
      </c>
      <c r="AX757" s="13" t="s">
        <v>72</v>
      </c>
      <c r="AY757" s="244" t="s">
        <v>203</v>
      </c>
    </row>
    <row r="758" s="13" customFormat="1">
      <c r="A758" s="13"/>
      <c r="B758" s="234"/>
      <c r="C758" s="235"/>
      <c r="D758" s="236" t="s">
        <v>215</v>
      </c>
      <c r="E758" s="237" t="s">
        <v>19</v>
      </c>
      <c r="F758" s="238" t="s">
        <v>453</v>
      </c>
      <c r="G758" s="235"/>
      <c r="H758" s="237" t="s">
        <v>19</v>
      </c>
      <c r="I758" s="239"/>
      <c r="J758" s="235"/>
      <c r="K758" s="235"/>
      <c r="L758" s="240"/>
      <c r="M758" s="241"/>
      <c r="N758" s="242"/>
      <c r="O758" s="242"/>
      <c r="P758" s="242"/>
      <c r="Q758" s="242"/>
      <c r="R758" s="242"/>
      <c r="S758" s="242"/>
      <c r="T758" s="24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4" t="s">
        <v>215</v>
      </c>
      <c r="AU758" s="244" t="s">
        <v>81</v>
      </c>
      <c r="AV758" s="13" t="s">
        <v>79</v>
      </c>
      <c r="AW758" s="13" t="s">
        <v>33</v>
      </c>
      <c r="AX758" s="13" t="s">
        <v>72</v>
      </c>
      <c r="AY758" s="244" t="s">
        <v>203</v>
      </c>
    </row>
    <row r="759" s="13" customFormat="1">
      <c r="A759" s="13"/>
      <c r="B759" s="234"/>
      <c r="C759" s="235"/>
      <c r="D759" s="236" t="s">
        <v>215</v>
      </c>
      <c r="E759" s="237" t="s">
        <v>19</v>
      </c>
      <c r="F759" s="238" t="s">
        <v>949</v>
      </c>
      <c r="G759" s="235"/>
      <c r="H759" s="237" t="s">
        <v>19</v>
      </c>
      <c r="I759" s="239"/>
      <c r="J759" s="235"/>
      <c r="K759" s="235"/>
      <c r="L759" s="240"/>
      <c r="M759" s="241"/>
      <c r="N759" s="242"/>
      <c r="O759" s="242"/>
      <c r="P759" s="242"/>
      <c r="Q759" s="242"/>
      <c r="R759" s="242"/>
      <c r="S759" s="242"/>
      <c r="T759" s="24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4" t="s">
        <v>215</v>
      </c>
      <c r="AU759" s="244" t="s">
        <v>81</v>
      </c>
      <c r="AV759" s="13" t="s">
        <v>79</v>
      </c>
      <c r="AW759" s="13" t="s">
        <v>33</v>
      </c>
      <c r="AX759" s="13" t="s">
        <v>72</v>
      </c>
      <c r="AY759" s="244" t="s">
        <v>203</v>
      </c>
    </row>
    <row r="760" s="13" customFormat="1">
      <c r="A760" s="13"/>
      <c r="B760" s="234"/>
      <c r="C760" s="235"/>
      <c r="D760" s="236" t="s">
        <v>215</v>
      </c>
      <c r="E760" s="237" t="s">
        <v>19</v>
      </c>
      <c r="F760" s="238" t="s">
        <v>971</v>
      </c>
      <c r="G760" s="235"/>
      <c r="H760" s="237" t="s">
        <v>19</v>
      </c>
      <c r="I760" s="239"/>
      <c r="J760" s="235"/>
      <c r="K760" s="235"/>
      <c r="L760" s="240"/>
      <c r="M760" s="241"/>
      <c r="N760" s="242"/>
      <c r="O760" s="242"/>
      <c r="P760" s="242"/>
      <c r="Q760" s="242"/>
      <c r="R760" s="242"/>
      <c r="S760" s="242"/>
      <c r="T760" s="24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4" t="s">
        <v>215</v>
      </c>
      <c r="AU760" s="244" t="s">
        <v>81</v>
      </c>
      <c r="AV760" s="13" t="s">
        <v>79</v>
      </c>
      <c r="AW760" s="13" t="s">
        <v>33</v>
      </c>
      <c r="AX760" s="13" t="s">
        <v>72</v>
      </c>
      <c r="AY760" s="244" t="s">
        <v>203</v>
      </c>
    </row>
    <row r="761" s="14" customFormat="1">
      <c r="A761" s="14"/>
      <c r="B761" s="245"/>
      <c r="C761" s="246"/>
      <c r="D761" s="236" t="s">
        <v>215</v>
      </c>
      <c r="E761" s="247" t="s">
        <v>19</v>
      </c>
      <c r="F761" s="248" t="s">
        <v>1172</v>
      </c>
      <c r="G761" s="246"/>
      <c r="H761" s="249">
        <v>5.5</v>
      </c>
      <c r="I761" s="250"/>
      <c r="J761" s="246"/>
      <c r="K761" s="246"/>
      <c r="L761" s="251"/>
      <c r="M761" s="252"/>
      <c r="N761" s="253"/>
      <c r="O761" s="253"/>
      <c r="P761" s="253"/>
      <c r="Q761" s="253"/>
      <c r="R761" s="253"/>
      <c r="S761" s="253"/>
      <c r="T761" s="25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5" t="s">
        <v>215</v>
      </c>
      <c r="AU761" s="255" t="s">
        <v>81</v>
      </c>
      <c r="AV761" s="14" t="s">
        <v>81</v>
      </c>
      <c r="AW761" s="14" t="s">
        <v>33</v>
      </c>
      <c r="AX761" s="14" t="s">
        <v>72</v>
      </c>
      <c r="AY761" s="255" t="s">
        <v>203</v>
      </c>
    </row>
    <row r="762" s="13" customFormat="1">
      <c r="A762" s="13"/>
      <c r="B762" s="234"/>
      <c r="C762" s="235"/>
      <c r="D762" s="236" t="s">
        <v>215</v>
      </c>
      <c r="E762" s="237" t="s">
        <v>19</v>
      </c>
      <c r="F762" s="238" t="s">
        <v>216</v>
      </c>
      <c r="G762" s="235"/>
      <c r="H762" s="237" t="s">
        <v>19</v>
      </c>
      <c r="I762" s="239"/>
      <c r="J762" s="235"/>
      <c r="K762" s="235"/>
      <c r="L762" s="240"/>
      <c r="M762" s="241"/>
      <c r="N762" s="242"/>
      <c r="O762" s="242"/>
      <c r="P762" s="242"/>
      <c r="Q762" s="242"/>
      <c r="R762" s="242"/>
      <c r="S762" s="242"/>
      <c r="T762" s="24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4" t="s">
        <v>215</v>
      </c>
      <c r="AU762" s="244" t="s">
        <v>81</v>
      </c>
      <c r="AV762" s="13" t="s">
        <v>79</v>
      </c>
      <c r="AW762" s="13" t="s">
        <v>33</v>
      </c>
      <c r="AX762" s="13" t="s">
        <v>72</v>
      </c>
      <c r="AY762" s="244" t="s">
        <v>203</v>
      </c>
    </row>
    <row r="763" s="13" customFormat="1">
      <c r="A763" s="13"/>
      <c r="B763" s="234"/>
      <c r="C763" s="235"/>
      <c r="D763" s="236" t="s">
        <v>215</v>
      </c>
      <c r="E763" s="237" t="s">
        <v>19</v>
      </c>
      <c r="F763" s="238" t="s">
        <v>1173</v>
      </c>
      <c r="G763" s="235"/>
      <c r="H763" s="237" t="s">
        <v>19</v>
      </c>
      <c r="I763" s="239"/>
      <c r="J763" s="235"/>
      <c r="K763" s="235"/>
      <c r="L763" s="240"/>
      <c r="M763" s="241"/>
      <c r="N763" s="242"/>
      <c r="O763" s="242"/>
      <c r="P763" s="242"/>
      <c r="Q763" s="242"/>
      <c r="R763" s="242"/>
      <c r="S763" s="242"/>
      <c r="T763" s="24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4" t="s">
        <v>215</v>
      </c>
      <c r="AU763" s="244" t="s">
        <v>81</v>
      </c>
      <c r="AV763" s="13" t="s">
        <v>79</v>
      </c>
      <c r="AW763" s="13" t="s">
        <v>33</v>
      </c>
      <c r="AX763" s="13" t="s">
        <v>72</v>
      </c>
      <c r="AY763" s="244" t="s">
        <v>203</v>
      </c>
    </row>
    <row r="764" s="13" customFormat="1">
      <c r="A764" s="13"/>
      <c r="B764" s="234"/>
      <c r="C764" s="235"/>
      <c r="D764" s="236" t="s">
        <v>215</v>
      </c>
      <c r="E764" s="237" t="s">
        <v>19</v>
      </c>
      <c r="F764" s="238" t="s">
        <v>456</v>
      </c>
      <c r="G764" s="235"/>
      <c r="H764" s="237" t="s">
        <v>19</v>
      </c>
      <c r="I764" s="239"/>
      <c r="J764" s="235"/>
      <c r="K764" s="235"/>
      <c r="L764" s="240"/>
      <c r="M764" s="241"/>
      <c r="N764" s="242"/>
      <c r="O764" s="242"/>
      <c r="P764" s="242"/>
      <c r="Q764" s="242"/>
      <c r="R764" s="242"/>
      <c r="S764" s="242"/>
      <c r="T764" s="24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4" t="s">
        <v>215</v>
      </c>
      <c r="AU764" s="244" t="s">
        <v>81</v>
      </c>
      <c r="AV764" s="13" t="s">
        <v>79</v>
      </c>
      <c r="AW764" s="13" t="s">
        <v>33</v>
      </c>
      <c r="AX764" s="13" t="s">
        <v>72</v>
      </c>
      <c r="AY764" s="244" t="s">
        <v>203</v>
      </c>
    </row>
    <row r="765" s="13" customFormat="1">
      <c r="A765" s="13"/>
      <c r="B765" s="234"/>
      <c r="C765" s="235"/>
      <c r="D765" s="236" t="s">
        <v>215</v>
      </c>
      <c r="E765" s="237" t="s">
        <v>19</v>
      </c>
      <c r="F765" s="238" t="s">
        <v>949</v>
      </c>
      <c r="G765" s="235"/>
      <c r="H765" s="237" t="s">
        <v>19</v>
      </c>
      <c r="I765" s="239"/>
      <c r="J765" s="235"/>
      <c r="K765" s="235"/>
      <c r="L765" s="240"/>
      <c r="M765" s="241"/>
      <c r="N765" s="242"/>
      <c r="O765" s="242"/>
      <c r="P765" s="242"/>
      <c r="Q765" s="242"/>
      <c r="R765" s="242"/>
      <c r="S765" s="242"/>
      <c r="T765" s="24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4" t="s">
        <v>215</v>
      </c>
      <c r="AU765" s="244" t="s">
        <v>81</v>
      </c>
      <c r="AV765" s="13" t="s">
        <v>79</v>
      </c>
      <c r="AW765" s="13" t="s">
        <v>33</v>
      </c>
      <c r="AX765" s="13" t="s">
        <v>72</v>
      </c>
      <c r="AY765" s="244" t="s">
        <v>203</v>
      </c>
    </row>
    <row r="766" s="13" customFormat="1">
      <c r="A766" s="13"/>
      <c r="B766" s="234"/>
      <c r="C766" s="235"/>
      <c r="D766" s="236" t="s">
        <v>215</v>
      </c>
      <c r="E766" s="237" t="s">
        <v>19</v>
      </c>
      <c r="F766" s="238" t="s">
        <v>971</v>
      </c>
      <c r="G766" s="235"/>
      <c r="H766" s="237" t="s">
        <v>19</v>
      </c>
      <c r="I766" s="239"/>
      <c r="J766" s="235"/>
      <c r="K766" s="235"/>
      <c r="L766" s="240"/>
      <c r="M766" s="241"/>
      <c r="N766" s="242"/>
      <c r="O766" s="242"/>
      <c r="P766" s="242"/>
      <c r="Q766" s="242"/>
      <c r="R766" s="242"/>
      <c r="S766" s="242"/>
      <c r="T766" s="24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4" t="s">
        <v>215</v>
      </c>
      <c r="AU766" s="244" t="s">
        <v>81</v>
      </c>
      <c r="AV766" s="13" t="s">
        <v>79</v>
      </c>
      <c r="AW766" s="13" t="s">
        <v>33</v>
      </c>
      <c r="AX766" s="13" t="s">
        <v>72</v>
      </c>
      <c r="AY766" s="244" t="s">
        <v>203</v>
      </c>
    </row>
    <row r="767" s="14" customFormat="1">
      <c r="A767" s="14"/>
      <c r="B767" s="245"/>
      <c r="C767" s="246"/>
      <c r="D767" s="236" t="s">
        <v>215</v>
      </c>
      <c r="E767" s="247" t="s">
        <v>19</v>
      </c>
      <c r="F767" s="248" t="s">
        <v>1174</v>
      </c>
      <c r="G767" s="246"/>
      <c r="H767" s="249">
        <v>2.75</v>
      </c>
      <c r="I767" s="250"/>
      <c r="J767" s="246"/>
      <c r="K767" s="246"/>
      <c r="L767" s="251"/>
      <c r="M767" s="252"/>
      <c r="N767" s="253"/>
      <c r="O767" s="253"/>
      <c r="P767" s="253"/>
      <c r="Q767" s="253"/>
      <c r="R767" s="253"/>
      <c r="S767" s="253"/>
      <c r="T767" s="25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5" t="s">
        <v>215</v>
      </c>
      <c r="AU767" s="255" t="s">
        <v>81</v>
      </c>
      <c r="AV767" s="14" t="s">
        <v>81</v>
      </c>
      <c r="AW767" s="14" t="s">
        <v>33</v>
      </c>
      <c r="AX767" s="14" t="s">
        <v>72</v>
      </c>
      <c r="AY767" s="255" t="s">
        <v>203</v>
      </c>
    </row>
    <row r="768" s="13" customFormat="1">
      <c r="A768" s="13"/>
      <c r="B768" s="234"/>
      <c r="C768" s="235"/>
      <c r="D768" s="236" t="s">
        <v>215</v>
      </c>
      <c r="E768" s="237" t="s">
        <v>19</v>
      </c>
      <c r="F768" s="238" t="s">
        <v>216</v>
      </c>
      <c r="G768" s="235"/>
      <c r="H768" s="237" t="s">
        <v>19</v>
      </c>
      <c r="I768" s="239"/>
      <c r="J768" s="235"/>
      <c r="K768" s="235"/>
      <c r="L768" s="240"/>
      <c r="M768" s="241"/>
      <c r="N768" s="242"/>
      <c r="O768" s="242"/>
      <c r="P768" s="242"/>
      <c r="Q768" s="242"/>
      <c r="R768" s="242"/>
      <c r="S768" s="242"/>
      <c r="T768" s="24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4" t="s">
        <v>215</v>
      </c>
      <c r="AU768" s="244" t="s">
        <v>81</v>
      </c>
      <c r="AV768" s="13" t="s">
        <v>79</v>
      </c>
      <c r="AW768" s="13" t="s">
        <v>33</v>
      </c>
      <c r="AX768" s="13" t="s">
        <v>72</v>
      </c>
      <c r="AY768" s="244" t="s">
        <v>203</v>
      </c>
    </row>
    <row r="769" s="13" customFormat="1">
      <c r="A769" s="13"/>
      <c r="B769" s="234"/>
      <c r="C769" s="235"/>
      <c r="D769" s="236" t="s">
        <v>215</v>
      </c>
      <c r="E769" s="237" t="s">
        <v>19</v>
      </c>
      <c r="F769" s="238" t="s">
        <v>1175</v>
      </c>
      <c r="G769" s="235"/>
      <c r="H769" s="237" t="s">
        <v>19</v>
      </c>
      <c r="I769" s="239"/>
      <c r="J769" s="235"/>
      <c r="K769" s="235"/>
      <c r="L769" s="240"/>
      <c r="M769" s="241"/>
      <c r="N769" s="242"/>
      <c r="O769" s="242"/>
      <c r="P769" s="242"/>
      <c r="Q769" s="242"/>
      <c r="R769" s="242"/>
      <c r="S769" s="242"/>
      <c r="T769" s="24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4" t="s">
        <v>215</v>
      </c>
      <c r="AU769" s="244" t="s">
        <v>81</v>
      </c>
      <c r="AV769" s="13" t="s">
        <v>79</v>
      </c>
      <c r="AW769" s="13" t="s">
        <v>33</v>
      </c>
      <c r="AX769" s="13" t="s">
        <v>72</v>
      </c>
      <c r="AY769" s="244" t="s">
        <v>203</v>
      </c>
    </row>
    <row r="770" s="13" customFormat="1">
      <c r="A770" s="13"/>
      <c r="B770" s="234"/>
      <c r="C770" s="235"/>
      <c r="D770" s="236" t="s">
        <v>215</v>
      </c>
      <c r="E770" s="237" t="s">
        <v>19</v>
      </c>
      <c r="F770" s="238" t="s">
        <v>447</v>
      </c>
      <c r="G770" s="235"/>
      <c r="H770" s="237" t="s">
        <v>19</v>
      </c>
      <c r="I770" s="239"/>
      <c r="J770" s="235"/>
      <c r="K770" s="235"/>
      <c r="L770" s="240"/>
      <c r="M770" s="241"/>
      <c r="N770" s="242"/>
      <c r="O770" s="242"/>
      <c r="P770" s="242"/>
      <c r="Q770" s="242"/>
      <c r="R770" s="242"/>
      <c r="S770" s="242"/>
      <c r="T770" s="24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4" t="s">
        <v>215</v>
      </c>
      <c r="AU770" s="244" t="s">
        <v>81</v>
      </c>
      <c r="AV770" s="13" t="s">
        <v>79</v>
      </c>
      <c r="AW770" s="13" t="s">
        <v>33</v>
      </c>
      <c r="AX770" s="13" t="s">
        <v>72</v>
      </c>
      <c r="AY770" s="244" t="s">
        <v>203</v>
      </c>
    </row>
    <row r="771" s="13" customFormat="1">
      <c r="A771" s="13"/>
      <c r="B771" s="234"/>
      <c r="C771" s="235"/>
      <c r="D771" s="236" t="s">
        <v>215</v>
      </c>
      <c r="E771" s="237" t="s">
        <v>19</v>
      </c>
      <c r="F771" s="238" t="s">
        <v>949</v>
      </c>
      <c r="G771" s="235"/>
      <c r="H771" s="237" t="s">
        <v>19</v>
      </c>
      <c r="I771" s="239"/>
      <c r="J771" s="235"/>
      <c r="K771" s="235"/>
      <c r="L771" s="240"/>
      <c r="M771" s="241"/>
      <c r="N771" s="242"/>
      <c r="O771" s="242"/>
      <c r="P771" s="242"/>
      <c r="Q771" s="242"/>
      <c r="R771" s="242"/>
      <c r="S771" s="242"/>
      <c r="T771" s="24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4" t="s">
        <v>215</v>
      </c>
      <c r="AU771" s="244" t="s">
        <v>81</v>
      </c>
      <c r="AV771" s="13" t="s">
        <v>79</v>
      </c>
      <c r="AW771" s="13" t="s">
        <v>33</v>
      </c>
      <c r="AX771" s="13" t="s">
        <v>72</v>
      </c>
      <c r="AY771" s="244" t="s">
        <v>203</v>
      </c>
    </row>
    <row r="772" s="13" customFormat="1">
      <c r="A772" s="13"/>
      <c r="B772" s="234"/>
      <c r="C772" s="235"/>
      <c r="D772" s="236" t="s">
        <v>215</v>
      </c>
      <c r="E772" s="237" t="s">
        <v>19</v>
      </c>
      <c r="F772" s="238" t="s">
        <v>971</v>
      </c>
      <c r="G772" s="235"/>
      <c r="H772" s="237" t="s">
        <v>19</v>
      </c>
      <c r="I772" s="239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215</v>
      </c>
      <c r="AU772" s="244" t="s">
        <v>81</v>
      </c>
      <c r="AV772" s="13" t="s">
        <v>79</v>
      </c>
      <c r="AW772" s="13" t="s">
        <v>33</v>
      </c>
      <c r="AX772" s="13" t="s">
        <v>72</v>
      </c>
      <c r="AY772" s="244" t="s">
        <v>203</v>
      </c>
    </row>
    <row r="773" s="14" customFormat="1">
      <c r="A773" s="14"/>
      <c r="B773" s="245"/>
      <c r="C773" s="246"/>
      <c r="D773" s="236" t="s">
        <v>215</v>
      </c>
      <c r="E773" s="247" t="s">
        <v>19</v>
      </c>
      <c r="F773" s="248" t="s">
        <v>1176</v>
      </c>
      <c r="G773" s="246"/>
      <c r="H773" s="249">
        <v>6.2960000000000003</v>
      </c>
      <c r="I773" s="250"/>
      <c r="J773" s="246"/>
      <c r="K773" s="246"/>
      <c r="L773" s="251"/>
      <c r="M773" s="252"/>
      <c r="N773" s="253"/>
      <c r="O773" s="253"/>
      <c r="P773" s="253"/>
      <c r="Q773" s="253"/>
      <c r="R773" s="253"/>
      <c r="S773" s="253"/>
      <c r="T773" s="25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5" t="s">
        <v>215</v>
      </c>
      <c r="AU773" s="255" t="s">
        <v>81</v>
      </c>
      <c r="AV773" s="14" t="s">
        <v>81</v>
      </c>
      <c r="AW773" s="14" t="s">
        <v>33</v>
      </c>
      <c r="AX773" s="14" t="s">
        <v>72</v>
      </c>
      <c r="AY773" s="255" t="s">
        <v>203</v>
      </c>
    </row>
    <row r="774" s="13" customFormat="1">
      <c r="A774" s="13"/>
      <c r="B774" s="234"/>
      <c r="C774" s="235"/>
      <c r="D774" s="236" t="s">
        <v>215</v>
      </c>
      <c r="E774" s="237" t="s">
        <v>19</v>
      </c>
      <c r="F774" s="238" t="s">
        <v>216</v>
      </c>
      <c r="G774" s="235"/>
      <c r="H774" s="237" t="s">
        <v>19</v>
      </c>
      <c r="I774" s="239"/>
      <c r="J774" s="235"/>
      <c r="K774" s="235"/>
      <c r="L774" s="240"/>
      <c r="M774" s="241"/>
      <c r="N774" s="242"/>
      <c r="O774" s="242"/>
      <c r="P774" s="242"/>
      <c r="Q774" s="242"/>
      <c r="R774" s="242"/>
      <c r="S774" s="242"/>
      <c r="T774" s="24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4" t="s">
        <v>215</v>
      </c>
      <c r="AU774" s="244" t="s">
        <v>81</v>
      </c>
      <c r="AV774" s="13" t="s">
        <v>79</v>
      </c>
      <c r="AW774" s="13" t="s">
        <v>33</v>
      </c>
      <c r="AX774" s="13" t="s">
        <v>72</v>
      </c>
      <c r="AY774" s="244" t="s">
        <v>203</v>
      </c>
    </row>
    <row r="775" s="13" customFormat="1">
      <c r="A775" s="13"/>
      <c r="B775" s="234"/>
      <c r="C775" s="235"/>
      <c r="D775" s="236" t="s">
        <v>215</v>
      </c>
      <c r="E775" s="237" t="s">
        <v>19</v>
      </c>
      <c r="F775" s="238" t="s">
        <v>1177</v>
      </c>
      <c r="G775" s="235"/>
      <c r="H775" s="237" t="s">
        <v>19</v>
      </c>
      <c r="I775" s="239"/>
      <c r="J775" s="235"/>
      <c r="K775" s="235"/>
      <c r="L775" s="240"/>
      <c r="M775" s="241"/>
      <c r="N775" s="242"/>
      <c r="O775" s="242"/>
      <c r="P775" s="242"/>
      <c r="Q775" s="242"/>
      <c r="R775" s="242"/>
      <c r="S775" s="242"/>
      <c r="T775" s="24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4" t="s">
        <v>215</v>
      </c>
      <c r="AU775" s="244" t="s">
        <v>81</v>
      </c>
      <c r="AV775" s="13" t="s">
        <v>79</v>
      </c>
      <c r="AW775" s="13" t="s">
        <v>33</v>
      </c>
      <c r="AX775" s="13" t="s">
        <v>72</v>
      </c>
      <c r="AY775" s="244" t="s">
        <v>203</v>
      </c>
    </row>
    <row r="776" s="13" customFormat="1">
      <c r="A776" s="13"/>
      <c r="B776" s="234"/>
      <c r="C776" s="235"/>
      <c r="D776" s="236" t="s">
        <v>215</v>
      </c>
      <c r="E776" s="237" t="s">
        <v>19</v>
      </c>
      <c r="F776" s="238" t="s">
        <v>450</v>
      </c>
      <c r="G776" s="235"/>
      <c r="H776" s="237" t="s">
        <v>19</v>
      </c>
      <c r="I776" s="239"/>
      <c r="J776" s="235"/>
      <c r="K776" s="235"/>
      <c r="L776" s="240"/>
      <c r="M776" s="241"/>
      <c r="N776" s="242"/>
      <c r="O776" s="242"/>
      <c r="P776" s="242"/>
      <c r="Q776" s="242"/>
      <c r="R776" s="242"/>
      <c r="S776" s="242"/>
      <c r="T776" s="24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4" t="s">
        <v>215</v>
      </c>
      <c r="AU776" s="244" t="s">
        <v>81</v>
      </c>
      <c r="AV776" s="13" t="s">
        <v>79</v>
      </c>
      <c r="AW776" s="13" t="s">
        <v>33</v>
      </c>
      <c r="AX776" s="13" t="s">
        <v>72</v>
      </c>
      <c r="AY776" s="244" t="s">
        <v>203</v>
      </c>
    </row>
    <row r="777" s="13" customFormat="1">
      <c r="A777" s="13"/>
      <c r="B777" s="234"/>
      <c r="C777" s="235"/>
      <c r="D777" s="236" t="s">
        <v>215</v>
      </c>
      <c r="E777" s="237" t="s">
        <v>19</v>
      </c>
      <c r="F777" s="238" t="s">
        <v>949</v>
      </c>
      <c r="G777" s="235"/>
      <c r="H777" s="237" t="s">
        <v>19</v>
      </c>
      <c r="I777" s="239"/>
      <c r="J777" s="235"/>
      <c r="K777" s="235"/>
      <c r="L777" s="240"/>
      <c r="M777" s="241"/>
      <c r="N777" s="242"/>
      <c r="O777" s="242"/>
      <c r="P777" s="242"/>
      <c r="Q777" s="242"/>
      <c r="R777" s="242"/>
      <c r="S777" s="242"/>
      <c r="T777" s="24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4" t="s">
        <v>215</v>
      </c>
      <c r="AU777" s="244" t="s">
        <v>81</v>
      </c>
      <c r="AV777" s="13" t="s">
        <v>79</v>
      </c>
      <c r="AW777" s="13" t="s">
        <v>33</v>
      </c>
      <c r="AX777" s="13" t="s">
        <v>72</v>
      </c>
      <c r="AY777" s="244" t="s">
        <v>203</v>
      </c>
    </row>
    <row r="778" s="13" customFormat="1">
      <c r="A778" s="13"/>
      <c r="B778" s="234"/>
      <c r="C778" s="235"/>
      <c r="D778" s="236" t="s">
        <v>215</v>
      </c>
      <c r="E778" s="237" t="s">
        <v>19</v>
      </c>
      <c r="F778" s="238" t="s">
        <v>971</v>
      </c>
      <c r="G778" s="235"/>
      <c r="H778" s="237" t="s">
        <v>19</v>
      </c>
      <c r="I778" s="239"/>
      <c r="J778" s="235"/>
      <c r="K778" s="235"/>
      <c r="L778" s="240"/>
      <c r="M778" s="241"/>
      <c r="N778" s="242"/>
      <c r="O778" s="242"/>
      <c r="P778" s="242"/>
      <c r="Q778" s="242"/>
      <c r="R778" s="242"/>
      <c r="S778" s="242"/>
      <c r="T778" s="24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4" t="s">
        <v>215</v>
      </c>
      <c r="AU778" s="244" t="s">
        <v>81</v>
      </c>
      <c r="AV778" s="13" t="s">
        <v>79</v>
      </c>
      <c r="AW778" s="13" t="s">
        <v>33</v>
      </c>
      <c r="AX778" s="13" t="s">
        <v>72</v>
      </c>
      <c r="AY778" s="244" t="s">
        <v>203</v>
      </c>
    </row>
    <row r="779" s="14" customFormat="1">
      <c r="A779" s="14"/>
      <c r="B779" s="245"/>
      <c r="C779" s="246"/>
      <c r="D779" s="236" t="s">
        <v>215</v>
      </c>
      <c r="E779" s="247" t="s">
        <v>19</v>
      </c>
      <c r="F779" s="248" t="s">
        <v>256</v>
      </c>
      <c r="G779" s="246"/>
      <c r="H779" s="249">
        <v>1.7729999999999999</v>
      </c>
      <c r="I779" s="250"/>
      <c r="J779" s="246"/>
      <c r="K779" s="246"/>
      <c r="L779" s="251"/>
      <c r="M779" s="252"/>
      <c r="N779" s="253"/>
      <c r="O779" s="253"/>
      <c r="P779" s="253"/>
      <c r="Q779" s="253"/>
      <c r="R779" s="253"/>
      <c r="S779" s="253"/>
      <c r="T779" s="25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5" t="s">
        <v>215</v>
      </c>
      <c r="AU779" s="255" t="s">
        <v>81</v>
      </c>
      <c r="AV779" s="14" t="s">
        <v>81</v>
      </c>
      <c r="AW779" s="14" t="s">
        <v>33</v>
      </c>
      <c r="AX779" s="14" t="s">
        <v>72</v>
      </c>
      <c r="AY779" s="255" t="s">
        <v>203</v>
      </c>
    </row>
    <row r="780" s="15" customFormat="1">
      <c r="A780" s="15"/>
      <c r="B780" s="256"/>
      <c r="C780" s="257"/>
      <c r="D780" s="236" t="s">
        <v>215</v>
      </c>
      <c r="E780" s="258" t="s">
        <v>19</v>
      </c>
      <c r="F780" s="259" t="s">
        <v>246</v>
      </c>
      <c r="G780" s="257"/>
      <c r="H780" s="260">
        <v>87.649000000000001</v>
      </c>
      <c r="I780" s="261"/>
      <c r="J780" s="257"/>
      <c r="K780" s="257"/>
      <c r="L780" s="262"/>
      <c r="M780" s="263"/>
      <c r="N780" s="264"/>
      <c r="O780" s="264"/>
      <c r="P780" s="264"/>
      <c r="Q780" s="264"/>
      <c r="R780" s="264"/>
      <c r="S780" s="264"/>
      <c r="T780" s="26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66" t="s">
        <v>215</v>
      </c>
      <c r="AU780" s="266" t="s">
        <v>81</v>
      </c>
      <c r="AV780" s="15" t="s">
        <v>211</v>
      </c>
      <c r="AW780" s="15" t="s">
        <v>33</v>
      </c>
      <c r="AX780" s="15" t="s">
        <v>79</v>
      </c>
      <c r="AY780" s="266" t="s">
        <v>203</v>
      </c>
    </row>
    <row r="781" s="2" customFormat="1" ht="16.5" customHeight="1">
      <c r="A781" s="40"/>
      <c r="B781" s="41"/>
      <c r="C781" s="270" t="s">
        <v>937</v>
      </c>
      <c r="D781" s="270" t="s">
        <v>771</v>
      </c>
      <c r="E781" s="271" t="s">
        <v>961</v>
      </c>
      <c r="F781" s="272" t="s">
        <v>962</v>
      </c>
      <c r="G781" s="273" t="s">
        <v>209</v>
      </c>
      <c r="H781" s="274">
        <v>96.414000000000001</v>
      </c>
      <c r="I781" s="275"/>
      <c r="J781" s="276">
        <f>ROUND(I781*H781,2)</f>
        <v>0</v>
      </c>
      <c r="K781" s="272" t="s">
        <v>210</v>
      </c>
      <c r="L781" s="277"/>
      <c r="M781" s="278" t="s">
        <v>19</v>
      </c>
      <c r="N781" s="279" t="s">
        <v>43</v>
      </c>
      <c r="O781" s="86"/>
      <c r="P781" s="225">
        <f>O781*H781</f>
        <v>0</v>
      </c>
      <c r="Q781" s="225">
        <v>2.0000000000000002E-05</v>
      </c>
      <c r="R781" s="225">
        <f>Q781*H781</f>
        <v>0.0019282800000000001</v>
      </c>
      <c r="S781" s="225">
        <v>0</v>
      </c>
      <c r="T781" s="226">
        <f>S781*H781</f>
        <v>0</v>
      </c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R781" s="227" t="s">
        <v>821</v>
      </c>
      <c r="AT781" s="227" t="s">
        <v>771</v>
      </c>
      <c r="AU781" s="227" t="s">
        <v>81</v>
      </c>
      <c r="AY781" s="19" t="s">
        <v>203</v>
      </c>
      <c r="BE781" s="228">
        <f>IF(N781="základní",J781,0)</f>
        <v>0</v>
      </c>
      <c r="BF781" s="228">
        <f>IF(N781="snížená",J781,0)</f>
        <v>0</v>
      </c>
      <c r="BG781" s="228">
        <f>IF(N781="zákl. přenesená",J781,0)</f>
        <v>0</v>
      </c>
      <c r="BH781" s="228">
        <f>IF(N781="sníž. přenesená",J781,0)</f>
        <v>0</v>
      </c>
      <c r="BI781" s="228">
        <f>IF(N781="nulová",J781,0)</f>
        <v>0</v>
      </c>
      <c r="BJ781" s="19" t="s">
        <v>79</v>
      </c>
      <c r="BK781" s="228">
        <f>ROUND(I781*H781,2)</f>
        <v>0</v>
      </c>
      <c r="BL781" s="19" t="s">
        <v>321</v>
      </c>
      <c r="BM781" s="227" t="s">
        <v>1178</v>
      </c>
    </row>
    <row r="782" s="13" customFormat="1">
      <c r="A782" s="13"/>
      <c r="B782" s="234"/>
      <c r="C782" s="235"/>
      <c r="D782" s="236" t="s">
        <v>215</v>
      </c>
      <c r="E782" s="237" t="s">
        <v>19</v>
      </c>
      <c r="F782" s="238" t="s">
        <v>216</v>
      </c>
      <c r="G782" s="235"/>
      <c r="H782" s="237" t="s">
        <v>19</v>
      </c>
      <c r="I782" s="239"/>
      <c r="J782" s="235"/>
      <c r="K782" s="235"/>
      <c r="L782" s="240"/>
      <c r="M782" s="241"/>
      <c r="N782" s="242"/>
      <c r="O782" s="242"/>
      <c r="P782" s="242"/>
      <c r="Q782" s="242"/>
      <c r="R782" s="242"/>
      <c r="S782" s="242"/>
      <c r="T782" s="24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4" t="s">
        <v>215</v>
      </c>
      <c r="AU782" s="244" t="s">
        <v>81</v>
      </c>
      <c r="AV782" s="13" t="s">
        <v>79</v>
      </c>
      <c r="AW782" s="13" t="s">
        <v>33</v>
      </c>
      <c r="AX782" s="13" t="s">
        <v>72</v>
      </c>
      <c r="AY782" s="244" t="s">
        <v>203</v>
      </c>
    </row>
    <row r="783" s="13" customFormat="1">
      <c r="A783" s="13"/>
      <c r="B783" s="234"/>
      <c r="C783" s="235"/>
      <c r="D783" s="236" t="s">
        <v>215</v>
      </c>
      <c r="E783" s="237" t="s">
        <v>19</v>
      </c>
      <c r="F783" s="238" t="s">
        <v>1163</v>
      </c>
      <c r="G783" s="235"/>
      <c r="H783" s="237" t="s">
        <v>19</v>
      </c>
      <c r="I783" s="239"/>
      <c r="J783" s="235"/>
      <c r="K783" s="235"/>
      <c r="L783" s="240"/>
      <c r="M783" s="241"/>
      <c r="N783" s="242"/>
      <c r="O783" s="242"/>
      <c r="P783" s="242"/>
      <c r="Q783" s="242"/>
      <c r="R783" s="242"/>
      <c r="S783" s="242"/>
      <c r="T783" s="24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4" t="s">
        <v>215</v>
      </c>
      <c r="AU783" s="244" t="s">
        <v>81</v>
      </c>
      <c r="AV783" s="13" t="s">
        <v>79</v>
      </c>
      <c r="AW783" s="13" t="s">
        <v>33</v>
      </c>
      <c r="AX783" s="13" t="s">
        <v>72</v>
      </c>
      <c r="AY783" s="244" t="s">
        <v>203</v>
      </c>
    </row>
    <row r="784" s="13" customFormat="1">
      <c r="A784" s="13"/>
      <c r="B784" s="234"/>
      <c r="C784" s="235"/>
      <c r="D784" s="236" t="s">
        <v>215</v>
      </c>
      <c r="E784" s="237" t="s">
        <v>19</v>
      </c>
      <c r="F784" s="238" t="s">
        <v>438</v>
      </c>
      <c r="G784" s="235"/>
      <c r="H784" s="237" t="s">
        <v>19</v>
      </c>
      <c r="I784" s="239"/>
      <c r="J784" s="235"/>
      <c r="K784" s="235"/>
      <c r="L784" s="240"/>
      <c r="M784" s="241"/>
      <c r="N784" s="242"/>
      <c r="O784" s="242"/>
      <c r="P784" s="242"/>
      <c r="Q784" s="242"/>
      <c r="R784" s="242"/>
      <c r="S784" s="242"/>
      <c r="T784" s="24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4" t="s">
        <v>215</v>
      </c>
      <c r="AU784" s="244" t="s">
        <v>81</v>
      </c>
      <c r="AV784" s="13" t="s">
        <v>79</v>
      </c>
      <c r="AW784" s="13" t="s">
        <v>33</v>
      </c>
      <c r="AX784" s="13" t="s">
        <v>72</v>
      </c>
      <c r="AY784" s="244" t="s">
        <v>203</v>
      </c>
    </row>
    <row r="785" s="13" customFormat="1">
      <c r="A785" s="13"/>
      <c r="B785" s="234"/>
      <c r="C785" s="235"/>
      <c r="D785" s="236" t="s">
        <v>215</v>
      </c>
      <c r="E785" s="237" t="s">
        <v>19</v>
      </c>
      <c r="F785" s="238" t="s">
        <v>949</v>
      </c>
      <c r="G785" s="235"/>
      <c r="H785" s="237" t="s">
        <v>19</v>
      </c>
      <c r="I785" s="239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215</v>
      </c>
      <c r="AU785" s="244" t="s">
        <v>81</v>
      </c>
      <c r="AV785" s="13" t="s">
        <v>79</v>
      </c>
      <c r="AW785" s="13" t="s">
        <v>33</v>
      </c>
      <c r="AX785" s="13" t="s">
        <v>72</v>
      </c>
      <c r="AY785" s="244" t="s">
        <v>203</v>
      </c>
    </row>
    <row r="786" s="13" customFormat="1">
      <c r="A786" s="13"/>
      <c r="B786" s="234"/>
      <c r="C786" s="235"/>
      <c r="D786" s="236" t="s">
        <v>215</v>
      </c>
      <c r="E786" s="237" t="s">
        <v>19</v>
      </c>
      <c r="F786" s="238" t="s">
        <v>971</v>
      </c>
      <c r="G786" s="235"/>
      <c r="H786" s="237" t="s">
        <v>19</v>
      </c>
      <c r="I786" s="239"/>
      <c r="J786" s="235"/>
      <c r="K786" s="235"/>
      <c r="L786" s="240"/>
      <c r="M786" s="241"/>
      <c r="N786" s="242"/>
      <c r="O786" s="242"/>
      <c r="P786" s="242"/>
      <c r="Q786" s="242"/>
      <c r="R786" s="242"/>
      <c r="S786" s="242"/>
      <c r="T786" s="24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4" t="s">
        <v>215</v>
      </c>
      <c r="AU786" s="244" t="s">
        <v>81</v>
      </c>
      <c r="AV786" s="13" t="s">
        <v>79</v>
      </c>
      <c r="AW786" s="13" t="s">
        <v>33</v>
      </c>
      <c r="AX786" s="13" t="s">
        <v>72</v>
      </c>
      <c r="AY786" s="244" t="s">
        <v>203</v>
      </c>
    </row>
    <row r="787" s="14" customFormat="1">
      <c r="A787" s="14"/>
      <c r="B787" s="245"/>
      <c r="C787" s="246"/>
      <c r="D787" s="236" t="s">
        <v>215</v>
      </c>
      <c r="E787" s="247" t="s">
        <v>19</v>
      </c>
      <c r="F787" s="248" t="s">
        <v>1164</v>
      </c>
      <c r="G787" s="246"/>
      <c r="H787" s="249">
        <v>7.6669999999999998</v>
      </c>
      <c r="I787" s="250"/>
      <c r="J787" s="246"/>
      <c r="K787" s="246"/>
      <c r="L787" s="251"/>
      <c r="M787" s="252"/>
      <c r="N787" s="253"/>
      <c r="O787" s="253"/>
      <c r="P787" s="253"/>
      <c r="Q787" s="253"/>
      <c r="R787" s="253"/>
      <c r="S787" s="253"/>
      <c r="T787" s="25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5" t="s">
        <v>215</v>
      </c>
      <c r="AU787" s="255" t="s">
        <v>81</v>
      </c>
      <c r="AV787" s="14" t="s">
        <v>81</v>
      </c>
      <c r="AW787" s="14" t="s">
        <v>33</v>
      </c>
      <c r="AX787" s="14" t="s">
        <v>72</v>
      </c>
      <c r="AY787" s="255" t="s">
        <v>203</v>
      </c>
    </row>
    <row r="788" s="13" customFormat="1">
      <c r="A788" s="13"/>
      <c r="B788" s="234"/>
      <c r="C788" s="235"/>
      <c r="D788" s="236" t="s">
        <v>215</v>
      </c>
      <c r="E788" s="237" t="s">
        <v>19</v>
      </c>
      <c r="F788" s="238" t="s">
        <v>216</v>
      </c>
      <c r="G788" s="235"/>
      <c r="H788" s="237" t="s">
        <v>19</v>
      </c>
      <c r="I788" s="239"/>
      <c r="J788" s="235"/>
      <c r="K788" s="235"/>
      <c r="L788" s="240"/>
      <c r="M788" s="241"/>
      <c r="N788" s="242"/>
      <c r="O788" s="242"/>
      <c r="P788" s="242"/>
      <c r="Q788" s="242"/>
      <c r="R788" s="242"/>
      <c r="S788" s="242"/>
      <c r="T788" s="24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4" t="s">
        <v>215</v>
      </c>
      <c r="AU788" s="244" t="s">
        <v>81</v>
      </c>
      <c r="AV788" s="13" t="s">
        <v>79</v>
      </c>
      <c r="AW788" s="13" t="s">
        <v>33</v>
      </c>
      <c r="AX788" s="13" t="s">
        <v>72</v>
      </c>
      <c r="AY788" s="244" t="s">
        <v>203</v>
      </c>
    </row>
    <row r="789" s="13" customFormat="1">
      <c r="A789" s="13"/>
      <c r="B789" s="234"/>
      <c r="C789" s="235"/>
      <c r="D789" s="236" t="s">
        <v>215</v>
      </c>
      <c r="E789" s="237" t="s">
        <v>19</v>
      </c>
      <c r="F789" s="238" t="s">
        <v>1165</v>
      </c>
      <c r="G789" s="235"/>
      <c r="H789" s="237" t="s">
        <v>19</v>
      </c>
      <c r="I789" s="239"/>
      <c r="J789" s="235"/>
      <c r="K789" s="235"/>
      <c r="L789" s="240"/>
      <c r="M789" s="241"/>
      <c r="N789" s="242"/>
      <c r="O789" s="242"/>
      <c r="P789" s="242"/>
      <c r="Q789" s="242"/>
      <c r="R789" s="242"/>
      <c r="S789" s="242"/>
      <c r="T789" s="24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4" t="s">
        <v>215</v>
      </c>
      <c r="AU789" s="244" t="s">
        <v>81</v>
      </c>
      <c r="AV789" s="13" t="s">
        <v>79</v>
      </c>
      <c r="AW789" s="13" t="s">
        <v>33</v>
      </c>
      <c r="AX789" s="13" t="s">
        <v>72</v>
      </c>
      <c r="AY789" s="244" t="s">
        <v>203</v>
      </c>
    </row>
    <row r="790" s="13" customFormat="1">
      <c r="A790" s="13"/>
      <c r="B790" s="234"/>
      <c r="C790" s="235"/>
      <c r="D790" s="236" t="s">
        <v>215</v>
      </c>
      <c r="E790" s="237" t="s">
        <v>19</v>
      </c>
      <c r="F790" s="238" t="s">
        <v>441</v>
      </c>
      <c r="G790" s="235"/>
      <c r="H790" s="237" t="s">
        <v>19</v>
      </c>
      <c r="I790" s="239"/>
      <c r="J790" s="235"/>
      <c r="K790" s="235"/>
      <c r="L790" s="240"/>
      <c r="M790" s="241"/>
      <c r="N790" s="242"/>
      <c r="O790" s="242"/>
      <c r="P790" s="242"/>
      <c r="Q790" s="242"/>
      <c r="R790" s="242"/>
      <c r="S790" s="242"/>
      <c r="T790" s="24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4" t="s">
        <v>215</v>
      </c>
      <c r="AU790" s="244" t="s">
        <v>81</v>
      </c>
      <c r="AV790" s="13" t="s">
        <v>79</v>
      </c>
      <c r="AW790" s="13" t="s">
        <v>33</v>
      </c>
      <c r="AX790" s="13" t="s">
        <v>72</v>
      </c>
      <c r="AY790" s="244" t="s">
        <v>203</v>
      </c>
    </row>
    <row r="791" s="13" customFormat="1">
      <c r="A791" s="13"/>
      <c r="B791" s="234"/>
      <c r="C791" s="235"/>
      <c r="D791" s="236" t="s">
        <v>215</v>
      </c>
      <c r="E791" s="237" t="s">
        <v>19</v>
      </c>
      <c r="F791" s="238" t="s">
        <v>949</v>
      </c>
      <c r="G791" s="235"/>
      <c r="H791" s="237" t="s">
        <v>19</v>
      </c>
      <c r="I791" s="239"/>
      <c r="J791" s="235"/>
      <c r="K791" s="235"/>
      <c r="L791" s="240"/>
      <c r="M791" s="241"/>
      <c r="N791" s="242"/>
      <c r="O791" s="242"/>
      <c r="P791" s="242"/>
      <c r="Q791" s="242"/>
      <c r="R791" s="242"/>
      <c r="S791" s="242"/>
      <c r="T791" s="24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4" t="s">
        <v>215</v>
      </c>
      <c r="AU791" s="244" t="s">
        <v>81</v>
      </c>
      <c r="AV791" s="13" t="s">
        <v>79</v>
      </c>
      <c r="AW791" s="13" t="s">
        <v>33</v>
      </c>
      <c r="AX791" s="13" t="s">
        <v>72</v>
      </c>
      <c r="AY791" s="244" t="s">
        <v>203</v>
      </c>
    </row>
    <row r="792" s="13" customFormat="1">
      <c r="A792" s="13"/>
      <c r="B792" s="234"/>
      <c r="C792" s="235"/>
      <c r="D792" s="236" t="s">
        <v>215</v>
      </c>
      <c r="E792" s="237" t="s">
        <v>19</v>
      </c>
      <c r="F792" s="238" t="s">
        <v>971</v>
      </c>
      <c r="G792" s="235"/>
      <c r="H792" s="237" t="s">
        <v>19</v>
      </c>
      <c r="I792" s="239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215</v>
      </c>
      <c r="AU792" s="244" t="s">
        <v>81</v>
      </c>
      <c r="AV792" s="13" t="s">
        <v>79</v>
      </c>
      <c r="AW792" s="13" t="s">
        <v>33</v>
      </c>
      <c r="AX792" s="13" t="s">
        <v>72</v>
      </c>
      <c r="AY792" s="244" t="s">
        <v>203</v>
      </c>
    </row>
    <row r="793" s="14" customFormat="1">
      <c r="A793" s="14"/>
      <c r="B793" s="245"/>
      <c r="C793" s="246"/>
      <c r="D793" s="236" t="s">
        <v>215</v>
      </c>
      <c r="E793" s="247" t="s">
        <v>19</v>
      </c>
      <c r="F793" s="248" t="s">
        <v>1166</v>
      </c>
      <c r="G793" s="246"/>
      <c r="H793" s="249">
        <v>11</v>
      </c>
      <c r="I793" s="250"/>
      <c r="J793" s="246"/>
      <c r="K793" s="246"/>
      <c r="L793" s="251"/>
      <c r="M793" s="252"/>
      <c r="N793" s="253"/>
      <c r="O793" s="253"/>
      <c r="P793" s="253"/>
      <c r="Q793" s="253"/>
      <c r="R793" s="253"/>
      <c r="S793" s="253"/>
      <c r="T793" s="25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5" t="s">
        <v>215</v>
      </c>
      <c r="AU793" s="255" t="s">
        <v>81</v>
      </c>
      <c r="AV793" s="14" t="s">
        <v>81</v>
      </c>
      <c r="AW793" s="14" t="s">
        <v>33</v>
      </c>
      <c r="AX793" s="14" t="s">
        <v>72</v>
      </c>
      <c r="AY793" s="255" t="s">
        <v>203</v>
      </c>
    </row>
    <row r="794" s="13" customFormat="1">
      <c r="A794" s="13"/>
      <c r="B794" s="234"/>
      <c r="C794" s="235"/>
      <c r="D794" s="236" t="s">
        <v>215</v>
      </c>
      <c r="E794" s="237" t="s">
        <v>19</v>
      </c>
      <c r="F794" s="238" t="s">
        <v>216</v>
      </c>
      <c r="G794" s="235"/>
      <c r="H794" s="237" t="s">
        <v>19</v>
      </c>
      <c r="I794" s="239"/>
      <c r="J794" s="235"/>
      <c r="K794" s="235"/>
      <c r="L794" s="240"/>
      <c r="M794" s="241"/>
      <c r="N794" s="242"/>
      <c r="O794" s="242"/>
      <c r="P794" s="242"/>
      <c r="Q794" s="242"/>
      <c r="R794" s="242"/>
      <c r="S794" s="242"/>
      <c r="T794" s="24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4" t="s">
        <v>215</v>
      </c>
      <c r="AU794" s="244" t="s">
        <v>81</v>
      </c>
      <c r="AV794" s="13" t="s">
        <v>79</v>
      </c>
      <c r="AW794" s="13" t="s">
        <v>33</v>
      </c>
      <c r="AX794" s="13" t="s">
        <v>72</v>
      </c>
      <c r="AY794" s="244" t="s">
        <v>203</v>
      </c>
    </row>
    <row r="795" s="13" customFormat="1">
      <c r="A795" s="13"/>
      <c r="B795" s="234"/>
      <c r="C795" s="235"/>
      <c r="D795" s="236" t="s">
        <v>215</v>
      </c>
      <c r="E795" s="237" t="s">
        <v>19</v>
      </c>
      <c r="F795" s="238" t="s">
        <v>1167</v>
      </c>
      <c r="G795" s="235"/>
      <c r="H795" s="237" t="s">
        <v>19</v>
      </c>
      <c r="I795" s="239"/>
      <c r="J795" s="235"/>
      <c r="K795" s="235"/>
      <c r="L795" s="240"/>
      <c r="M795" s="241"/>
      <c r="N795" s="242"/>
      <c r="O795" s="242"/>
      <c r="P795" s="242"/>
      <c r="Q795" s="242"/>
      <c r="R795" s="242"/>
      <c r="S795" s="242"/>
      <c r="T795" s="24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4" t="s">
        <v>215</v>
      </c>
      <c r="AU795" s="244" t="s">
        <v>81</v>
      </c>
      <c r="AV795" s="13" t="s">
        <v>79</v>
      </c>
      <c r="AW795" s="13" t="s">
        <v>33</v>
      </c>
      <c r="AX795" s="13" t="s">
        <v>72</v>
      </c>
      <c r="AY795" s="244" t="s">
        <v>203</v>
      </c>
    </row>
    <row r="796" s="13" customFormat="1">
      <c r="A796" s="13"/>
      <c r="B796" s="234"/>
      <c r="C796" s="235"/>
      <c r="D796" s="236" t="s">
        <v>215</v>
      </c>
      <c r="E796" s="237" t="s">
        <v>19</v>
      </c>
      <c r="F796" s="238" t="s">
        <v>444</v>
      </c>
      <c r="G796" s="235"/>
      <c r="H796" s="237" t="s">
        <v>19</v>
      </c>
      <c r="I796" s="239"/>
      <c r="J796" s="235"/>
      <c r="K796" s="235"/>
      <c r="L796" s="240"/>
      <c r="M796" s="241"/>
      <c r="N796" s="242"/>
      <c r="O796" s="242"/>
      <c r="P796" s="242"/>
      <c r="Q796" s="242"/>
      <c r="R796" s="242"/>
      <c r="S796" s="242"/>
      <c r="T796" s="24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4" t="s">
        <v>215</v>
      </c>
      <c r="AU796" s="244" t="s">
        <v>81</v>
      </c>
      <c r="AV796" s="13" t="s">
        <v>79</v>
      </c>
      <c r="AW796" s="13" t="s">
        <v>33</v>
      </c>
      <c r="AX796" s="13" t="s">
        <v>72</v>
      </c>
      <c r="AY796" s="244" t="s">
        <v>203</v>
      </c>
    </row>
    <row r="797" s="13" customFormat="1">
      <c r="A797" s="13"/>
      <c r="B797" s="234"/>
      <c r="C797" s="235"/>
      <c r="D797" s="236" t="s">
        <v>215</v>
      </c>
      <c r="E797" s="237" t="s">
        <v>19</v>
      </c>
      <c r="F797" s="238" t="s">
        <v>949</v>
      </c>
      <c r="G797" s="235"/>
      <c r="H797" s="237" t="s">
        <v>19</v>
      </c>
      <c r="I797" s="239"/>
      <c r="J797" s="235"/>
      <c r="K797" s="235"/>
      <c r="L797" s="240"/>
      <c r="M797" s="241"/>
      <c r="N797" s="242"/>
      <c r="O797" s="242"/>
      <c r="P797" s="242"/>
      <c r="Q797" s="242"/>
      <c r="R797" s="242"/>
      <c r="S797" s="242"/>
      <c r="T797" s="24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4" t="s">
        <v>215</v>
      </c>
      <c r="AU797" s="244" t="s">
        <v>81</v>
      </c>
      <c r="AV797" s="13" t="s">
        <v>79</v>
      </c>
      <c r="AW797" s="13" t="s">
        <v>33</v>
      </c>
      <c r="AX797" s="13" t="s">
        <v>72</v>
      </c>
      <c r="AY797" s="244" t="s">
        <v>203</v>
      </c>
    </row>
    <row r="798" s="13" customFormat="1">
      <c r="A798" s="13"/>
      <c r="B798" s="234"/>
      <c r="C798" s="235"/>
      <c r="D798" s="236" t="s">
        <v>215</v>
      </c>
      <c r="E798" s="237" t="s">
        <v>19</v>
      </c>
      <c r="F798" s="238" t="s">
        <v>971</v>
      </c>
      <c r="G798" s="235"/>
      <c r="H798" s="237" t="s">
        <v>19</v>
      </c>
      <c r="I798" s="239"/>
      <c r="J798" s="235"/>
      <c r="K798" s="235"/>
      <c r="L798" s="240"/>
      <c r="M798" s="241"/>
      <c r="N798" s="242"/>
      <c r="O798" s="242"/>
      <c r="P798" s="242"/>
      <c r="Q798" s="242"/>
      <c r="R798" s="242"/>
      <c r="S798" s="242"/>
      <c r="T798" s="24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4" t="s">
        <v>215</v>
      </c>
      <c r="AU798" s="244" t="s">
        <v>81</v>
      </c>
      <c r="AV798" s="13" t="s">
        <v>79</v>
      </c>
      <c r="AW798" s="13" t="s">
        <v>33</v>
      </c>
      <c r="AX798" s="13" t="s">
        <v>72</v>
      </c>
      <c r="AY798" s="244" t="s">
        <v>203</v>
      </c>
    </row>
    <row r="799" s="14" customFormat="1">
      <c r="A799" s="14"/>
      <c r="B799" s="245"/>
      <c r="C799" s="246"/>
      <c r="D799" s="236" t="s">
        <v>215</v>
      </c>
      <c r="E799" s="247" t="s">
        <v>19</v>
      </c>
      <c r="F799" s="248" t="s">
        <v>1168</v>
      </c>
      <c r="G799" s="246"/>
      <c r="H799" s="249">
        <v>21.742999999999999</v>
      </c>
      <c r="I799" s="250"/>
      <c r="J799" s="246"/>
      <c r="K799" s="246"/>
      <c r="L799" s="251"/>
      <c r="M799" s="252"/>
      <c r="N799" s="253"/>
      <c r="O799" s="253"/>
      <c r="P799" s="253"/>
      <c r="Q799" s="253"/>
      <c r="R799" s="253"/>
      <c r="S799" s="253"/>
      <c r="T799" s="25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5" t="s">
        <v>215</v>
      </c>
      <c r="AU799" s="255" t="s">
        <v>81</v>
      </c>
      <c r="AV799" s="14" t="s">
        <v>81</v>
      </c>
      <c r="AW799" s="14" t="s">
        <v>33</v>
      </c>
      <c r="AX799" s="14" t="s">
        <v>72</v>
      </c>
      <c r="AY799" s="255" t="s">
        <v>203</v>
      </c>
    </row>
    <row r="800" s="13" customFormat="1">
      <c r="A800" s="13"/>
      <c r="B800" s="234"/>
      <c r="C800" s="235"/>
      <c r="D800" s="236" t="s">
        <v>215</v>
      </c>
      <c r="E800" s="237" t="s">
        <v>19</v>
      </c>
      <c r="F800" s="238" t="s">
        <v>216</v>
      </c>
      <c r="G800" s="235"/>
      <c r="H800" s="237" t="s">
        <v>19</v>
      </c>
      <c r="I800" s="239"/>
      <c r="J800" s="235"/>
      <c r="K800" s="235"/>
      <c r="L800" s="240"/>
      <c r="M800" s="241"/>
      <c r="N800" s="242"/>
      <c r="O800" s="242"/>
      <c r="P800" s="242"/>
      <c r="Q800" s="242"/>
      <c r="R800" s="242"/>
      <c r="S800" s="242"/>
      <c r="T800" s="24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4" t="s">
        <v>215</v>
      </c>
      <c r="AU800" s="244" t="s">
        <v>81</v>
      </c>
      <c r="AV800" s="13" t="s">
        <v>79</v>
      </c>
      <c r="AW800" s="13" t="s">
        <v>33</v>
      </c>
      <c r="AX800" s="13" t="s">
        <v>72</v>
      </c>
      <c r="AY800" s="244" t="s">
        <v>203</v>
      </c>
    </row>
    <row r="801" s="13" customFormat="1">
      <c r="A801" s="13"/>
      <c r="B801" s="234"/>
      <c r="C801" s="235"/>
      <c r="D801" s="236" t="s">
        <v>215</v>
      </c>
      <c r="E801" s="237" t="s">
        <v>19</v>
      </c>
      <c r="F801" s="238" t="s">
        <v>1169</v>
      </c>
      <c r="G801" s="235"/>
      <c r="H801" s="237" t="s">
        <v>19</v>
      </c>
      <c r="I801" s="239"/>
      <c r="J801" s="235"/>
      <c r="K801" s="235"/>
      <c r="L801" s="240"/>
      <c r="M801" s="241"/>
      <c r="N801" s="242"/>
      <c r="O801" s="242"/>
      <c r="P801" s="242"/>
      <c r="Q801" s="242"/>
      <c r="R801" s="242"/>
      <c r="S801" s="242"/>
      <c r="T801" s="24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4" t="s">
        <v>215</v>
      </c>
      <c r="AU801" s="244" t="s">
        <v>81</v>
      </c>
      <c r="AV801" s="13" t="s">
        <v>79</v>
      </c>
      <c r="AW801" s="13" t="s">
        <v>33</v>
      </c>
      <c r="AX801" s="13" t="s">
        <v>72</v>
      </c>
      <c r="AY801" s="244" t="s">
        <v>203</v>
      </c>
    </row>
    <row r="802" s="13" customFormat="1">
      <c r="A802" s="13"/>
      <c r="B802" s="234"/>
      <c r="C802" s="235"/>
      <c r="D802" s="236" t="s">
        <v>215</v>
      </c>
      <c r="E802" s="237" t="s">
        <v>19</v>
      </c>
      <c r="F802" s="238" t="s">
        <v>459</v>
      </c>
      <c r="G802" s="235"/>
      <c r="H802" s="237" t="s">
        <v>19</v>
      </c>
      <c r="I802" s="239"/>
      <c r="J802" s="235"/>
      <c r="K802" s="235"/>
      <c r="L802" s="240"/>
      <c r="M802" s="241"/>
      <c r="N802" s="242"/>
      <c r="O802" s="242"/>
      <c r="P802" s="242"/>
      <c r="Q802" s="242"/>
      <c r="R802" s="242"/>
      <c r="S802" s="242"/>
      <c r="T802" s="24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4" t="s">
        <v>215</v>
      </c>
      <c r="AU802" s="244" t="s">
        <v>81</v>
      </c>
      <c r="AV802" s="13" t="s">
        <v>79</v>
      </c>
      <c r="AW802" s="13" t="s">
        <v>33</v>
      </c>
      <c r="AX802" s="13" t="s">
        <v>72</v>
      </c>
      <c r="AY802" s="244" t="s">
        <v>203</v>
      </c>
    </row>
    <row r="803" s="13" customFormat="1">
      <c r="A803" s="13"/>
      <c r="B803" s="234"/>
      <c r="C803" s="235"/>
      <c r="D803" s="236" t="s">
        <v>215</v>
      </c>
      <c r="E803" s="237" t="s">
        <v>19</v>
      </c>
      <c r="F803" s="238" t="s">
        <v>949</v>
      </c>
      <c r="G803" s="235"/>
      <c r="H803" s="237" t="s">
        <v>19</v>
      </c>
      <c r="I803" s="239"/>
      <c r="J803" s="235"/>
      <c r="K803" s="235"/>
      <c r="L803" s="240"/>
      <c r="M803" s="241"/>
      <c r="N803" s="242"/>
      <c r="O803" s="242"/>
      <c r="P803" s="242"/>
      <c r="Q803" s="242"/>
      <c r="R803" s="242"/>
      <c r="S803" s="242"/>
      <c r="T803" s="24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4" t="s">
        <v>215</v>
      </c>
      <c r="AU803" s="244" t="s">
        <v>81</v>
      </c>
      <c r="AV803" s="13" t="s">
        <v>79</v>
      </c>
      <c r="AW803" s="13" t="s">
        <v>33</v>
      </c>
      <c r="AX803" s="13" t="s">
        <v>72</v>
      </c>
      <c r="AY803" s="244" t="s">
        <v>203</v>
      </c>
    </row>
    <row r="804" s="13" customFormat="1">
      <c r="A804" s="13"/>
      <c r="B804" s="234"/>
      <c r="C804" s="235"/>
      <c r="D804" s="236" t="s">
        <v>215</v>
      </c>
      <c r="E804" s="237" t="s">
        <v>19</v>
      </c>
      <c r="F804" s="238" t="s">
        <v>971</v>
      </c>
      <c r="G804" s="235"/>
      <c r="H804" s="237" t="s">
        <v>19</v>
      </c>
      <c r="I804" s="239"/>
      <c r="J804" s="235"/>
      <c r="K804" s="235"/>
      <c r="L804" s="240"/>
      <c r="M804" s="241"/>
      <c r="N804" s="242"/>
      <c r="O804" s="242"/>
      <c r="P804" s="242"/>
      <c r="Q804" s="242"/>
      <c r="R804" s="242"/>
      <c r="S804" s="242"/>
      <c r="T804" s="24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4" t="s">
        <v>215</v>
      </c>
      <c r="AU804" s="244" t="s">
        <v>81</v>
      </c>
      <c r="AV804" s="13" t="s">
        <v>79</v>
      </c>
      <c r="AW804" s="13" t="s">
        <v>33</v>
      </c>
      <c r="AX804" s="13" t="s">
        <v>72</v>
      </c>
      <c r="AY804" s="244" t="s">
        <v>203</v>
      </c>
    </row>
    <row r="805" s="14" customFormat="1">
      <c r="A805" s="14"/>
      <c r="B805" s="245"/>
      <c r="C805" s="246"/>
      <c r="D805" s="236" t="s">
        <v>215</v>
      </c>
      <c r="E805" s="247" t="s">
        <v>19</v>
      </c>
      <c r="F805" s="248" t="s">
        <v>1170</v>
      </c>
      <c r="G805" s="246"/>
      <c r="H805" s="249">
        <v>30.920000000000002</v>
      </c>
      <c r="I805" s="250"/>
      <c r="J805" s="246"/>
      <c r="K805" s="246"/>
      <c r="L805" s="251"/>
      <c r="M805" s="252"/>
      <c r="N805" s="253"/>
      <c r="O805" s="253"/>
      <c r="P805" s="253"/>
      <c r="Q805" s="253"/>
      <c r="R805" s="253"/>
      <c r="S805" s="253"/>
      <c r="T805" s="25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5" t="s">
        <v>215</v>
      </c>
      <c r="AU805" s="255" t="s">
        <v>81</v>
      </c>
      <c r="AV805" s="14" t="s">
        <v>81</v>
      </c>
      <c r="AW805" s="14" t="s">
        <v>33</v>
      </c>
      <c r="AX805" s="14" t="s">
        <v>72</v>
      </c>
      <c r="AY805" s="255" t="s">
        <v>203</v>
      </c>
    </row>
    <row r="806" s="13" customFormat="1">
      <c r="A806" s="13"/>
      <c r="B806" s="234"/>
      <c r="C806" s="235"/>
      <c r="D806" s="236" t="s">
        <v>215</v>
      </c>
      <c r="E806" s="237" t="s">
        <v>19</v>
      </c>
      <c r="F806" s="238" t="s">
        <v>216</v>
      </c>
      <c r="G806" s="235"/>
      <c r="H806" s="237" t="s">
        <v>19</v>
      </c>
      <c r="I806" s="239"/>
      <c r="J806" s="235"/>
      <c r="K806" s="235"/>
      <c r="L806" s="240"/>
      <c r="M806" s="241"/>
      <c r="N806" s="242"/>
      <c r="O806" s="242"/>
      <c r="P806" s="242"/>
      <c r="Q806" s="242"/>
      <c r="R806" s="242"/>
      <c r="S806" s="242"/>
      <c r="T806" s="24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4" t="s">
        <v>215</v>
      </c>
      <c r="AU806" s="244" t="s">
        <v>81</v>
      </c>
      <c r="AV806" s="13" t="s">
        <v>79</v>
      </c>
      <c r="AW806" s="13" t="s">
        <v>33</v>
      </c>
      <c r="AX806" s="13" t="s">
        <v>72</v>
      </c>
      <c r="AY806" s="244" t="s">
        <v>203</v>
      </c>
    </row>
    <row r="807" s="13" customFormat="1">
      <c r="A807" s="13"/>
      <c r="B807" s="234"/>
      <c r="C807" s="235"/>
      <c r="D807" s="236" t="s">
        <v>215</v>
      </c>
      <c r="E807" s="237" t="s">
        <v>19</v>
      </c>
      <c r="F807" s="238" t="s">
        <v>1171</v>
      </c>
      <c r="G807" s="235"/>
      <c r="H807" s="237" t="s">
        <v>19</v>
      </c>
      <c r="I807" s="239"/>
      <c r="J807" s="235"/>
      <c r="K807" s="235"/>
      <c r="L807" s="240"/>
      <c r="M807" s="241"/>
      <c r="N807" s="242"/>
      <c r="O807" s="242"/>
      <c r="P807" s="242"/>
      <c r="Q807" s="242"/>
      <c r="R807" s="242"/>
      <c r="S807" s="242"/>
      <c r="T807" s="24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4" t="s">
        <v>215</v>
      </c>
      <c r="AU807" s="244" t="s">
        <v>81</v>
      </c>
      <c r="AV807" s="13" t="s">
        <v>79</v>
      </c>
      <c r="AW807" s="13" t="s">
        <v>33</v>
      </c>
      <c r="AX807" s="13" t="s">
        <v>72</v>
      </c>
      <c r="AY807" s="244" t="s">
        <v>203</v>
      </c>
    </row>
    <row r="808" s="13" customFormat="1">
      <c r="A808" s="13"/>
      <c r="B808" s="234"/>
      <c r="C808" s="235"/>
      <c r="D808" s="236" t="s">
        <v>215</v>
      </c>
      <c r="E808" s="237" t="s">
        <v>19</v>
      </c>
      <c r="F808" s="238" t="s">
        <v>453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215</v>
      </c>
      <c r="AU808" s="244" t="s">
        <v>81</v>
      </c>
      <c r="AV808" s="13" t="s">
        <v>79</v>
      </c>
      <c r="AW808" s="13" t="s">
        <v>33</v>
      </c>
      <c r="AX808" s="13" t="s">
        <v>72</v>
      </c>
      <c r="AY808" s="244" t="s">
        <v>203</v>
      </c>
    </row>
    <row r="809" s="13" customFormat="1">
      <c r="A809" s="13"/>
      <c r="B809" s="234"/>
      <c r="C809" s="235"/>
      <c r="D809" s="236" t="s">
        <v>215</v>
      </c>
      <c r="E809" s="237" t="s">
        <v>19</v>
      </c>
      <c r="F809" s="238" t="s">
        <v>949</v>
      </c>
      <c r="G809" s="235"/>
      <c r="H809" s="237" t="s">
        <v>19</v>
      </c>
      <c r="I809" s="239"/>
      <c r="J809" s="235"/>
      <c r="K809" s="235"/>
      <c r="L809" s="240"/>
      <c r="M809" s="241"/>
      <c r="N809" s="242"/>
      <c r="O809" s="242"/>
      <c r="P809" s="242"/>
      <c r="Q809" s="242"/>
      <c r="R809" s="242"/>
      <c r="S809" s="242"/>
      <c r="T809" s="24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4" t="s">
        <v>215</v>
      </c>
      <c r="AU809" s="244" t="s">
        <v>81</v>
      </c>
      <c r="AV809" s="13" t="s">
        <v>79</v>
      </c>
      <c r="AW809" s="13" t="s">
        <v>33</v>
      </c>
      <c r="AX809" s="13" t="s">
        <v>72</v>
      </c>
      <c r="AY809" s="244" t="s">
        <v>203</v>
      </c>
    </row>
    <row r="810" s="13" customFormat="1">
      <c r="A810" s="13"/>
      <c r="B810" s="234"/>
      <c r="C810" s="235"/>
      <c r="D810" s="236" t="s">
        <v>215</v>
      </c>
      <c r="E810" s="237" t="s">
        <v>19</v>
      </c>
      <c r="F810" s="238" t="s">
        <v>971</v>
      </c>
      <c r="G810" s="235"/>
      <c r="H810" s="237" t="s">
        <v>19</v>
      </c>
      <c r="I810" s="239"/>
      <c r="J810" s="235"/>
      <c r="K810" s="235"/>
      <c r="L810" s="240"/>
      <c r="M810" s="241"/>
      <c r="N810" s="242"/>
      <c r="O810" s="242"/>
      <c r="P810" s="242"/>
      <c r="Q810" s="242"/>
      <c r="R810" s="242"/>
      <c r="S810" s="242"/>
      <c r="T810" s="24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4" t="s">
        <v>215</v>
      </c>
      <c r="AU810" s="244" t="s">
        <v>81</v>
      </c>
      <c r="AV810" s="13" t="s">
        <v>79</v>
      </c>
      <c r="AW810" s="13" t="s">
        <v>33</v>
      </c>
      <c r="AX810" s="13" t="s">
        <v>72</v>
      </c>
      <c r="AY810" s="244" t="s">
        <v>203</v>
      </c>
    </row>
    <row r="811" s="14" customFormat="1">
      <c r="A811" s="14"/>
      <c r="B811" s="245"/>
      <c r="C811" s="246"/>
      <c r="D811" s="236" t="s">
        <v>215</v>
      </c>
      <c r="E811" s="247" t="s">
        <v>19</v>
      </c>
      <c r="F811" s="248" t="s">
        <v>1172</v>
      </c>
      <c r="G811" s="246"/>
      <c r="H811" s="249">
        <v>5.5</v>
      </c>
      <c r="I811" s="250"/>
      <c r="J811" s="246"/>
      <c r="K811" s="246"/>
      <c r="L811" s="251"/>
      <c r="M811" s="252"/>
      <c r="N811" s="253"/>
      <c r="O811" s="253"/>
      <c r="P811" s="253"/>
      <c r="Q811" s="253"/>
      <c r="R811" s="253"/>
      <c r="S811" s="253"/>
      <c r="T811" s="25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5" t="s">
        <v>215</v>
      </c>
      <c r="AU811" s="255" t="s">
        <v>81</v>
      </c>
      <c r="AV811" s="14" t="s">
        <v>81</v>
      </c>
      <c r="AW811" s="14" t="s">
        <v>33</v>
      </c>
      <c r="AX811" s="14" t="s">
        <v>72</v>
      </c>
      <c r="AY811" s="255" t="s">
        <v>203</v>
      </c>
    </row>
    <row r="812" s="13" customFormat="1">
      <c r="A812" s="13"/>
      <c r="B812" s="234"/>
      <c r="C812" s="235"/>
      <c r="D812" s="236" t="s">
        <v>215</v>
      </c>
      <c r="E812" s="237" t="s">
        <v>19</v>
      </c>
      <c r="F812" s="238" t="s">
        <v>216</v>
      </c>
      <c r="G812" s="235"/>
      <c r="H812" s="237" t="s">
        <v>19</v>
      </c>
      <c r="I812" s="239"/>
      <c r="J812" s="235"/>
      <c r="K812" s="235"/>
      <c r="L812" s="240"/>
      <c r="M812" s="241"/>
      <c r="N812" s="242"/>
      <c r="O812" s="242"/>
      <c r="P812" s="242"/>
      <c r="Q812" s="242"/>
      <c r="R812" s="242"/>
      <c r="S812" s="242"/>
      <c r="T812" s="24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4" t="s">
        <v>215</v>
      </c>
      <c r="AU812" s="244" t="s">
        <v>81</v>
      </c>
      <c r="AV812" s="13" t="s">
        <v>79</v>
      </c>
      <c r="AW812" s="13" t="s">
        <v>33</v>
      </c>
      <c r="AX812" s="13" t="s">
        <v>72</v>
      </c>
      <c r="AY812" s="244" t="s">
        <v>203</v>
      </c>
    </row>
    <row r="813" s="13" customFormat="1">
      <c r="A813" s="13"/>
      <c r="B813" s="234"/>
      <c r="C813" s="235"/>
      <c r="D813" s="236" t="s">
        <v>215</v>
      </c>
      <c r="E813" s="237" t="s">
        <v>19</v>
      </c>
      <c r="F813" s="238" t="s">
        <v>1173</v>
      </c>
      <c r="G813" s="235"/>
      <c r="H813" s="237" t="s">
        <v>19</v>
      </c>
      <c r="I813" s="239"/>
      <c r="J813" s="235"/>
      <c r="K813" s="235"/>
      <c r="L813" s="240"/>
      <c r="M813" s="241"/>
      <c r="N813" s="242"/>
      <c r="O813" s="242"/>
      <c r="P813" s="242"/>
      <c r="Q813" s="242"/>
      <c r="R813" s="242"/>
      <c r="S813" s="242"/>
      <c r="T813" s="24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4" t="s">
        <v>215</v>
      </c>
      <c r="AU813" s="244" t="s">
        <v>81</v>
      </c>
      <c r="AV813" s="13" t="s">
        <v>79</v>
      </c>
      <c r="AW813" s="13" t="s">
        <v>33</v>
      </c>
      <c r="AX813" s="13" t="s">
        <v>72</v>
      </c>
      <c r="AY813" s="244" t="s">
        <v>203</v>
      </c>
    </row>
    <row r="814" s="13" customFormat="1">
      <c r="A814" s="13"/>
      <c r="B814" s="234"/>
      <c r="C814" s="235"/>
      <c r="D814" s="236" t="s">
        <v>215</v>
      </c>
      <c r="E814" s="237" t="s">
        <v>19</v>
      </c>
      <c r="F814" s="238" t="s">
        <v>456</v>
      </c>
      <c r="G814" s="235"/>
      <c r="H814" s="237" t="s">
        <v>19</v>
      </c>
      <c r="I814" s="239"/>
      <c r="J814" s="235"/>
      <c r="K814" s="235"/>
      <c r="L814" s="240"/>
      <c r="M814" s="241"/>
      <c r="N814" s="242"/>
      <c r="O814" s="242"/>
      <c r="P814" s="242"/>
      <c r="Q814" s="242"/>
      <c r="R814" s="242"/>
      <c r="S814" s="242"/>
      <c r="T814" s="24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4" t="s">
        <v>215</v>
      </c>
      <c r="AU814" s="244" t="s">
        <v>81</v>
      </c>
      <c r="AV814" s="13" t="s">
        <v>79</v>
      </c>
      <c r="AW814" s="13" t="s">
        <v>33</v>
      </c>
      <c r="AX814" s="13" t="s">
        <v>72</v>
      </c>
      <c r="AY814" s="244" t="s">
        <v>203</v>
      </c>
    </row>
    <row r="815" s="13" customFormat="1">
      <c r="A815" s="13"/>
      <c r="B815" s="234"/>
      <c r="C815" s="235"/>
      <c r="D815" s="236" t="s">
        <v>215</v>
      </c>
      <c r="E815" s="237" t="s">
        <v>19</v>
      </c>
      <c r="F815" s="238" t="s">
        <v>949</v>
      </c>
      <c r="G815" s="235"/>
      <c r="H815" s="237" t="s">
        <v>19</v>
      </c>
      <c r="I815" s="239"/>
      <c r="J815" s="235"/>
      <c r="K815" s="235"/>
      <c r="L815" s="240"/>
      <c r="M815" s="241"/>
      <c r="N815" s="242"/>
      <c r="O815" s="242"/>
      <c r="P815" s="242"/>
      <c r="Q815" s="242"/>
      <c r="R815" s="242"/>
      <c r="S815" s="242"/>
      <c r="T815" s="24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4" t="s">
        <v>215</v>
      </c>
      <c r="AU815" s="244" t="s">
        <v>81</v>
      </c>
      <c r="AV815" s="13" t="s">
        <v>79</v>
      </c>
      <c r="AW815" s="13" t="s">
        <v>33</v>
      </c>
      <c r="AX815" s="13" t="s">
        <v>72</v>
      </c>
      <c r="AY815" s="244" t="s">
        <v>203</v>
      </c>
    </row>
    <row r="816" s="13" customFormat="1">
      <c r="A816" s="13"/>
      <c r="B816" s="234"/>
      <c r="C816" s="235"/>
      <c r="D816" s="236" t="s">
        <v>215</v>
      </c>
      <c r="E816" s="237" t="s">
        <v>19</v>
      </c>
      <c r="F816" s="238" t="s">
        <v>971</v>
      </c>
      <c r="G816" s="235"/>
      <c r="H816" s="237" t="s">
        <v>19</v>
      </c>
      <c r="I816" s="239"/>
      <c r="J816" s="235"/>
      <c r="K816" s="235"/>
      <c r="L816" s="240"/>
      <c r="M816" s="241"/>
      <c r="N816" s="242"/>
      <c r="O816" s="242"/>
      <c r="P816" s="242"/>
      <c r="Q816" s="242"/>
      <c r="R816" s="242"/>
      <c r="S816" s="242"/>
      <c r="T816" s="24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4" t="s">
        <v>215</v>
      </c>
      <c r="AU816" s="244" t="s">
        <v>81</v>
      </c>
      <c r="AV816" s="13" t="s">
        <v>79</v>
      </c>
      <c r="AW816" s="13" t="s">
        <v>33</v>
      </c>
      <c r="AX816" s="13" t="s">
        <v>72</v>
      </c>
      <c r="AY816" s="244" t="s">
        <v>203</v>
      </c>
    </row>
    <row r="817" s="14" customFormat="1">
      <c r="A817" s="14"/>
      <c r="B817" s="245"/>
      <c r="C817" s="246"/>
      <c r="D817" s="236" t="s">
        <v>215</v>
      </c>
      <c r="E817" s="247" t="s">
        <v>19</v>
      </c>
      <c r="F817" s="248" t="s">
        <v>1174</v>
      </c>
      <c r="G817" s="246"/>
      <c r="H817" s="249">
        <v>2.75</v>
      </c>
      <c r="I817" s="250"/>
      <c r="J817" s="246"/>
      <c r="K817" s="246"/>
      <c r="L817" s="251"/>
      <c r="M817" s="252"/>
      <c r="N817" s="253"/>
      <c r="O817" s="253"/>
      <c r="P817" s="253"/>
      <c r="Q817" s="253"/>
      <c r="R817" s="253"/>
      <c r="S817" s="253"/>
      <c r="T817" s="25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5" t="s">
        <v>215</v>
      </c>
      <c r="AU817" s="255" t="s">
        <v>81</v>
      </c>
      <c r="AV817" s="14" t="s">
        <v>81</v>
      </c>
      <c r="AW817" s="14" t="s">
        <v>33</v>
      </c>
      <c r="AX817" s="14" t="s">
        <v>72</v>
      </c>
      <c r="AY817" s="255" t="s">
        <v>203</v>
      </c>
    </row>
    <row r="818" s="13" customFormat="1">
      <c r="A818" s="13"/>
      <c r="B818" s="234"/>
      <c r="C818" s="235"/>
      <c r="D818" s="236" t="s">
        <v>215</v>
      </c>
      <c r="E818" s="237" t="s">
        <v>19</v>
      </c>
      <c r="F818" s="238" t="s">
        <v>216</v>
      </c>
      <c r="G818" s="235"/>
      <c r="H818" s="237" t="s">
        <v>19</v>
      </c>
      <c r="I818" s="239"/>
      <c r="J818" s="235"/>
      <c r="K818" s="235"/>
      <c r="L818" s="240"/>
      <c r="M818" s="241"/>
      <c r="N818" s="242"/>
      <c r="O818" s="242"/>
      <c r="P818" s="242"/>
      <c r="Q818" s="242"/>
      <c r="R818" s="242"/>
      <c r="S818" s="242"/>
      <c r="T818" s="24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4" t="s">
        <v>215</v>
      </c>
      <c r="AU818" s="244" t="s">
        <v>81</v>
      </c>
      <c r="AV818" s="13" t="s">
        <v>79</v>
      </c>
      <c r="AW818" s="13" t="s">
        <v>33</v>
      </c>
      <c r="AX818" s="13" t="s">
        <v>72</v>
      </c>
      <c r="AY818" s="244" t="s">
        <v>203</v>
      </c>
    </row>
    <row r="819" s="13" customFormat="1">
      <c r="A819" s="13"/>
      <c r="B819" s="234"/>
      <c r="C819" s="235"/>
      <c r="D819" s="236" t="s">
        <v>215</v>
      </c>
      <c r="E819" s="237" t="s">
        <v>19</v>
      </c>
      <c r="F819" s="238" t="s">
        <v>1175</v>
      </c>
      <c r="G819" s="235"/>
      <c r="H819" s="237" t="s">
        <v>19</v>
      </c>
      <c r="I819" s="239"/>
      <c r="J819" s="235"/>
      <c r="K819" s="235"/>
      <c r="L819" s="240"/>
      <c r="M819" s="241"/>
      <c r="N819" s="242"/>
      <c r="O819" s="242"/>
      <c r="P819" s="242"/>
      <c r="Q819" s="242"/>
      <c r="R819" s="242"/>
      <c r="S819" s="242"/>
      <c r="T819" s="24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4" t="s">
        <v>215</v>
      </c>
      <c r="AU819" s="244" t="s">
        <v>81</v>
      </c>
      <c r="AV819" s="13" t="s">
        <v>79</v>
      </c>
      <c r="AW819" s="13" t="s">
        <v>33</v>
      </c>
      <c r="AX819" s="13" t="s">
        <v>72</v>
      </c>
      <c r="AY819" s="244" t="s">
        <v>203</v>
      </c>
    </row>
    <row r="820" s="13" customFormat="1">
      <c r="A820" s="13"/>
      <c r="B820" s="234"/>
      <c r="C820" s="235"/>
      <c r="D820" s="236" t="s">
        <v>215</v>
      </c>
      <c r="E820" s="237" t="s">
        <v>19</v>
      </c>
      <c r="F820" s="238" t="s">
        <v>447</v>
      </c>
      <c r="G820" s="235"/>
      <c r="H820" s="237" t="s">
        <v>19</v>
      </c>
      <c r="I820" s="239"/>
      <c r="J820" s="235"/>
      <c r="K820" s="235"/>
      <c r="L820" s="240"/>
      <c r="M820" s="241"/>
      <c r="N820" s="242"/>
      <c r="O820" s="242"/>
      <c r="P820" s="242"/>
      <c r="Q820" s="242"/>
      <c r="R820" s="242"/>
      <c r="S820" s="242"/>
      <c r="T820" s="24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4" t="s">
        <v>215</v>
      </c>
      <c r="AU820" s="244" t="s">
        <v>81</v>
      </c>
      <c r="AV820" s="13" t="s">
        <v>79</v>
      </c>
      <c r="AW820" s="13" t="s">
        <v>33</v>
      </c>
      <c r="AX820" s="13" t="s">
        <v>72</v>
      </c>
      <c r="AY820" s="244" t="s">
        <v>203</v>
      </c>
    </row>
    <row r="821" s="13" customFormat="1">
      <c r="A821" s="13"/>
      <c r="B821" s="234"/>
      <c r="C821" s="235"/>
      <c r="D821" s="236" t="s">
        <v>215</v>
      </c>
      <c r="E821" s="237" t="s">
        <v>19</v>
      </c>
      <c r="F821" s="238" t="s">
        <v>949</v>
      </c>
      <c r="G821" s="235"/>
      <c r="H821" s="237" t="s">
        <v>19</v>
      </c>
      <c r="I821" s="239"/>
      <c r="J821" s="235"/>
      <c r="K821" s="235"/>
      <c r="L821" s="240"/>
      <c r="M821" s="241"/>
      <c r="N821" s="242"/>
      <c r="O821" s="242"/>
      <c r="P821" s="242"/>
      <c r="Q821" s="242"/>
      <c r="R821" s="242"/>
      <c r="S821" s="242"/>
      <c r="T821" s="24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4" t="s">
        <v>215</v>
      </c>
      <c r="AU821" s="244" t="s">
        <v>81</v>
      </c>
      <c r="AV821" s="13" t="s">
        <v>79</v>
      </c>
      <c r="AW821" s="13" t="s">
        <v>33</v>
      </c>
      <c r="AX821" s="13" t="s">
        <v>72</v>
      </c>
      <c r="AY821" s="244" t="s">
        <v>203</v>
      </c>
    </row>
    <row r="822" s="13" customFormat="1">
      <c r="A822" s="13"/>
      <c r="B822" s="234"/>
      <c r="C822" s="235"/>
      <c r="D822" s="236" t="s">
        <v>215</v>
      </c>
      <c r="E822" s="237" t="s">
        <v>19</v>
      </c>
      <c r="F822" s="238" t="s">
        <v>971</v>
      </c>
      <c r="G822" s="235"/>
      <c r="H822" s="237" t="s">
        <v>19</v>
      </c>
      <c r="I822" s="239"/>
      <c r="J822" s="235"/>
      <c r="K822" s="235"/>
      <c r="L822" s="240"/>
      <c r="M822" s="241"/>
      <c r="N822" s="242"/>
      <c r="O822" s="242"/>
      <c r="P822" s="242"/>
      <c r="Q822" s="242"/>
      <c r="R822" s="242"/>
      <c r="S822" s="242"/>
      <c r="T822" s="24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4" t="s">
        <v>215</v>
      </c>
      <c r="AU822" s="244" t="s">
        <v>81</v>
      </c>
      <c r="AV822" s="13" t="s">
        <v>79</v>
      </c>
      <c r="AW822" s="13" t="s">
        <v>33</v>
      </c>
      <c r="AX822" s="13" t="s">
        <v>72</v>
      </c>
      <c r="AY822" s="244" t="s">
        <v>203</v>
      </c>
    </row>
    <row r="823" s="14" customFormat="1">
      <c r="A823" s="14"/>
      <c r="B823" s="245"/>
      <c r="C823" s="246"/>
      <c r="D823" s="236" t="s">
        <v>215</v>
      </c>
      <c r="E823" s="247" t="s">
        <v>19</v>
      </c>
      <c r="F823" s="248" t="s">
        <v>1176</v>
      </c>
      <c r="G823" s="246"/>
      <c r="H823" s="249">
        <v>6.2960000000000003</v>
      </c>
      <c r="I823" s="250"/>
      <c r="J823" s="246"/>
      <c r="K823" s="246"/>
      <c r="L823" s="251"/>
      <c r="M823" s="252"/>
      <c r="N823" s="253"/>
      <c r="O823" s="253"/>
      <c r="P823" s="253"/>
      <c r="Q823" s="253"/>
      <c r="R823" s="253"/>
      <c r="S823" s="253"/>
      <c r="T823" s="25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5" t="s">
        <v>215</v>
      </c>
      <c r="AU823" s="255" t="s">
        <v>81</v>
      </c>
      <c r="AV823" s="14" t="s">
        <v>81</v>
      </c>
      <c r="AW823" s="14" t="s">
        <v>33</v>
      </c>
      <c r="AX823" s="14" t="s">
        <v>72</v>
      </c>
      <c r="AY823" s="255" t="s">
        <v>203</v>
      </c>
    </row>
    <row r="824" s="13" customFormat="1">
      <c r="A824" s="13"/>
      <c r="B824" s="234"/>
      <c r="C824" s="235"/>
      <c r="D824" s="236" t="s">
        <v>215</v>
      </c>
      <c r="E824" s="237" t="s">
        <v>19</v>
      </c>
      <c r="F824" s="238" t="s">
        <v>216</v>
      </c>
      <c r="G824" s="235"/>
      <c r="H824" s="237" t="s">
        <v>19</v>
      </c>
      <c r="I824" s="239"/>
      <c r="J824" s="235"/>
      <c r="K824" s="235"/>
      <c r="L824" s="240"/>
      <c r="M824" s="241"/>
      <c r="N824" s="242"/>
      <c r="O824" s="242"/>
      <c r="P824" s="242"/>
      <c r="Q824" s="242"/>
      <c r="R824" s="242"/>
      <c r="S824" s="242"/>
      <c r="T824" s="24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44" t="s">
        <v>215</v>
      </c>
      <c r="AU824" s="244" t="s">
        <v>81</v>
      </c>
      <c r="AV824" s="13" t="s">
        <v>79</v>
      </c>
      <c r="AW824" s="13" t="s">
        <v>33</v>
      </c>
      <c r="AX824" s="13" t="s">
        <v>72</v>
      </c>
      <c r="AY824" s="244" t="s">
        <v>203</v>
      </c>
    </row>
    <row r="825" s="13" customFormat="1">
      <c r="A825" s="13"/>
      <c r="B825" s="234"/>
      <c r="C825" s="235"/>
      <c r="D825" s="236" t="s">
        <v>215</v>
      </c>
      <c r="E825" s="237" t="s">
        <v>19</v>
      </c>
      <c r="F825" s="238" t="s">
        <v>1177</v>
      </c>
      <c r="G825" s="235"/>
      <c r="H825" s="237" t="s">
        <v>19</v>
      </c>
      <c r="I825" s="239"/>
      <c r="J825" s="235"/>
      <c r="K825" s="235"/>
      <c r="L825" s="240"/>
      <c r="M825" s="241"/>
      <c r="N825" s="242"/>
      <c r="O825" s="242"/>
      <c r="P825" s="242"/>
      <c r="Q825" s="242"/>
      <c r="R825" s="242"/>
      <c r="S825" s="242"/>
      <c r="T825" s="24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4" t="s">
        <v>215</v>
      </c>
      <c r="AU825" s="244" t="s">
        <v>81</v>
      </c>
      <c r="AV825" s="13" t="s">
        <v>79</v>
      </c>
      <c r="AW825" s="13" t="s">
        <v>33</v>
      </c>
      <c r="AX825" s="13" t="s">
        <v>72</v>
      </c>
      <c r="AY825" s="244" t="s">
        <v>203</v>
      </c>
    </row>
    <row r="826" s="13" customFormat="1">
      <c r="A826" s="13"/>
      <c r="B826" s="234"/>
      <c r="C826" s="235"/>
      <c r="D826" s="236" t="s">
        <v>215</v>
      </c>
      <c r="E826" s="237" t="s">
        <v>19</v>
      </c>
      <c r="F826" s="238" t="s">
        <v>450</v>
      </c>
      <c r="G826" s="235"/>
      <c r="H826" s="237" t="s">
        <v>19</v>
      </c>
      <c r="I826" s="239"/>
      <c r="J826" s="235"/>
      <c r="K826" s="235"/>
      <c r="L826" s="240"/>
      <c r="M826" s="241"/>
      <c r="N826" s="242"/>
      <c r="O826" s="242"/>
      <c r="P826" s="242"/>
      <c r="Q826" s="242"/>
      <c r="R826" s="242"/>
      <c r="S826" s="242"/>
      <c r="T826" s="24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4" t="s">
        <v>215</v>
      </c>
      <c r="AU826" s="244" t="s">
        <v>81</v>
      </c>
      <c r="AV826" s="13" t="s">
        <v>79</v>
      </c>
      <c r="AW826" s="13" t="s">
        <v>33</v>
      </c>
      <c r="AX826" s="13" t="s">
        <v>72</v>
      </c>
      <c r="AY826" s="244" t="s">
        <v>203</v>
      </c>
    </row>
    <row r="827" s="13" customFormat="1">
      <c r="A827" s="13"/>
      <c r="B827" s="234"/>
      <c r="C827" s="235"/>
      <c r="D827" s="236" t="s">
        <v>215</v>
      </c>
      <c r="E827" s="237" t="s">
        <v>19</v>
      </c>
      <c r="F827" s="238" t="s">
        <v>949</v>
      </c>
      <c r="G827" s="235"/>
      <c r="H827" s="237" t="s">
        <v>19</v>
      </c>
      <c r="I827" s="239"/>
      <c r="J827" s="235"/>
      <c r="K827" s="235"/>
      <c r="L827" s="240"/>
      <c r="M827" s="241"/>
      <c r="N827" s="242"/>
      <c r="O827" s="242"/>
      <c r="P827" s="242"/>
      <c r="Q827" s="242"/>
      <c r="R827" s="242"/>
      <c r="S827" s="242"/>
      <c r="T827" s="24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4" t="s">
        <v>215</v>
      </c>
      <c r="AU827" s="244" t="s">
        <v>81</v>
      </c>
      <c r="AV827" s="13" t="s">
        <v>79</v>
      </c>
      <c r="AW827" s="13" t="s">
        <v>33</v>
      </c>
      <c r="AX827" s="13" t="s">
        <v>72</v>
      </c>
      <c r="AY827" s="244" t="s">
        <v>203</v>
      </c>
    </row>
    <row r="828" s="13" customFormat="1">
      <c r="A828" s="13"/>
      <c r="B828" s="234"/>
      <c r="C828" s="235"/>
      <c r="D828" s="236" t="s">
        <v>215</v>
      </c>
      <c r="E828" s="237" t="s">
        <v>19</v>
      </c>
      <c r="F828" s="238" t="s">
        <v>971</v>
      </c>
      <c r="G828" s="235"/>
      <c r="H828" s="237" t="s">
        <v>19</v>
      </c>
      <c r="I828" s="239"/>
      <c r="J828" s="235"/>
      <c r="K828" s="235"/>
      <c r="L828" s="240"/>
      <c r="M828" s="241"/>
      <c r="N828" s="242"/>
      <c r="O828" s="242"/>
      <c r="P828" s="242"/>
      <c r="Q828" s="242"/>
      <c r="R828" s="242"/>
      <c r="S828" s="242"/>
      <c r="T828" s="24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4" t="s">
        <v>215</v>
      </c>
      <c r="AU828" s="244" t="s">
        <v>81</v>
      </c>
      <c r="AV828" s="13" t="s">
        <v>79</v>
      </c>
      <c r="AW828" s="13" t="s">
        <v>33</v>
      </c>
      <c r="AX828" s="13" t="s">
        <v>72</v>
      </c>
      <c r="AY828" s="244" t="s">
        <v>203</v>
      </c>
    </row>
    <row r="829" s="14" customFormat="1">
      <c r="A829" s="14"/>
      <c r="B829" s="245"/>
      <c r="C829" s="246"/>
      <c r="D829" s="236" t="s">
        <v>215</v>
      </c>
      <c r="E829" s="247" t="s">
        <v>19</v>
      </c>
      <c r="F829" s="248" t="s">
        <v>256</v>
      </c>
      <c r="G829" s="246"/>
      <c r="H829" s="249">
        <v>1.7729999999999999</v>
      </c>
      <c r="I829" s="250"/>
      <c r="J829" s="246"/>
      <c r="K829" s="246"/>
      <c r="L829" s="251"/>
      <c r="M829" s="252"/>
      <c r="N829" s="253"/>
      <c r="O829" s="253"/>
      <c r="P829" s="253"/>
      <c r="Q829" s="253"/>
      <c r="R829" s="253"/>
      <c r="S829" s="253"/>
      <c r="T829" s="25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5" t="s">
        <v>215</v>
      </c>
      <c r="AU829" s="255" t="s">
        <v>81</v>
      </c>
      <c r="AV829" s="14" t="s">
        <v>81</v>
      </c>
      <c r="AW829" s="14" t="s">
        <v>33</v>
      </c>
      <c r="AX829" s="14" t="s">
        <v>72</v>
      </c>
      <c r="AY829" s="255" t="s">
        <v>203</v>
      </c>
    </row>
    <row r="830" s="15" customFormat="1">
      <c r="A830" s="15"/>
      <c r="B830" s="256"/>
      <c r="C830" s="257"/>
      <c r="D830" s="236" t="s">
        <v>215</v>
      </c>
      <c r="E830" s="258" t="s">
        <v>19</v>
      </c>
      <c r="F830" s="259" t="s">
        <v>246</v>
      </c>
      <c r="G830" s="257"/>
      <c r="H830" s="260">
        <v>87.649000000000001</v>
      </c>
      <c r="I830" s="261"/>
      <c r="J830" s="257"/>
      <c r="K830" s="257"/>
      <c r="L830" s="262"/>
      <c r="M830" s="263"/>
      <c r="N830" s="264"/>
      <c r="O830" s="264"/>
      <c r="P830" s="264"/>
      <c r="Q830" s="264"/>
      <c r="R830" s="264"/>
      <c r="S830" s="264"/>
      <c r="T830" s="26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66" t="s">
        <v>215</v>
      </c>
      <c r="AU830" s="266" t="s">
        <v>81</v>
      </c>
      <c r="AV830" s="15" t="s">
        <v>211</v>
      </c>
      <c r="AW830" s="15" t="s">
        <v>33</v>
      </c>
      <c r="AX830" s="15" t="s">
        <v>79</v>
      </c>
      <c r="AY830" s="266" t="s">
        <v>203</v>
      </c>
    </row>
    <row r="831" s="14" customFormat="1">
      <c r="A831" s="14"/>
      <c r="B831" s="245"/>
      <c r="C831" s="246"/>
      <c r="D831" s="236" t="s">
        <v>215</v>
      </c>
      <c r="E831" s="246"/>
      <c r="F831" s="248" t="s">
        <v>1179</v>
      </c>
      <c r="G831" s="246"/>
      <c r="H831" s="249">
        <v>96.414000000000001</v>
      </c>
      <c r="I831" s="250"/>
      <c r="J831" s="246"/>
      <c r="K831" s="246"/>
      <c r="L831" s="251"/>
      <c r="M831" s="252"/>
      <c r="N831" s="253"/>
      <c r="O831" s="253"/>
      <c r="P831" s="253"/>
      <c r="Q831" s="253"/>
      <c r="R831" s="253"/>
      <c r="S831" s="253"/>
      <c r="T831" s="25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5" t="s">
        <v>215</v>
      </c>
      <c r="AU831" s="255" t="s">
        <v>81</v>
      </c>
      <c r="AV831" s="14" t="s">
        <v>81</v>
      </c>
      <c r="AW831" s="14" t="s">
        <v>4</v>
      </c>
      <c r="AX831" s="14" t="s">
        <v>79</v>
      </c>
      <c r="AY831" s="255" t="s">
        <v>203</v>
      </c>
    </row>
    <row r="832" s="2" customFormat="1" ht="16.5" customHeight="1">
      <c r="A832" s="40"/>
      <c r="B832" s="41"/>
      <c r="C832" s="216" t="s">
        <v>943</v>
      </c>
      <c r="D832" s="216" t="s">
        <v>206</v>
      </c>
      <c r="E832" s="217" t="s">
        <v>994</v>
      </c>
      <c r="F832" s="218" t="s">
        <v>995</v>
      </c>
      <c r="G832" s="219" t="s">
        <v>209</v>
      </c>
      <c r="H832" s="220">
        <v>1036.854</v>
      </c>
      <c r="I832" s="221"/>
      <c r="J832" s="222">
        <f>ROUND(I832*H832,2)</f>
        <v>0</v>
      </c>
      <c r="K832" s="218" t="s">
        <v>210</v>
      </c>
      <c r="L832" s="46"/>
      <c r="M832" s="223" t="s">
        <v>19</v>
      </c>
      <c r="N832" s="224" t="s">
        <v>43</v>
      </c>
      <c r="O832" s="86"/>
      <c r="P832" s="225">
        <f>O832*H832</f>
        <v>0</v>
      </c>
      <c r="Q832" s="225">
        <v>0.000205</v>
      </c>
      <c r="R832" s="225">
        <f>Q832*H832</f>
        <v>0.21255507000000001</v>
      </c>
      <c r="S832" s="225">
        <v>0</v>
      </c>
      <c r="T832" s="226">
        <f>S832*H832</f>
        <v>0</v>
      </c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R832" s="227" t="s">
        <v>321</v>
      </c>
      <c r="AT832" s="227" t="s">
        <v>206</v>
      </c>
      <c r="AU832" s="227" t="s">
        <v>81</v>
      </c>
      <c r="AY832" s="19" t="s">
        <v>203</v>
      </c>
      <c r="BE832" s="228">
        <f>IF(N832="základní",J832,0)</f>
        <v>0</v>
      </c>
      <c r="BF832" s="228">
        <f>IF(N832="snížená",J832,0)</f>
        <v>0</v>
      </c>
      <c r="BG832" s="228">
        <f>IF(N832="zákl. přenesená",J832,0)</f>
        <v>0</v>
      </c>
      <c r="BH832" s="228">
        <f>IF(N832="sníž. přenesená",J832,0)</f>
        <v>0</v>
      </c>
      <c r="BI832" s="228">
        <f>IF(N832="nulová",J832,0)</f>
        <v>0</v>
      </c>
      <c r="BJ832" s="19" t="s">
        <v>79</v>
      </c>
      <c r="BK832" s="228">
        <f>ROUND(I832*H832,2)</f>
        <v>0</v>
      </c>
      <c r="BL832" s="19" t="s">
        <v>321</v>
      </c>
      <c r="BM832" s="227" t="s">
        <v>1180</v>
      </c>
    </row>
    <row r="833" s="2" customFormat="1">
      <c r="A833" s="40"/>
      <c r="B833" s="41"/>
      <c r="C833" s="42"/>
      <c r="D833" s="229" t="s">
        <v>213</v>
      </c>
      <c r="E833" s="42"/>
      <c r="F833" s="230" t="s">
        <v>997</v>
      </c>
      <c r="G833" s="42"/>
      <c r="H833" s="42"/>
      <c r="I833" s="231"/>
      <c r="J833" s="42"/>
      <c r="K833" s="42"/>
      <c r="L833" s="46"/>
      <c r="M833" s="232"/>
      <c r="N833" s="233"/>
      <c r="O833" s="86"/>
      <c r="P833" s="86"/>
      <c r="Q833" s="86"/>
      <c r="R833" s="86"/>
      <c r="S833" s="86"/>
      <c r="T833" s="87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T833" s="19" t="s">
        <v>213</v>
      </c>
      <c r="AU833" s="19" t="s">
        <v>81</v>
      </c>
    </row>
    <row r="834" s="13" customFormat="1">
      <c r="A834" s="13"/>
      <c r="B834" s="234"/>
      <c r="C834" s="235"/>
      <c r="D834" s="236" t="s">
        <v>215</v>
      </c>
      <c r="E834" s="237" t="s">
        <v>19</v>
      </c>
      <c r="F834" s="238" t="s">
        <v>216</v>
      </c>
      <c r="G834" s="235"/>
      <c r="H834" s="237" t="s">
        <v>19</v>
      </c>
      <c r="I834" s="239"/>
      <c r="J834" s="235"/>
      <c r="K834" s="235"/>
      <c r="L834" s="240"/>
      <c r="M834" s="241"/>
      <c r="N834" s="242"/>
      <c r="O834" s="242"/>
      <c r="P834" s="242"/>
      <c r="Q834" s="242"/>
      <c r="R834" s="242"/>
      <c r="S834" s="242"/>
      <c r="T834" s="24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4" t="s">
        <v>215</v>
      </c>
      <c r="AU834" s="244" t="s">
        <v>81</v>
      </c>
      <c r="AV834" s="13" t="s">
        <v>79</v>
      </c>
      <c r="AW834" s="13" t="s">
        <v>33</v>
      </c>
      <c r="AX834" s="13" t="s">
        <v>72</v>
      </c>
      <c r="AY834" s="244" t="s">
        <v>203</v>
      </c>
    </row>
    <row r="835" s="13" customFormat="1">
      <c r="A835" s="13"/>
      <c r="B835" s="234"/>
      <c r="C835" s="235"/>
      <c r="D835" s="236" t="s">
        <v>215</v>
      </c>
      <c r="E835" s="237" t="s">
        <v>19</v>
      </c>
      <c r="F835" s="238" t="s">
        <v>1181</v>
      </c>
      <c r="G835" s="235"/>
      <c r="H835" s="237" t="s">
        <v>19</v>
      </c>
      <c r="I835" s="239"/>
      <c r="J835" s="235"/>
      <c r="K835" s="235"/>
      <c r="L835" s="240"/>
      <c r="M835" s="241"/>
      <c r="N835" s="242"/>
      <c r="O835" s="242"/>
      <c r="P835" s="242"/>
      <c r="Q835" s="242"/>
      <c r="R835" s="242"/>
      <c r="S835" s="242"/>
      <c r="T835" s="24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4" t="s">
        <v>215</v>
      </c>
      <c r="AU835" s="244" t="s">
        <v>81</v>
      </c>
      <c r="AV835" s="13" t="s">
        <v>79</v>
      </c>
      <c r="AW835" s="13" t="s">
        <v>33</v>
      </c>
      <c r="AX835" s="13" t="s">
        <v>72</v>
      </c>
      <c r="AY835" s="244" t="s">
        <v>203</v>
      </c>
    </row>
    <row r="836" s="13" customFormat="1">
      <c r="A836" s="13"/>
      <c r="B836" s="234"/>
      <c r="C836" s="235"/>
      <c r="D836" s="236" t="s">
        <v>215</v>
      </c>
      <c r="E836" s="237" t="s">
        <v>19</v>
      </c>
      <c r="F836" s="238" t="s">
        <v>438</v>
      </c>
      <c r="G836" s="235"/>
      <c r="H836" s="237" t="s">
        <v>19</v>
      </c>
      <c r="I836" s="239"/>
      <c r="J836" s="235"/>
      <c r="K836" s="235"/>
      <c r="L836" s="240"/>
      <c r="M836" s="241"/>
      <c r="N836" s="242"/>
      <c r="O836" s="242"/>
      <c r="P836" s="242"/>
      <c r="Q836" s="242"/>
      <c r="R836" s="242"/>
      <c r="S836" s="242"/>
      <c r="T836" s="24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4" t="s">
        <v>215</v>
      </c>
      <c r="AU836" s="244" t="s">
        <v>81</v>
      </c>
      <c r="AV836" s="13" t="s">
        <v>79</v>
      </c>
      <c r="AW836" s="13" t="s">
        <v>33</v>
      </c>
      <c r="AX836" s="13" t="s">
        <v>72</v>
      </c>
      <c r="AY836" s="244" t="s">
        <v>203</v>
      </c>
    </row>
    <row r="837" s="13" customFormat="1">
      <c r="A837" s="13"/>
      <c r="B837" s="234"/>
      <c r="C837" s="235"/>
      <c r="D837" s="236" t="s">
        <v>215</v>
      </c>
      <c r="E837" s="237" t="s">
        <v>19</v>
      </c>
      <c r="F837" s="238" t="s">
        <v>999</v>
      </c>
      <c r="G837" s="235"/>
      <c r="H837" s="237" t="s">
        <v>19</v>
      </c>
      <c r="I837" s="239"/>
      <c r="J837" s="235"/>
      <c r="K837" s="235"/>
      <c r="L837" s="240"/>
      <c r="M837" s="241"/>
      <c r="N837" s="242"/>
      <c r="O837" s="242"/>
      <c r="P837" s="242"/>
      <c r="Q837" s="242"/>
      <c r="R837" s="242"/>
      <c r="S837" s="242"/>
      <c r="T837" s="24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4" t="s">
        <v>215</v>
      </c>
      <c r="AU837" s="244" t="s">
        <v>81</v>
      </c>
      <c r="AV837" s="13" t="s">
        <v>79</v>
      </c>
      <c r="AW837" s="13" t="s">
        <v>33</v>
      </c>
      <c r="AX837" s="13" t="s">
        <v>72</v>
      </c>
      <c r="AY837" s="244" t="s">
        <v>203</v>
      </c>
    </row>
    <row r="838" s="13" customFormat="1">
      <c r="A838" s="13"/>
      <c r="B838" s="234"/>
      <c r="C838" s="235"/>
      <c r="D838" s="236" t="s">
        <v>215</v>
      </c>
      <c r="E838" s="237" t="s">
        <v>19</v>
      </c>
      <c r="F838" s="238" t="s">
        <v>1000</v>
      </c>
      <c r="G838" s="235"/>
      <c r="H838" s="237" t="s">
        <v>19</v>
      </c>
      <c r="I838" s="239"/>
      <c r="J838" s="235"/>
      <c r="K838" s="235"/>
      <c r="L838" s="240"/>
      <c r="M838" s="241"/>
      <c r="N838" s="242"/>
      <c r="O838" s="242"/>
      <c r="P838" s="242"/>
      <c r="Q838" s="242"/>
      <c r="R838" s="242"/>
      <c r="S838" s="242"/>
      <c r="T838" s="24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4" t="s">
        <v>215</v>
      </c>
      <c r="AU838" s="244" t="s">
        <v>81</v>
      </c>
      <c r="AV838" s="13" t="s">
        <v>79</v>
      </c>
      <c r="AW838" s="13" t="s">
        <v>33</v>
      </c>
      <c r="AX838" s="13" t="s">
        <v>72</v>
      </c>
      <c r="AY838" s="244" t="s">
        <v>203</v>
      </c>
    </row>
    <row r="839" s="14" customFormat="1">
      <c r="A839" s="14"/>
      <c r="B839" s="245"/>
      <c r="C839" s="246"/>
      <c r="D839" s="236" t="s">
        <v>215</v>
      </c>
      <c r="E839" s="247" t="s">
        <v>19</v>
      </c>
      <c r="F839" s="248" t="s">
        <v>439</v>
      </c>
      <c r="G839" s="246"/>
      <c r="H839" s="249">
        <v>22.199999999999999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5" t="s">
        <v>215</v>
      </c>
      <c r="AU839" s="255" t="s">
        <v>81</v>
      </c>
      <c r="AV839" s="14" t="s">
        <v>81</v>
      </c>
      <c r="AW839" s="14" t="s">
        <v>33</v>
      </c>
      <c r="AX839" s="14" t="s">
        <v>72</v>
      </c>
      <c r="AY839" s="255" t="s">
        <v>203</v>
      </c>
    </row>
    <row r="840" s="13" customFormat="1">
      <c r="A840" s="13"/>
      <c r="B840" s="234"/>
      <c r="C840" s="235"/>
      <c r="D840" s="236" t="s">
        <v>215</v>
      </c>
      <c r="E840" s="237" t="s">
        <v>19</v>
      </c>
      <c r="F840" s="238" t="s">
        <v>216</v>
      </c>
      <c r="G840" s="235"/>
      <c r="H840" s="237" t="s">
        <v>19</v>
      </c>
      <c r="I840" s="239"/>
      <c r="J840" s="235"/>
      <c r="K840" s="235"/>
      <c r="L840" s="240"/>
      <c r="M840" s="241"/>
      <c r="N840" s="242"/>
      <c r="O840" s="242"/>
      <c r="P840" s="242"/>
      <c r="Q840" s="242"/>
      <c r="R840" s="242"/>
      <c r="S840" s="242"/>
      <c r="T840" s="24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4" t="s">
        <v>215</v>
      </c>
      <c r="AU840" s="244" t="s">
        <v>81</v>
      </c>
      <c r="AV840" s="13" t="s">
        <v>79</v>
      </c>
      <c r="AW840" s="13" t="s">
        <v>33</v>
      </c>
      <c r="AX840" s="13" t="s">
        <v>72</v>
      </c>
      <c r="AY840" s="244" t="s">
        <v>203</v>
      </c>
    </row>
    <row r="841" s="13" customFormat="1">
      <c r="A841" s="13"/>
      <c r="B841" s="234"/>
      <c r="C841" s="235"/>
      <c r="D841" s="236" t="s">
        <v>215</v>
      </c>
      <c r="E841" s="237" t="s">
        <v>19</v>
      </c>
      <c r="F841" s="238" t="s">
        <v>1182</v>
      </c>
      <c r="G841" s="235"/>
      <c r="H841" s="237" t="s">
        <v>19</v>
      </c>
      <c r="I841" s="239"/>
      <c r="J841" s="235"/>
      <c r="K841" s="235"/>
      <c r="L841" s="240"/>
      <c r="M841" s="241"/>
      <c r="N841" s="242"/>
      <c r="O841" s="242"/>
      <c r="P841" s="242"/>
      <c r="Q841" s="242"/>
      <c r="R841" s="242"/>
      <c r="S841" s="242"/>
      <c r="T841" s="24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4" t="s">
        <v>215</v>
      </c>
      <c r="AU841" s="244" t="s">
        <v>81</v>
      </c>
      <c r="AV841" s="13" t="s">
        <v>79</v>
      </c>
      <c r="AW841" s="13" t="s">
        <v>33</v>
      </c>
      <c r="AX841" s="13" t="s">
        <v>72</v>
      </c>
      <c r="AY841" s="244" t="s">
        <v>203</v>
      </c>
    </row>
    <row r="842" s="13" customFormat="1">
      <c r="A842" s="13"/>
      <c r="B842" s="234"/>
      <c r="C842" s="235"/>
      <c r="D842" s="236" t="s">
        <v>215</v>
      </c>
      <c r="E842" s="237" t="s">
        <v>19</v>
      </c>
      <c r="F842" s="238" t="s">
        <v>438</v>
      </c>
      <c r="G842" s="235"/>
      <c r="H842" s="237" t="s">
        <v>19</v>
      </c>
      <c r="I842" s="239"/>
      <c r="J842" s="235"/>
      <c r="K842" s="235"/>
      <c r="L842" s="240"/>
      <c r="M842" s="241"/>
      <c r="N842" s="242"/>
      <c r="O842" s="242"/>
      <c r="P842" s="242"/>
      <c r="Q842" s="242"/>
      <c r="R842" s="242"/>
      <c r="S842" s="242"/>
      <c r="T842" s="24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4" t="s">
        <v>215</v>
      </c>
      <c r="AU842" s="244" t="s">
        <v>81</v>
      </c>
      <c r="AV842" s="13" t="s">
        <v>79</v>
      </c>
      <c r="AW842" s="13" t="s">
        <v>33</v>
      </c>
      <c r="AX842" s="13" t="s">
        <v>72</v>
      </c>
      <c r="AY842" s="244" t="s">
        <v>203</v>
      </c>
    </row>
    <row r="843" s="13" customFormat="1">
      <c r="A843" s="13"/>
      <c r="B843" s="234"/>
      <c r="C843" s="235"/>
      <c r="D843" s="236" t="s">
        <v>215</v>
      </c>
      <c r="E843" s="237" t="s">
        <v>19</v>
      </c>
      <c r="F843" s="238" t="s">
        <v>999</v>
      </c>
      <c r="G843" s="235"/>
      <c r="H843" s="237" t="s">
        <v>19</v>
      </c>
      <c r="I843" s="239"/>
      <c r="J843" s="235"/>
      <c r="K843" s="235"/>
      <c r="L843" s="240"/>
      <c r="M843" s="241"/>
      <c r="N843" s="242"/>
      <c r="O843" s="242"/>
      <c r="P843" s="242"/>
      <c r="Q843" s="242"/>
      <c r="R843" s="242"/>
      <c r="S843" s="242"/>
      <c r="T843" s="24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4" t="s">
        <v>215</v>
      </c>
      <c r="AU843" s="244" t="s">
        <v>81</v>
      </c>
      <c r="AV843" s="13" t="s">
        <v>79</v>
      </c>
      <c r="AW843" s="13" t="s">
        <v>33</v>
      </c>
      <c r="AX843" s="13" t="s">
        <v>72</v>
      </c>
      <c r="AY843" s="244" t="s">
        <v>203</v>
      </c>
    </row>
    <row r="844" s="13" customFormat="1">
      <c r="A844" s="13"/>
      <c r="B844" s="234"/>
      <c r="C844" s="235"/>
      <c r="D844" s="236" t="s">
        <v>215</v>
      </c>
      <c r="E844" s="237" t="s">
        <v>19</v>
      </c>
      <c r="F844" s="238" t="s">
        <v>1002</v>
      </c>
      <c r="G844" s="235"/>
      <c r="H844" s="237" t="s">
        <v>19</v>
      </c>
      <c r="I844" s="239"/>
      <c r="J844" s="235"/>
      <c r="K844" s="235"/>
      <c r="L844" s="240"/>
      <c r="M844" s="241"/>
      <c r="N844" s="242"/>
      <c r="O844" s="242"/>
      <c r="P844" s="242"/>
      <c r="Q844" s="242"/>
      <c r="R844" s="242"/>
      <c r="S844" s="242"/>
      <c r="T844" s="24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4" t="s">
        <v>215</v>
      </c>
      <c r="AU844" s="244" t="s">
        <v>81</v>
      </c>
      <c r="AV844" s="13" t="s">
        <v>79</v>
      </c>
      <c r="AW844" s="13" t="s">
        <v>33</v>
      </c>
      <c r="AX844" s="13" t="s">
        <v>72</v>
      </c>
      <c r="AY844" s="244" t="s">
        <v>203</v>
      </c>
    </row>
    <row r="845" s="14" customFormat="1">
      <c r="A845" s="14"/>
      <c r="B845" s="245"/>
      <c r="C845" s="246"/>
      <c r="D845" s="236" t="s">
        <v>215</v>
      </c>
      <c r="E845" s="247" t="s">
        <v>19</v>
      </c>
      <c r="F845" s="248" t="s">
        <v>1056</v>
      </c>
      <c r="G845" s="246"/>
      <c r="H845" s="249">
        <v>69.870000000000005</v>
      </c>
      <c r="I845" s="250"/>
      <c r="J845" s="246"/>
      <c r="K845" s="246"/>
      <c r="L845" s="251"/>
      <c r="M845" s="252"/>
      <c r="N845" s="253"/>
      <c r="O845" s="253"/>
      <c r="P845" s="253"/>
      <c r="Q845" s="253"/>
      <c r="R845" s="253"/>
      <c r="S845" s="253"/>
      <c r="T845" s="25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5" t="s">
        <v>215</v>
      </c>
      <c r="AU845" s="255" t="s">
        <v>81</v>
      </c>
      <c r="AV845" s="14" t="s">
        <v>81</v>
      </c>
      <c r="AW845" s="14" t="s">
        <v>33</v>
      </c>
      <c r="AX845" s="14" t="s">
        <v>72</v>
      </c>
      <c r="AY845" s="255" t="s">
        <v>203</v>
      </c>
    </row>
    <row r="846" s="13" customFormat="1">
      <c r="A846" s="13"/>
      <c r="B846" s="234"/>
      <c r="C846" s="235"/>
      <c r="D846" s="236" t="s">
        <v>215</v>
      </c>
      <c r="E846" s="237" t="s">
        <v>19</v>
      </c>
      <c r="F846" s="238" t="s">
        <v>216</v>
      </c>
      <c r="G846" s="235"/>
      <c r="H846" s="237" t="s">
        <v>19</v>
      </c>
      <c r="I846" s="239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215</v>
      </c>
      <c r="AU846" s="244" t="s">
        <v>81</v>
      </c>
      <c r="AV846" s="13" t="s">
        <v>79</v>
      </c>
      <c r="AW846" s="13" t="s">
        <v>33</v>
      </c>
      <c r="AX846" s="13" t="s">
        <v>72</v>
      </c>
      <c r="AY846" s="244" t="s">
        <v>203</v>
      </c>
    </row>
    <row r="847" s="13" customFormat="1">
      <c r="A847" s="13"/>
      <c r="B847" s="234"/>
      <c r="C847" s="235"/>
      <c r="D847" s="236" t="s">
        <v>215</v>
      </c>
      <c r="E847" s="237" t="s">
        <v>19</v>
      </c>
      <c r="F847" s="238" t="s">
        <v>1183</v>
      </c>
      <c r="G847" s="235"/>
      <c r="H847" s="237" t="s">
        <v>19</v>
      </c>
      <c r="I847" s="239"/>
      <c r="J847" s="235"/>
      <c r="K847" s="235"/>
      <c r="L847" s="240"/>
      <c r="M847" s="241"/>
      <c r="N847" s="242"/>
      <c r="O847" s="242"/>
      <c r="P847" s="242"/>
      <c r="Q847" s="242"/>
      <c r="R847" s="242"/>
      <c r="S847" s="242"/>
      <c r="T847" s="24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4" t="s">
        <v>215</v>
      </c>
      <c r="AU847" s="244" t="s">
        <v>81</v>
      </c>
      <c r="AV847" s="13" t="s">
        <v>79</v>
      </c>
      <c r="AW847" s="13" t="s">
        <v>33</v>
      </c>
      <c r="AX847" s="13" t="s">
        <v>72</v>
      </c>
      <c r="AY847" s="244" t="s">
        <v>203</v>
      </c>
    </row>
    <row r="848" s="13" customFormat="1">
      <c r="A848" s="13"/>
      <c r="B848" s="234"/>
      <c r="C848" s="235"/>
      <c r="D848" s="236" t="s">
        <v>215</v>
      </c>
      <c r="E848" s="237" t="s">
        <v>19</v>
      </c>
      <c r="F848" s="238" t="s">
        <v>441</v>
      </c>
      <c r="G848" s="235"/>
      <c r="H848" s="237" t="s">
        <v>19</v>
      </c>
      <c r="I848" s="239"/>
      <c r="J848" s="235"/>
      <c r="K848" s="235"/>
      <c r="L848" s="240"/>
      <c r="M848" s="241"/>
      <c r="N848" s="242"/>
      <c r="O848" s="242"/>
      <c r="P848" s="242"/>
      <c r="Q848" s="242"/>
      <c r="R848" s="242"/>
      <c r="S848" s="242"/>
      <c r="T848" s="24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4" t="s">
        <v>215</v>
      </c>
      <c r="AU848" s="244" t="s">
        <v>81</v>
      </c>
      <c r="AV848" s="13" t="s">
        <v>79</v>
      </c>
      <c r="AW848" s="13" t="s">
        <v>33</v>
      </c>
      <c r="AX848" s="13" t="s">
        <v>72</v>
      </c>
      <c r="AY848" s="244" t="s">
        <v>203</v>
      </c>
    </row>
    <row r="849" s="13" customFormat="1">
      <c r="A849" s="13"/>
      <c r="B849" s="234"/>
      <c r="C849" s="235"/>
      <c r="D849" s="236" t="s">
        <v>215</v>
      </c>
      <c r="E849" s="237" t="s">
        <v>19</v>
      </c>
      <c r="F849" s="238" t="s">
        <v>999</v>
      </c>
      <c r="G849" s="235"/>
      <c r="H849" s="237" t="s">
        <v>19</v>
      </c>
      <c r="I849" s="239"/>
      <c r="J849" s="235"/>
      <c r="K849" s="235"/>
      <c r="L849" s="240"/>
      <c r="M849" s="241"/>
      <c r="N849" s="242"/>
      <c r="O849" s="242"/>
      <c r="P849" s="242"/>
      <c r="Q849" s="242"/>
      <c r="R849" s="242"/>
      <c r="S849" s="242"/>
      <c r="T849" s="24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4" t="s">
        <v>215</v>
      </c>
      <c r="AU849" s="244" t="s">
        <v>81</v>
      </c>
      <c r="AV849" s="13" t="s">
        <v>79</v>
      </c>
      <c r="AW849" s="13" t="s">
        <v>33</v>
      </c>
      <c r="AX849" s="13" t="s">
        <v>72</v>
      </c>
      <c r="AY849" s="244" t="s">
        <v>203</v>
      </c>
    </row>
    <row r="850" s="13" customFormat="1">
      <c r="A850" s="13"/>
      <c r="B850" s="234"/>
      <c r="C850" s="235"/>
      <c r="D850" s="236" t="s">
        <v>215</v>
      </c>
      <c r="E850" s="237" t="s">
        <v>19</v>
      </c>
      <c r="F850" s="238" t="s">
        <v>1000</v>
      </c>
      <c r="G850" s="235"/>
      <c r="H850" s="237" t="s">
        <v>19</v>
      </c>
      <c r="I850" s="239"/>
      <c r="J850" s="235"/>
      <c r="K850" s="235"/>
      <c r="L850" s="240"/>
      <c r="M850" s="241"/>
      <c r="N850" s="242"/>
      <c r="O850" s="242"/>
      <c r="P850" s="242"/>
      <c r="Q850" s="242"/>
      <c r="R850" s="242"/>
      <c r="S850" s="242"/>
      <c r="T850" s="24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4" t="s">
        <v>215</v>
      </c>
      <c r="AU850" s="244" t="s">
        <v>81</v>
      </c>
      <c r="AV850" s="13" t="s">
        <v>79</v>
      </c>
      <c r="AW850" s="13" t="s">
        <v>33</v>
      </c>
      <c r="AX850" s="13" t="s">
        <v>72</v>
      </c>
      <c r="AY850" s="244" t="s">
        <v>203</v>
      </c>
    </row>
    <row r="851" s="14" customFormat="1">
      <c r="A851" s="14"/>
      <c r="B851" s="245"/>
      <c r="C851" s="246"/>
      <c r="D851" s="236" t="s">
        <v>215</v>
      </c>
      <c r="E851" s="247" t="s">
        <v>19</v>
      </c>
      <c r="F851" s="248" t="s">
        <v>442</v>
      </c>
      <c r="G851" s="246"/>
      <c r="H851" s="249">
        <v>41.840000000000003</v>
      </c>
      <c r="I851" s="250"/>
      <c r="J851" s="246"/>
      <c r="K851" s="246"/>
      <c r="L851" s="251"/>
      <c r="M851" s="252"/>
      <c r="N851" s="253"/>
      <c r="O851" s="253"/>
      <c r="P851" s="253"/>
      <c r="Q851" s="253"/>
      <c r="R851" s="253"/>
      <c r="S851" s="253"/>
      <c r="T851" s="25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5" t="s">
        <v>215</v>
      </c>
      <c r="AU851" s="255" t="s">
        <v>81</v>
      </c>
      <c r="AV851" s="14" t="s">
        <v>81</v>
      </c>
      <c r="AW851" s="14" t="s">
        <v>33</v>
      </c>
      <c r="AX851" s="14" t="s">
        <v>72</v>
      </c>
      <c r="AY851" s="255" t="s">
        <v>203</v>
      </c>
    </row>
    <row r="852" s="13" customFormat="1">
      <c r="A852" s="13"/>
      <c r="B852" s="234"/>
      <c r="C852" s="235"/>
      <c r="D852" s="236" t="s">
        <v>215</v>
      </c>
      <c r="E852" s="237" t="s">
        <v>19</v>
      </c>
      <c r="F852" s="238" t="s">
        <v>216</v>
      </c>
      <c r="G852" s="235"/>
      <c r="H852" s="237" t="s">
        <v>19</v>
      </c>
      <c r="I852" s="239"/>
      <c r="J852" s="235"/>
      <c r="K852" s="235"/>
      <c r="L852" s="240"/>
      <c r="M852" s="241"/>
      <c r="N852" s="242"/>
      <c r="O852" s="242"/>
      <c r="P852" s="242"/>
      <c r="Q852" s="242"/>
      <c r="R852" s="242"/>
      <c r="S852" s="242"/>
      <c r="T852" s="24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4" t="s">
        <v>215</v>
      </c>
      <c r="AU852" s="244" t="s">
        <v>81</v>
      </c>
      <c r="AV852" s="13" t="s">
        <v>79</v>
      </c>
      <c r="AW852" s="13" t="s">
        <v>33</v>
      </c>
      <c r="AX852" s="13" t="s">
        <v>72</v>
      </c>
      <c r="AY852" s="244" t="s">
        <v>203</v>
      </c>
    </row>
    <row r="853" s="13" customFormat="1">
      <c r="A853" s="13"/>
      <c r="B853" s="234"/>
      <c r="C853" s="235"/>
      <c r="D853" s="236" t="s">
        <v>215</v>
      </c>
      <c r="E853" s="237" t="s">
        <v>19</v>
      </c>
      <c r="F853" s="238" t="s">
        <v>1184</v>
      </c>
      <c r="G853" s="235"/>
      <c r="H853" s="237" t="s">
        <v>19</v>
      </c>
      <c r="I853" s="239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215</v>
      </c>
      <c r="AU853" s="244" t="s">
        <v>81</v>
      </c>
      <c r="AV853" s="13" t="s">
        <v>79</v>
      </c>
      <c r="AW853" s="13" t="s">
        <v>33</v>
      </c>
      <c r="AX853" s="13" t="s">
        <v>72</v>
      </c>
      <c r="AY853" s="244" t="s">
        <v>203</v>
      </c>
    </row>
    <row r="854" s="13" customFormat="1">
      <c r="A854" s="13"/>
      <c r="B854" s="234"/>
      <c r="C854" s="235"/>
      <c r="D854" s="236" t="s">
        <v>215</v>
      </c>
      <c r="E854" s="237" t="s">
        <v>19</v>
      </c>
      <c r="F854" s="238" t="s">
        <v>441</v>
      </c>
      <c r="G854" s="235"/>
      <c r="H854" s="237" t="s">
        <v>19</v>
      </c>
      <c r="I854" s="239"/>
      <c r="J854" s="235"/>
      <c r="K854" s="235"/>
      <c r="L854" s="240"/>
      <c r="M854" s="241"/>
      <c r="N854" s="242"/>
      <c r="O854" s="242"/>
      <c r="P854" s="242"/>
      <c r="Q854" s="242"/>
      <c r="R854" s="242"/>
      <c r="S854" s="242"/>
      <c r="T854" s="24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4" t="s">
        <v>215</v>
      </c>
      <c r="AU854" s="244" t="s">
        <v>81</v>
      </c>
      <c r="AV854" s="13" t="s">
        <v>79</v>
      </c>
      <c r="AW854" s="13" t="s">
        <v>33</v>
      </c>
      <c r="AX854" s="13" t="s">
        <v>72</v>
      </c>
      <c r="AY854" s="244" t="s">
        <v>203</v>
      </c>
    </row>
    <row r="855" s="13" customFormat="1">
      <c r="A855" s="13"/>
      <c r="B855" s="234"/>
      <c r="C855" s="235"/>
      <c r="D855" s="236" t="s">
        <v>215</v>
      </c>
      <c r="E855" s="237" t="s">
        <v>19</v>
      </c>
      <c r="F855" s="238" t="s">
        <v>999</v>
      </c>
      <c r="G855" s="235"/>
      <c r="H855" s="237" t="s">
        <v>19</v>
      </c>
      <c r="I855" s="239"/>
      <c r="J855" s="235"/>
      <c r="K855" s="235"/>
      <c r="L855" s="240"/>
      <c r="M855" s="241"/>
      <c r="N855" s="242"/>
      <c r="O855" s="242"/>
      <c r="P855" s="242"/>
      <c r="Q855" s="242"/>
      <c r="R855" s="242"/>
      <c r="S855" s="242"/>
      <c r="T855" s="24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4" t="s">
        <v>215</v>
      </c>
      <c r="AU855" s="244" t="s">
        <v>81</v>
      </c>
      <c r="AV855" s="13" t="s">
        <v>79</v>
      </c>
      <c r="AW855" s="13" t="s">
        <v>33</v>
      </c>
      <c r="AX855" s="13" t="s">
        <v>72</v>
      </c>
      <c r="AY855" s="244" t="s">
        <v>203</v>
      </c>
    </row>
    <row r="856" s="13" customFormat="1">
      <c r="A856" s="13"/>
      <c r="B856" s="234"/>
      <c r="C856" s="235"/>
      <c r="D856" s="236" t="s">
        <v>215</v>
      </c>
      <c r="E856" s="237" t="s">
        <v>19</v>
      </c>
      <c r="F856" s="238" t="s">
        <v>1002</v>
      </c>
      <c r="G856" s="235"/>
      <c r="H856" s="237" t="s">
        <v>19</v>
      </c>
      <c r="I856" s="239"/>
      <c r="J856" s="235"/>
      <c r="K856" s="235"/>
      <c r="L856" s="240"/>
      <c r="M856" s="241"/>
      <c r="N856" s="242"/>
      <c r="O856" s="242"/>
      <c r="P856" s="242"/>
      <c r="Q856" s="242"/>
      <c r="R856" s="242"/>
      <c r="S856" s="242"/>
      <c r="T856" s="24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4" t="s">
        <v>215</v>
      </c>
      <c r="AU856" s="244" t="s">
        <v>81</v>
      </c>
      <c r="AV856" s="13" t="s">
        <v>79</v>
      </c>
      <c r="AW856" s="13" t="s">
        <v>33</v>
      </c>
      <c r="AX856" s="13" t="s">
        <v>72</v>
      </c>
      <c r="AY856" s="244" t="s">
        <v>203</v>
      </c>
    </row>
    <row r="857" s="14" customFormat="1">
      <c r="A857" s="14"/>
      <c r="B857" s="245"/>
      <c r="C857" s="246"/>
      <c r="D857" s="236" t="s">
        <v>215</v>
      </c>
      <c r="E857" s="247" t="s">
        <v>19</v>
      </c>
      <c r="F857" s="248" t="s">
        <v>1058</v>
      </c>
      <c r="G857" s="246"/>
      <c r="H857" s="249">
        <v>86.459999999999994</v>
      </c>
      <c r="I857" s="250"/>
      <c r="J857" s="246"/>
      <c r="K857" s="246"/>
      <c r="L857" s="251"/>
      <c r="M857" s="252"/>
      <c r="N857" s="253"/>
      <c r="O857" s="253"/>
      <c r="P857" s="253"/>
      <c r="Q857" s="253"/>
      <c r="R857" s="253"/>
      <c r="S857" s="253"/>
      <c r="T857" s="25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5" t="s">
        <v>215</v>
      </c>
      <c r="AU857" s="255" t="s">
        <v>81</v>
      </c>
      <c r="AV857" s="14" t="s">
        <v>81</v>
      </c>
      <c r="AW857" s="14" t="s">
        <v>33</v>
      </c>
      <c r="AX857" s="14" t="s">
        <v>72</v>
      </c>
      <c r="AY857" s="255" t="s">
        <v>203</v>
      </c>
    </row>
    <row r="858" s="13" customFormat="1">
      <c r="A858" s="13"/>
      <c r="B858" s="234"/>
      <c r="C858" s="235"/>
      <c r="D858" s="236" t="s">
        <v>215</v>
      </c>
      <c r="E858" s="237" t="s">
        <v>19</v>
      </c>
      <c r="F858" s="238" t="s">
        <v>216</v>
      </c>
      <c r="G858" s="235"/>
      <c r="H858" s="237" t="s">
        <v>19</v>
      </c>
      <c r="I858" s="239"/>
      <c r="J858" s="235"/>
      <c r="K858" s="235"/>
      <c r="L858" s="240"/>
      <c r="M858" s="241"/>
      <c r="N858" s="242"/>
      <c r="O858" s="242"/>
      <c r="P858" s="242"/>
      <c r="Q858" s="242"/>
      <c r="R858" s="242"/>
      <c r="S858" s="242"/>
      <c r="T858" s="24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4" t="s">
        <v>215</v>
      </c>
      <c r="AU858" s="244" t="s">
        <v>81</v>
      </c>
      <c r="AV858" s="13" t="s">
        <v>79</v>
      </c>
      <c r="AW858" s="13" t="s">
        <v>33</v>
      </c>
      <c r="AX858" s="13" t="s">
        <v>72</v>
      </c>
      <c r="AY858" s="244" t="s">
        <v>203</v>
      </c>
    </row>
    <row r="859" s="13" customFormat="1">
      <c r="A859" s="13"/>
      <c r="B859" s="234"/>
      <c r="C859" s="235"/>
      <c r="D859" s="236" t="s">
        <v>215</v>
      </c>
      <c r="E859" s="237" t="s">
        <v>19</v>
      </c>
      <c r="F859" s="238" t="s">
        <v>1185</v>
      </c>
      <c r="G859" s="235"/>
      <c r="H859" s="237" t="s">
        <v>19</v>
      </c>
      <c r="I859" s="239"/>
      <c r="J859" s="235"/>
      <c r="K859" s="235"/>
      <c r="L859" s="240"/>
      <c r="M859" s="241"/>
      <c r="N859" s="242"/>
      <c r="O859" s="242"/>
      <c r="P859" s="242"/>
      <c r="Q859" s="242"/>
      <c r="R859" s="242"/>
      <c r="S859" s="242"/>
      <c r="T859" s="24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4" t="s">
        <v>215</v>
      </c>
      <c r="AU859" s="244" t="s">
        <v>81</v>
      </c>
      <c r="AV859" s="13" t="s">
        <v>79</v>
      </c>
      <c r="AW859" s="13" t="s">
        <v>33</v>
      </c>
      <c r="AX859" s="13" t="s">
        <v>72</v>
      </c>
      <c r="AY859" s="244" t="s">
        <v>203</v>
      </c>
    </row>
    <row r="860" s="13" customFormat="1">
      <c r="A860" s="13"/>
      <c r="B860" s="234"/>
      <c r="C860" s="235"/>
      <c r="D860" s="236" t="s">
        <v>215</v>
      </c>
      <c r="E860" s="237" t="s">
        <v>19</v>
      </c>
      <c r="F860" s="238" t="s">
        <v>444</v>
      </c>
      <c r="G860" s="235"/>
      <c r="H860" s="237" t="s">
        <v>19</v>
      </c>
      <c r="I860" s="239"/>
      <c r="J860" s="235"/>
      <c r="K860" s="235"/>
      <c r="L860" s="240"/>
      <c r="M860" s="241"/>
      <c r="N860" s="242"/>
      <c r="O860" s="242"/>
      <c r="P860" s="242"/>
      <c r="Q860" s="242"/>
      <c r="R860" s="242"/>
      <c r="S860" s="242"/>
      <c r="T860" s="24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4" t="s">
        <v>215</v>
      </c>
      <c r="AU860" s="244" t="s">
        <v>81</v>
      </c>
      <c r="AV860" s="13" t="s">
        <v>79</v>
      </c>
      <c r="AW860" s="13" t="s">
        <v>33</v>
      </c>
      <c r="AX860" s="13" t="s">
        <v>72</v>
      </c>
      <c r="AY860" s="244" t="s">
        <v>203</v>
      </c>
    </row>
    <row r="861" s="13" customFormat="1">
      <c r="A861" s="13"/>
      <c r="B861" s="234"/>
      <c r="C861" s="235"/>
      <c r="D861" s="236" t="s">
        <v>215</v>
      </c>
      <c r="E861" s="237" t="s">
        <v>19</v>
      </c>
      <c r="F861" s="238" t="s">
        <v>999</v>
      </c>
      <c r="G861" s="235"/>
      <c r="H861" s="237" t="s">
        <v>19</v>
      </c>
      <c r="I861" s="239"/>
      <c r="J861" s="235"/>
      <c r="K861" s="235"/>
      <c r="L861" s="240"/>
      <c r="M861" s="241"/>
      <c r="N861" s="242"/>
      <c r="O861" s="242"/>
      <c r="P861" s="242"/>
      <c r="Q861" s="242"/>
      <c r="R861" s="242"/>
      <c r="S861" s="242"/>
      <c r="T861" s="24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4" t="s">
        <v>215</v>
      </c>
      <c r="AU861" s="244" t="s">
        <v>81</v>
      </c>
      <c r="AV861" s="13" t="s">
        <v>79</v>
      </c>
      <c r="AW861" s="13" t="s">
        <v>33</v>
      </c>
      <c r="AX861" s="13" t="s">
        <v>72</v>
      </c>
      <c r="AY861" s="244" t="s">
        <v>203</v>
      </c>
    </row>
    <row r="862" s="13" customFormat="1">
      <c r="A862" s="13"/>
      <c r="B862" s="234"/>
      <c r="C862" s="235"/>
      <c r="D862" s="236" t="s">
        <v>215</v>
      </c>
      <c r="E862" s="237" t="s">
        <v>19</v>
      </c>
      <c r="F862" s="238" t="s">
        <v>1000</v>
      </c>
      <c r="G862" s="235"/>
      <c r="H862" s="237" t="s">
        <v>19</v>
      </c>
      <c r="I862" s="239"/>
      <c r="J862" s="235"/>
      <c r="K862" s="235"/>
      <c r="L862" s="240"/>
      <c r="M862" s="241"/>
      <c r="N862" s="242"/>
      <c r="O862" s="242"/>
      <c r="P862" s="242"/>
      <c r="Q862" s="242"/>
      <c r="R862" s="242"/>
      <c r="S862" s="242"/>
      <c r="T862" s="24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4" t="s">
        <v>215</v>
      </c>
      <c r="AU862" s="244" t="s">
        <v>81</v>
      </c>
      <c r="AV862" s="13" t="s">
        <v>79</v>
      </c>
      <c r="AW862" s="13" t="s">
        <v>33</v>
      </c>
      <c r="AX862" s="13" t="s">
        <v>72</v>
      </c>
      <c r="AY862" s="244" t="s">
        <v>203</v>
      </c>
    </row>
    <row r="863" s="14" customFormat="1">
      <c r="A863" s="14"/>
      <c r="B863" s="245"/>
      <c r="C863" s="246"/>
      <c r="D863" s="236" t="s">
        <v>215</v>
      </c>
      <c r="E863" s="247" t="s">
        <v>19</v>
      </c>
      <c r="F863" s="248" t="s">
        <v>445</v>
      </c>
      <c r="G863" s="246"/>
      <c r="H863" s="249">
        <v>35.460000000000001</v>
      </c>
      <c r="I863" s="250"/>
      <c r="J863" s="246"/>
      <c r="K863" s="246"/>
      <c r="L863" s="251"/>
      <c r="M863" s="252"/>
      <c r="N863" s="253"/>
      <c r="O863" s="253"/>
      <c r="P863" s="253"/>
      <c r="Q863" s="253"/>
      <c r="R863" s="253"/>
      <c r="S863" s="253"/>
      <c r="T863" s="25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5" t="s">
        <v>215</v>
      </c>
      <c r="AU863" s="255" t="s">
        <v>81</v>
      </c>
      <c r="AV863" s="14" t="s">
        <v>81</v>
      </c>
      <c r="AW863" s="14" t="s">
        <v>33</v>
      </c>
      <c r="AX863" s="14" t="s">
        <v>72</v>
      </c>
      <c r="AY863" s="255" t="s">
        <v>203</v>
      </c>
    </row>
    <row r="864" s="13" customFormat="1">
      <c r="A864" s="13"/>
      <c r="B864" s="234"/>
      <c r="C864" s="235"/>
      <c r="D864" s="236" t="s">
        <v>215</v>
      </c>
      <c r="E864" s="237" t="s">
        <v>19</v>
      </c>
      <c r="F864" s="238" t="s">
        <v>216</v>
      </c>
      <c r="G864" s="235"/>
      <c r="H864" s="237" t="s">
        <v>19</v>
      </c>
      <c r="I864" s="239"/>
      <c r="J864" s="235"/>
      <c r="K864" s="235"/>
      <c r="L864" s="240"/>
      <c r="M864" s="241"/>
      <c r="N864" s="242"/>
      <c r="O864" s="242"/>
      <c r="P864" s="242"/>
      <c r="Q864" s="242"/>
      <c r="R864" s="242"/>
      <c r="S864" s="242"/>
      <c r="T864" s="24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4" t="s">
        <v>215</v>
      </c>
      <c r="AU864" s="244" t="s">
        <v>81</v>
      </c>
      <c r="AV864" s="13" t="s">
        <v>79</v>
      </c>
      <c r="AW864" s="13" t="s">
        <v>33</v>
      </c>
      <c r="AX864" s="13" t="s">
        <v>72</v>
      </c>
      <c r="AY864" s="244" t="s">
        <v>203</v>
      </c>
    </row>
    <row r="865" s="13" customFormat="1">
      <c r="A865" s="13"/>
      <c r="B865" s="234"/>
      <c r="C865" s="235"/>
      <c r="D865" s="236" t="s">
        <v>215</v>
      </c>
      <c r="E865" s="237" t="s">
        <v>19</v>
      </c>
      <c r="F865" s="238" t="s">
        <v>1186</v>
      </c>
      <c r="G865" s="235"/>
      <c r="H865" s="237" t="s">
        <v>19</v>
      </c>
      <c r="I865" s="239"/>
      <c r="J865" s="235"/>
      <c r="K865" s="235"/>
      <c r="L865" s="240"/>
      <c r="M865" s="241"/>
      <c r="N865" s="242"/>
      <c r="O865" s="242"/>
      <c r="P865" s="242"/>
      <c r="Q865" s="242"/>
      <c r="R865" s="242"/>
      <c r="S865" s="242"/>
      <c r="T865" s="24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4" t="s">
        <v>215</v>
      </c>
      <c r="AU865" s="244" t="s">
        <v>81</v>
      </c>
      <c r="AV865" s="13" t="s">
        <v>79</v>
      </c>
      <c r="AW865" s="13" t="s">
        <v>33</v>
      </c>
      <c r="AX865" s="13" t="s">
        <v>72</v>
      </c>
      <c r="AY865" s="244" t="s">
        <v>203</v>
      </c>
    </row>
    <row r="866" s="13" customFormat="1">
      <c r="A866" s="13"/>
      <c r="B866" s="234"/>
      <c r="C866" s="235"/>
      <c r="D866" s="236" t="s">
        <v>215</v>
      </c>
      <c r="E866" s="237" t="s">
        <v>19</v>
      </c>
      <c r="F866" s="238" t="s">
        <v>444</v>
      </c>
      <c r="G866" s="235"/>
      <c r="H866" s="237" t="s">
        <v>19</v>
      </c>
      <c r="I866" s="239"/>
      <c r="J866" s="235"/>
      <c r="K866" s="235"/>
      <c r="L866" s="240"/>
      <c r="M866" s="241"/>
      <c r="N866" s="242"/>
      <c r="O866" s="242"/>
      <c r="P866" s="242"/>
      <c r="Q866" s="242"/>
      <c r="R866" s="242"/>
      <c r="S866" s="242"/>
      <c r="T866" s="24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4" t="s">
        <v>215</v>
      </c>
      <c r="AU866" s="244" t="s">
        <v>81</v>
      </c>
      <c r="AV866" s="13" t="s">
        <v>79</v>
      </c>
      <c r="AW866" s="13" t="s">
        <v>33</v>
      </c>
      <c r="AX866" s="13" t="s">
        <v>72</v>
      </c>
      <c r="AY866" s="244" t="s">
        <v>203</v>
      </c>
    </row>
    <row r="867" s="13" customFormat="1">
      <c r="A867" s="13"/>
      <c r="B867" s="234"/>
      <c r="C867" s="235"/>
      <c r="D867" s="236" t="s">
        <v>215</v>
      </c>
      <c r="E867" s="237" t="s">
        <v>19</v>
      </c>
      <c r="F867" s="238" t="s">
        <v>999</v>
      </c>
      <c r="G867" s="235"/>
      <c r="H867" s="237" t="s">
        <v>19</v>
      </c>
      <c r="I867" s="239"/>
      <c r="J867" s="235"/>
      <c r="K867" s="235"/>
      <c r="L867" s="240"/>
      <c r="M867" s="241"/>
      <c r="N867" s="242"/>
      <c r="O867" s="242"/>
      <c r="P867" s="242"/>
      <c r="Q867" s="242"/>
      <c r="R867" s="242"/>
      <c r="S867" s="242"/>
      <c r="T867" s="24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4" t="s">
        <v>215</v>
      </c>
      <c r="AU867" s="244" t="s">
        <v>81</v>
      </c>
      <c r="AV867" s="13" t="s">
        <v>79</v>
      </c>
      <c r="AW867" s="13" t="s">
        <v>33</v>
      </c>
      <c r="AX867" s="13" t="s">
        <v>72</v>
      </c>
      <c r="AY867" s="244" t="s">
        <v>203</v>
      </c>
    </row>
    <row r="868" s="13" customFormat="1">
      <c r="A868" s="13"/>
      <c r="B868" s="234"/>
      <c r="C868" s="235"/>
      <c r="D868" s="236" t="s">
        <v>215</v>
      </c>
      <c r="E868" s="237" t="s">
        <v>19</v>
      </c>
      <c r="F868" s="238" t="s">
        <v>1002</v>
      </c>
      <c r="G868" s="235"/>
      <c r="H868" s="237" t="s">
        <v>19</v>
      </c>
      <c r="I868" s="239"/>
      <c r="J868" s="235"/>
      <c r="K868" s="235"/>
      <c r="L868" s="240"/>
      <c r="M868" s="241"/>
      <c r="N868" s="242"/>
      <c r="O868" s="242"/>
      <c r="P868" s="242"/>
      <c r="Q868" s="242"/>
      <c r="R868" s="242"/>
      <c r="S868" s="242"/>
      <c r="T868" s="24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4" t="s">
        <v>215</v>
      </c>
      <c r="AU868" s="244" t="s">
        <v>81</v>
      </c>
      <c r="AV868" s="13" t="s">
        <v>79</v>
      </c>
      <c r="AW868" s="13" t="s">
        <v>33</v>
      </c>
      <c r="AX868" s="13" t="s">
        <v>72</v>
      </c>
      <c r="AY868" s="244" t="s">
        <v>203</v>
      </c>
    </row>
    <row r="869" s="14" customFormat="1">
      <c r="A869" s="14"/>
      <c r="B869" s="245"/>
      <c r="C869" s="246"/>
      <c r="D869" s="236" t="s">
        <v>215</v>
      </c>
      <c r="E869" s="247" t="s">
        <v>19</v>
      </c>
      <c r="F869" s="248" t="s">
        <v>1060</v>
      </c>
      <c r="G869" s="246"/>
      <c r="H869" s="249">
        <v>74.640000000000001</v>
      </c>
      <c r="I869" s="250"/>
      <c r="J869" s="246"/>
      <c r="K869" s="246"/>
      <c r="L869" s="251"/>
      <c r="M869" s="252"/>
      <c r="N869" s="253"/>
      <c r="O869" s="253"/>
      <c r="P869" s="253"/>
      <c r="Q869" s="253"/>
      <c r="R869" s="253"/>
      <c r="S869" s="253"/>
      <c r="T869" s="25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5" t="s">
        <v>215</v>
      </c>
      <c r="AU869" s="255" t="s">
        <v>81</v>
      </c>
      <c r="AV869" s="14" t="s">
        <v>81</v>
      </c>
      <c r="AW869" s="14" t="s">
        <v>33</v>
      </c>
      <c r="AX869" s="14" t="s">
        <v>72</v>
      </c>
      <c r="AY869" s="255" t="s">
        <v>203</v>
      </c>
    </row>
    <row r="870" s="13" customFormat="1">
      <c r="A870" s="13"/>
      <c r="B870" s="234"/>
      <c r="C870" s="235"/>
      <c r="D870" s="236" t="s">
        <v>215</v>
      </c>
      <c r="E870" s="237" t="s">
        <v>19</v>
      </c>
      <c r="F870" s="238" t="s">
        <v>216</v>
      </c>
      <c r="G870" s="235"/>
      <c r="H870" s="237" t="s">
        <v>19</v>
      </c>
      <c r="I870" s="239"/>
      <c r="J870" s="235"/>
      <c r="K870" s="235"/>
      <c r="L870" s="240"/>
      <c r="M870" s="241"/>
      <c r="N870" s="242"/>
      <c r="O870" s="242"/>
      <c r="P870" s="242"/>
      <c r="Q870" s="242"/>
      <c r="R870" s="242"/>
      <c r="S870" s="242"/>
      <c r="T870" s="24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4" t="s">
        <v>215</v>
      </c>
      <c r="AU870" s="244" t="s">
        <v>81</v>
      </c>
      <c r="AV870" s="13" t="s">
        <v>79</v>
      </c>
      <c r="AW870" s="13" t="s">
        <v>33</v>
      </c>
      <c r="AX870" s="13" t="s">
        <v>72</v>
      </c>
      <c r="AY870" s="244" t="s">
        <v>203</v>
      </c>
    </row>
    <row r="871" s="13" customFormat="1">
      <c r="A871" s="13"/>
      <c r="B871" s="234"/>
      <c r="C871" s="235"/>
      <c r="D871" s="236" t="s">
        <v>215</v>
      </c>
      <c r="E871" s="237" t="s">
        <v>19</v>
      </c>
      <c r="F871" s="238" t="s">
        <v>1187</v>
      </c>
      <c r="G871" s="235"/>
      <c r="H871" s="237" t="s">
        <v>19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215</v>
      </c>
      <c r="AU871" s="244" t="s">
        <v>81</v>
      </c>
      <c r="AV871" s="13" t="s">
        <v>79</v>
      </c>
      <c r="AW871" s="13" t="s">
        <v>33</v>
      </c>
      <c r="AX871" s="13" t="s">
        <v>72</v>
      </c>
      <c r="AY871" s="244" t="s">
        <v>203</v>
      </c>
    </row>
    <row r="872" s="13" customFormat="1">
      <c r="A872" s="13"/>
      <c r="B872" s="234"/>
      <c r="C872" s="235"/>
      <c r="D872" s="236" t="s">
        <v>215</v>
      </c>
      <c r="E872" s="237" t="s">
        <v>19</v>
      </c>
      <c r="F872" s="238" t="s">
        <v>459</v>
      </c>
      <c r="G872" s="235"/>
      <c r="H872" s="237" t="s">
        <v>19</v>
      </c>
      <c r="I872" s="239"/>
      <c r="J872" s="235"/>
      <c r="K872" s="235"/>
      <c r="L872" s="240"/>
      <c r="M872" s="241"/>
      <c r="N872" s="242"/>
      <c r="O872" s="242"/>
      <c r="P872" s="242"/>
      <c r="Q872" s="242"/>
      <c r="R872" s="242"/>
      <c r="S872" s="242"/>
      <c r="T872" s="24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4" t="s">
        <v>215</v>
      </c>
      <c r="AU872" s="244" t="s">
        <v>81</v>
      </c>
      <c r="AV872" s="13" t="s">
        <v>79</v>
      </c>
      <c r="AW872" s="13" t="s">
        <v>33</v>
      </c>
      <c r="AX872" s="13" t="s">
        <v>72</v>
      </c>
      <c r="AY872" s="244" t="s">
        <v>203</v>
      </c>
    </row>
    <row r="873" s="13" customFormat="1">
      <c r="A873" s="13"/>
      <c r="B873" s="234"/>
      <c r="C873" s="235"/>
      <c r="D873" s="236" t="s">
        <v>215</v>
      </c>
      <c r="E873" s="237" t="s">
        <v>19</v>
      </c>
      <c r="F873" s="238" t="s">
        <v>999</v>
      </c>
      <c r="G873" s="235"/>
      <c r="H873" s="237" t="s">
        <v>19</v>
      </c>
      <c r="I873" s="239"/>
      <c r="J873" s="235"/>
      <c r="K873" s="235"/>
      <c r="L873" s="240"/>
      <c r="M873" s="241"/>
      <c r="N873" s="242"/>
      <c r="O873" s="242"/>
      <c r="P873" s="242"/>
      <c r="Q873" s="242"/>
      <c r="R873" s="242"/>
      <c r="S873" s="242"/>
      <c r="T873" s="24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4" t="s">
        <v>215</v>
      </c>
      <c r="AU873" s="244" t="s">
        <v>81</v>
      </c>
      <c r="AV873" s="13" t="s">
        <v>79</v>
      </c>
      <c r="AW873" s="13" t="s">
        <v>33</v>
      </c>
      <c r="AX873" s="13" t="s">
        <v>72</v>
      </c>
      <c r="AY873" s="244" t="s">
        <v>203</v>
      </c>
    </row>
    <row r="874" s="13" customFormat="1">
      <c r="A874" s="13"/>
      <c r="B874" s="234"/>
      <c r="C874" s="235"/>
      <c r="D874" s="236" t="s">
        <v>215</v>
      </c>
      <c r="E874" s="237" t="s">
        <v>19</v>
      </c>
      <c r="F874" s="238" t="s">
        <v>1000</v>
      </c>
      <c r="G874" s="235"/>
      <c r="H874" s="237" t="s">
        <v>19</v>
      </c>
      <c r="I874" s="239"/>
      <c r="J874" s="235"/>
      <c r="K874" s="235"/>
      <c r="L874" s="240"/>
      <c r="M874" s="241"/>
      <c r="N874" s="242"/>
      <c r="O874" s="242"/>
      <c r="P874" s="242"/>
      <c r="Q874" s="242"/>
      <c r="R874" s="242"/>
      <c r="S874" s="242"/>
      <c r="T874" s="24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4" t="s">
        <v>215</v>
      </c>
      <c r="AU874" s="244" t="s">
        <v>81</v>
      </c>
      <c r="AV874" s="13" t="s">
        <v>79</v>
      </c>
      <c r="AW874" s="13" t="s">
        <v>33</v>
      </c>
      <c r="AX874" s="13" t="s">
        <v>72</v>
      </c>
      <c r="AY874" s="244" t="s">
        <v>203</v>
      </c>
    </row>
    <row r="875" s="14" customFormat="1">
      <c r="A875" s="14"/>
      <c r="B875" s="245"/>
      <c r="C875" s="246"/>
      <c r="D875" s="236" t="s">
        <v>215</v>
      </c>
      <c r="E875" s="247" t="s">
        <v>19</v>
      </c>
      <c r="F875" s="248" t="s">
        <v>460</v>
      </c>
      <c r="G875" s="246"/>
      <c r="H875" s="249">
        <v>59.560000000000002</v>
      </c>
      <c r="I875" s="250"/>
      <c r="J875" s="246"/>
      <c r="K875" s="246"/>
      <c r="L875" s="251"/>
      <c r="M875" s="252"/>
      <c r="N875" s="253"/>
      <c r="O875" s="253"/>
      <c r="P875" s="253"/>
      <c r="Q875" s="253"/>
      <c r="R875" s="253"/>
      <c r="S875" s="253"/>
      <c r="T875" s="25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5" t="s">
        <v>215</v>
      </c>
      <c r="AU875" s="255" t="s">
        <v>81</v>
      </c>
      <c r="AV875" s="14" t="s">
        <v>81</v>
      </c>
      <c r="AW875" s="14" t="s">
        <v>33</v>
      </c>
      <c r="AX875" s="14" t="s">
        <v>72</v>
      </c>
      <c r="AY875" s="255" t="s">
        <v>203</v>
      </c>
    </row>
    <row r="876" s="13" customFormat="1">
      <c r="A876" s="13"/>
      <c r="B876" s="234"/>
      <c r="C876" s="235"/>
      <c r="D876" s="236" t="s">
        <v>215</v>
      </c>
      <c r="E876" s="237" t="s">
        <v>19</v>
      </c>
      <c r="F876" s="238" t="s">
        <v>216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215</v>
      </c>
      <c r="AU876" s="244" t="s">
        <v>81</v>
      </c>
      <c r="AV876" s="13" t="s">
        <v>79</v>
      </c>
      <c r="AW876" s="13" t="s">
        <v>33</v>
      </c>
      <c r="AX876" s="13" t="s">
        <v>72</v>
      </c>
      <c r="AY876" s="244" t="s">
        <v>203</v>
      </c>
    </row>
    <row r="877" s="13" customFormat="1">
      <c r="A877" s="13"/>
      <c r="B877" s="234"/>
      <c r="C877" s="235"/>
      <c r="D877" s="236" t="s">
        <v>215</v>
      </c>
      <c r="E877" s="237" t="s">
        <v>19</v>
      </c>
      <c r="F877" s="238" t="s">
        <v>1188</v>
      </c>
      <c r="G877" s="235"/>
      <c r="H877" s="237" t="s">
        <v>19</v>
      </c>
      <c r="I877" s="239"/>
      <c r="J877" s="235"/>
      <c r="K877" s="235"/>
      <c r="L877" s="240"/>
      <c r="M877" s="241"/>
      <c r="N877" s="242"/>
      <c r="O877" s="242"/>
      <c r="P877" s="242"/>
      <c r="Q877" s="242"/>
      <c r="R877" s="242"/>
      <c r="S877" s="242"/>
      <c r="T877" s="24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4" t="s">
        <v>215</v>
      </c>
      <c r="AU877" s="244" t="s">
        <v>81</v>
      </c>
      <c r="AV877" s="13" t="s">
        <v>79</v>
      </c>
      <c r="AW877" s="13" t="s">
        <v>33</v>
      </c>
      <c r="AX877" s="13" t="s">
        <v>72</v>
      </c>
      <c r="AY877" s="244" t="s">
        <v>203</v>
      </c>
    </row>
    <row r="878" s="13" customFormat="1">
      <c r="A878" s="13"/>
      <c r="B878" s="234"/>
      <c r="C878" s="235"/>
      <c r="D878" s="236" t="s">
        <v>215</v>
      </c>
      <c r="E878" s="237" t="s">
        <v>19</v>
      </c>
      <c r="F878" s="238" t="s">
        <v>459</v>
      </c>
      <c r="G878" s="235"/>
      <c r="H878" s="237" t="s">
        <v>19</v>
      </c>
      <c r="I878" s="239"/>
      <c r="J878" s="235"/>
      <c r="K878" s="235"/>
      <c r="L878" s="240"/>
      <c r="M878" s="241"/>
      <c r="N878" s="242"/>
      <c r="O878" s="242"/>
      <c r="P878" s="242"/>
      <c r="Q878" s="242"/>
      <c r="R878" s="242"/>
      <c r="S878" s="242"/>
      <c r="T878" s="24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4" t="s">
        <v>215</v>
      </c>
      <c r="AU878" s="244" t="s">
        <v>81</v>
      </c>
      <c r="AV878" s="13" t="s">
        <v>79</v>
      </c>
      <c r="AW878" s="13" t="s">
        <v>33</v>
      </c>
      <c r="AX878" s="13" t="s">
        <v>72</v>
      </c>
      <c r="AY878" s="244" t="s">
        <v>203</v>
      </c>
    </row>
    <row r="879" s="13" customFormat="1">
      <c r="A879" s="13"/>
      <c r="B879" s="234"/>
      <c r="C879" s="235"/>
      <c r="D879" s="236" t="s">
        <v>215</v>
      </c>
      <c r="E879" s="237" t="s">
        <v>19</v>
      </c>
      <c r="F879" s="238" t="s">
        <v>999</v>
      </c>
      <c r="G879" s="235"/>
      <c r="H879" s="237" t="s">
        <v>19</v>
      </c>
      <c r="I879" s="239"/>
      <c r="J879" s="235"/>
      <c r="K879" s="235"/>
      <c r="L879" s="240"/>
      <c r="M879" s="241"/>
      <c r="N879" s="242"/>
      <c r="O879" s="242"/>
      <c r="P879" s="242"/>
      <c r="Q879" s="242"/>
      <c r="R879" s="242"/>
      <c r="S879" s="242"/>
      <c r="T879" s="24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4" t="s">
        <v>215</v>
      </c>
      <c r="AU879" s="244" t="s">
        <v>81</v>
      </c>
      <c r="AV879" s="13" t="s">
        <v>79</v>
      </c>
      <c r="AW879" s="13" t="s">
        <v>33</v>
      </c>
      <c r="AX879" s="13" t="s">
        <v>72</v>
      </c>
      <c r="AY879" s="244" t="s">
        <v>203</v>
      </c>
    </row>
    <row r="880" s="13" customFormat="1">
      <c r="A880" s="13"/>
      <c r="B880" s="234"/>
      <c r="C880" s="235"/>
      <c r="D880" s="236" t="s">
        <v>215</v>
      </c>
      <c r="E880" s="237" t="s">
        <v>19</v>
      </c>
      <c r="F880" s="238" t="s">
        <v>1002</v>
      </c>
      <c r="G880" s="235"/>
      <c r="H880" s="237" t="s">
        <v>19</v>
      </c>
      <c r="I880" s="239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215</v>
      </c>
      <c r="AU880" s="244" t="s">
        <v>81</v>
      </c>
      <c r="AV880" s="13" t="s">
        <v>79</v>
      </c>
      <c r="AW880" s="13" t="s">
        <v>33</v>
      </c>
      <c r="AX880" s="13" t="s">
        <v>72</v>
      </c>
      <c r="AY880" s="244" t="s">
        <v>203</v>
      </c>
    </row>
    <row r="881" s="14" customFormat="1">
      <c r="A881" s="14"/>
      <c r="B881" s="245"/>
      <c r="C881" s="246"/>
      <c r="D881" s="236" t="s">
        <v>215</v>
      </c>
      <c r="E881" s="247" t="s">
        <v>19</v>
      </c>
      <c r="F881" s="248" t="s">
        <v>534</v>
      </c>
      <c r="G881" s="246"/>
      <c r="H881" s="249">
        <v>225.267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215</v>
      </c>
      <c r="AU881" s="255" t="s">
        <v>81</v>
      </c>
      <c r="AV881" s="14" t="s">
        <v>81</v>
      </c>
      <c r="AW881" s="14" t="s">
        <v>33</v>
      </c>
      <c r="AX881" s="14" t="s">
        <v>72</v>
      </c>
      <c r="AY881" s="255" t="s">
        <v>203</v>
      </c>
    </row>
    <row r="882" s="13" customFormat="1">
      <c r="A882" s="13"/>
      <c r="B882" s="234"/>
      <c r="C882" s="235"/>
      <c r="D882" s="236" t="s">
        <v>215</v>
      </c>
      <c r="E882" s="237" t="s">
        <v>19</v>
      </c>
      <c r="F882" s="238" t="s">
        <v>216</v>
      </c>
      <c r="G882" s="235"/>
      <c r="H882" s="237" t="s">
        <v>19</v>
      </c>
      <c r="I882" s="239"/>
      <c r="J882" s="235"/>
      <c r="K882" s="235"/>
      <c r="L882" s="240"/>
      <c r="M882" s="241"/>
      <c r="N882" s="242"/>
      <c r="O882" s="242"/>
      <c r="P882" s="242"/>
      <c r="Q882" s="242"/>
      <c r="R882" s="242"/>
      <c r="S882" s="242"/>
      <c r="T882" s="24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4" t="s">
        <v>215</v>
      </c>
      <c r="AU882" s="244" t="s">
        <v>81</v>
      </c>
      <c r="AV882" s="13" t="s">
        <v>79</v>
      </c>
      <c r="AW882" s="13" t="s">
        <v>33</v>
      </c>
      <c r="AX882" s="13" t="s">
        <v>72</v>
      </c>
      <c r="AY882" s="244" t="s">
        <v>203</v>
      </c>
    </row>
    <row r="883" s="13" customFormat="1">
      <c r="A883" s="13"/>
      <c r="B883" s="234"/>
      <c r="C883" s="235"/>
      <c r="D883" s="236" t="s">
        <v>215</v>
      </c>
      <c r="E883" s="237" t="s">
        <v>19</v>
      </c>
      <c r="F883" s="238" t="s">
        <v>1189</v>
      </c>
      <c r="G883" s="235"/>
      <c r="H883" s="237" t="s">
        <v>19</v>
      </c>
      <c r="I883" s="239"/>
      <c r="J883" s="235"/>
      <c r="K883" s="235"/>
      <c r="L883" s="240"/>
      <c r="M883" s="241"/>
      <c r="N883" s="242"/>
      <c r="O883" s="242"/>
      <c r="P883" s="242"/>
      <c r="Q883" s="242"/>
      <c r="R883" s="242"/>
      <c r="S883" s="242"/>
      <c r="T883" s="24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4" t="s">
        <v>215</v>
      </c>
      <c r="AU883" s="244" t="s">
        <v>81</v>
      </c>
      <c r="AV883" s="13" t="s">
        <v>79</v>
      </c>
      <c r="AW883" s="13" t="s">
        <v>33</v>
      </c>
      <c r="AX883" s="13" t="s">
        <v>72</v>
      </c>
      <c r="AY883" s="244" t="s">
        <v>203</v>
      </c>
    </row>
    <row r="884" s="13" customFormat="1">
      <c r="A884" s="13"/>
      <c r="B884" s="234"/>
      <c r="C884" s="235"/>
      <c r="D884" s="236" t="s">
        <v>215</v>
      </c>
      <c r="E884" s="237" t="s">
        <v>19</v>
      </c>
      <c r="F884" s="238" t="s">
        <v>453</v>
      </c>
      <c r="G884" s="235"/>
      <c r="H884" s="237" t="s">
        <v>19</v>
      </c>
      <c r="I884" s="239"/>
      <c r="J884" s="235"/>
      <c r="K884" s="235"/>
      <c r="L884" s="240"/>
      <c r="M884" s="241"/>
      <c r="N884" s="242"/>
      <c r="O884" s="242"/>
      <c r="P884" s="242"/>
      <c r="Q884" s="242"/>
      <c r="R884" s="242"/>
      <c r="S884" s="242"/>
      <c r="T884" s="24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4" t="s">
        <v>215</v>
      </c>
      <c r="AU884" s="244" t="s">
        <v>81</v>
      </c>
      <c r="AV884" s="13" t="s">
        <v>79</v>
      </c>
      <c r="AW884" s="13" t="s">
        <v>33</v>
      </c>
      <c r="AX884" s="13" t="s">
        <v>72</v>
      </c>
      <c r="AY884" s="244" t="s">
        <v>203</v>
      </c>
    </row>
    <row r="885" s="13" customFormat="1">
      <c r="A885" s="13"/>
      <c r="B885" s="234"/>
      <c r="C885" s="235"/>
      <c r="D885" s="236" t="s">
        <v>215</v>
      </c>
      <c r="E885" s="237" t="s">
        <v>19</v>
      </c>
      <c r="F885" s="238" t="s">
        <v>999</v>
      </c>
      <c r="G885" s="235"/>
      <c r="H885" s="237" t="s">
        <v>19</v>
      </c>
      <c r="I885" s="239"/>
      <c r="J885" s="235"/>
      <c r="K885" s="235"/>
      <c r="L885" s="240"/>
      <c r="M885" s="241"/>
      <c r="N885" s="242"/>
      <c r="O885" s="242"/>
      <c r="P885" s="242"/>
      <c r="Q885" s="242"/>
      <c r="R885" s="242"/>
      <c r="S885" s="242"/>
      <c r="T885" s="24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4" t="s">
        <v>215</v>
      </c>
      <c r="AU885" s="244" t="s">
        <v>81</v>
      </c>
      <c r="AV885" s="13" t="s">
        <v>79</v>
      </c>
      <c r="AW885" s="13" t="s">
        <v>33</v>
      </c>
      <c r="AX885" s="13" t="s">
        <v>72</v>
      </c>
      <c r="AY885" s="244" t="s">
        <v>203</v>
      </c>
    </row>
    <row r="886" s="13" customFormat="1">
      <c r="A886" s="13"/>
      <c r="B886" s="234"/>
      <c r="C886" s="235"/>
      <c r="D886" s="236" t="s">
        <v>215</v>
      </c>
      <c r="E886" s="237" t="s">
        <v>19</v>
      </c>
      <c r="F886" s="238" t="s">
        <v>1000</v>
      </c>
      <c r="G886" s="235"/>
      <c r="H886" s="237" t="s">
        <v>19</v>
      </c>
      <c r="I886" s="239"/>
      <c r="J886" s="235"/>
      <c r="K886" s="235"/>
      <c r="L886" s="240"/>
      <c r="M886" s="241"/>
      <c r="N886" s="242"/>
      <c r="O886" s="242"/>
      <c r="P886" s="242"/>
      <c r="Q886" s="242"/>
      <c r="R886" s="242"/>
      <c r="S886" s="242"/>
      <c r="T886" s="24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4" t="s">
        <v>215</v>
      </c>
      <c r="AU886" s="244" t="s">
        <v>81</v>
      </c>
      <c r="AV886" s="13" t="s">
        <v>79</v>
      </c>
      <c r="AW886" s="13" t="s">
        <v>33</v>
      </c>
      <c r="AX886" s="13" t="s">
        <v>72</v>
      </c>
      <c r="AY886" s="244" t="s">
        <v>203</v>
      </c>
    </row>
    <row r="887" s="14" customFormat="1">
      <c r="A887" s="14"/>
      <c r="B887" s="245"/>
      <c r="C887" s="246"/>
      <c r="D887" s="236" t="s">
        <v>215</v>
      </c>
      <c r="E887" s="247" t="s">
        <v>19</v>
      </c>
      <c r="F887" s="248" t="s">
        <v>454</v>
      </c>
      <c r="G887" s="246"/>
      <c r="H887" s="249">
        <v>26.629999999999999</v>
      </c>
      <c r="I887" s="250"/>
      <c r="J887" s="246"/>
      <c r="K887" s="246"/>
      <c r="L887" s="251"/>
      <c r="M887" s="252"/>
      <c r="N887" s="253"/>
      <c r="O887" s="253"/>
      <c r="P887" s="253"/>
      <c r="Q887" s="253"/>
      <c r="R887" s="253"/>
      <c r="S887" s="253"/>
      <c r="T887" s="25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5" t="s">
        <v>215</v>
      </c>
      <c r="AU887" s="255" t="s">
        <v>81</v>
      </c>
      <c r="AV887" s="14" t="s">
        <v>81</v>
      </c>
      <c r="AW887" s="14" t="s">
        <v>33</v>
      </c>
      <c r="AX887" s="14" t="s">
        <v>72</v>
      </c>
      <c r="AY887" s="255" t="s">
        <v>203</v>
      </c>
    </row>
    <row r="888" s="13" customFormat="1">
      <c r="A888" s="13"/>
      <c r="B888" s="234"/>
      <c r="C888" s="235"/>
      <c r="D888" s="236" t="s">
        <v>215</v>
      </c>
      <c r="E888" s="237" t="s">
        <v>19</v>
      </c>
      <c r="F888" s="238" t="s">
        <v>216</v>
      </c>
      <c r="G888" s="235"/>
      <c r="H888" s="237" t="s">
        <v>19</v>
      </c>
      <c r="I888" s="239"/>
      <c r="J888" s="235"/>
      <c r="K888" s="235"/>
      <c r="L888" s="240"/>
      <c r="M888" s="241"/>
      <c r="N888" s="242"/>
      <c r="O888" s="242"/>
      <c r="P888" s="242"/>
      <c r="Q888" s="242"/>
      <c r="R888" s="242"/>
      <c r="S888" s="242"/>
      <c r="T888" s="24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4" t="s">
        <v>215</v>
      </c>
      <c r="AU888" s="244" t="s">
        <v>81</v>
      </c>
      <c r="AV888" s="13" t="s">
        <v>79</v>
      </c>
      <c r="AW888" s="13" t="s">
        <v>33</v>
      </c>
      <c r="AX888" s="13" t="s">
        <v>72</v>
      </c>
      <c r="AY888" s="244" t="s">
        <v>203</v>
      </c>
    </row>
    <row r="889" s="13" customFormat="1">
      <c r="A889" s="13"/>
      <c r="B889" s="234"/>
      <c r="C889" s="235"/>
      <c r="D889" s="236" t="s">
        <v>215</v>
      </c>
      <c r="E889" s="237" t="s">
        <v>19</v>
      </c>
      <c r="F889" s="238" t="s">
        <v>1190</v>
      </c>
      <c r="G889" s="235"/>
      <c r="H889" s="237" t="s">
        <v>19</v>
      </c>
      <c r="I889" s="239"/>
      <c r="J889" s="235"/>
      <c r="K889" s="235"/>
      <c r="L889" s="240"/>
      <c r="M889" s="241"/>
      <c r="N889" s="242"/>
      <c r="O889" s="242"/>
      <c r="P889" s="242"/>
      <c r="Q889" s="242"/>
      <c r="R889" s="242"/>
      <c r="S889" s="242"/>
      <c r="T889" s="24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4" t="s">
        <v>215</v>
      </c>
      <c r="AU889" s="244" t="s">
        <v>81</v>
      </c>
      <c r="AV889" s="13" t="s">
        <v>79</v>
      </c>
      <c r="AW889" s="13" t="s">
        <v>33</v>
      </c>
      <c r="AX889" s="13" t="s">
        <v>72</v>
      </c>
      <c r="AY889" s="244" t="s">
        <v>203</v>
      </c>
    </row>
    <row r="890" s="13" customFormat="1">
      <c r="A890" s="13"/>
      <c r="B890" s="234"/>
      <c r="C890" s="235"/>
      <c r="D890" s="236" t="s">
        <v>215</v>
      </c>
      <c r="E890" s="237" t="s">
        <v>19</v>
      </c>
      <c r="F890" s="238" t="s">
        <v>453</v>
      </c>
      <c r="G890" s="235"/>
      <c r="H890" s="237" t="s">
        <v>19</v>
      </c>
      <c r="I890" s="239"/>
      <c r="J890" s="235"/>
      <c r="K890" s="235"/>
      <c r="L890" s="240"/>
      <c r="M890" s="241"/>
      <c r="N890" s="242"/>
      <c r="O890" s="242"/>
      <c r="P890" s="242"/>
      <c r="Q890" s="242"/>
      <c r="R890" s="242"/>
      <c r="S890" s="242"/>
      <c r="T890" s="24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4" t="s">
        <v>215</v>
      </c>
      <c r="AU890" s="244" t="s">
        <v>81</v>
      </c>
      <c r="AV890" s="13" t="s">
        <v>79</v>
      </c>
      <c r="AW890" s="13" t="s">
        <v>33</v>
      </c>
      <c r="AX890" s="13" t="s">
        <v>72</v>
      </c>
      <c r="AY890" s="244" t="s">
        <v>203</v>
      </c>
    </row>
    <row r="891" s="13" customFormat="1">
      <c r="A891" s="13"/>
      <c r="B891" s="234"/>
      <c r="C891" s="235"/>
      <c r="D891" s="236" t="s">
        <v>215</v>
      </c>
      <c r="E891" s="237" t="s">
        <v>19</v>
      </c>
      <c r="F891" s="238" t="s">
        <v>999</v>
      </c>
      <c r="G891" s="235"/>
      <c r="H891" s="237" t="s">
        <v>19</v>
      </c>
      <c r="I891" s="239"/>
      <c r="J891" s="235"/>
      <c r="K891" s="235"/>
      <c r="L891" s="240"/>
      <c r="M891" s="241"/>
      <c r="N891" s="242"/>
      <c r="O891" s="242"/>
      <c r="P891" s="242"/>
      <c r="Q891" s="242"/>
      <c r="R891" s="242"/>
      <c r="S891" s="242"/>
      <c r="T891" s="24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4" t="s">
        <v>215</v>
      </c>
      <c r="AU891" s="244" t="s">
        <v>81</v>
      </c>
      <c r="AV891" s="13" t="s">
        <v>79</v>
      </c>
      <c r="AW891" s="13" t="s">
        <v>33</v>
      </c>
      <c r="AX891" s="13" t="s">
        <v>72</v>
      </c>
      <c r="AY891" s="244" t="s">
        <v>203</v>
      </c>
    </row>
    <row r="892" s="13" customFormat="1">
      <c r="A892" s="13"/>
      <c r="B892" s="234"/>
      <c r="C892" s="235"/>
      <c r="D892" s="236" t="s">
        <v>215</v>
      </c>
      <c r="E892" s="237" t="s">
        <v>19</v>
      </c>
      <c r="F892" s="238" t="s">
        <v>1002</v>
      </c>
      <c r="G892" s="235"/>
      <c r="H892" s="237" t="s">
        <v>19</v>
      </c>
      <c r="I892" s="239"/>
      <c r="J892" s="235"/>
      <c r="K892" s="235"/>
      <c r="L892" s="240"/>
      <c r="M892" s="241"/>
      <c r="N892" s="242"/>
      <c r="O892" s="242"/>
      <c r="P892" s="242"/>
      <c r="Q892" s="242"/>
      <c r="R892" s="242"/>
      <c r="S892" s="242"/>
      <c r="T892" s="24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4" t="s">
        <v>215</v>
      </c>
      <c r="AU892" s="244" t="s">
        <v>81</v>
      </c>
      <c r="AV892" s="13" t="s">
        <v>79</v>
      </c>
      <c r="AW892" s="13" t="s">
        <v>33</v>
      </c>
      <c r="AX892" s="13" t="s">
        <v>72</v>
      </c>
      <c r="AY892" s="244" t="s">
        <v>203</v>
      </c>
    </row>
    <row r="893" s="14" customFormat="1">
      <c r="A893" s="14"/>
      <c r="B893" s="245"/>
      <c r="C893" s="246"/>
      <c r="D893" s="236" t="s">
        <v>215</v>
      </c>
      <c r="E893" s="247" t="s">
        <v>19</v>
      </c>
      <c r="F893" s="248" t="s">
        <v>528</v>
      </c>
      <c r="G893" s="246"/>
      <c r="H893" s="249">
        <v>92.707999999999998</v>
      </c>
      <c r="I893" s="250"/>
      <c r="J893" s="246"/>
      <c r="K893" s="246"/>
      <c r="L893" s="251"/>
      <c r="M893" s="252"/>
      <c r="N893" s="253"/>
      <c r="O893" s="253"/>
      <c r="P893" s="253"/>
      <c r="Q893" s="253"/>
      <c r="R893" s="253"/>
      <c r="S893" s="253"/>
      <c r="T893" s="25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5" t="s">
        <v>215</v>
      </c>
      <c r="AU893" s="255" t="s">
        <v>81</v>
      </c>
      <c r="AV893" s="14" t="s">
        <v>81</v>
      </c>
      <c r="AW893" s="14" t="s">
        <v>33</v>
      </c>
      <c r="AX893" s="14" t="s">
        <v>72</v>
      </c>
      <c r="AY893" s="255" t="s">
        <v>203</v>
      </c>
    </row>
    <row r="894" s="13" customFormat="1">
      <c r="A894" s="13"/>
      <c r="B894" s="234"/>
      <c r="C894" s="235"/>
      <c r="D894" s="236" t="s">
        <v>215</v>
      </c>
      <c r="E894" s="237" t="s">
        <v>19</v>
      </c>
      <c r="F894" s="238" t="s">
        <v>216</v>
      </c>
      <c r="G894" s="235"/>
      <c r="H894" s="237" t="s">
        <v>19</v>
      </c>
      <c r="I894" s="239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215</v>
      </c>
      <c r="AU894" s="244" t="s">
        <v>81</v>
      </c>
      <c r="AV894" s="13" t="s">
        <v>79</v>
      </c>
      <c r="AW894" s="13" t="s">
        <v>33</v>
      </c>
      <c r="AX894" s="13" t="s">
        <v>72</v>
      </c>
      <c r="AY894" s="244" t="s">
        <v>203</v>
      </c>
    </row>
    <row r="895" s="13" customFormat="1">
      <c r="A895" s="13"/>
      <c r="B895" s="234"/>
      <c r="C895" s="235"/>
      <c r="D895" s="236" t="s">
        <v>215</v>
      </c>
      <c r="E895" s="237" t="s">
        <v>19</v>
      </c>
      <c r="F895" s="238" t="s">
        <v>1191</v>
      </c>
      <c r="G895" s="235"/>
      <c r="H895" s="237" t="s">
        <v>19</v>
      </c>
      <c r="I895" s="239"/>
      <c r="J895" s="235"/>
      <c r="K895" s="235"/>
      <c r="L895" s="240"/>
      <c r="M895" s="241"/>
      <c r="N895" s="242"/>
      <c r="O895" s="242"/>
      <c r="P895" s="242"/>
      <c r="Q895" s="242"/>
      <c r="R895" s="242"/>
      <c r="S895" s="242"/>
      <c r="T895" s="24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4" t="s">
        <v>215</v>
      </c>
      <c r="AU895" s="244" t="s">
        <v>81</v>
      </c>
      <c r="AV895" s="13" t="s">
        <v>79</v>
      </c>
      <c r="AW895" s="13" t="s">
        <v>33</v>
      </c>
      <c r="AX895" s="13" t="s">
        <v>72</v>
      </c>
      <c r="AY895" s="244" t="s">
        <v>203</v>
      </c>
    </row>
    <row r="896" s="13" customFormat="1">
      <c r="A896" s="13"/>
      <c r="B896" s="234"/>
      <c r="C896" s="235"/>
      <c r="D896" s="236" t="s">
        <v>215</v>
      </c>
      <c r="E896" s="237" t="s">
        <v>19</v>
      </c>
      <c r="F896" s="238" t="s">
        <v>456</v>
      </c>
      <c r="G896" s="235"/>
      <c r="H896" s="237" t="s">
        <v>19</v>
      </c>
      <c r="I896" s="239"/>
      <c r="J896" s="235"/>
      <c r="K896" s="235"/>
      <c r="L896" s="240"/>
      <c r="M896" s="241"/>
      <c r="N896" s="242"/>
      <c r="O896" s="242"/>
      <c r="P896" s="242"/>
      <c r="Q896" s="242"/>
      <c r="R896" s="242"/>
      <c r="S896" s="242"/>
      <c r="T896" s="24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4" t="s">
        <v>215</v>
      </c>
      <c r="AU896" s="244" t="s">
        <v>81</v>
      </c>
      <c r="AV896" s="13" t="s">
        <v>79</v>
      </c>
      <c r="AW896" s="13" t="s">
        <v>33</v>
      </c>
      <c r="AX896" s="13" t="s">
        <v>72</v>
      </c>
      <c r="AY896" s="244" t="s">
        <v>203</v>
      </c>
    </row>
    <row r="897" s="13" customFormat="1">
      <c r="A897" s="13"/>
      <c r="B897" s="234"/>
      <c r="C897" s="235"/>
      <c r="D897" s="236" t="s">
        <v>215</v>
      </c>
      <c r="E897" s="237" t="s">
        <v>19</v>
      </c>
      <c r="F897" s="238" t="s">
        <v>999</v>
      </c>
      <c r="G897" s="235"/>
      <c r="H897" s="237" t="s">
        <v>19</v>
      </c>
      <c r="I897" s="239"/>
      <c r="J897" s="235"/>
      <c r="K897" s="235"/>
      <c r="L897" s="240"/>
      <c r="M897" s="241"/>
      <c r="N897" s="242"/>
      <c r="O897" s="242"/>
      <c r="P897" s="242"/>
      <c r="Q897" s="242"/>
      <c r="R897" s="242"/>
      <c r="S897" s="242"/>
      <c r="T897" s="24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4" t="s">
        <v>215</v>
      </c>
      <c r="AU897" s="244" t="s">
        <v>81</v>
      </c>
      <c r="AV897" s="13" t="s">
        <v>79</v>
      </c>
      <c r="AW897" s="13" t="s">
        <v>33</v>
      </c>
      <c r="AX897" s="13" t="s">
        <v>72</v>
      </c>
      <c r="AY897" s="244" t="s">
        <v>203</v>
      </c>
    </row>
    <row r="898" s="13" customFormat="1">
      <c r="A898" s="13"/>
      <c r="B898" s="234"/>
      <c r="C898" s="235"/>
      <c r="D898" s="236" t="s">
        <v>215</v>
      </c>
      <c r="E898" s="237" t="s">
        <v>19</v>
      </c>
      <c r="F898" s="238" t="s">
        <v>1000</v>
      </c>
      <c r="G898" s="235"/>
      <c r="H898" s="237" t="s">
        <v>19</v>
      </c>
      <c r="I898" s="239"/>
      <c r="J898" s="235"/>
      <c r="K898" s="235"/>
      <c r="L898" s="240"/>
      <c r="M898" s="241"/>
      <c r="N898" s="242"/>
      <c r="O898" s="242"/>
      <c r="P898" s="242"/>
      <c r="Q898" s="242"/>
      <c r="R898" s="242"/>
      <c r="S898" s="242"/>
      <c r="T898" s="24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4" t="s">
        <v>215</v>
      </c>
      <c r="AU898" s="244" t="s">
        <v>81</v>
      </c>
      <c r="AV898" s="13" t="s">
        <v>79</v>
      </c>
      <c r="AW898" s="13" t="s">
        <v>33</v>
      </c>
      <c r="AX898" s="13" t="s">
        <v>72</v>
      </c>
      <c r="AY898" s="244" t="s">
        <v>203</v>
      </c>
    </row>
    <row r="899" s="14" customFormat="1">
      <c r="A899" s="14"/>
      <c r="B899" s="245"/>
      <c r="C899" s="246"/>
      <c r="D899" s="236" t="s">
        <v>215</v>
      </c>
      <c r="E899" s="247" t="s">
        <v>19</v>
      </c>
      <c r="F899" s="248" t="s">
        <v>457</v>
      </c>
      <c r="G899" s="246"/>
      <c r="H899" s="249">
        <v>17.649999999999999</v>
      </c>
      <c r="I899" s="250"/>
      <c r="J899" s="246"/>
      <c r="K899" s="246"/>
      <c r="L899" s="251"/>
      <c r="M899" s="252"/>
      <c r="N899" s="253"/>
      <c r="O899" s="253"/>
      <c r="P899" s="253"/>
      <c r="Q899" s="253"/>
      <c r="R899" s="253"/>
      <c r="S899" s="253"/>
      <c r="T899" s="25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55" t="s">
        <v>215</v>
      </c>
      <c r="AU899" s="255" t="s">
        <v>81</v>
      </c>
      <c r="AV899" s="14" t="s">
        <v>81</v>
      </c>
      <c r="AW899" s="14" t="s">
        <v>33</v>
      </c>
      <c r="AX899" s="14" t="s">
        <v>72</v>
      </c>
      <c r="AY899" s="255" t="s">
        <v>203</v>
      </c>
    </row>
    <row r="900" s="13" customFormat="1">
      <c r="A900" s="13"/>
      <c r="B900" s="234"/>
      <c r="C900" s="235"/>
      <c r="D900" s="236" t="s">
        <v>215</v>
      </c>
      <c r="E900" s="237" t="s">
        <v>19</v>
      </c>
      <c r="F900" s="238" t="s">
        <v>216</v>
      </c>
      <c r="G900" s="235"/>
      <c r="H900" s="237" t="s">
        <v>19</v>
      </c>
      <c r="I900" s="239"/>
      <c r="J900" s="235"/>
      <c r="K900" s="235"/>
      <c r="L900" s="240"/>
      <c r="M900" s="241"/>
      <c r="N900" s="242"/>
      <c r="O900" s="242"/>
      <c r="P900" s="242"/>
      <c r="Q900" s="242"/>
      <c r="R900" s="242"/>
      <c r="S900" s="242"/>
      <c r="T900" s="24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4" t="s">
        <v>215</v>
      </c>
      <c r="AU900" s="244" t="s">
        <v>81</v>
      </c>
      <c r="AV900" s="13" t="s">
        <v>79</v>
      </c>
      <c r="AW900" s="13" t="s">
        <v>33</v>
      </c>
      <c r="AX900" s="13" t="s">
        <v>72</v>
      </c>
      <c r="AY900" s="244" t="s">
        <v>203</v>
      </c>
    </row>
    <row r="901" s="13" customFormat="1">
      <c r="A901" s="13"/>
      <c r="B901" s="234"/>
      <c r="C901" s="235"/>
      <c r="D901" s="236" t="s">
        <v>215</v>
      </c>
      <c r="E901" s="237" t="s">
        <v>19</v>
      </c>
      <c r="F901" s="238" t="s">
        <v>1192</v>
      </c>
      <c r="G901" s="235"/>
      <c r="H901" s="237" t="s">
        <v>19</v>
      </c>
      <c r="I901" s="239"/>
      <c r="J901" s="235"/>
      <c r="K901" s="235"/>
      <c r="L901" s="240"/>
      <c r="M901" s="241"/>
      <c r="N901" s="242"/>
      <c r="O901" s="242"/>
      <c r="P901" s="242"/>
      <c r="Q901" s="242"/>
      <c r="R901" s="242"/>
      <c r="S901" s="242"/>
      <c r="T901" s="24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4" t="s">
        <v>215</v>
      </c>
      <c r="AU901" s="244" t="s">
        <v>81</v>
      </c>
      <c r="AV901" s="13" t="s">
        <v>79</v>
      </c>
      <c r="AW901" s="13" t="s">
        <v>33</v>
      </c>
      <c r="AX901" s="13" t="s">
        <v>72</v>
      </c>
      <c r="AY901" s="244" t="s">
        <v>203</v>
      </c>
    </row>
    <row r="902" s="13" customFormat="1">
      <c r="A902" s="13"/>
      <c r="B902" s="234"/>
      <c r="C902" s="235"/>
      <c r="D902" s="236" t="s">
        <v>215</v>
      </c>
      <c r="E902" s="237" t="s">
        <v>19</v>
      </c>
      <c r="F902" s="238" t="s">
        <v>456</v>
      </c>
      <c r="G902" s="235"/>
      <c r="H902" s="237" t="s">
        <v>19</v>
      </c>
      <c r="I902" s="239"/>
      <c r="J902" s="235"/>
      <c r="K902" s="235"/>
      <c r="L902" s="240"/>
      <c r="M902" s="241"/>
      <c r="N902" s="242"/>
      <c r="O902" s="242"/>
      <c r="P902" s="242"/>
      <c r="Q902" s="242"/>
      <c r="R902" s="242"/>
      <c r="S902" s="242"/>
      <c r="T902" s="24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4" t="s">
        <v>215</v>
      </c>
      <c r="AU902" s="244" t="s">
        <v>81</v>
      </c>
      <c r="AV902" s="13" t="s">
        <v>79</v>
      </c>
      <c r="AW902" s="13" t="s">
        <v>33</v>
      </c>
      <c r="AX902" s="13" t="s">
        <v>72</v>
      </c>
      <c r="AY902" s="244" t="s">
        <v>203</v>
      </c>
    </row>
    <row r="903" s="13" customFormat="1">
      <c r="A903" s="13"/>
      <c r="B903" s="234"/>
      <c r="C903" s="235"/>
      <c r="D903" s="236" t="s">
        <v>215</v>
      </c>
      <c r="E903" s="237" t="s">
        <v>19</v>
      </c>
      <c r="F903" s="238" t="s">
        <v>999</v>
      </c>
      <c r="G903" s="235"/>
      <c r="H903" s="237" t="s">
        <v>19</v>
      </c>
      <c r="I903" s="239"/>
      <c r="J903" s="235"/>
      <c r="K903" s="235"/>
      <c r="L903" s="240"/>
      <c r="M903" s="241"/>
      <c r="N903" s="242"/>
      <c r="O903" s="242"/>
      <c r="P903" s="242"/>
      <c r="Q903" s="242"/>
      <c r="R903" s="242"/>
      <c r="S903" s="242"/>
      <c r="T903" s="24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4" t="s">
        <v>215</v>
      </c>
      <c r="AU903" s="244" t="s">
        <v>81</v>
      </c>
      <c r="AV903" s="13" t="s">
        <v>79</v>
      </c>
      <c r="AW903" s="13" t="s">
        <v>33</v>
      </c>
      <c r="AX903" s="13" t="s">
        <v>72</v>
      </c>
      <c r="AY903" s="244" t="s">
        <v>203</v>
      </c>
    </row>
    <row r="904" s="13" customFormat="1">
      <c r="A904" s="13"/>
      <c r="B904" s="234"/>
      <c r="C904" s="235"/>
      <c r="D904" s="236" t="s">
        <v>215</v>
      </c>
      <c r="E904" s="237" t="s">
        <v>19</v>
      </c>
      <c r="F904" s="238" t="s">
        <v>1002</v>
      </c>
      <c r="G904" s="235"/>
      <c r="H904" s="237" t="s">
        <v>19</v>
      </c>
      <c r="I904" s="239"/>
      <c r="J904" s="235"/>
      <c r="K904" s="235"/>
      <c r="L904" s="240"/>
      <c r="M904" s="241"/>
      <c r="N904" s="242"/>
      <c r="O904" s="242"/>
      <c r="P904" s="242"/>
      <c r="Q904" s="242"/>
      <c r="R904" s="242"/>
      <c r="S904" s="242"/>
      <c r="T904" s="24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4" t="s">
        <v>215</v>
      </c>
      <c r="AU904" s="244" t="s">
        <v>81</v>
      </c>
      <c r="AV904" s="13" t="s">
        <v>79</v>
      </c>
      <c r="AW904" s="13" t="s">
        <v>33</v>
      </c>
      <c r="AX904" s="13" t="s">
        <v>72</v>
      </c>
      <c r="AY904" s="244" t="s">
        <v>203</v>
      </c>
    </row>
    <row r="905" s="14" customFormat="1">
      <c r="A905" s="14"/>
      <c r="B905" s="245"/>
      <c r="C905" s="246"/>
      <c r="D905" s="236" t="s">
        <v>215</v>
      </c>
      <c r="E905" s="247" t="s">
        <v>19</v>
      </c>
      <c r="F905" s="248" t="s">
        <v>531</v>
      </c>
      <c r="G905" s="246"/>
      <c r="H905" s="249">
        <v>72.498000000000005</v>
      </c>
      <c r="I905" s="250"/>
      <c r="J905" s="246"/>
      <c r="K905" s="246"/>
      <c r="L905" s="251"/>
      <c r="M905" s="252"/>
      <c r="N905" s="253"/>
      <c r="O905" s="253"/>
      <c r="P905" s="253"/>
      <c r="Q905" s="253"/>
      <c r="R905" s="253"/>
      <c r="S905" s="253"/>
      <c r="T905" s="25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5" t="s">
        <v>215</v>
      </c>
      <c r="AU905" s="255" t="s">
        <v>81</v>
      </c>
      <c r="AV905" s="14" t="s">
        <v>81</v>
      </c>
      <c r="AW905" s="14" t="s">
        <v>33</v>
      </c>
      <c r="AX905" s="14" t="s">
        <v>72</v>
      </c>
      <c r="AY905" s="255" t="s">
        <v>203</v>
      </c>
    </row>
    <row r="906" s="13" customFormat="1">
      <c r="A906" s="13"/>
      <c r="B906" s="234"/>
      <c r="C906" s="235"/>
      <c r="D906" s="236" t="s">
        <v>215</v>
      </c>
      <c r="E906" s="237" t="s">
        <v>19</v>
      </c>
      <c r="F906" s="238" t="s">
        <v>216</v>
      </c>
      <c r="G906" s="235"/>
      <c r="H906" s="237" t="s">
        <v>19</v>
      </c>
      <c r="I906" s="239"/>
      <c r="J906" s="235"/>
      <c r="K906" s="235"/>
      <c r="L906" s="240"/>
      <c r="M906" s="241"/>
      <c r="N906" s="242"/>
      <c r="O906" s="242"/>
      <c r="P906" s="242"/>
      <c r="Q906" s="242"/>
      <c r="R906" s="242"/>
      <c r="S906" s="242"/>
      <c r="T906" s="24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4" t="s">
        <v>215</v>
      </c>
      <c r="AU906" s="244" t="s">
        <v>81</v>
      </c>
      <c r="AV906" s="13" t="s">
        <v>79</v>
      </c>
      <c r="AW906" s="13" t="s">
        <v>33</v>
      </c>
      <c r="AX906" s="13" t="s">
        <v>72</v>
      </c>
      <c r="AY906" s="244" t="s">
        <v>203</v>
      </c>
    </row>
    <row r="907" s="13" customFormat="1">
      <c r="A907" s="13"/>
      <c r="B907" s="234"/>
      <c r="C907" s="235"/>
      <c r="D907" s="236" t="s">
        <v>215</v>
      </c>
      <c r="E907" s="237" t="s">
        <v>19</v>
      </c>
      <c r="F907" s="238" t="s">
        <v>1193</v>
      </c>
      <c r="G907" s="235"/>
      <c r="H907" s="237" t="s">
        <v>19</v>
      </c>
      <c r="I907" s="239"/>
      <c r="J907" s="235"/>
      <c r="K907" s="235"/>
      <c r="L907" s="240"/>
      <c r="M907" s="241"/>
      <c r="N907" s="242"/>
      <c r="O907" s="242"/>
      <c r="P907" s="242"/>
      <c r="Q907" s="242"/>
      <c r="R907" s="242"/>
      <c r="S907" s="242"/>
      <c r="T907" s="24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4" t="s">
        <v>215</v>
      </c>
      <c r="AU907" s="244" t="s">
        <v>81</v>
      </c>
      <c r="AV907" s="13" t="s">
        <v>79</v>
      </c>
      <c r="AW907" s="13" t="s">
        <v>33</v>
      </c>
      <c r="AX907" s="13" t="s">
        <v>72</v>
      </c>
      <c r="AY907" s="244" t="s">
        <v>203</v>
      </c>
    </row>
    <row r="908" s="13" customFormat="1">
      <c r="A908" s="13"/>
      <c r="B908" s="234"/>
      <c r="C908" s="235"/>
      <c r="D908" s="236" t="s">
        <v>215</v>
      </c>
      <c r="E908" s="237" t="s">
        <v>19</v>
      </c>
      <c r="F908" s="238" t="s">
        <v>447</v>
      </c>
      <c r="G908" s="235"/>
      <c r="H908" s="237" t="s">
        <v>19</v>
      </c>
      <c r="I908" s="239"/>
      <c r="J908" s="235"/>
      <c r="K908" s="235"/>
      <c r="L908" s="240"/>
      <c r="M908" s="241"/>
      <c r="N908" s="242"/>
      <c r="O908" s="242"/>
      <c r="P908" s="242"/>
      <c r="Q908" s="242"/>
      <c r="R908" s="242"/>
      <c r="S908" s="242"/>
      <c r="T908" s="24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4" t="s">
        <v>215</v>
      </c>
      <c r="AU908" s="244" t="s">
        <v>81</v>
      </c>
      <c r="AV908" s="13" t="s">
        <v>79</v>
      </c>
      <c r="AW908" s="13" t="s">
        <v>33</v>
      </c>
      <c r="AX908" s="13" t="s">
        <v>72</v>
      </c>
      <c r="AY908" s="244" t="s">
        <v>203</v>
      </c>
    </row>
    <row r="909" s="13" customFormat="1">
      <c r="A909" s="13"/>
      <c r="B909" s="234"/>
      <c r="C909" s="235"/>
      <c r="D909" s="236" t="s">
        <v>215</v>
      </c>
      <c r="E909" s="237" t="s">
        <v>19</v>
      </c>
      <c r="F909" s="238" t="s">
        <v>999</v>
      </c>
      <c r="G909" s="235"/>
      <c r="H909" s="237" t="s">
        <v>19</v>
      </c>
      <c r="I909" s="239"/>
      <c r="J909" s="235"/>
      <c r="K909" s="235"/>
      <c r="L909" s="240"/>
      <c r="M909" s="241"/>
      <c r="N909" s="242"/>
      <c r="O909" s="242"/>
      <c r="P909" s="242"/>
      <c r="Q909" s="242"/>
      <c r="R909" s="242"/>
      <c r="S909" s="242"/>
      <c r="T909" s="24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4" t="s">
        <v>215</v>
      </c>
      <c r="AU909" s="244" t="s">
        <v>81</v>
      </c>
      <c r="AV909" s="13" t="s">
        <v>79</v>
      </c>
      <c r="AW909" s="13" t="s">
        <v>33</v>
      </c>
      <c r="AX909" s="13" t="s">
        <v>72</v>
      </c>
      <c r="AY909" s="244" t="s">
        <v>203</v>
      </c>
    </row>
    <row r="910" s="13" customFormat="1">
      <c r="A910" s="13"/>
      <c r="B910" s="234"/>
      <c r="C910" s="235"/>
      <c r="D910" s="236" t="s">
        <v>215</v>
      </c>
      <c r="E910" s="237" t="s">
        <v>19</v>
      </c>
      <c r="F910" s="238" t="s">
        <v>1000</v>
      </c>
      <c r="G910" s="235"/>
      <c r="H910" s="237" t="s">
        <v>19</v>
      </c>
      <c r="I910" s="239"/>
      <c r="J910" s="235"/>
      <c r="K910" s="235"/>
      <c r="L910" s="240"/>
      <c r="M910" s="241"/>
      <c r="N910" s="242"/>
      <c r="O910" s="242"/>
      <c r="P910" s="242"/>
      <c r="Q910" s="242"/>
      <c r="R910" s="242"/>
      <c r="S910" s="242"/>
      <c r="T910" s="24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4" t="s">
        <v>215</v>
      </c>
      <c r="AU910" s="244" t="s">
        <v>81</v>
      </c>
      <c r="AV910" s="13" t="s">
        <v>79</v>
      </c>
      <c r="AW910" s="13" t="s">
        <v>33</v>
      </c>
      <c r="AX910" s="13" t="s">
        <v>72</v>
      </c>
      <c r="AY910" s="244" t="s">
        <v>203</v>
      </c>
    </row>
    <row r="911" s="14" customFormat="1">
      <c r="A911" s="14"/>
      <c r="B911" s="245"/>
      <c r="C911" s="246"/>
      <c r="D911" s="236" t="s">
        <v>215</v>
      </c>
      <c r="E911" s="247" t="s">
        <v>19</v>
      </c>
      <c r="F911" s="248" t="s">
        <v>448</v>
      </c>
      <c r="G911" s="246"/>
      <c r="H911" s="249">
        <v>11.699999999999999</v>
      </c>
      <c r="I911" s="250"/>
      <c r="J911" s="246"/>
      <c r="K911" s="246"/>
      <c r="L911" s="251"/>
      <c r="M911" s="252"/>
      <c r="N911" s="253"/>
      <c r="O911" s="253"/>
      <c r="P911" s="253"/>
      <c r="Q911" s="253"/>
      <c r="R911" s="253"/>
      <c r="S911" s="253"/>
      <c r="T911" s="25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5" t="s">
        <v>215</v>
      </c>
      <c r="AU911" s="255" t="s">
        <v>81</v>
      </c>
      <c r="AV911" s="14" t="s">
        <v>81</v>
      </c>
      <c r="AW911" s="14" t="s">
        <v>33</v>
      </c>
      <c r="AX911" s="14" t="s">
        <v>72</v>
      </c>
      <c r="AY911" s="255" t="s">
        <v>203</v>
      </c>
    </row>
    <row r="912" s="13" customFormat="1">
      <c r="A912" s="13"/>
      <c r="B912" s="234"/>
      <c r="C912" s="235"/>
      <c r="D912" s="236" t="s">
        <v>215</v>
      </c>
      <c r="E912" s="237" t="s">
        <v>19</v>
      </c>
      <c r="F912" s="238" t="s">
        <v>216</v>
      </c>
      <c r="G912" s="235"/>
      <c r="H912" s="237" t="s">
        <v>19</v>
      </c>
      <c r="I912" s="239"/>
      <c r="J912" s="235"/>
      <c r="K912" s="235"/>
      <c r="L912" s="240"/>
      <c r="M912" s="241"/>
      <c r="N912" s="242"/>
      <c r="O912" s="242"/>
      <c r="P912" s="242"/>
      <c r="Q912" s="242"/>
      <c r="R912" s="242"/>
      <c r="S912" s="242"/>
      <c r="T912" s="24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4" t="s">
        <v>215</v>
      </c>
      <c r="AU912" s="244" t="s">
        <v>81</v>
      </c>
      <c r="AV912" s="13" t="s">
        <v>79</v>
      </c>
      <c r="AW912" s="13" t="s">
        <v>33</v>
      </c>
      <c r="AX912" s="13" t="s">
        <v>72</v>
      </c>
      <c r="AY912" s="244" t="s">
        <v>203</v>
      </c>
    </row>
    <row r="913" s="13" customFormat="1">
      <c r="A913" s="13"/>
      <c r="B913" s="234"/>
      <c r="C913" s="235"/>
      <c r="D913" s="236" t="s">
        <v>215</v>
      </c>
      <c r="E913" s="237" t="s">
        <v>19</v>
      </c>
      <c r="F913" s="238" t="s">
        <v>1194</v>
      </c>
      <c r="G913" s="235"/>
      <c r="H913" s="237" t="s">
        <v>19</v>
      </c>
      <c r="I913" s="239"/>
      <c r="J913" s="235"/>
      <c r="K913" s="235"/>
      <c r="L913" s="240"/>
      <c r="M913" s="241"/>
      <c r="N913" s="242"/>
      <c r="O913" s="242"/>
      <c r="P913" s="242"/>
      <c r="Q913" s="242"/>
      <c r="R913" s="242"/>
      <c r="S913" s="242"/>
      <c r="T913" s="24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4" t="s">
        <v>215</v>
      </c>
      <c r="AU913" s="244" t="s">
        <v>81</v>
      </c>
      <c r="AV913" s="13" t="s">
        <v>79</v>
      </c>
      <c r="AW913" s="13" t="s">
        <v>33</v>
      </c>
      <c r="AX913" s="13" t="s">
        <v>72</v>
      </c>
      <c r="AY913" s="244" t="s">
        <v>203</v>
      </c>
    </row>
    <row r="914" s="13" customFormat="1">
      <c r="A914" s="13"/>
      <c r="B914" s="234"/>
      <c r="C914" s="235"/>
      <c r="D914" s="236" t="s">
        <v>215</v>
      </c>
      <c r="E914" s="237" t="s">
        <v>19</v>
      </c>
      <c r="F914" s="238" t="s">
        <v>447</v>
      </c>
      <c r="G914" s="235"/>
      <c r="H914" s="237" t="s">
        <v>19</v>
      </c>
      <c r="I914" s="239"/>
      <c r="J914" s="235"/>
      <c r="K914" s="235"/>
      <c r="L914" s="240"/>
      <c r="M914" s="241"/>
      <c r="N914" s="242"/>
      <c r="O914" s="242"/>
      <c r="P914" s="242"/>
      <c r="Q914" s="242"/>
      <c r="R914" s="242"/>
      <c r="S914" s="242"/>
      <c r="T914" s="24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4" t="s">
        <v>215</v>
      </c>
      <c r="AU914" s="244" t="s">
        <v>81</v>
      </c>
      <c r="AV914" s="13" t="s">
        <v>79</v>
      </c>
      <c r="AW914" s="13" t="s">
        <v>33</v>
      </c>
      <c r="AX914" s="13" t="s">
        <v>72</v>
      </c>
      <c r="AY914" s="244" t="s">
        <v>203</v>
      </c>
    </row>
    <row r="915" s="13" customFormat="1">
      <c r="A915" s="13"/>
      <c r="B915" s="234"/>
      <c r="C915" s="235"/>
      <c r="D915" s="236" t="s">
        <v>215</v>
      </c>
      <c r="E915" s="237" t="s">
        <v>19</v>
      </c>
      <c r="F915" s="238" t="s">
        <v>999</v>
      </c>
      <c r="G915" s="235"/>
      <c r="H915" s="237" t="s">
        <v>19</v>
      </c>
      <c r="I915" s="239"/>
      <c r="J915" s="235"/>
      <c r="K915" s="235"/>
      <c r="L915" s="240"/>
      <c r="M915" s="241"/>
      <c r="N915" s="242"/>
      <c r="O915" s="242"/>
      <c r="P915" s="242"/>
      <c r="Q915" s="242"/>
      <c r="R915" s="242"/>
      <c r="S915" s="242"/>
      <c r="T915" s="24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4" t="s">
        <v>215</v>
      </c>
      <c r="AU915" s="244" t="s">
        <v>81</v>
      </c>
      <c r="AV915" s="13" t="s">
        <v>79</v>
      </c>
      <c r="AW915" s="13" t="s">
        <v>33</v>
      </c>
      <c r="AX915" s="13" t="s">
        <v>72</v>
      </c>
      <c r="AY915" s="244" t="s">
        <v>203</v>
      </c>
    </row>
    <row r="916" s="13" customFormat="1">
      <c r="A916" s="13"/>
      <c r="B916" s="234"/>
      <c r="C916" s="235"/>
      <c r="D916" s="236" t="s">
        <v>215</v>
      </c>
      <c r="E916" s="237" t="s">
        <v>19</v>
      </c>
      <c r="F916" s="238" t="s">
        <v>1002</v>
      </c>
      <c r="G916" s="235"/>
      <c r="H916" s="237" t="s">
        <v>19</v>
      </c>
      <c r="I916" s="239"/>
      <c r="J916" s="235"/>
      <c r="K916" s="235"/>
      <c r="L916" s="240"/>
      <c r="M916" s="241"/>
      <c r="N916" s="242"/>
      <c r="O916" s="242"/>
      <c r="P916" s="242"/>
      <c r="Q916" s="242"/>
      <c r="R916" s="242"/>
      <c r="S916" s="242"/>
      <c r="T916" s="24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4" t="s">
        <v>215</v>
      </c>
      <c r="AU916" s="244" t="s">
        <v>81</v>
      </c>
      <c r="AV916" s="13" t="s">
        <v>79</v>
      </c>
      <c r="AW916" s="13" t="s">
        <v>33</v>
      </c>
      <c r="AX916" s="13" t="s">
        <v>72</v>
      </c>
      <c r="AY916" s="244" t="s">
        <v>203</v>
      </c>
    </row>
    <row r="917" s="14" customFormat="1">
      <c r="A917" s="14"/>
      <c r="B917" s="245"/>
      <c r="C917" s="246"/>
      <c r="D917" s="236" t="s">
        <v>215</v>
      </c>
      <c r="E917" s="247" t="s">
        <v>19</v>
      </c>
      <c r="F917" s="248" t="s">
        <v>1065</v>
      </c>
      <c r="G917" s="246"/>
      <c r="H917" s="249">
        <v>64.069999999999993</v>
      </c>
      <c r="I917" s="250"/>
      <c r="J917" s="246"/>
      <c r="K917" s="246"/>
      <c r="L917" s="251"/>
      <c r="M917" s="252"/>
      <c r="N917" s="253"/>
      <c r="O917" s="253"/>
      <c r="P917" s="253"/>
      <c r="Q917" s="253"/>
      <c r="R917" s="253"/>
      <c r="S917" s="253"/>
      <c r="T917" s="25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5" t="s">
        <v>215</v>
      </c>
      <c r="AU917" s="255" t="s">
        <v>81</v>
      </c>
      <c r="AV917" s="14" t="s">
        <v>81</v>
      </c>
      <c r="AW917" s="14" t="s">
        <v>33</v>
      </c>
      <c r="AX917" s="14" t="s">
        <v>72</v>
      </c>
      <c r="AY917" s="255" t="s">
        <v>203</v>
      </c>
    </row>
    <row r="918" s="13" customFormat="1">
      <c r="A918" s="13"/>
      <c r="B918" s="234"/>
      <c r="C918" s="235"/>
      <c r="D918" s="236" t="s">
        <v>215</v>
      </c>
      <c r="E918" s="237" t="s">
        <v>19</v>
      </c>
      <c r="F918" s="238" t="s">
        <v>216</v>
      </c>
      <c r="G918" s="235"/>
      <c r="H918" s="237" t="s">
        <v>19</v>
      </c>
      <c r="I918" s="239"/>
      <c r="J918" s="235"/>
      <c r="K918" s="235"/>
      <c r="L918" s="240"/>
      <c r="M918" s="241"/>
      <c r="N918" s="242"/>
      <c r="O918" s="242"/>
      <c r="P918" s="242"/>
      <c r="Q918" s="242"/>
      <c r="R918" s="242"/>
      <c r="S918" s="242"/>
      <c r="T918" s="24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4" t="s">
        <v>215</v>
      </c>
      <c r="AU918" s="244" t="s">
        <v>81</v>
      </c>
      <c r="AV918" s="13" t="s">
        <v>79</v>
      </c>
      <c r="AW918" s="13" t="s">
        <v>33</v>
      </c>
      <c r="AX918" s="13" t="s">
        <v>72</v>
      </c>
      <c r="AY918" s="244" t="s">
        <v>203</v>
      </c>
    </row>
    <row r="919" s="13" customFormat="1">
      <c r="A919" s="13"/>
      <c r="B919" s="234"/>
      <c r="C919" s="235"/>
      <c r="D919" s="236" t="s">
        <v>215</v>
      </c>
      <c r="E919" s="237" t="s">
        <v>19</v>
      </c>
      <c r="F919" s="238" t="s">
        <v>1195</v>
      </c>
      <c r="G919" s="235"/>
      <c r="H919" s="237" t="s">
        <v>19</v>
      </c>
      <c r="I919" s="239"/>
      <c r="J919" s="235"/>
      <c r="K919" s="235"/>
      <c r="L919" s="240"/>
      <c r="M919" s="241"/>
      <c r="N919" s="242"/>
      <c r="O919" s="242"/>
      <c r="P919" s="242"/>
      <c r="Q919" s="242"/>
      <c r="R919" s="242"/>
      <c r="S919" s="242"/>
      <c r="T919" s="24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4" t="s">
        <v>215</v>
      </c>
      <c r="AU919" s="244" t="s">
        <v>81</v>
      </c>
      <c r="AV919" s="13" t="s">
        <v>79</v>
      </c>
      <c r="AW919" s="13" t="s">
        <v>33</v>
      </c>
      <c r="AX919" s="13" t="s">
        <v>72</v>
      </c>
      <c r="AY919" s="244" t="s">
        <v>203</v>
      </c>
    </row>
    <row r="920" s="13" customFormat="1">
      <c r="A920" s="13"/>
      <c r="B920" s="234"/>
      <c r="C920" s="235"/>
      <c r="D920" s="236" t="s">
        <v>215</v>
      </c>
      <c r="E920" s="237" t="s">
        <v>19</v>
      </c>
      <c r="F920" s="238" t="s">
        <v>450</v>
      </c>
      <c r="G920" s="235"/>
      <c r="H920" s="237" t="s">
        <v>19</v>
      </c>
      <c r="I920" s="239"/>
      <c r="J920" s="235"/>
      <c r="K920" s="235"/>
      <c r="L920" s="240"/>
      <c r="M920" s="241"/>
      <c r="N920" s="242"/>
      <c r="O920" s="242"/>
      <c r="P920" s="242"/>
      <c r="Q920" s="242"/>
      <c r="R920" s="242"/>
      <c r="S920" s="242"/>
      <c r="T920" s="24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4" t="s">
        <v>215</v>
      </c>
      <c r="AU920" s="244" t="s">
        <v>81</v>
      </c>
      <c r="AV920" s="13" t="s">
        <v>79</v>
      </c>
      <c r="AW920" s="13" t="s">
        <v>33</v>
      </c>
      <c r="AX920" s="13" t="s">
        <v>72</v>
      </c>
      <c r="AY920" s="244" t="s">
        <v>203</v>
      </c>
    </row>
    <row r="921" s="13" customFormat="1">
      <c r="A921" s="13"/>
      <c r="B921" s="234"/>
      <c r="C921" s="235"/>
      <c r="D921" s="236" t="s">
        <v>215</v>
      </c>
      <c r="E921" s="237" t="s">
        <v>19</v>
      </c>
      <c r="F921" s="238" t="s">
        <v>999</v>
      </c>
      <c r="G921" s="235"/>
      <c r="H921" s="237" t="s">
        <v>19</v>
      </c>
      <c r="I921" s="239"/>
      <c r="J921" s="235"/>
      <c r="K921" s="235"/>
      <c r="L921" s="240"/>
      <c r="M921" s="241"/>
      <c r="N921" s="242"/>
      <c r="O921" s="242"/>
      <c r="P921" s="242"/>
      <c r="Q921" s="242"/>
      <c r="R921" s="242"/>
      <c r="S921" s="242"/>
      <c r="T921" s="24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4" t="s">
        <v>215</v>
      </c>
      <c r="AU921" s="244" t="s">
        <v>81</v>
      </c>
      <c r="AV921" s="13" t="s">
        <v>79</v>
      </c>
      <c r="AW921" s="13" t="s">
        <v>33</v>
      </c>
      <c r="AX921" s="13" t="s">
        <v>72</v>
      </c>
      <c r="AY921" s="244" t="s">
        <v>203</v>
      </c>
    </row>
    <row r="922" s="13" customFormat="1">
      <c r="A922" s="13"/>
      <c r="B922" s="234"/>
      <c r="C922" s="235"/>
      <c r="D922" s="236" t="s">
        <v>215</v>
      </c>
      <c r="E922" s="237" t="s">
        <v>19</v>
      </c>
      <c r="F922" s="238" t="s">
        <v>1000</v>
      </c>
      <c r="G922" s="235"/>
      <c r="H922" s="237" t="s">
        <v>19</v>
      </c>
      <c r="I922" s="239"/>
      <c r="J922" s="235"/>
      <c r="K922" s="235"/>
      <c r="L922" s="240"/>
      <c r="M922" s="241"/>
      <c r="N922" s="242"/>
      <c r="O922" s="242"/>
      <c r="P922" s="242"/>
      <c r="Q922" s="242"/>
      <c r="R922" s="242"/>
      <c r="S922" s="242"/>
      <c r="T922" s="24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4" t="s">
        <v>215</v>
      </c>
      <c r="AU922" s="244" t="s">
        <v>81</v>
      </c>
      <c r="AV922" s="13" t="s">
        <v>79</v>
      </c>
      <c r="AW922" s="13" t="s">
        <v>33</v>
      </c>
      <c r="AX922" s="13" t="s">
        <v>72</v>
      </c>
      <c r="AY922" s="244" t="s">
        <v>203</v>
      </c>
    </row>
    <row r="923" s="14" customFormat="1">
      <c r="A923" s="14"/>
      <c r="B923" s="245"/>
      <c r="C923" s="246"/>
      <c r="D923" s="236" t="s">
        <v>215</v>
      </c>
      <c r="E923" s="247" t="s">
        <v>19</v>
      </c>
      <c r="F923" s="248" t="s">
        <v>451</v>
      </c>
      <c r="G923" s="246"/>
      <c r="H923" s="249">
        <v>29.239999999999998</v>
      </c>
      <c r="I923" s="250"/>
      <c r="J923" s="246"/>
      <c r="K923" s="246"/>
      <c r="L923" s="251"/>
      <c r="M923" s="252"/>
      <c r="N923" s="253"/>
      <c r="O923" s="253"/>
      <c r="P923" s="253"/>
      <c r="Q923" s="253"/>
      <c r="R923" s="253"/>
      <c r="S923" s="253"/>
      <c r="T923" s="25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5" t="s">
        <v>215</v>
      </c>
      <c r="AU923" s="255" t="s">
        <v>81</v>
      </c>
      <c r="AV923" s="14" t="s">
        <v>81</v>
      </c>
      <c r="AW923" s="14" t="s">
        <v>33</v>
      </c>
      <c r="AX923" s="14" t="s">
        <v>72</v>
      </c>
      <c r="AY923" s="255" t="s">
        <v>203</v>
      </c>
    </row>
    <row r="924" s="13" customFormat="1">
      <c r="A924" s="13"/>
      <c r="B924" s="234"/>
      <c r="C924" s="235"/>
      <c r="D924" s="236" t="s">
        <v>215</v>
      </c>
      <c r="E924" s="237" t="s">
        <v>19</v>
      </c>
      <c r="F924" s="238" t="s">
        <v>216</v>
      </c>
      <c r="G924" s="235"/>
      <c r="H924" s="237" t="s">
        <v>19</v>
      </c>
      <c r="I924" s="239"/>
      <c r="J924" s="235"/>
      <c r="K924" s="235"/>
      <c r="L924" s="240"/>
      <c r="M924" s="241"/>
      <c r="N924" s="242"/>
      <c r="O924" s="242"/>
      <c r="P924" s="242"/>
      <c r="Q924" s="242"/>
      <c r="R924" s="242"/>
      <c r="S924" s="242"/>
      <c r="T924" s="24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4" t="s">
        <v>215</v>
      </c>
      <c r="AU924" s="244" t="s">
        <v>81</v>
      </c>
      <c r="AV924" s="13" t="s">
        <v>79</v>
      </c>
      <c r="AW924" s="13" t="s">
        <v>33</v>
      </c>
      <c r="AX924" s="13" t="s">
        <v>72</v>
      </c>
      <c r="AY924" s="244" t="s">
        <v>203</v>
      </c>
    </row>
    <row r="925" s="13" customFormat="1">
      <c r="A925" s="13"/>
      <c r="B925" s="234"/>
      <c r="C925" s="235"/>
      <c r="D925" s="236" t="s">
        <v>215</v>
      </c>
      <c r="E925" s="237" t="s">
        <v>19</v>
      </c>
      <c r="F925" s="238" t="s">
        <v>1196</v>
      </c>
      <c r="G925" s="235"/>
      <c r="H925" s="237" t="s">
        <v>19</v>
      </c>
      <c r="I925" s="239"/>
      <c r="J925" s="235"/>
      <c r="K925" s="235"/>
      <c r="L925" s="240"/>
      <c r="M925" s="241"/>
      <c r="N925" s="242"/>
      <c r="O925" s="242"/>
      <c r="P925" s="242"/>
      <c r="Q925" s="242"/>
      <c r="R925" s="242"/>
      <c r="S925" s="242"/>
      <c r="T925" s="24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4" t="s">
        <v>215</v>
      </c>
      <c r="AU925" s="244" t="s">
        <v>81</v>
      </c>
      <c r="AV925" s="13" t="s">
        <v>79</v>
      </c>
      <c r="AW925" s="13" t="s">
        <v>33</v>
      </c>
      <c r="AX925" s="13" t="s">
        <v>72</v>
      </c>
      <c r="AY925" s="244" t="s">
        <v>203</v>
      </c>
    </row>
    <row r="926" s="13" customFormat="1">
      <c r="A926" s="13"/>
      <c r="B926" s="234"/>
      <c r="C926" s="235"/>
      <c r="D926" s="236" t="s">
        <v>215</v>
      </c>
      <c r="E926" s="237" t="s">
        <v>19</v>
      </c>
      <c r="F926" s="238" t="s">
        <v>450</v>
      </c>
      <c r="G926" s="235"/>
      <c r="H926" s="237" t="s">
        <v>19</v>
      </c>
      <c r="I926" s="239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215</v>
      </c>
      <c r="AU926" s="244" t="s">
        <v>81</v>
      </c>
      <c r="AV926" s="13" t="s">
        <v>79</v>
      </c>
      <c r="AW926" s="13" t="s">
        <v>33</v>
      </c>
      <c r="AX926" s="13" t="s">
        <v>72</v>
      </c>
      <c r="AY926" s="244" t="s">
        <v>203</v>
      </c>
    </row>
    <row r="927" s="13" customFormat="1">
      <c r="A927" s="13"/>
      <c r="B927" s="234"/>
      <c r="C927" s="235"/>
      <c r="D927" s="236" t="s">
        <v>215</v>
      </c>
      <c r="E927" s="237" t="s">
        <v>19</v>
      </c>
      <c r="F927" s="238" t="s">
        <v>999</v>
      </c>
      <c r="G927" s="235"/>
      <c r="H927" s="237" t="s">
        <v>19</v>
      </c>
      <c r="I927" s="239"/>
      <c r="J927" s="235"/>
      <c r="K927" s="235"/>
      <c r="L927" s="240"/>
      <c r="M927" s="241"/>
      <c r="N927" s="242"/>
      <c r="O927" s="242"/>
      <c r="P927" s="242"/>
      <c r="Q927" s="242"/>
      <c r="R927" s="242"/>
      <c r="S927" s="242"/>
      <c r="T927" s="24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4" t="s">
        <v>215</v>
      </c>
      <c r="AU927" s="244" t="s">
        <v>81</v>
      </c>
      <c r="AV927" s="13" t="s">
        <v>79</v>
      </c>
      <c r="AW927" s="13" t="s">
        <v>33</v>
      </c>
      <c r="AX927" s="13" t="s">
        <v>72</v>
      </c>
      <c r="AY927" s="244" t="s">
        <v>203</v>
      </c>
    </row>
    <row r="928" s="13" customFormat="1">
      <c r="A928" s="13"/>
      <c r="B928" s="234"/>
      <c r="C928" s="235"/>
      <c r="D928" s="236" t="s">
        <v>215</v>
      </c>
      <c r="E928" s="237" t="s">
        <v>19</v>
      </c>
      <c r="F928" s="238" t="s">
        <v>1002</v>
      </c>
      <c r="G928" s="235"/>
      <c r="H928" s="237" t="s">
        <v>19</v>
      </c>
      <c r="I928" s="239"/>
      <c r="J928" s="235"/>
      <c r="K928" s="235"/>
      <c r="L928" s="240"/>
      <c r="M928" s="241"/>
      <c r="N928" s="242"/>
      <c r="O928" s="242"/>
      <c r="P928" s="242"/>
      <c r="Q928" s="242"/>
      <c r="R928" s="242"/>
      <c r="S928" s="242"/>
      <c r="T928" s="24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4" t="s">
        <v>215</v>
      </c>
      <c r="AU928" s="244" t="s">
        <v>81</v>
      </c>
      <c r="AV928" s="13" t="s">
        <v>79</v>
      </c>
      <c r="AW928" s="13" t="s">
        <v>33</v>
      </c>
      <c r="AX928" s="13" t="s">
        <v>72</v>
      </c>
      <c r="AY928" s="244" t="s">
        <v>203</v>
      </c>
    </row>
    <row r="929" s="14" customFormat="1">
      <c r="A929" s="14"/>
      <c r="B929" s="245"/>
      <c r="C929" s="246"/>
      <c r="D929" s="236" t="s">
        <v>215</v>
      </c>
      <c r="E929" s="247" t="s">
        <v>19</v>
      </c>
      <c r="F929" s="248" t="s">
        <v>1197</v>
      </c>
      <c r="G929" s="246"/>
      <c r="H929" s="249">
        <v>107.06100000000001</v>
      </c>
      <c r="I929" s="250"/>
      <c r="J929" s="246"/>
      <c r="K929" s="246"/>
      <c r="L929" s="251"/>
      <c r="M929" s="252"/>
      <c r="N929" s="253"/>
      <c r="O929" s="253"/>
      <c r="P929" s="253"/>
      <c r="Q929" s="253"/>
      <c r="R929" s="253"/>
      <c r="S929" s="253"/>
      <c r="T929" s="25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5" t="s">
        <v>215</v>
      </c>
      <c r="AU929" s="255" t="s">
        <v>81</v>
      </c>
      <c r="AV929" s="14" t="s">
        <v>81</v>
      </c>
      <c r="AW929" s="14" t="s">
        <v>33</v>
      </c>
      <c r="AX929" s="14" t="s">
        <v>72</v>
      </c>
      <c r="AY929" s="255" t="s">
        <v>203</v>
      </c>
    </row>
    <row r="930" s="15" customFormat="1">
      <c r="A930" s="15"/>
      <c r="B930" s="256"/>
      <c r="C930" s="257"/>
      <c r="D930" s="236" t="s">
        <v>215</v>
      </c>
      <c r="E930" s="258" t="s">
        <v>19</v>
      </c>
      <c r="F930" s="259" t="s">
        <v>246</v>
      </c>
      <c r="G930" s="257"/>
      <c r="H930" s="260">
        <v>1036.854</v>
      </c>
      <c r="I930" s="261"/>
      <c r="J930" s="257"/>
      <c r="K930" s="257"/>
      <c r="L930" s="262"/>
      <c r="M930" s="263"/>
      <c r="N930" s="264"/>
      <c r="O930" s="264"/>
      <c r="P930" s="264"/>
      <c r="Q930" s="264"/>
      <c r="R930" s="264"/>
      <c r="S930" s="264"/>
      <c r="T930" s="26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T930" s="266" t="s">
        <v>215</v>
      </c>
      <c r="AU930" s="266" t="s">
        <v>81</v>
      </c>
      <c r="AV930" s="15" t="s">
        <v>211</v>
      </c>
      <c r="AW930" s="15" t="s">
        <v>33</v>
      </c>
      <c r="AX930" s="15" t="s">
        <v>79</v>
      </c>
      <c r="AY930" s="266" t="s">
        <v>203</v>
      </c>
    </row>
    <row r="931" s="2" customFormat="1" ht="16.5" customHeight="1">
      <c r="A931" s="40"/>
      <c r="B931" s="41"/>
      <c r="C931" s="216" t="s">
        <v>960</v>
      </c>
      <c r="D931" s="216" t="s">
        <v>206</v>
      </c>
      <c r="E931" s="217" t="s">
        <v>1021</v>
      </c>
      <c r="F931" s="218" t="s">
        <v>1022</v>
      </c>
      <c r="G931" s="219" t="s">
        <v>209</v>
      </c>
      <c r="H931" s="220">
        <v>87.649000000000001</v>
      </c>
      <c r="I931" s="221"/>
      <c r="J931" s="222">
        <f>ROUND(I931*H931,2)</f>
        <v>0</v>
      </c>
      <c r="K931" s="218" t="s">
        <v>210</v>
      </c>
      <c r="L931" s="46"/>
      <c r="M931" s="223" t="s">
        <v>19</v>
      </c>
      <c r="N931" s="224" t="s">
        <v>43</v>
      </c>
      <c r="O931" s="86"/>
      <c r="P931" s="225">
        <f>O931*H931</f>
        <v>0</v>
      </c>
      <c r="Q931" s="225">
        <v>7.1500000000000002E-06</v>
      </c>
      <c r="R931" s="225">
        <f>Q931*H931</f>
        <v>0.00062669035000000007</v>
      </c>
      <c r="S931" s="225">
        <v>0</v>
      </c>
      <c r="T931" s="226">
        <f>S931*H931</f>
        <v>0</v>
      </c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R931" s="227" t="s">
        <v>321</v>
      </c>
      <c r="AT931" s="227" t="s">
        <v>206</v>
      </c>
      <c r="AU931" s="227" t="s">
        <v>81</v>
      </c>
      <c r="AY931" s="19" t="s">
        <v>203</v>
      </c>
      <c r="BE931" s="228">
        <f>IF(N931="základní",J931,0)</f>
        <v>0</v>
      </c>
      <c r="BF931" s="228">
        <f>IF(N931="snížená",J931,0)</f>
        <v>0</v>
      </c>
      <c r="BG931" s="228">
        <f>IF(N931="zákl. přenesená",J931,0)</f>
        <v>0</v>
      </c>
      <c r="BH931" s="228">
        <f>IF(N931="sníž. přenesená",J931,0)</f>
        <v>0</v>
      </c>
      <c r="BI931" s="228">
        <f>IF(N931="nulová",J931,0)</f>
        <v>0</v>
      </c>
      <c r="BJ931" s="19" t="s">
        <v>79</v>
      </c>
      <c r="BK931" s="228">
        <f>ROUND(I931*H931,2)</f>
        <v>0</v>
      </c>
      <c r="BL931" s="19" t="s">
        <v>321</v>
      </c>
      <c r="BM931" s="227" t="s">
        <v>1198</v>
      </c>
    </row>
    <row r="932" s="2" customFormat="1">
      <c r="A932" s="40"/>
      <c r="B932" s="41"/>
      <c r="C932" s="42"/>
      <c r="D932" s="229" t="s">
        <v>213</v>
      </c>
      <c r="E932" s="42"/>
      <c r="F932" s="230" t="s">
        <v>1024</v>
      </c>
      <c r="G932" s="42"/>
      <c r="H932" s="42"/>
      <c r="I932" s="231"/>
      <c r="J932" s="42"/>
      <c r="K932" s="42"/>
      <c r="L932" s="46"/>
      <c r="M932" s="232"/>
      <c r="N932" s="233"/>
      <c r="O932" s="86"/>
      <c r="P932" s="86"/>
      <c r="Q932" s="86"/>
      <c r="R932" s="86"/>
      <c r="S932" s="86"/>
      <c r="T932" s="87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T932" s="19" t="s">
        <v>213</v>
      </c>
      <c r="AU932" s="19" t="s">
        <v>81</v>
      </c>
    </row>
    <row r="933" s="13" customFormat="1">
      <c r="A933" s="13"/>
      <c r="B933" s="234"/>
      <c r="C933" s="235"/>
      <c r="D933" s="236" t="s">
        <v>215</v>
      </c>
      <c r="E933" s="237" t="s">
        <v>19</v>
      </c>
      <c r="F933" s="238" t="s">
        <v>216</v>
      </c>
      <c r="G933" s="235"/>
      <c r="H933" s="237" t="s">
        <v>19</v>
      </c>
      <c r="I933" s="239"/>
      <c r="J933" s="235"/>
      <c r="K933" s="235"/>
      <c r="L933" s="240"/>
      <c r="M933" s="241"/>
      <c r="N933" s="242"/>
      <c r="O933" s="242"/>
      <c r="P933" s="242"/>
      <c r="Q933" s="242"/>
      <c r="R933" s="242"/>
      <c r="S933" s="242"/>
      <c r="T933" s="24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4" t="s">
        <v>215</v>
      </c>
      <c r="AU933" s="244" t="s">
        <v>81</v>
      </c>
      <c r="AV933" s="13" t="s">
        <v>79</v>
      </c>
      <c r="AW933" s="13" t="s">
        <v>33</v>
      </c>
      <c r="AX933" s="13" t="s">
        <v>72</v>
      </c>
      <c r="AY933" s="244" t="s">
        <v>203</v>
      </c>
    </row>
    <row r="934" s="13" customFormat="1">
      <c r="A934" s="13"/>
      <c r="B934" s="234"/>
      <c r="C934" s="235"/>
      <c r="D934" s="236" t="s">
        <v>215</v>
      </c>
      <c r="E934" s="237" t="s">
        <v>19</v>
      </c>
      <c r="F934" s="238" t="s">
        <v>1163</v>
      </c>
      <c r="G934" s="235"/>
      <c r="H934" s="237" t="s">
        <v>19</v>
      </c>
      <c r="I934" s="239"/>
      <c r="J934" s="235"/>
      <c r="K934" s="235"/>
      <c r="L934" s="240"/>
      <c r="M934" s="241"/>
      <c r="N934" s="242"/>
      <c r="O934" s="242"/>
      <c r="P934" s="242"/>
      <c r="Q934" s="242"/>
      <c r="R934" s="242"/>
      <c r="S934" s="242"/>
      <c r="T934" s="24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4" t="s">
        <v>215</v>
      </c>
      <c r="AU934" s="244" t="s">
        <v>81</v>
      </c>
      <c r="AV934" s="13" t="s">
        <v>79</v>
      </c>
      <c r="AW934" s="13" t="s">
        <v>33</v>
      </c>
      <c r="AX934" s="13" t="s">
        <v>72</v>
      </c>
      <c r="AY934" s="244" t="s">
        <v>203</v>
      </c>
    </row>
    <row r="935" s="13" customFormat="1">
      <c r="A935" s="13"/>
      <c r="B935" s="234"/>
      <c r="C935" s="235"/>
      <c r="D935" s="236" t="s">
        <v>215</v>
      </c>
      <c r="E935" s="237" t="s">
        <v>19</v>
      </c>
      <c r="F935" s="238" t="s">
        <v>438</v>
      </c>
      <c r="G935" s="235"/>
      <c r="H935" s="237" t="s">
        <v>19</v>
      </c>
      <c r="I935" s="239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215</v>
      </c>
      <c r="AU935" s="244" t="s">
        <v>81</v>
      </c>
      <c r="AV935" s="13" t="s">
        <v>79</v>
      </c>
      <c r="AW935" s="13" t="s">
        <v>33</v>
      </c>
      <c r="AX935" s="13" t="s">
        <v>72</v>
      </c>
      <c r="AY935" s="244" t="s">
        <v>203</v>
      </c>
    </row>
    <row r="936" s="13" customFormat="1">
      <c r="A936" s="13"/>
      <c r="B936" s="234"/>
      <c r="C936" s="235"/>
      <c r="D936" s="236" t="s">
        <v>215</v>
      </c>
      <c r="E936" s="237" t="s">
        <v>19</v>
      </c>
      <c r="F936" s="238" t="s">
        <v>949</v>
      </c>
      <c r="G936" s="235"/>
      <c r="H936" s="237" t="s">
        <v>19</v>
      </c>
      <c r="I936" s="239"/>
      <c r="J936" s="235"/>
      <c r="K936" s="235"/>
      <c r="L936" s="240"/>
      <c r="M936" s="241"/>
      <c r="N936" s="242"/>
      <c r="O936" s="242"/>
      <c r="P936" s="242"/>
      <c r="Q936" s="242"/>
      <c r="R936" s="242"/>
      <c r="S936" s="242"/>
      <c r="T936" s="24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4" t="s">
        <v>215</v>
      </c>
      <c r="AU936" s="244" t="s">
        <v>81</v>
      </c>
      <c r="AV936" s="13" t="s">
        <v>79</v>
      </c>
      <c r="AW936" s="13" t="s">
        <v>33</v>
      </c>
      <c r="AX936" s="13" t="s">
        <v>72</v>
      </c>
      <c r="AY936" s="244" t="s">
        <v>203</v>
      </c>
    </row>
    <row r="937" s="13" customFormat="1">
      <c r="A937" s="13"/>
      <c r="B937" s="234"/>
      <c r="C937" s="235"/>
      <c r="D937" s="236" t="s">
        <v>215</v>
      </c>
      <c r="E937" s="237" t="s">
        <v>19</v>
      </c>
      <c r="F937" s="238" t="s">
        <v>971</v>
      </c>
      <c r="G937" s="235"/>
      <c r="H937" s="237" t="s">
        <v>19</v>
      </c>
      <c r="I937" s="239"/>
      <c r="J937" s="235"/>
      <c r="K937" s="235"/>
      <c r="L937" s="240"/>
      <c r="M937" s="241"/>
      <c r="N937" s="242"/>
      <c r="O937" s="242"/>
      <c r="P937" s="242"/>
      <c r="Q937" s="242"/>
      <c r="R937" s="242"/>
      <c r="S937" s="242"/>
      <c r="T937" s="24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4" t="s">
        <v>215</v>
      </c>
      <c r="AU937" s="244" t="s">
        <v>81</v>
      </c>
      <c r="AV937" s="13" t="s">
        <v>79</v>
      </c>
      <c r="AW937" s="13" t="s">
        <v>33</v>
      </c>
      <c r="AX937" s="13" t="s">
        <v>72</v>
      </c>
      <c r="AY937" s="244" t="s">
        <v>203</v>
      </c>
    </row>
    <row r="938" s="14" customFormat="1">
      <c r="A938" s="14"/>
      <c r="B938" s="245"/>
      <c r="C938" s="246"/>
      <c r="D938" s="236" t="s">
        <v>215</v>
      </c>
      <c r="E938" s="247" t="s">
        <v>19</v>
      </c>
      <c r="F938" s="248" t="s">
        <v>1164</v>
      </c>
      <c r="G938" s="246"/>
      <c r="H938" s="249">
        <v>7.6669999999999998</v>
      </c>
      <c r="I938" s="250"/>
      <c r="J938" s="246"/>
      <c r="K938" s="246"/>
      <c r="L938" s="251"/>
      <c r="M938" s="252"/>
      <c r="N938" s="253"/>
      <c r="O938" s="253"/>
      <c r="P938" s="253"/>
      <c r="Q938" s="253"/>
      <c r="R938" s="253"/>
      <c r="S938" s="253"/>
      <c r="T938" s="25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5" t="s">
        <v>215</v>
      </c>
      <c r="AU938" s="255" t="s">
        <v>81</v>
      </c>
      <c r="AV938" s="14" t="s">
        <v>81</v>
      </c>
      <c r="AW938" s="14" t="s">
        <v>33</v>
      </c>
      <c r="AX938" s="14" t="s">
        <v>72</v>
      </c>
      <c r="AY938" s="255" t="s">
        <v>203</v>
      </c>
    </row>
    <row r="939" s="13" customFormat="1">
      <c r="A939" s="13"/>
      <c r="B939" s="234"/>
      <c r="C939" s="235"/>
      <c r="D939" s="236" t="s">
        <v>215</v>
      </c>
      <c r="E939" s="237" t="s">
        <v>19</v>
      </c>
      <c r="F939" s="238" t="s">
        <v>216</v>
      </c>
      <c r="G939" s="235"/>
      <c r="H939" s="237" t="s">
        <v>19</v>
      </c>
      <c r="I939" s="239"/>
      <c r="J939" s="235"/>
      <c r="K939" s="235"/>
      <c r="L939" s="240"/>
      <c r="M939" s="241"/>
      <c r="N939" s="242"/>
      <c r="O939" s="242"/>
      <c r="P939" s="242"/>
      <c r="Q939" s="242"/>
      <c r="R939" s="242"/>
      <c r="S939" s="242"/>
      <c r="T939" s="24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4" t="s">
        <v>215</v>
      </c>
      <c r="AU939" s="244" t="s">
        <v>81</v>
      </c>
      <c r="AV939" s="13" t="s">
        <v>79</v>
      </c>
      <c r="AW939" s="13" t="s">
        <v>33</v>
      </c>
      <c r="AX939" s="13" t="s">
        <v>72</v>
      </c>
      <c r="AY939" s="244" t="s">
        <v>203</v>
      </c>
    </row>
    <row r="940" s="13" customFormat="1">
      <c r="A940" s="13"/>
      <c r="B940" s="234"/>
      <c r="C940" s="235"/>
      <c r="D940" s="236" t="s">
        <v>215</v>
      </c>
      <c r="E940" s="237" t="s">
        <v>19</v>
      </c>
      <c r="F940" s="238" t="s">
        <v>1165</v>
      </c>
      <c r="G940" s="235"/>
      <c r="H940" s="237" t="s">
        <v>19</v>
      </c>
      <c r="I940" s="239"/>
      <c r="J940" s="235"/>
      <c r="K940" s="235"/>
      <c r="L940" s="240"/>
      <c r="M940" s="241"/>
      <c r="N940" s="242"/>
      <c r="O940" s="242"/>
      <c r="P940" s="242"/>
      <c r="Q940" s="242"/>
      <c r="R940" s="242"/>
      <c r="S940" s="242"/>
      <c r="T940" s="24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4" t="s">
        <v>215</v>
      </c>
      <c r="AU940" s="244" t="s">
        <v>81</v>
      </c>
      <c r="AV940" s="13" t="s">
        <v>79</v>
      </c>
      <c r="AW940" s="13" t="s">
        <v>33</v>
      </c>
      <c r="AX940" s="13" t="s">
        <v>72</v>
      </c>
      <c r="AY940" s="244" t="s">
        <v>203</v>
      </c>
    </row>
    <row r="941" s="13" customFormat="1">
      <c r="A941" s="13"/>
      <c r="B941" s="234"/>
      <c r="C941" s="235"/>
      <c r="D941" s="236" t="s">
        <v>215</v>
      </c>
      <c r="E941" s="237" t="s">
        <v>19</v>
      </c>
      <c r="F941" s="238" t="s">
        <v>441</v>
      </c>
      <c r="G941" s="235"/>
      <c r="H941" s="237" t="s">
        <v>19</v>
      </c>
      <c r="I941" s="239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215</v>
      </c>
      <c r="AU941" s="244" t="s">
        <v>81</v>
      </c>
      <c r="AV941" s="13" t="s">
        <v>79</v>
      </c>
      <c r="AW941" s="13" t="s">
        <v>33</v>
      </c>
      <c r="AX941" s="13" t="s">
        <v>72</v>
      </c>
      <c r="AY941" s="244" t="s">
        <v>203</v>
      </c>
    </row>
    <row r="942" s="13" customFormat="1">
      <c r="A942" s="13"/>
      <c r="B942" s="234"/>
      <c r="C942" s="235"/>
      <c r="D942" s="236" t="s">
        <v>215</v>
      </c>
      <c r="E942" s="237" t="s">
        <v>19</v>
      </c>
      <c r="F942" s="238" t="s">
        <v>949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215</v>
      </c>
      <c r="AU942" s="244" t="s">
        <v>81</v>
      </c>
      <c r="AV942" s="13" t="s">
        <v>79</v>
      </c>
      <c r="AW942" s="13" t="s">
        <v>33</v>
      </c>
      <c r="AX942" s="13" t="s">
        <v>72</v>
      </c>
      <c r="AY942" s="244" t="s">
        <v>203</v>
      </c>
    </row>
    <row r="943" s="13" customFormat="1">
      <c r="A943" s="13"/>
      <c r="B943" s="234"/>
      <c r="C943" s="235"/>
      <c r="D943" s="236" t="s">
        <v>215</v>
      </c>
      <c r="E943" s="237" t="s">
        <v>19</v>
      </c>
      <c r="F943" s="238" t="s">
        <v>971</v>
      </c>
      <c r="G943" s="235"/>
      <c r="H943" s="237" t="s">
        <v>19</v>
      </c>
      <c r="I943" s="239"/>
      <c r="J943" s="235"/>
      <c r="K943" s="235"/>
      <c r="L943" s="240"/>
      <c r="M943" s="241"/>
      <c r="N943" s="242"/>
      <c r="O943" s="242"/>
      <c r="P943" s="242"/>
      <c r="Q943" s="242"/>
      <c r="R943" s="242"/>
      <c r="S943" s="242"/>
      <c r="T943" s="24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4" t="s">
        <v>215</v>
      </c>
      <c r="AU943" s="244" t="s">
        <v>81</v>
      </c>
      <c r="AV943" s="13" t="s">
        <v>79</v>
      </c>
      <c r="AW943" s="13" t="s">
        <v>33</v>
      </c>
      <c r="AX943" s="13" t="s">
        <v>72</v>
      </c>
      <c r="AY943" s="244" t="s">
        <v>203</v>
      </c>
    </row>
    <row r="944" s="14" customFormat="1">
      <c r="A944" s="14"/>
      <c r="B944" s="245"/>
      <c r="C944" s="246"/>
      <c r="D944" s="236" t="s">
        <v>215</v>
      </c>
      <c r="E944" s="247" t="s">
        <v>19</v>
      </c>
      <c r="F944" s="248" t="s">
        <v>1166</v>
      </c>
      <c r="G944" s="246"/>
      <c r="H944" s="249">
        <v>11</v>
      </c>
      <c r="I944" s="250"/>
      <c r="J944" s="246"/>
      <c r="K944" s="246"/>
      <c r="L944" s="251"/>
      <c r="M944" s="252"/>
      <c r="N944" s="253"/>
      <c r="O944" s="253"/>
      <c r="P944" s="253"/>
      <c r="Q944" s="253"/>
      <c r="R944" s="253"/>
      <c r="S944" s="253"/>
      <c r="T944" s="25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5" t="s">
        <v>215</v>
      </c>
      <c r="AU944" s="255" t="s">
        <v>81</v>
      </c>
      <c r="AV944" s="14" t="s">
        <v>81</v>
      </c>
      <c r="AW944" s="14" t="s">
        <v>33</v>
      </c>
      <c r="AX944" s="14" t="s">
        <v>72</v>
      </c>
      <c r="AY944" s="255" t="s">
        <v>203</v>
      </c>
    </row>
    <row r="945" s="13" customFormat="1">
      <c r="A945" s="13"/>
      <c r="B945" s="234"/>
      <c r="C945" s="235"/>
      <c r="D945" s="236" t="s">
        <v>215</v>
      </c>
      <c r="E945" s="237" t="s">
        <v>19</v>
      </c>
      <c r="F945" s="238" t="s">
        <v>216</v>
      </c>
      <c r="G945" s="235"/>
      <c r="H945" s="237" t="s">
        <v>19</v>
      </c>
      <c r="I945" s="239"/>
      <c r="J945" s="235"/>
      <c r="K945" s="235"/>
      <c r="L945" s="240"/>
      <c r="M945" s="241"/>
      <c r="N945" s="242"/>
      <c r="O945" s="242"/>
      <c r="P945" s="242"/>
      <c r="Q945" s="242"/>
      <c r="R945" s="242"/>
      <c r="S945" s="242"/>
      <c r="T945" s="24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4" t="s">
        <v>215</v>
      </c>
      <c r="AU945" s="244" t="s">
        <v>81</v>
      </c>
      <c r="AV945" s="13" t="s">
        <v>79</v>
      </c>
      <c r="AW945" s="13" t="s">
        <v>33</v>
      </c>
      <c r="AX945" s="13" t="s">
        <v>72</v>
      </c>
      <c r="AY945" s="244" t="s">
        <v>203</v>
      </c>
    </row>
    <row r="946" s="13" customFormat="1">
      <c r="A946" s="13"/>
      <c r="B946" s="234"/>
      <c r="C946" s="235"/>
      <c r="D946" s="236" t="s">
        <v>215</v>
      </c>
      <c r="E946" s="237" t="s">
        <v>19</v>
      </c>
      <c r="F946" s="238" t="s">
        <v>1167</v>
      </c>
      <c r="G946" s="235"/>
      <c r="H946" s="237" t="s">
        <v>19</v>
      </c>
      <c r="I946" s="239"/>
      <c r="J946" s="235"/>
      <c r="K946" s="235"/>
      <c r="L946" s="240"/>
      <c r="M946" s="241"/>
      <c r="N946" s="242"/>
      <c r="O946" s="242"/>
      <c r="P946" s="242"/>
      <c r="Q946" s="242"/>
      <c r="R946" s="242"/>
      <c r="S946" s="242"/>
      <c r="T946" s="24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4" t="s">
        <v>215</v>
      </c>
      <c r="AU946" s="244" t="s">
        <v>81</v>
      </c>
      <c r="AV946" s="13" t="s">
        <v>79</v>
      </c>
      <c r="AW946" s="13" t="s">
        <v>33</v>
      </c>
      <c r="AX946" s="13" t="s">
        <v>72</v>
      </c>
      <c r="AY946" s="244" t="s">
        <v>203</v>
      </c>
    </row>
    <row r="947" s="13" customFormat="1">
      <c r="A947" s="13"/>
      <c r="B947" s="234"/>
      <c r="C947" s="235"/>
      <c r="D947" s="236" t="s">
        <v>215</v>
      </c>
      <c r="E947" s="237" t="s">
        <v>19</v>
      </c>
      <c r="F947" s="238" t="s">
        <v>444</v>
      </c>
      <c r="G947" s="235"/>
      <c r="H947" s="237" t="s">
        <v>19</v>
      </c>
      <c r="I947" s="239"/>
      <c r="J947" s="235"/>
      <c r="K947" s="235"/>
      <c r="L947" s="240"/>
      <c r="M947" s="241"/>
      <c r="N947" s="242"/>
      <c r="O947" s="242"/>
      <c r="P947" s="242"/>
      <c r="Q947" s="242"/>
      <c r="R947" s="242"/>
      <c r="S947" s="242"/>
      <c r="T947" s="24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4" t="s">
        <v>215</v>
      </c>
      <c r="AU947" s="244" t="s">
        <v>81</v>
      </c>
      <c r="AV947" s="13" t="s">
        <v>79</v>
      </c>
      <c r="AW947" s="13" t="s">
        <v>33</v>
      </c>
      <c r="AX947" s="13" t="s">
        <v>72</v>
      </c>
      <c r="AY947" s="244" t="s">
        <v>203</v>
      </c>
    </row>
    <row r="948" s="13" customFormat="1">
      <c r="A948" s="13"/>
      <c r="B948" s="234"/>
      <c r="C948" s="235"/>
      <c r="D948" s="236" t="s">
        <v>215</v>
      </c>
      <c r="E948" s="237" t="s">
        <v>19</v>
      </c>
      <c r="F948" s="238" t="s">
        <v>949</v>
      </c>
      <c r="G948" s="235"/>
      <c r="H948" s="237" t="s">
        <v>19</v>
      </c>
      <c r="I948" s="239"/>
      <c r="J948" s="235"/>
      <c r="K948" s="235"/>
      <c r="L948" s="240"/>
      <c r="M948" s="241"/>
      <c r="N948" s="242"/>
      <c r="O948" s="242"/>
      <c r="P948" s="242"/>
      <c r="Q948" s="242"/>
      <c r="R948" s="242"/>
      <c r="S948" s="242"/>
      <c r="T948" s="24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4" t="s">
        <v>215</v>
      </c>
      <c r="AU948" s="244" t="s">
        <v>81</v>
      </c>
      <c r="AV948" s="13" t="s">
        <v>79</v>
      </c>
      <c r="AW948" s="13" t="s">
        <v>33</v>
      </c>
      <c r="AX948" s="13" t="s">
        <v>72</v>
      </c>
      <c r="AY948" s="244" t="s">
        <v>203</v>
      </c>
    </row>
    <row r="949" s="13" customFormat="1">
      <c r="A949" s="13"/>
      <c r="B949" s="234"/>
      <c r="C949" s="235"/>
      <c r="D949" s="236" t="s">
        <v>215</v>
      </c>
      <c r="E949" s="237" t="s">
        <v>19</v>
      </c>
      <c r="F949" s="238" t="s">
        <v>971</v>
      </c>
      <c r="G949" s="235"/>
      <c r="H949" s="237" t="s">
        <v>19</v>
      </c>
      <c r="I949" s="239"/>
      <c r="J949" s="235"/>
      <c r="K949" s="235"/>
      <c r="L949" s="240"/>
      <c r="M949" s="241"/>
      <c r="N949" s="242"/>
      <c r="O949" s="242"/>
      <c r="P949" s="242"/>
      <c r="Q949" s="242"/>
      <c r="R949" s="242"/>
      <c r="S949" s="242"/>
      <c r="T949" s="24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4" t="s">
        <v>215</v>
      </c>
      <c r="AU949" s="244" t="s">
        <v>81</v>
      </c>
      <c r="AV949" s="13" t="s">
        <v>79</v>
      </c>
      <c r="AW949" s="13" t="s">
        <v>33</v>
      </c>
      <c r="AX949" s="13" t="s">
        <v>72</v>
      </c>
      <c r="AY949" s="244" t="s">
        <v>203</v>
      </c>
    </row>
    <row r="950" s="14" customFormat="1">
      <c r="A950" s="14"/>
      <c r="B950" s="245"/>
      <c r="C950" s="246"/>
      <c r="D950" s="236" t="s">
        <v>215</v>
      </c>
      <c r="E950" s="247" t="s">
        <v>19</v>
      </c>
      <c r="F950" s="248" t="s">
        <v>1168</v>
      </c>
      <c r="G950" s="246"/>
      <c r="H950" s="249">
        <v>21.742999999999999</v>
      </c>
      <c r="I950" s="250"/>
      <c r="J950" s="246"/>
      <c r="K950" s="246"/>
      <c r="L950" s="251"/>
      <c r="M950" s="252"/>
      <c r="N950" s="253"/>
      <c r="O950" s="253"/>
      <c r="P950" s="253"/>
      <c r="Q950" s="253"/>
      <c r="R950" s="253"/>
      <c r="S950" s="253"/>
      <c r="T950" s="25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5" t="s">
        <v>215</v>
      </c>
      <c r="AU950" s="255" t="s">
        <v>81</v>
      </c>
      <c r="AV950" s="14" t="s">
        <v>81</v>
      </c>
      <c r="AW950" s="14" t="s">
        <v>33</v>
      </c>
      <c r="AX950" s="14" t="s">
        <v>72</v>
      </c>
      <c r="AY950" s="255" t="s">
        <v>203</v>
      </c>
    </row>
    <row r="951" s="13" customFormat="1">
      <c r="A951" s="13"/>
      <c r="B951" s="234"/>
      <c r="C951" s="235"/>
      <c r="D951" s="236" t="s">
        <v>215</v>
      </c>
      <c r="E951" s="237" t="s">
        <v>19</v>
      </c>
      <c r="F951" s="238" t="s">
        <v>216</v>
      </c>
      <c r="G951" s="235"/>
      <c r="H951" s="237" t="s">
        <v>19</v>
      </c>
      <c r="I951" s="239"/>
      <c r="J951" s="235"/>
      <c r="K951" s="235"/>
      <c r="L951" s="240"/>
      <c r="M951" s="241"/>
      <c r="N951" s="242"/>
      <c r="O951" s="242"/>
      <c r="P951" s="242"/>
      <c r="Q951" s="242"/>
      <c r="R951" s="242"/>
      <c r="S951" s="242"/>
      <c r="T951" s="24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4" t="s">
        <v>215</v>
      </c>
      <c r="AU951" s="244" t="s">
        <v>81</v>
      </c>
      <c r="AV951" s="13" t="s">
        <v>79</v>
      </c>
      <c r="AW951" s="13" t="s">
        <v>33</v>
      </c>
      <c r="AX951" s="13" t="s">
        <v>72</v>
      </c>
      <c r="AY951" s="244" t="s">
        <v>203</v>
      </c>
    </row>
    <row r="952" s="13" customFormat="1">
      <c r="A952" s="13"/>
      <c r="B952" s="234"/>
      <c r="C952" s="235"/>
      <c r="D952" s="236" t="s">
        <v>215</v>
      </c>
      <c r="E952" s="237" t="s">
        <v>19</v>
      </c>
      <c r="F952" s="238" t="s">
        <v>1169</v>
      </c>
      <c r="G952" s="235"/>
      <c r="H952" s="237" t="s">
        <v>19</v>
      </c>
      <c r="I952" s="239"/>
      <c r="J952" s="235"/>
      <c r="K952" s="235"/>
      <c r="L952" s="240"/>
      <c r="M952" s="241"/>
      <c r="N952" s="242"/>
      <c r="O952" s="242"/>
      <c r="P952" s="242"/>
      <c r="Q952" s="242"/>
      <c r="R952" s="242"/>
      <c r="S952" s="242"/>
      <c r="T952" s="24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4" t="s">
        <v>215</v>
      </c>
      <c r="AU952" s="244" t="s">
        <v>81</v>
      </c>
      <c r="AV952" s="13" t="s">
        <v>79</v>
      </c>
      <c r="AW952" s="13" t="s">
        <v>33</v>
      </c>
      <c r="AX952" s="13" t="s">
        <v>72</v>
      </c>
      <c r="AY952" s="244" t="s">
        <v>203</v>
      </c>
    </row>
    <row r="953" s="13" customFormat="1">
      <c r="A953" s="13"/>
      <c r="B953" s="234"/>
      <c r="C953" s="235"/>
      <c r="D953" s="236" t="s">
        <v>215</v>
      </c>
      <c r="E953" s="237" t="s">
        <v>19</v>
      </c>
      <c r="F953" s="238" t="s">
        <v>459</v>
      </c>
      <c r="G953" s="235"/>
      <c r="H953" s="237" t="s">
        <v>19</v>
      </c>
      <c r="I953" s="239"/>
      <c r="J953" s="235"/>
      <c r="K953" s="235"/>
      <c r="L953" s="240"/>
      <c r="M953" s="241"/>
      <c r="N953" s="242"/>
      <c r="O953" s="242"/>
      <c r="P953" s="242"/>
      <c r="Q953" s="242"/>
      <c r="R953" s="242"/>
      <c r="S953" s="242"/>
      <c r="T953" s="24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4" t="s">
        <v>215</v>
      </c>
      <c r="AU953" s="244" t="s">
        <v>81</v>
      </c>
      <c r="AV953" s="13" t="s">
        <v>79</v>
      </c>
      <c r="AW953" s="13" t="s">
        <v>33</v>
      </c>
      <c r="AX953" s="13" t="s">
        <v>72</v>
      </c>
      <c r="AY953" s="244" t="s">
        <v>203</v>
      </c>
    </row>
    <row r="954" s="13" customFormat="1">
      <c r="A954" s="13"/>
      <c r="B954" s="234"/>
      <c r="C954" s="235"/>
      <c r="D954" s="236" t="s">
        <v>215</v>
      </c>
      <c r="E954" s="237" t="s">
        <v>19</v>
      </c>
      <c r="F954" s="238" t="s">
        <v>949</v>
      </c>
      <c r="G954" s="235"/>
      <c r="H954" s="237" t="s">
        <v>19</v>
      </c>
      <c r="I954" s="239"/>
      <c r="J954" s="235"/>
      <c r="K954" s="235"/>
      <c r="L954" s="240"/>
      <c r="M954" s="241"/>
      <c r="N954" s="242"/>
      <c r="O954" s="242"/>
      <c r="P954" s="242"/>
      <c r="Q954" s="242"/>
      <c r="R954" s="242"/>
      <c r="S954" s="242"/>
      <c r="T954" s="24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4" t="s">
        <v>215</v>
      </c>
      <c r="AU954" s="244" t="s">
        <v>81</v>
      </c>
      <c r="AV954" s="13" t="s">
        <v>79</v>
      </c>
      <c r="AW954" s="13" t="s">
        <v>33</v>
      </c>
      <c r="AX954" s="13" t="s">
        <v>72</v>
      </c>
      <c r="AY954" s="244" t="s">
        <v>203</v>
      </c>
    </row>
    <row r="955" s="13" customFormat="1">
      <c r="A955" s="13"/>
      <c r="B955" s="234"/>
      <c r="C955" s="235"/>
      <c r="D955" s="236" t="s">
        <v>215</v>
      </c>
      <c r="E955" s="237" t="s">
        <v>19</v>
      </c>
      <c r="F955" s="238" t="s">
        <v>971</v>
      </c>
      <c r="G955" s="235"/>
      <c r="H955" s="237" t="s">
        <v>19</v>
      </c>
      <c r="I955" s="239"/>
      <c r="J955" s="235"/>
      <c r="K955" s="235"/>
      <c r="L955" s="240"/>
      <c r="M955" s="241"/>
      <c r="N955" s="242"/>
      <c r="O955" s="242"/>
      <c r="P955" s="242"/>
      <c r="Q955" s="242"/>
      <c r="R955" s="242"/>
      <c r="S955" s="242"/>
      <c r="T955" s="24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4" t="s">
        <v>215</v>
      </c>
      <c r="AU955" s="244" t="s">
        <v>81</v>
      </c>
      <c r="AV955" s="13" t="s">
        <v>79</v>
      </c>
      <c r="AW955" s="13" t="s">
        <v>33</v>
      </c>
      <c r="AX955" s="13" t="s">
        <v>72</v>
      </c>
      <c r="AY955" s="244" t="s">
        <v>203</v>
      </c>
    </row>
    <row r="956" s="14" customFormat="1">
      <c r="A956" s="14"/>
      <c r="B956" s="245"/>
      <c r="C956" s="246"/>
      <c r="D956" s="236" t="s">
        <v>215</v>
      </c>
      <c r="E956" s="247" t="s">
        <v>19</v>
      </c>
      <c r="F956" s="248" t="s">
        <v>1170</v>
      </c>
      <c r="G956" s="246"/>
      <c r="H956" s="249">
        <v>30.920000000000002</v>
      </c>
      <c r="I956" s="250"/>
      <c r="J956" s="246"/>
      <c r="K956" s="246"/>
      <c r="L956" s="251"/>
      <c r="M956" s="252"/>
      <c r="N956" s="253"/>
      <c r="O956" s="253"/>
      <c r="P956" s="253"/>
      <c r="Q956" s="253"/>
      <c r="R956" s="253"/>
      <c r="S956" s="253"/>
      <c r="T956" s="25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5" t="s">
        <v>215</v>
      </c>
      <c r="AU956" s="255" t="s">
        <v>81</v>
      </c>
      <c r="AV956" s="14" t="s">
        <v>81</v>
      </c>
      <c r="AW956" s="14" t="s">
        <v>33</v>
      </c>
      <c r="AX956" s="14" t="s">
        <v>72</v>
      </c>
      <c r="AY956" s="255" t="s">
        <v>203</v>
      </c>
    </row>
    <row r="957" s="13" customFormat="1">
      <c r="A957" s="13"/>
      <c r="B957" s="234"/>
      <c r="C957" s="235"/>
      <c r="D957" s="236" t="s">
        <v>215</v>
      </c>
      <c r="E957" s="237" t="s">
        <v>19</v>
      </c>
      <c r="F957" s="238" t="s">
        <v>216</v>
      </c>
      <c r="G957" s="235"/>
      <c r="H957" s="237" t="s">
        <v>19</v>
      </c>
      <c r="I957" s="239"/>
      <c r="J957" s="235"/>
      <c r="K957" s="235"/>
      <c r="L957" s="240"/>
      <c r="M957" s="241"/>
      <c r="N957" s="242"/>
      <c r="O957" s="242"/>
      <c r="P957" s="242"/>
      <c r="Q957" s="242"/>
      <c r="R957" s="242"/>
      <c r="S957" s="242"/>
      <c r="T957" s="24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4" t="s">
        <v>215</v>
      </c>
      <c r="AU957" s="244" t="s">
        <v>81</v>
      </c>
      <c r="AV957" s="13" t="s">
        <v>79</v>
      </c>
      <c r="AW957" s="13" t="s">
        <v>33</v>
      </c>
      <c r="AX957" s="13" t="s">
        <v>72</v>
      </c>
      <c r="AY957" s="244" t="s">
        <v>203</v>
      </c>
    </row>
    <row r="958" s="13" customFormat="1">
      <c r="A958" s="13"/>
      <c r="B958" s="234"/>
      <c r="C958" s="235"/>
      <c r="D958" s="236" t="s">
        <v>215</v>
      </c>
      <c r="E958" s="237" t="s">
        <v>19</v>
      </c>
      <c r="F958" s="238" t="s">
        <v>1171</v>
      </c>
      <c r="G958" s="235"/>
      <c r="H958" s="237" t="s">
        <v>19</v>
      </c>
      <c r="I958" s="239"/>
      <c r="J958" s="235"/>
      <c r="K958" s="235"/>
      <c r="L958" s="240"/>
      <c r="M958" s="241"/>
      <c r="N958" s="242"/>
      <c r="O958" s="242"/>
      <c r="P958" s="242"/>
      <c r="Q958" s="242"/>
      <c r="R958" s="242"/>
      <c r="S958" s="242"/>
      <c r="T958" s="24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4" t="s">
        <v>215</v>
      </c>
      <c r="AU958" s="244" t="s">
        <v>81</v>
      </c>
      <c r="AV958" s="13" t="s">
        <v>79</v>
      </c>
      <c r="AW958" s="13" t="s">
        <v>33</v>
      </c>
      <c r="AX958" s="13" t="s">
        <v>72</v>
      </c>
      <c r="AY958" s="244" t="s">
        <v>203</v>
      </c>
    </row>
    <row r="959" s="13" customFormat="1">
      <c r="A959" s="13"/>
      <c r="B959" s="234"/>
      <c r="C959" s="235"/>
      <c r="D959" s="236" t="s">
        <v>215</v>
      </c>
      <c r="E959" s="237" t="s">
        <v>19</v>
      </c>
      <c r="F959" s="238" t="s">
        <v>453</v>
      </c>
      <c r="G959" s="235"/>
      <c r="H959" s="237" t="s">
        <v>19</v>
      </c>
      <c r="I959" s="239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215</v>
      </c>
      <c r="AU959" s="244" t="s">
        <v>81</v>
      </c>
      <c r="AV959" s="13" t="s">
        <v>79</v>
      </c>
      <c r="AW959" s="13" t="s">
        <v>33</v>
      </c>
      <c r="AX959" s="13" t="s">
        <v>72</v>
      </c>
      <c r="AY959" s="244" t="s">
        <v>203</v>
      </c>
    </row>
    <row r="960" s="13" customFormat="1">
      <c r="A960" s="13"/>
      <c r="B960" s="234"/>
      <c r="C960" s="235"/>
      <c r="D960" s="236" t="s">
        <v>215</v>
      </c>
      <c r="E960" s="237" t="s">
        <v>19</v>
      </c>
      <c r="F960" s="238" t="s">
        <v>949</v>
      </c>
      <c r="G960" s="235"/>
      <c r="H960" s="237" t="s">
        <v>19</v>
      </c>
      <c r="I960" s="239"/>
      <c r="J960" s="235"/>
      <c r="K960" s="235"/>
      <c r="L960" s="240"/>
      <c r="M960" s="241"/>
      <c r="N960" s="242"/>
      <c r="O960" s="242"/>
      <c r="P960" s="242"/>
      <c r="Q960" s="242"/>
      <c r="R960" s="242"/>
      <c r="S960" s="242"/>
      <c r="T960" s="24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4" t="s">
        <v>215</v>
      </c>
      <c r="AU960" s="244" t="s">
        <v>81</v>
      </c>
      <c r="AV960" s="13" t="s">
        <v>79</v>
      </c>
      <c r="AW960" s="13" t="s">
        <v>33</v>
      </c>
      <c r="AX960" s="13" t="s">
        <v>72</v>
      </c>
      <c r="AY960" s="244" t="s">
        <v>203</v>
      </c>
    </row>
    <row r="961" s="13" customFormat="1">
      <c r="A961" s="13"/>
      <c r="B961" s="234"/>
      <c r="C961" s="235"/>
      <c r="D961" s="236" t="s">
        <v>215</v>
      </c>
      <c r="E961" s="237" t="s">
        <v>19</v>
      </c>
      <c r="F961" s="238" t="s">
        <v>971</v>
      </c>
      <c r="G961" s="235"/>
      <c r="H961" s="237" t="s">
        <v>19</v>
      </c>
      <c r="I961" s="239"/>
      <c r="J961" s="235"/>
      <c r="K961" s="235"/>
      <c r="L961" s="240"/>
      <c r="M961" s="241"/>
      <c r="N961" s="242"/>
      <c r="O961" s="242"/>
      <c r="P961" s="242"/>
      <c r="Q961" s="242"/>
      <c r="R961" s="242"/>
      <c r="S961" s="242"/>
      <c r="T961" s="24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4" t="s">
        <v>215</v>
      </c>
      <c r="AU961" s="244" t="s">
        <v>81</v>
      </c>
      <c r="AV961" s="13" t="s">
        <v>79</v>
      </c>
      <c r="AW961" s="13" t="s">
        <v>33</v>
      </c>
      <c r="AX961" s="13" t="s">
        <v>72</v>
      </c>
      <c r="AY961" s="244" t="s">
        <v>203</v>
      </c>
    </row>
    <row r="962" s="14" customFormat="1">
      <c r="A962" s="14"/>
      <c r="B962" s="245"/>
      <c r="C962" s="246"/>
      <c r="D962" s="236" t="s">
        <v>215</v>
      </c>
      <c r="E962" s="247" t="s">
        <v>19</v>
      </c>
      <c r="F962" s="248" t="s">
        <v>1172</v>
      </c>
      <c r="G962" s="246"/>
      <c r="H962" s="249">
        <v>5.5</v>
      </c>
      <c r="I962" s="250"/>
      <c r="J962" s="246"/>
      <c r="K962" s="246"/>
      <c r="L962" s="251"/>
      <c r="M962" s="252"/>
      <c r="N962" s="253"/>
      <c r="O962" s="253"/>
      <c r="P962" s="253"/>
      <c r="Q962" s="253"/>
      <c r="R962" s="253"/>
      <c r="S962" s="253"/>
      <c r="T962" s="25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5" t="s">
        <v>215</v>
      </c>
      <c r="AU962" s="255" t="s">
        <v>81</v>
      </c>
      <c r="AV962" s="14" t="s">
        <v>81</v>
      </c>
      <c r="AW962" s="14" t="s">
        <v>33</v>
      </c>
      <c r="AX962" s="14" t="s">
        <v>72</v>
      </c>
      <c r="AY962" s="255" t="s">
        <v>203</v>
      </c>
    </row>
    <row r="963" s="13" customFormat="1">
      <c r="A963" s="13"/>
      <c r="B963" s="234"/>
      <c r="C963" s="235"/>
      <c r="D963" s="236" t="s">
        <v>215</v>
      </c>
      <c r="E963" s="237" t="s">
        <v>19</v>
      </c>
      <c r="F963" s="238" t="s">
        <v>216</v>
      </c>
      <c r="G963" s="235"/>
      <c r="H963" s="237" t="s">
        <v>19</v>
      </c>
      <c r="I963" s="239"/>
      <c r="J963" s="235"/>
      <c r="K963" s="235"/>
      <c r="L963" s="240"/>
      <c r="M963" s="241"/>
      <c r="N963" s="242"/>
      <c r="O963" s="242"/>
      <c r="P963" s="242"/>
      <c r="Q963" s="242"/>
      <c r="R963" s="242"/>
      <c r="S963" s="242"/>
      <c r="T963" s="24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4" t="s">
        <v>215</v>
      </c>
      <c r="AU963" s="244" t="s">
        <v>81</v>
      </c>
      <c r="AV963" s="13" t="s">
        <v>79</v>
      </c>
      <c r="AW963" s="13" t="s">
        <v>33</v>
      </c>
      <c r="AX963" s="13" t="s">
        <v>72</v>
      </c>
      <c r="AY963" s="244" t="s">
        <v>203</v>
      </c>
    </row>
    <row r="964" s="13" customFormat="1">
      <c r="A964" s="13"/>
      <c r="B964" s="234"/>
      <c r="C964" s="235"/>
      <c r="D964" s="236" t="s">
        <v>215</v>
      </c>
      <c r="E964" s="237" t="s">
        <v>19</v>
      </c>
      <c r="F964" s="238" t="s">
        <v>1173</v>
      </c>
      <c r="G964" s="235"/>
      <c r="H964" s="237" t="s">
        <v>19</v>
      </c>
      <c r="I964" s="239"/>
      <c r="J964" s="235"/>
      <c r="K964" s="235"/>
      <c r="L964" s="240"/>
      <c r="M964" s="241"/>
      <c r="N964" s="242"/>
      <c r="O964" s="242"/>
      <c r="P964" s="242"/>
      <c r="Q964" s="242"/>
      <c r="R964" s="242"/>
      <c r="S964" s="242"/>
      <c r="T964" s="24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4" t="s">
        <v>215</v>
      </c>
      <c r="AU964" s="244" t="s">
        <v>81</v>
      </c>
      <c r="AV964" s="13" t="s">
        <v>79</v>
      </c>
      <c r="AW964" s="13" t="s">
        <v>33</v>
      </c>
      <c r="AX964" s="13" t="s">
        <v>72</v>
      </c>
      <c r="AY964" s="244" t="s">
        <v>203</v>
      </c>
    </row>
    <row r="965" s="13" customFormat="1">
      <c r="A965" s="13"/>
      <c r="B965" s="234"/>
      <c r="C965" s="235"/>
      <c r="D965" s="236" t="s">
        <v>215</v>
      </c>
      <c r="E965" s="237" t="s">
        <v>19</v>
      </c>
      <c r="F965" s="238" t="s">
        <v>456</v>
      </c>
      <c r="G965" s="235"/>
      <c r="H965" s="237" t="s">
        <v>19</v>
      </c>
      <c r="I965" s="239"/>
      <c r="J965" s="235"/>
      <c r="K965" s="235"/>
      <c r="L965" s="240"/>
      <c r="M965" s="241"/>
      <c r="N965" s="242"/>
      <c r="O965" s="242"/>
      <c r="P965" s="242"/>
      <c r="Q965" s="242"/>
      <c r="R965" s="242"/>
      <c r="S965" s="242"/>
      <c r="T965" s="24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4" t="s">
        <v>215</v>
      </c>
      <c r="AU965" s="244" t="s">
        <v>81</v>
      </c>
      <c r="AV965" s="13" t="s">
        <v>79</v>
      </c>
      <c r="AW965" s="13" t="s">
        <v>33</v>
      </c>
      <c r="AX965" s="13" t="s">
        <v>72</v>
      </c>
      <c r="AY965" s="244" t="s">
        <v>203</v>
      </c>
    </row>
    <row r="966" s="13" customFormat="1">
      <c r="A966" s="13"/>
      <c r="B966" s="234"/>
      <c r="C966" s="235"/>
      <c r="D966" s="236" t="s">
        <v>215</v>
      </c>
      <c r="E966" s="237" t="s">
        <v>19</v>
      </c>
      <c r="F966" s="238" t="s">
        <v>949</v>
      </c>
      <c r="G966" s="235"/>
      <c r="H966" s="237" t="s">
        <v>19</v>
      </c>
      <c r="I966" s="239"/>
      <c r="J966" s="235"/>
      <c r="K966" s="235"/>
      <c r="L966" s="240"/>
      <c r="M966" s="241"/>
      <c r="N966" s="242"/>
      <c r="O966" s="242"/>
      <c r="P966" s="242"/>
      <c r="Q966" s="242"/>
      <c r="R966" s="242"/>
      <c r="S966" s="242"/>
      <c r="T966" s="24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4" t="s">
        <v>215</v>
      </c>
      <c r="AU966" s="244" t="s">
        <v>81</v>
      </c>
      <c r="AV966" s="13" t="s">
        <v>79</v>
      </c>
      <c r="AW966" s="13" t="s">
        <v>33</v>
      </c>
      <c r="AX966" s="13" t="s">
        <v>72</v>
      </c>
      <c r="AY966" s="244" t="s">
        <v>203</v>
      </c>
    </row>
    <row r="967" s="13" customFormat="1">
      <c r="A967" s="13"/>
      <c r="B967" s="234"/>
      <c r="C967" s="235"/>
      <c r="D967" s="236" t="s">
        <v>215</v>
      </c>
      <c r="E967" s="237" t="s">
        <v>19</v>
      </c>
      <c r="F967" s="238" t="s">
        <v>971</v>
      </c>
      <c r="G967" s="235"/>
      <c r="H967" s="237" t="s">
        <v>19</v>
      </c>
      <c r="I967" s="239"/>
      <c r="J967" s="235"/>
      <c r="K967" s="235"/>
      <c r="L967" s="240"/>
      <c r="M967" s="241"/>
      <c r="N967" s="242"/>
      <c r="O967" s="242"/>
      <c r="P967" s="242"/>
      <c r="Q967" s="242"/>
      <c r="R967" s="242"/>
      <c r="S967" s="242"/>
      <c r="T967" s="24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4" t="s">
        <v>215</v>
      </c>
      <c r="AU967" s="244" t="s">
        <v>81</v>
      </c>
      <c r="AV967" s="13" t="s">
        <v>79</v>
      </c>
      <c r="AW967" s="13" t="s">
        <v>33</v>
      </c>
      <c r="AX967" s="13" t="s">
        <v>72</v>
      </c>
      <c r="AY967" s="244" t="s">
        <v>203</v>
      </c>
    </row>
    <row r="968" s="14" customFormat="1">
      <c r="A968" s="14"/>
      <c r="B968" s="245"/>
      <c r="C968" s="246"/>
      <c r="D968" s="236" t="s">
        <v>215</v>
      </c>
      <c r="E968" s="247" t="s">
        <v>19</v>
      </c>
      <c r="F968" s="248" t="s">
        <v>1174</v>
      </c>
      <c r="G968" s="246"/>
      <c r="H968" s="249">
        <v>2.75</v>
      </c>
      <c r="I968" s="250"/>
      <c r="J968" s="246"/>
      <c r="K968" s="246"/>
      <c r="L968" s="251"/>
      <c r="M968" s="252"/>
      <c r="N968" s="253"/>
      <c r="O968" s="253"/>
      <c r="P968" s="253"/>
      <c r="Q968" s="253"/>
      <c r="R968" s="253"/>
      <c r="S968" s="253"/>
      <c r="T968" s="25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5" t="s">
        <v>215</v>
      </c>
      <c r="AU968" s="255" t="s">
        <v>81</v>
      </c>
      <c r="AV968" s="14" t="s">
        <v>81</v>
      </c>
      <c r="AW968" s="14" t="s">
        <v>33</v>
      </c>
      <c r="AX968" s="14" t="s">
        <v>72</v>
      </c>
      <c r="AY968" s="255" t="s">
        <v>203</v>
      </c>
    </row>
    <row r="969" s="13" customFormat="1">
      <c r="A969" s="13"/>
      <c r="B969" s="234"/>
      <c r="C969" s="235"/>
      <c r="D969" s="236" t="s">
        <v>215</v>
      </c>
      <c r="E969" s="237" t="s">
        <v>19</v>
      </c>
      <c r="F969" s="238" t="s">
        <v>216</v>
      </c>
      <c r="G969" s="235"/>
      <c r="H969" s="237" t="s">
        <v>19</v>
      </c>
      <c r="I969" s="239"/>
      <c r="J969" s="235"/>
      <c r="K969" s="235"/>
      <c r="L969" s="240"/>
      <c r="M969" s="241"/>
      <c r="N969" s="242"/>
      <c r="O969" s="242"/>
      <c r="P969" s="242"/>
      <c r="Q969" s="242"/>
      <c r="R969" s="242"/>
      <c r="S969" s="242"/>
      <c r="T969" s="24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4" t="s">
        <v>215</v>
      </c>
      <c r="AU969" s="244" t="s">
        <v>81</v>
      </c>
      <c r="AV969" s="13" t="s">
        <v>79</v>
      </c>
      <c r="AW969" s="13" t="s">
        <v>33</v>
      </c>
      <c r="AX969" s="13" t="s">
        <v>72</v>
      </c>
      <c r="AY969" s="244" t="s">
        <v>203</v>
      </c>
    </row>
    <row r="970" s="13" customFormat="1">
      <c r="A970" s="13"/>
      <c r="B970" s="234"/>
      <c r="C970" s="235"/>
      <c r="D970" s="236" t="s">
        <v>215</v>
      </c>
      <c r="E970" s="237" t="s">
        <v>19</v>
      </c>
      <c r="F970" s="238" t="s">
        <v>1175</v>
      </c>
      <c r="G970" s="235"/>
      <c r="H970" s="237" t="s">
        <v>19</v>
      </c>
      <c r="I970" s="239"/>
      <c r="J970" s="235"/>
      <c r="K970" s="235"/>
      <c r="L970" s="240"/>
      <c r="M970" s="241"/>
      <c r="N970" s="242"/>
      <c r="O970" s="242"/>
      <c r="P970" s="242"/>
      <c r="Q970" s="242"/>
      <c r="R970" s="242"/>
      <c r="S970" s="242"/>
      <c r="T970" s="24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4" t="s">
        <v>215</v>
      </c>
      <c r="AU970" s="244" t="s">
        <v>81</v>
      </c>
      <c r="AV970" s="13" t="s">
        <v>79</v>
      </c>
      <c r="AW970" s="13" t="s">
        <v>33</v>
      </c>
      <c r="AX970" s="13" t="s">
        <v>72</v>
      </c>
      <c r="AY970" s="244" t="s">
        <v>203</v>
      </c>
    </row>
    <row r="971" s="13" customFormat="1">
      <c r="A971" s="13"/>
      <c r="B971" s="234"/>
      <c r="C971" s="235"/>
      <c r="D971" s="236" t="s">
        <v>215</v>
      </c>
      <c r="E971" s="237" t="s">
        <v>19</v>
      </c>
      <c r="F971" s="238" t="s">
        <v>447</v>
      </c>
      <c r="G971" s="235"/>
      <c r="H971" s="237" t="s">
        <v>19</v>
      </c>
      <c r="I971" s="239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215</v>
      </c>
      <c r="AU971" s="244" t="s">
        <v>81</v>
      </c>
      <c r="AV971" s="13" t="s">
        <v>79</v>
      </c>
      <c r="AW971" s="13" t="s">
        <v>33</v>
      </c>
      <c r="AX971" s="13" t="s">
        <v>72</v>
      </c>
      <c r="AY971" s="244" t="s">
        <v>203</v>
      </c>
    </row>
    <row r="972" s="13" customFormat="1">
      <c r="A972" s="13"/>
      <c r="B972" s="234"/>
      <c r="C972" s="235"/>
      <c r="D972" s="236" t="s">
        <v>215</v>
      </c>
      <c r="E972" s="237" t="s">
        <v>19</v>
      </c>
      <c r="F972" s="238" t="s">
        <v>949</v>
      </c>
      <c r="G972" s="235"/>
      <c r="H972" s="237" t="s">
        <v>19</v>
      </c>
      <c r="I972" s="239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215</v>
      </c>
      <c r="AU972" s="244" t="s">
        <v>81</v>
      </c>
      <c r="AV972" s="13" t="s">
        <v>79</v>
      </c>
      <c r="AW972" s="13" t="s">
        <v>33</v>
      </c>
      <c r="AX972" s="13" t="s">
        <v>72</v>
      </c>
      <c r="AY972" s="244" t="s">
        <v>203</v>
      </c>
    </row>
    <row r="973" s="13" customFormat="1">
      <c r="A973" s="13"/>
      <c r="B973" s="234"/>
      <c r="C973" s="235"/>
      <c r="D973" s="236" t="s">
        <v>215</v>
      </c>
      <c r="E973" s="237" t="s">
        <v>19</v>
      </c>
      <c r="F973" s="238" t="s">
        <v>971</v>
      </c>
      <c r="G973" s="235"/>
      <c r="H973" s="237" t="s">
        <v>19</v>
      </c>
      <c r="I973" s="239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215</v>
      </c>
      <c r="AU973" s="244" t="s">
        <v>81</v>
      </c>
      <c r="AV973" s="13" t="s">
        <v>79</v>
      </c>
      <c r="AW973" s="13" t="s">
        <v>33</v>
      </c>
      <c r="AX973" s="13" t="s">
        <v>72</v>
      </c>
      <c r="AY973" s="244" t="s">
        <v>203</v>
      </c>
    </row>
    <row r="974" s="14" customFormat="1">
      <c r="A974" s="14"/>
      <c r="B974" s="245"/>
      <c r="C974" s="246"/>
      <c r="D974" s="236" t="s">
        <v>215</v>
      </c>
      <c r="E974" s="247" t="s">
        <v>19</v>
      </c>
      <c r="F974" s="248" t="s">
        <v>1176</v>
      </c>
      <c r="G974" s="246"/>
      <c r="H974" s="249">
        <v>6.2960000000000003</v>
      </c>
      <c r="I974" s="250"/>
      <c r="J974" s="246"/>
      <c r="K974" s="246"/>
      <c r="L974" s="251"/>
      <c r="M974" s="252"/>
      <c r="N974" s="253"/>
      <c r="O974" s="253"/>
      <c r="P974" s="253"/>
      <c r="Q974" s="253"/>
      <c r="R974" s="253"/>
      <c r="S974" s="253"/>
      <c r="T974" s="25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5" t="s">
        <v>215</v>
      </c>
      <c r="AU974" s="255" t="s">
        <v>81</v>
      </c>
      <c r="AV974" s="14" t="s">
        <v>81</v>
      </c>
      <c r="AW974" s="14" t="s">
        <v>33</v>
      </c>
      <c r="AX974" s="14" t="s">
        <v>72</v>
      </c>
      <c r="AY974" s="255" t="s">
        <v>203</v>
      </c>
    </row>
    <row r="975" s="13" customFormat="1">
      <c r="A975" s="13"/>
      <c r="B975" s="234"/>
      <c r="C975" s="235"/>
      <c r="D975" s="236" t="s">
        <v>215</v>
      </c>
      <c r="E975" s="237" t="s">
        <v>19</v>
      </c>
      <c r="F975" s="238" t="s">
        <v>216</v>
      </c>
      <c r="G975" s="235"/>
      <c r="H975" s="237" t="s">
        <v>19</v>
      </c>
      <c r="I975" s="239"/>
      <c r="J975" s="235"/>
      <c r="K975" s="235"/>
      <c r="L975" s="240"/>
      <c r="M975" s="241"/>
      <c r="N975" s="242"/>
      <c r="O975" s="242"/>
      <c r="P975" s="242"/>
      <c r="Q975" s="242"/>
      <c r="R975" s="242"/>
      <c r="S975" s="242"/>
      <c r="T975" s="24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4" t="s">
        <v>215</v>
      </c>
      <c r="AU975" s="244" t="s">
        <v>81</v>
      </c>
      <c r="AV975" s="13" t="s">
        <v>79</v>
      </c>
      <c r="AW975" s="13" t="s">
        <v>33</v>
      </c>
      <c r="AX975" s="13" t="s">
        <v>72</v>
      </c>
      <c r="AY975" s="244" t="s">
        <v>203</v>
      </c>
    </row>
    <row r="976" s="13" customFormat="1">
      <c r="A976" s="13"/>
      <c r="B976" s="234"/>
      <c r="C976" s="235"/>
      <c r="D976" s="236" t="s">
        <v>215</v>
      </c>
      <c r="E976" s="237" t="s">
        <v>19</v>
      </c>
      <c r="F976" s="238" t="s">
        <v>1177</v>
      </c>
      <c r="G976" s="235"/>
      <c r="H976" s="237" t="s">
        <v>19</v>
      </c>
      <c r="I976" s="239"/>
      <c r="J976" s="235"/>
      <c r="K976" s="235"/>
      <c r="L976" s="240"/>
      <c r="M976" s="241"/>
      <c r="N976" s="242"/>
      <c r="O976" s="242"/>
      <c r="P976" s="242"/>
      <c r="Q976" s="242"/>
      <c r="R976" s="242"/>
      <c r="S976" s="242"/>
      <c r="T976" s="24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44" t="s">
        <v>215</v>
      </c>
      <c r="AU976" s="244" t="s">
        <v>81</v>
      </c>
      <c r="AV976" s="13" t="s">
        <v>79</v>
      </c>
      <c r="AW976" s="13" t="s">
        <v>33</v>
      </c>
      <c r="AX976" s="13" t="s">
        <v>72</v>
      </c>
      <c r="AY976" s="244" t="s">
        <v>203</v>
      </c>
    </row>
    <row r="977" s="13" customFormat="1">
      <c r="A977" s="13"/>
      <c r="B977" s="234"/>
      <c r="C977" s="235"/>
      <c r="D977" s="236" t="s">
        <v>215</v>
      </c>
      <c r="E977" s="237" t="s">
        <v>19</v>
      </c>
      <c r="F977" s="238" t="s">
        <v>450</v>
      </c>
      <c r="G977" s="235"/>
      <c r="H977" s="237" t="s">
        <v>19</v>
      </c>
      <c r="I977" s="239"/>
      <c r="J977" s="235"/>
      <c r="K977" s="235"/>
      <c r="L977" s="240"/>
      <c r="M977" s="241"/>
      <c r="N977" s="242"/>
      <c r="O977" s="242"/>
      <c r="P977" s="242"/>
      <c r="Q977" s="242"/>
      <c r="R977" s="242"/>
      <c r="S977" s="242"/>
      <c r="T977" s="24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4" t="s">
        <v>215</v>
      </c>
      <c r="AU977" s="244" t="s">
        <v>81</v>
      </c>
      <c r="AV977" s="13" t="s">
        <v>79</v>
      </c>
      <c r="AW977" s="13" t="s">
        <v>33</v>
      </c>
      <c r="AX977" s="13" t="s">
        <v>72</v>
      </c>
      <c r="AY977" s="244" t="s">
        <v>203</v>
      </c>
    </row>
    <row r="978" s="13" customFormat="1">
      <c r="A978" s="13"/>
      <c r="B978" s="234"/>
      <c r="C978" s="235"/>
      <c r="D978" s="236" t="s">
        <v>215</v>
      </c>
      <c r="E978" s="237" t="s">
        <v>19</v>
      </c>
      <c r="F978" s="238" t="s">
        <v>949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215</v>
      </c>
      <c r="AU978" s="244" t="s">
        <v>81</v>
      </c>
      <c r="AV978" s="13" t="s">
        <v>79</v>
      </c>
      <c r="AW978" s="13" t="s">
        <v>33</v>
      </c>
      <c r="AX978" s="13" t="s">
        <v>72</v>
      </c>
      <c r="AY978" s="244" t="s">
        <v>203</v>
      </c>
    </row>
    <row r="979" s="13" customFormat="1">
      <c r="A979" s="13"/>
      <c r="B979" s="234"/>
      <c r="C979" s="235"/>
      <c r="D979" s="236" t="s">
        <v>215</v>
      </c>
      <c r="E979" s="237" t="s">
        <v>19</v>
      </c>
      <c r="F979" s="238" t="s">
        <v>971</v>
      </c>
      <c r="G979" s="235"/>
      <c r="H979" s="237" t="s">
        <v>19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215</v>
      </c>
      <c r="AU979" s="244" t="s">
        <v>81</v>
      </c>
      <c r="AV979" s="13" t="s">
        <v>79</v>
      </c>
      <c r="AW979" s="13" t="s">
        <v>33</v>
      </c>
      <c r="AX979" s="13" t="s">
        <v>72</v>
      </c>
      <c r="AY979" s="244" t="s">
        <v>203</v>
      </c>
    </row>
    <row r="980" s="14" customFormat="1">
      <c r="A980" s="14"/>
      <c r="B980" s="245"/>
      <c r="C980" s="246"/>
      <c r="D980" s="236" t="s">
        <v>215</v>
      </c>
      <c r="E980" s="247" t="s">
        <v>19</v>
      </c>
      <c r="F980" s="248" t="s">
        <v>256</v>
      </c>
      <c r="G980" s="246"/>
      <c r="H980" s="249">
        <v>1.7729999999999999</v>
      </c>
      <c r="I980" s="250"/>
      <c r="J980" s="246"/>
      <c r="K980" s="246"/>
      <c r="L980" s="251"/>
      <c r="M980" s="252"/>
      <c r="N980" s="253"/>
      <c r="O980" s="253"/>
      <c r="P980" s="253"/>
      <c r="Q980" s="253"/>
      <c r="R980" s="253"/>
      <c r="S980" s="253"/>
      <c r="T980" s="25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5" t="s">
        <v>215</v>
      </c>
      <c r="AU980" s="255" t="s">
        <v>81</v>
      </c>
      <c r="AV980" s="14" t="s">
        <v>81</v>
      </c>
      <c r="AW980" s="14" t="s">
        <v>33</v>
      </c>
      <c r="AX980" s="14" t="s">
        <v>72</v>
      </c>
      <c r="AY980" s="255" t="s">
        <v>203</v>
      </c>
    </row>
    <row r="981" s="15" customFormat="1">
      <c r="A981" s="15"/>
      <c r="B981" s="256"/>
      <c r="C981" s="257"/>
      <c r="D981" s="236" t="s">
        <v>215</v>
      </c>
      <c r="E981" s="258" t="s">
        <v>19</v>
      </c>
      <c r="F981" s="259" t="s">
        <v>246</v>
      </c>
      <c r="G981" s="257"/>
      <c r="H981" s="260">
        <v>87.649000000000001</v>
      </c>
      <c r="I981" s="261"/>
      <c r="J981" s="257"/>
      <c r="K981" s="257"/>
      <c r="L981" s="262"/>
      <c r="M981" s="263"/>
      <c r="N981" s="264"/>
      <c r="O981" s="264"/>
      <c r="P981" s="264"/>
      <c r="Q981" s="264"/>
      <c r="R981" s="264"/>
      <c r="S981" s="264"/>
      <c r="T981" s="26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66" t="s">
        <v>215</v>
      </c>
      <c r="AU981" s="266" t="s">
        <v>81</v>
      </c>
      <c r="AV981" s="15" t="s">
        <v>211</v>
      </c>
      <c r="AW981" s="15" t="s">
        <v>33</v>
      </c>
      <c r="AX981" s="15" t="s">
        <v>79</v>
      </c>
      <c r="AY981" s="266" t="s">
        <v>203</v>
      </c>
    </row>
    <row r="982" s="2" customFormat="1" ht="16.5" customHeight="1">
      <c r="A982" s="40"/>
      <c r="B982" s="41"/>
      <c r="C982" s="216" t="s">
        <v>965</v>
      </c>
      <c r="D982" s="216" t="s">
        <v>206</v>
      </c>
      <c r="E982" s="217" t="s">
        <v>1026</v>
      </c>
      <c r="F982" s="218" t="s">
        <v>1027</v>
      </c>
      <c r="G982" s="219" t="s">
        <v>209</v>
      </c>
      <c r="H982" s="220">
        <v>244.28</v>
      </c>
      <c r="I982" s="221"/>
      <c r="J982" s="222">
        <f>ROUND(I982*H982,2)</f>
        <v>0</v>
      </c>
      <c r="K982" s="218" t="s">
        <v>210</v>
      </c>
      <c r="L982" s="46"/>
      <c r="M982" s="223" t="s">
        <v>19</v>
      </c>
      <c r="N982" s="224" t="s">
        <v>43</v>
      </c>
      <c r="O982" s="86"/>
      <c r="P982" s="225">
        <f>O982*H982</f>
        <v>0</v>
      </c>
      <c r="Q982" s="225">
        <v>6.2500000000000003E-06</v>
      </c>
      <c r="R982" s="225">
        <f>Q982*H982</f>
        <v>0.0015267500000000001</v>
      </c>
      <c r="S982" s="225">
        <v>0</v>
      </c>
      <c r="T982" s="226">
        <f>S982*H982</f>
        <v>0</v>
      </c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R982" s="227" t="s">
        <v>321</v>
      </c>
      <c r="AT982" s="227" t="s">
        <v>206</v>
      </c>
      <c r="AU982" s="227" t="s">
        <v>81</v>
      </c>
      <c r="AY982" s="19" t="s">
        <v>203</v>
      </c>
      <c r="BE982" s="228">
        <f>IF(N982="základní",J982,0)</f>
        <v>0</v>
      </c>
      <c r="BF982" s="228">
        <f>IF(N982="snížená",J982,0)</f>
        <v>0</v>
      </c>
      <c r="BG982" s="228">
        <f>IF(N982="zákl. přenesená",J982,0)</f>
        <v>0</v>
      </c>
      <c r="BH982" s="228">
        <f>IF(N982="sníž. přenesená",J982,0)</f>
        <v>0</v>
      </c>
      <c r="BI982" s="228">
        <f>IF(N982="nulová",J982,0)</f>
        <v>0</v>
      </c>
      <c r="BJ982" s="19" t="s">
        <v>79</v>
      </c>
      <c r="BK982" s="228">
        <f>ROUND(I982*H982,2)</f>
        <v>0</v>
      </c>
      <c r="BL982" s="19" t="s">
        <v>321</v>
      </c>
      <c r="BM982" s="227" t="s">
        <v>1199</v>
      </c>
    </row>
    <row r="983" s="2" customFormat="1">
      <c r="A983" s="40"/>
      <c r="B983" s="41"/>
      <c r="C983" s="42"/>
      <c r="D983" s="229" t="s">
        <v>213</v>
      </c>
      <c r="E983" s="42"/>
      <c r="F983" s="230" t="s">
        <v>1029</v>
      </c>
      <c r="G983" s="42"/>
      <c r="H983" s="42"/>
      <c r="I983" s="231"/>
      <c r="J983" s="42"/>
      <c r="K983" s="42"/>
      <c r="L983" s="46"/>
      <c r="M983" s="232"/>
      <c r="N983" s="233"/>
      <c r="O983" s="86"/>
      <c r="P983" s="86"/>
      <c r="Q983" s="86"/>
      <c r="R983" s="86"/>
      <c r="S983" s="86"/>
      <c r="T983" s="87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T983" s="19" t="s">
        <v>213</v>
      </c>
      <c r="AU983" s="19" t="s">
        <v>81</v>
      </c>
    </row>
    <row r="984" s="13" customFormat="1">
      <c r="A984" s="13"/>
      <c r="B984" s="234"/>
      <c r="C984" s="235"/>
      <c r="D984" s="236" t="s">
        <v>215</v>
      </c>
      <c r="E984" s="237" t="s">
        <v>19</v>
      </c>
      <c r="F984" s="238" t="s">
        <v>216</v>
      </c>
      <c r="G984" s="235"/>
      <c r="H984" s="237" t="s">
        <v>19</v>
      </c>
      <c r="I984" s="239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215</v>
      </c>
      <c r="AU984" s="244" t="s">
        <v>81</v>
      </c>
      <c r="AV984" s="13" t="s">
        <v>79</v>
      </c>
      <c r="AW984" s="13" t="s">
        <v>33</v>
      </c>
      <c r="AX984" s="13" t="s">
        <v>72</v>
      </c>
      <c r="AY984" s="244" t="s">
        <v>203</v>
      </c>
    </row>
    <row r="985" s="13" customFormat="1">
      <c r="A985" s="13"/>
      <c r="B985" s="234"/>
      <c r="C985" s="235"/>
      <c r="D985" s="236" t="s">
        <v>215</v>
      </c>
      <c r="E985" s="237" t="s">
        <v>19</v>
      </c>
      <c r="F985" s="238" t="s">
        <v>1152</v>
      </c>
      <c r="G985" s="235"/>
      <c r="H985" s="237" t="s">
        <v>19</v>
      </c>
      <c r="I985" s="239"/>
      <c r="J985" s="235"/>
      <c r="K985" s="235"/>
      <c r="L985" s="240"/>
      <c r="M985" s="241"/>
      <c r="N985" s="242"/>
      <c r="O985" s="242"/>
      <c r="P985" s="242"/>
      <c r="Q985" s="242"/>
      <c r="R985" s="242"/>
      <c r="S985" s="242"/>
      <c r="T985" s="24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4" t="s">
        <v>215</v>
      </c>
      <c r="AU985" s="244" t="s">
        <v>81</v>
      </c>
      <c r="AV985" s="13" t="s">
        <v>79</v>
      </c>
      <c r="AW985" s="13" t="s">
        <v>33</v>
      </c>
      <c r="AX985" s="13" t="s">
        <v>72</v>
      </c>
      <c r="AY985" s="244" t="s">
        <v>203</v>
      </c>
    </row>
    <row r="986" s="13" customFormat="1">
      <c r="A986" s="13"/>
      <c r="B986" s="234"/>
      <c r="C986" s="235"/>
      <c r="D986" s="236" t="s">
        <v>215</v>
      </c>
      <c r="E986" s="237" t="s">
        <v>19</v>
      </c>
      <c r="F986" s="238" t="s">
        <v>438</v>
      </c>
      <c r="G986" s="235"/>
      <c r="H986" s="237" t="s">
        <v>19</v>
      </c>
      <c r="I986" s="239"/>
      <c r="J986" s="235"/>
      <c r="K986" s="235"/>
      <c r="L986" s="240"/>
      <c r="M986" s="241"/>
      <c r="N986" s="242"/>
      <c r="O986" s="242"/>
      <c r="P986" s="242"/>
      <c r="Q986" s="242"/>
      <c r="R986" s="242"/>
      <c r="S986" s="242"/>
      <c r="T986" s="24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4" t="s">
        <v>215</v>
      </c>
      <c r="AU986" s="244" t="s">
        <v>81</v>
      </c>
      <c r="AV986" s="13" t="s">
        <v>79</v>
      </c>
      <c r="AW986" s="13" t="s">
        <v>33</v>
      </c>
      <c r="AX986" s="13" t="s">
        <v>72</v>
      </c>
      <c r="AY986" s="244" t="s">
        <v>203</v>
      </c>
    </row>
    <row r="987" s="13" customFormat="1">
      <c r="A987" s="13"/>
      <c r="B987" s="234"/>
      <c r="C987" s="235"/>
      <c r="D987" s="236" t="s">
        <v>215</v>
      </c>
      <c r="E987" s="237" t="s">
        <v>19</v>
      </c>
      <c r="F987" s="238" t="s">
        <v>949</v>
      </c>
      <c r="G987" s="235"/>
      <c r="H987" s="237" t="s">
        <v>19</v>
      </c>
      <c r="I987" s="239"/>
      <c r="J987" s="235"/>
      <c r="K987" s="235"/>
      <c r="L987" s="240"/>
      <c r="M987" s="241"/>
      <c r="N987" s="242"/>
      <c r="O987" s="242"/>
      <c r="P987" s="242"/>
      <c r="Q987" s="242"/>
      <c r="R987" s="242"/>
      <c r="S987" s="242"/>
      <c r="T987" s="24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4" t="s">
        <v>215</v>
      </c>
      <c r="AU987" s="244" t="s">
        <v>81</v>
      </c>
      <c r="AV987" s="13" t="s">
        <v>79</v>
      </c>
      <c r="AW987" s="13" t="s">
        <v>33</v>
      </c>
      <c r="AX987" s="13" t="s">
        <v>72</v>
      </c>
      <c r="AY987" s="244" t="s">
        <v>203</v>
      </c>
    </row>
    <row r="988" s="13" customFormat="1">
      <c r="A988" s="13"/>
      <c r="B988" s="234"/>
      <c r="C988" s="235"/>
      <c r="D988" s="236" t="s">
        <v>215</v>
      </c>
      <c r="E988" s="237" t="s">
        <v>19</v>
      </c>
      <c r="F988" s="238" t="s">
        <v>950</v>
      </c>
      <c r="G988" s="235"/>
      <c r="H988" s="237" t="s">
        <v>19</v>
      </c>
      <c r="I988" s="239"/>
      <c r="J988" s="235"/>
      <c r="K988" s="235"/>
      <c r="L988" s="240"/>
      <c r="M988" s="241"/>
      <c r="N988" s="242"/>
      <c r="O988" s="242"/>
      <c r="P988" s="242"/>
      <c r="Q988" s="242"/>
      <c r="R988" s="242"/>
      <c r="S988" s="242"/>
      <c r="T988" s="24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4" t="s">
        <v>215</v>
      </c>
      <c r="AU988" s="244" t="s">
        <v>81</v>
      </c>
      <c r="AV988" s="13" t="s">
        <v>79</v>
      </c>
      <c r="AW988" s="13" t="s">
        <v>33</v>
      </c>
      <c r="AX988" s="13" t="s">
        <v>72</v>
      </c>
      <c r="AY988" s="244" t="s">
        <v>203</v>
      </c>
    </row>
    <row r="989" s="14" customFormat="1">
      <c r="A989" s="14"/>
      <c r="B989" s="245"/>
      <c r="C989" s="246"/>
      <c r="D989" s="236" t="s">
        <v>215</v>
      </c>
      <c r="E989" s="247" t="s">
        <v>19</v>
      </c>
      <c r="F989" s="248" t="s">
        <v>439</v>
      </c>
      <c r="G989" s="246"/>
      <c r="H989" s="249">
        <v>22.199999999999999</v>
      </c>
      <c r="I989" s="250"/>
      <c r="J989" s="246"/>
      <c r="K989" s="246"/>
      <c r="L989" s="251"/>
      <c r="M989" s="252"/>
      <c r="N989" s="253"/>
      <c r="O989" s="253"/>
      <c r="P989" s="253"/>
      <c r="Q989" s="253"/>
      <c r="R989" s="253"/>
      <c r="S989" s="253"/>
      <c r="T989" s="25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55" t="s">
        <v>215</v>
      </c>
      <c r="AU989" s="255" t="s">
        <v>81</v>
      </c>
      <c r="AV989" s="14" t="s">
        <v>81</v>
      </c>
      <c r="AW989" s="14" t="s">
        <v>33</v>
      </c>
      <c r="AX989" s="14" t="s">
        <v>72</v>
      </c>
      <c r="AY989" s="255" t="s">
        <v>203</v>
      </c>
    </row>
    <row r="990" s="13" customFormat="1">
      <c r="A990" s="13"/>
      <c r="B990" s="234"/>
      <c r="C990" s="235"/>
      <c r="D990" s="236" t="s">
        <v>215</v>
      </c>
      <c r="E990" s="237" t="s">
        <v>19</v>
      </c>
      <c r="F990" s="238" t="s">
        <v>216</v>
      </c>
      <c r="G990" s="235"/>
      <c r="H990" s="237" t="s">
        <v>19</v>
      </c>
      <c r="I990" s="239"/>
      <c r="J990" s="235"/>
      <c r="K990" s="235"/>
      <c r="L990" s="240"/>
      <c r="M990" s="241"/>
      <c r="N990" s="242"/>
      <c r="O990" s="242"/>
      <c r="P990" s="242"/>
      <c r="Q990" s="242"/>
      <c r="R990" s="242"/>
      <c r="S990" s="242"/>
      <c r="T990" s="24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4" t="s">
        <v>215</v>
      </c>
      <c r="AU990" s="244" t="s">
        <v>81</v>
      </c>
      <c r="AV990" s="13" t="s">
        <v>79</v>
      </c>
      <c r="AW990" s="13" t="s">
        <v>33</v>
      </c>
      <c r="AX990" s="13" t="s">
        <v>72</v>
      </c>
      <c r="AY990" s="244" t="s">
        <v>203</v>
      </c>
    </row>
    <row r="991" s="13" customFormat="1">
      <c r="A991" s="13"/>
      <c r="B991" s="234"/>
      <c r="C991" s="235"/>
      <c r="D991" s="236" t="s">
        <v>215</v>
      </c>
      <c r="E991" s="237" t="s">
        <v>19</v>
      </c>
      <c r="F991" s="238" t="s">
        <v>1153</v>
      </c>
      <c r="G991" s="235"/>
      <c r="H991" s="237" t="s">
        <v>19</v>
      </c>
      <c r="I991" s="239"/>
      <c r="J991" s="235"/>
      <c r="K991" s="235"/>
      <c r="L991" s="240"/>
      <c r="M991" s="241"/>
      <c r="N991" s="242"/>
      <c r="O991" s="242"/>
      <c r="P991" s="242"/>
      <c r="Q991" s="242"/>
      <c r="R991" s="242"/>
      <c r="S991" s="242"/>
      <c r="T991" s="24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4" t="s">
        <v>215</v>
      </c>
      <c r="AU991" s="244" t="s">
        <v>81</v>
      </c>
      <c r="AV991" s="13" t="s">
        <v>79</v>
      </c>
      <c r="AW991" s="13" t="s">
        <v>33</v>
      </c>
      <c r="AX991" s="13" t="s">
        <v>72</v>
      </c>
      <c r="AY991" s="244" t="s">
        <v>203</v>
      </c>
    </row>
    <row r="992" s="13" customFormat="1">
      <c r="A992" s="13"/>
      <c r="B992" s="234"/>
      <c r="C992" s="235"/>
      <c r="D992" s="236" t="s">
        <v>215</v>
      </c>
      <c r="E992" s="237" t="s">
        <v>19</v>
      </c>
      <c r="F992" s="238" t="s">
        <v>441</v>
      </c>
      <c r="G992" s="235"/>
      <c r="H992" s="237" t="s">
        <v>19</v>
      </c>
      <c r="I992" s="239"/>
      <c r="J992" s="235"/>
      <c r="K992" s="235"/>
      <c r="L992" s="240"/>
      <c r="M992" s="241"/>
      <c r="N992" s="242"/>
      <c r="O992" s="242"/>
      <c r="P992" s="242"/>
      <c r="Q992" s="242"/>
      <c r="R992" s="242"/>
      <c r="S992" s="242"/>
      <c r="T992" s="24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4" t="s">
        <v>215</v>
      </c>
      <c r="AU992" s="244" t="s">
        <v>81</v>
      </c>
      <c r="AV992" s="13" t="s">
        <v>79</v>
      </c>
      <c r="AW992" s="13" t="s">
        <v>33</v>
      </c>
      <c r="AX992" s="13" t="s">
        <v>72</v>
      </c>
      <c r="AY992" s="244" t="s">
        <v>203</v>
      </c>
    </row>
    <row r="993" s="13" customFormat="1">
      <c r="A993" s="13"/>
      <c r="B993" s="234"/>
      <c r="C993" s="235"/>
      <c r="D993" s="236" t="s">
        <v>215</v>
      </c>
      <c r="E993" s="237" t="s">
        <v>19</v>
      </c>
      <c r="F993" s="238" t="s">
        <v>949</v>
      </c>
      <c r="G993" s="235"/>
      <c r="H993" s="237" t="s">
        <v>19</v>
      </c>
      <c r="I993" s="239"/>
      <c r="J993" s="235"/>
      <c r="K993" s="235"/>
      <c r="L993" s="240"/>
      <c r="M993" s="241"/>
      <c r="N993" s="242"/>
      <c r="O993" s="242"/>
      <c r="P993" s="242"/>
      <c r="Q993" s="242"/>
      <c r="R993" s="242"/>
      <c r="S993" s="242"/>
      <c r="T993" s="24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4" t="s">
        <v>215</v>
      </c>
      <c r="AU993" s="244" t="s">
        <v>81</v>
      </c>
      <c r="AV993" s="13" t="s">
        <v>79</v>
      </c>
      <c r="AW993" s="13" t="s">
        <v>33</v>
      </c>
      <c r="AX993" s="13" t="s">
        <v>72</v>
      </c>
      <c r="AY993" s="244" t="s">
        <v>203</v>
      </c>
    </row>
    <row r="994" s="13" customFormat="1">
      <c r="A994" s="13"/>
      <c r="B994" s="234"/>
      <c r="C994" s="235"/>
      <c r="D994" s="236" t="s">
        <v>215</v>
      </c>
      <c r="E994" s="237" t="s">
        <v>19</v>
      </c>
      <c r="F994" s="238" t="s">
        <v>950</v>
      </c>
      <c r="G994" s="235"/>
      <c r="H994" s="237" t="s">
        <v>19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215</v>
      </c>
      <c r="AU994" s="244" t="s">
        <v>81</v>
      </c>
      <c r="AV994" s="13" t="s">
        <v>79</v>
      </c>
      <c r="AW994" s="13" t="s">
        <v>33</v>
      </c>
      <c r="AX994" s="13" t="s">
        <v>72</v>
      </c>
      <c r="AY994" s="244" t="s">
        <v>203</v>
      </c>
    </row>
    <row r="995" s="14" customFormat="1">
      <c r="A995" s="14"/>
      <c r="B995" s="245"/>
      <c r="C995" s="246"/>
      <c r="D995" s="236" t="s">
        <v>215</v>
      </c>
      <c r="E995" s="247" t="s">
        <v>19</v>
      </c>
      <c r="F995" s="248" t="s">
        <v>442</v>
      </c>
      <c r="G995" s="246"/>
      <c r="H995" s="249">
        <v>41.840000000000003</v>
      </c>
      <c r="I995" s="250"/>
      <c r="J995" s="246"/>
      <c r="K995" s="246"/>
      <c r="L995" s="251"/>
      <c r="M995" s="252"/>
      <c r="N995" s="253"/>
      <c r="O995" s="253"/>
      <c r="P995" s="253"/>
      <c r="Q995" s="253"/>
      <c r="R995" s="253"/>
      <c r="S995" s="253"/>
      <c r="T995" s="25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5" t="s">
        <v>215</v>
      </c>
      <c r="AU995" s="255" t="s">
        <v>81</v>
      </c>
      <c r="AV995" s="14" t="s">
        <v>81</v>
      </c>
      <c r="AW995" s="14" t="s">
        <v>33</v>
      </c>
      <c r="AX995" s="14" t="s">
        <v>72</v>
      </c>
      <c r="AY995" s="255" t="s">
        <v>203</v>
      </c>
    </row>
    <row r="996" s="13" customFormat="1">
      <c r="A996" s="13"/>
      <c r="B996" s="234"/>
      <c r="C996" s="235"/>
      <c r="D996" s="236" t="s">
        <v>215</v>
      </c>
      <c r="E996" s="237" t="s">
        <v>19</v>
      </c>
      <c r="F996" s="238" t="s">
        <v>216</v>
      </c>
      <c r="G996" s="235"/>
      <c r="H996" s="237" t="s">
        <v>19</v>
      </c>
      <c r="I996" s="239"/>
      <c r="J996" s="235"/>
      <c r="K996" s="235"/>
      <c r="L996" s="240"/>
      <c r="M996" s="241"/>
      <c r="N996" s="242"/>
      <c r="O996" s="242"/>
      <c r="P996" s="242"/>
      <c r="Q996" s="242"/>
      <c r="R996" s="242"/>
      <c r="S996" s="242"/>
      <c r="T996" s="24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4" t="s">
        <v>215</v>
      </c>
      <c r="AU996" s="244" t="s">
        <v>81</v>
      </c>
      <c r="AV996" s="13" t="s">
        <v>79</v>
      </c>
      <c r="AW996" s="13" t="s">
        <v>33</v>
      </c>
      <c r="AX996" s="13" t="s">
        <v>72</v>
      </c>
      <c r="AY996" s="244" t="s">
        <v>203</v>
      </c>
    </row>
    <row r="997" s="13" customFormat="1">
      <c r="A997" s="13"/>
      <c r="B997" s="234"/>
      <c r="C997" s="235"/>
      <c r="D997" s="236" t="s">
        <v>215</v>
      </c>
      <c r="E997" s="237" t="s">
        <v>19</v>
      </c>
      <c r="F997" s="238" t="s">
        <v>1154</v>
      </c>
      <c r="G997" s="235"/>
      <c r="H997" s="237" t="s">
        <v>19</v>
      </c>
      <c r="I997" s="239"/>
      <c r="J997" s="235"/>
      <c r="K997" s="235"/>
      <c r="L997" s="240"/>
      <c r="M997" s="241"/>
      <c r="N997" s="242"/>
      <c r="O997" s="242"/>
      <c r="P997" s="242"/>
      <c r="Q997" s="242"/>
      <c r="R997" s="242"/>
      <c r="S997" s="242"/>
      <c r="T997" s="24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4" t="s">
        <v>215</v>
      </c>
      <c r="AU997" s="244" t="s">
        <v>81</v>
      </c>
      <c r="AV997" s="13" t="s">
        <v>79</v>
      </c>
      <c r="AW997" s="13" t="s">
        <v>33</v>
      </c>
      <c r="AX997" s="13" t="s">
        <v>72</v>
      </c>
      <c r="AY997" s="244" t="s">
        <v>203</v>
      </c>
    </row>
    <row r="998" s="13" customFormat="1">
      <c r="A998" s="13"/>
      <c r="B998" s="234"/>
      <c r="C998" s="235"/>
      <c r="D998" s="236" t="s">
        <v>215</v>
      </c>
      <c r="E998" s="237" t="s">
        <v>19</v>
      </c>
      <c r="F998" s="238" t="s">
        <v>444</v>
      </c>
      <c r="G998" s="235"/>
      <c r="H998" s="237" t="s">
        <v>19</v>
      </c>
      <c r="I998" s="239"/>
      <c r="J998" s="235"/>
      <c r="K998" s="235"/>
      <c r="L998" s="240"/>
      <c r="M998" s="241"/>
      <c r="N998" s="242"/>
      <c r="O998" s="242"/>
      <c r="P998" s="242"/>
      <c r="Q998" s="242"/>
      <c r="R998" s="242"/>
      <c r="S998" s="242"/>
      <c r="T998" s="24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4" t="s">
        <v>215</v>
      </c>
      <c r="AU998" s="244" t="s">
        <v>81</v>
      </c>
      <c r="AV998" s="13" t="s">
        <v>79</v>
      </c>
      <c r="AW998" s="13" t="s">
        <v>33</v>
      </c>
      <c r="AX998" s="13" t="s">
        <v>72</v>
      </c>
      <c r="AY998" s="244" t="s">
        <v>203</v>
      </c>
    </row>
    <row r="999" s="13" customFormat="1">
      <c r="A999" s="13"/>
      <c r="B999" s="234"/>
      <c r="C999" s="235"/>
      <c r="D999" s="236" t="s">
        <v>215</v>
      </c>
      <c r="E999" s="237" t="s">
        <v>19</v>
      </c>
      <c r="F999" s="238" t="s">
        <v>949</v>
      </c>
      <c r="G999" s="235"/>
      <c r="H999" s="237" t="s">
        <v>19</v>
      </c>
      <c r="I999" s="239"/>
      <c r="J999" s="235"/>
      <c r="K999" s="235"/>
      <c r="L999" s="240"/>
      <c r="M999" s="241"/>
      <c r="N999" s="242"/>
      <c r="O999" s="242"/>
      <c r="P999" s="242"/>
      <c r="Q999" s="242"/>
      <c r="R999" s="242"/>
      <c r="S999" s="242"/>
      <c r="T999" s="24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4" t="s">
        <v>215</v>
      </c>
      <c r="AU999" s="244" t="s">
        <v>81</v>
      </c>
      <c r="AV999" s="13" t="s">
        <v>79</v>
      </c>
      <c r="AW999" s="13" t="s">
        <v>33</v>
      </c>
      <c r="AX999" s="13" t="s">
        <v>72</v>
      </c>
      <c r="AY999" s="244" t="s">
        <v>203</v>
      </c>
    </row>
    <row r="1000" s="13" customFormat="1">
      <c r="A1000" s="13"/>
      <c r="B1000" s="234"/>
      <c r="C1000" s="235"/>
      <c r="D1000" s="236" t="s">
        <v>215</v>
      </c>
      <c r="E1000" s="237" t="s">
        <v>19</v>
      </c>
      <c r="F1000" s="238" t="s">
        <v>950</v>
      </c>
      <c r="G1000" s="235"/>
      <c r="H1000" s="237" t="s">
        <v>19</v>
      </c>
      <c r="I1000" s="239"/>
      <c r="J1000" s="235"/>
      <c r="K1000" s="235"/>
      <c r="L1000" s="240"/>
      <c r="M1000" s="241"/>
      <c r="N1000" s="242"/>
      <c r="O1000" s="242"/>
      <c r="P1000" s="242"/>
      <c r="Q1000" s="242"/>
      <c r="R1000" s="242"/>
      <c r="S1000" s="242"/>
      <c r="T1000" s="24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4" t="s">
        <v>215</v>
      </c>
      <c r="AU1000" s="244" t="s">
        <v>81</v>
      </c>
      <c r="AV1000" s="13" t="s">
        <v>79</v>
      </c>
      <c r="AW1000" s="13" t="s">
        <v>33</v>
      </c>
      <c r="AX1000" s="13" t="s">
        <v>72</v>
      </c>
      <c r="AY1000" s="244" t="s">
        <v>203</v>
      </c>
    </row>
    <row r="1001" s="14" customFormat="1">
      <c r="A1001" s="14"/>
      <c r="B1001" s="245"/>
      <c r="C1001" s="246"/>
      <c r="D1001" s="236" t="s">
        <v>215</v>
      </c>
      <c r="E1001" s="247" t="s">
        <v>19</v>
      </c>
      <c r="F1001" s="248" t="s">
        <v>445</v>
      </c>
      <c r="G1001" s="246"/>
      <c r="H1001" s="249">
        <v>35.460000000000001</v>
      </c>
      <c r="I1001" s="250"/>
      <c r="J1001" s="246"/>
      <c r="K1001" s="246"/>
      <c r="L1001" s="251"/>
      <c r="M1001" s="252"/>
      <c r="N1001" s="253"/>
      <c r="O1001" s="253"/>
      <c r="P1001" s="253"/>
      <c r="Q1001" s="253"/>
      <c r="R1001" s="253"/>
      <c r="S1001" s="253"/>
      <c r="T1001" s="25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5" t="s">
        <v>215</v>
      </c>
      <c r="AU1001" s="255" t="s">
        <v>81</v>
      </c>
      <c r="AV1001" s="14" t="s">
        <v>81</v>
      </c>
      <c r="AW1001" s="14" t="s">
        <v>33</v>
      </c>
      <c r="AX1001" s="14" t="s">
        <v>72</v>
      </c>
      <c r="AY1001" s="255" t="s">
        <v>203</v>
      </c>
    </row>
    <row r="1002" s="13" customFormat="1">
      <c r="A1002" s="13"/>
      <c r="B1002" s="234"/>
      <c r="C1002" s="235"/>
      <c r="D1002" s="236" t="s">
        <v>215</v>
      </c>
      <c r="E1002" s="237" t="s">
        <v>19</v>
      </c>
      <c r="F1002" s="238" t="s">
        <v>216</v>
      </c>
      <c r="G1002" s="235"/>
      <c r="H1002" s="237" t="s">
        <v>19</v>
      </c>
      <c r="I1002" s="239"/>
      <c r="J1002" s="235"/>
      <c r="K1002" s="235"/>
      <c r="L1002" s="240"/>
      <c r="M1002" s="241"/>
      <c r="N1002" s="242"/>
      <c r="O1002" s="242"/>
      <c r="P1002" s="242"/>
      <c r="Q1002" s="242"/>
      <c r="R1002" s="242"/>
      <c r="S1002" s="242"/>
      <c r="T1002" s="24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4" t="s">
        <v>215</v>
      </c>
      <c r="AU1002" s="244" t="s">
        <v>81</v>
      </c>
      <c r="AV1002" s="13" t="s">
        <v>79</v>
      </c>
      <c r="AW1002" s="13" t="s">
        <v>33</v>
      </c>
      <c r="AX1002" s="13" t="s">
        <v>72</v>
      </c>
      <c r="AY1002" s="244" t="s">
        <v>203</v>
      </c>
    </row>
    <row r="1003" s="13" customFormat="1">
      <c r="A1003" s="13"/>
      <c r="B1003" s="234"/>
      <c r="C1003" s="235"/>
      <c r="D1003" s="236" t="s">
        <v>215</v>
      </c>
      <c r="E1003" s="237" t="s">
        <v>19</v>
      </c>
      <c r="F1003" s="238" t="s">
        <v>1155</v>
      </c>
      <c r="G1003" s="235"/>
      <c r="H1003" s="237" t="s">
        <v>19</v>
      </c>
      <c r="I1003" s="239"/>
      <c r="J1003" s="235"/>
      <c r="K1003" s="235"/>
      <c r="L1003" s="240"/>
      <c r="M1003" s="241"/>
      <c r="N1003" s="242"/>
      <c r="O1003" s="242"/>
      <c r="P1003" s="242"/>
      <c r="Q1003" s="242"/>
      <c r="R1003" s="242"/>
      <c r="S1003" s="242"/>
      <c r="T1003" s="24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4" t="s">
        <v>215</v>
      </c>
      <c r="AU1003" s="244" t="s">
        <v>81</v>
      </c>
      <c r="AV1003" s="13" t="s">
        <v>79</v>
      </c>
      <c r="AW1003" s="13" t="s">
        <v>33</v>
      </c>
      <c r="AX1003" s="13" t="s">
        <v>72</v>
      </c>
      <c r="AY1003" s="244" t="s">
        <v>203</v>
      </c>
    </row>
    <row r="1004" s="13" customFormat="1">
      <c r="A1004" s="13"/>
      <c r="B1004" s="234"/>
      <c r="C1004" s="235"/>
      <c r="D1004" s="236" t="s">
        <v>215</v>
      </c>
      <c r="E1004" s="237" t="s">
        <v>19</v>
      </c>
      <c r="F1004" s="238" t="s">
        <v>459</v>
      </c>
      <c r="G1004" s="235"/>
      <c r="H1004" s="237" t="s">
        <v>19</v>
      </c>
      <c r="I1004" s="239"/>
      <c r="J1004" s="235"/>
      <c r="K1004" s="235"/>
      <c r="L1004" s="240"/>
      <c r="M1004" s="241"/>
      <c r="N1004" s="242"/>
      <c r="O1004" s="242"/>
      <c r="P1004" s="242"/>
      <c r="Q1004" s="242"/>
      <c r="R1004" s="242"/>
      <c r="S1004" s="242"/>
      <c r="T1004" s="24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4" t="s">
        <v>215</v>
      </c>
      <c r="AU1004" s="244" t="s">
        <v>81</v>
      </c>
      <c r="AV1004" s="13" t="s">
        <v>79</v>
      </c>
      <c r="AW1004" s="13" t="s">
        <v>33</v>
      </c>
      <c r="AX1004" s="13" t="s">
        <v>72</v>
      </c>
      <c r="AY1004" s="244" t="s">
        <v>203</v>
      </c>
    </row>
    <row r="1005" s="13" customFormat="1">
      <c r="A1005" s="13"/>
      <c r="B1005" s="234"/>
      <c r="C1005" s="235"/>
      <c r="D1005" s="236" t="s">
        <v>215</v>
      </c>
      <c r="E1005" s="237" t="s">
        <v>19</v>
      </c>
      <c r="F1005" s="238" t="s">
        <v>949</v>
      </c>
      <c r="G1005" s="235"/>
      <c r="H1005" s="237" t="s">
        <v>19</v>
      </c>
      <c r="I1005" s="239"/>
      <c r="J1005" s="235"/>
      <c r="K1005" s="235"/>
      <c r="L1005" s="240"/>
      <c r="M1005" s="241"/>
      <c r="N1005" s="242"/>
      <c r="O1005" s="242"/>
      <c r="P1005" s="242"/>
      <c r="Q1005" s="242"/>
      <c r="R1005" s="242"/>
      <c r="S1005" s="242"/>
      <c r="T1005" s="24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4" t="s">
        <v>215</v>
      </c>
      <c r="AU1005" s="244" t="s">
        <v>81</v>
      </c>
      <c r="AV1005" s="13" t="s">
        <v>79</v>
      </c>
      <c r="AW1005" s="13" t="s">
        <v>33</v>
      </c>
      <c r="AX1005" s="13" t="s">
        <v>72</v>
      </c>
      <c r="AY1005" s="244" t="s">
        <v>203</v>
      </c>
    </row>
    <row r="1006" s="13" customFormat="1">
      <c r="A1006" s="13"/>
      <c r="B1006" s="234"/>
      <c r="C1006" s="235"/>
      <c r="D1006" s="236" t="s">
        <v>215</v>
      </c>
      <c r="E1006" s="237" t="s">
        <v>19</v>
      </c>
      <c r="F1006" s="238" t="s">
        <v>950</v>
      </c>
      <c r="G1006" s="235"/>
      <c r="H1006" s="237" t="s">
        <v>19</v>
      </c>
      <c r="I1006" s="239"/>
      <c r="J1006" s="235"/>
      <c r="K1006" s="235"/>
      <c r="L1006" s="240"/>
      <c r="M1006" s="241"/>
      <c r="N1006" s="242"/>
      <c r="O1006" s="242"/>
      <c r="P1006" s="242"/>
      <c r="Q1006" s="242"/>
      <c r="R1006" s="242"/>
      <c r="S1006" s="242"/>
      <c r="T1006" s="24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4" t="s">
        <v>215</v>
      </c>
      <c r="AU1006" s="244" t="s">
        <v>81</v>
      </c>
      <c r="AV1006" s="13" t="s">
        <v>79</v>
      </c>
      <c r="AW1006" s="13" t="s">
        <v>33</v>
      </c>
      <c r="AX1006" s="13" t="s">
        <v>72</v>
      </c>
      <c r="AY1006" s="244" t="s">
        <v>203</v>
      </c>
    </row>
    <row r="1007" s="14" customFormat="1">
      <c r="A1007" s="14"/>
      <c r="B1007" s="245"/>
      <c r="C1007" s="246"/>
      <c r="D1007" s="236" t="s">
        <v>215</v>
      </c>
      <c r="E1007" s="247" t="s">
        <v>19</v>
      </c>
      <c r="F1007" s="248" t="s">
        <v>460</v>
      </c>
      <c r="G1007" s="246"/>
      <c r="H1007" s="249">
        <v>59.560000000000002</v>
      </c>
      <c r="I1007" s="250"/>
      <c r="J1007" s="246"/>
      <c r="K1007" s="246"/>
      <c r="L1007" s="251"/>
      <c r="M1007" s="252"/>
      <c r="N1007" s="253"/>
      <c r="O1007" s="253"/>
      <c r="P1007" s="253"/>
      <c r="Q1007" s="253"/>
      <c r="R1007" s="253"/>
      <c r="S1007" s="253"/>
      <c r="T1007" s="25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5" t="s">
        <v>215</v>
      </c>
      <c r="AU1007" s="255" t="s">
        <v>81</v>
      </c>
      <c r="AV1007" s="14" t="s">
        <v>81</v>
      </c>
      <c r="AW1007" s="14" t="s">
        <v>33</v>
      </c>
      <c r="AX1007" s="14" t="s">
        <v>72</v>
      </c>
      <c r="AY1007" s="255" t="s">
        <v>203</v>
      </c>
    </row>
    <row r="1008" s="13" customFormat="1">
      <c r="A1008" s="13"/>
      <c r="B1008" s="234"/>
      <c r="C1008" s="235"/>
      <c r="D1008" s="236" t="s">
        <v>215</v>
      </c>
      <c r="E1008" s="237" t="s">
        <v>19</v>
      </c>
      <c r="F1008" s="238" t="s">
        <v>216</v>
      </c>
      <c r="G1008" s="235"/>
      <c r="H1008" s="237" t="s">
        <v>19</v>
      </c>
      <c r="I1008" s="239"/>
      <c r="J1008" s="235"/>
      <c r="K1008" s="235"/>
      <c r="L1008" s="240"/>
      <c r="M1008" s="241"/>
      <c r="N1008" s="242"/>
      <c r="O1008" s="242"/>
      <c r="P1008" s="242"/>
      <c r="Q1008" s="242"/>
      <c r="R1008" s="242"/>
      <c r="S1008" s="242"/>
      <c r="T1008" s="24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4" t="s">
        <v>215</v>
      </c>
      <c r="AU1008" s="244" t="s">
        <v>81</v>
      </c>
      <c r="AV1008" s="13" t="s">
        <v>79</v>
      </c>
      <c r="AW1008" s="13" t="s">
        <v>33</v>
      </c>
      <c r="AX1008" s="13" t="s">
        <v>72</v>
      </c>
      <c r="AY1008" s="244" t="s">
        <v>203</v>
      </c>
    </row>
    <row r="1009" s="13" customFormat="1">
      <c r="A1009" s="13"/>
      <c r="B1009" s="234"/>
      <c r="C1009" s="235"/>
      <c r="D1009" s="236" t="s">
        <v>215</v>
      </c>
      <c r="E1009" s="237" t="s">
        <v>19</v>
      </c>
      <c r="F1009" s="238" t="s">
        <v>1156</v>
      </c>
      <c r="G1009" s="235"/>
      <c r="H1009" s="237" t="s">
        <v>19</v>
      </c>
      <c r="I1009" s="239"/>
      <c r="J1009" s="235"/>
      <c r="K1009" s="235"/>
      <c r="L1009" s="240"/>
      <c r="M1009" s="241"/>
      <c r="N1009" s="242"/>
      <c r="O1009" s="242"/>
      <c r="P1009" s="242"/>
      <c r="Q1009" s="242"/>
      <c r="R1009" s="242"/>
      <c r="S1009" s="242"/>
      <c r="T1009" s="24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4" t="s">
        <v>215</v>
      </c>
      <c r="AU1009" s="244" t="s">
        <v>81</v>
      </c>
      <c r="AV1009" s="13" t="s">
        <v>79</v>
      </c>
      <c r="AW1009" s="13" t="s">
        <v>33</v>
      </c>
      <c r="AX1009" s="13" t="s">
        <v>72</v>
      </c>
      <c r="AY1009" s="244" t="s">
        <v>203</v>
      </c>
    </row>
    <row r="1010" s="13" customFormat="1">
      <c r="A1010" s="13"/>
      <c r="B1010" s="234"/>
      <c r="C1010" s="235"/>
      <c r="D1010" s="236" t="s">
        <v>215</v>
      </c>
      <c r="E1010" s="237" t="s">
        <v>19</v>
      </c>
      <c r="F1010" s="238" t="s">
        <v>453</v>
      </c>
      <c r="G1010" s="235"/>
      <c r="H1010" s="237" t="s">
        <v>19</v>
      </c>
      <c r="I1010" s="239"/>
      <c r="J1010" s="235"/>
      <c r="K1010" s="235"/>
      <c r="L1010" s="240"/>
      <c r="M1010" s="241"/>
      <c r="N1010" s="242"/>
      <c r="O1010" s="242"/>
      <c r="P1010" s="242"/>
      <c r="Q1010" s="242"/>
      <c r="R1010" s="242"/>
      <c r="S1010" s="242"/>
      <c r="T1010" s="24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4" t="s">
        <v>215</v>
      </c>
      <c r="AU1010" s="244" t="s">
        <v>81</v>
      </c>
      <c r="AV1010" s="13" t="s">
        <v>79</v>
      </c>
      <c r="AW1010" s="13" t="s">
        <v>33</v>
      </c>
      <c r="AX1010" s="13" t="s">
        <v>72</v>
      </c>
      <c r="AY1010" s="244" t="s">
        <v>203</v>
      </c>
    </row>
    <row r="1011" s="13" customFormat="1">
      <c r="A1011" s="13"/>
      <c r="B1011" s="234"/>
      <c r="C1011" s="235"/>
      <c r="D1011" s="236" t="s">
        <v>215</v>
      </c>
      <c r="E1011" s="237" t="s">
        <v>19</v>
      </c>
      <c r="F1011" s="238" t="s">
        <v>949</v>
      </c>
      <c r="G1011" s="235"/>
      <c r="H1011" s="237" t="s">
        <v>19</v>
      </c>
      <c r="I1011" s="239"/>
      <c r="J1011" s="235"/>
      <c r="K1011" s="235"/>
      <c r="L1011" s="240"/>
      <c r="M1011" s="241"/>
      <c r="N1011" s="242"/>
      <c r="O1011" s="242"/>
      <c r="P1011" s="242"/>
      <c r="Q1011" s="242"/>
      <c r="R1011" s="242"/>
      <c r="S1011" s="242"/>
      <c r="T1011" s="24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4" t="s">
        <v>215</v>
      </c>
      <c r="AU1011" s="244" t="s">
        <v>81</v>
      </c>
      <c r="AV1011" s="13" t="s">
        <v>79</v>
      </c>
      <c r="AW1011" s="13" t="s">
        <v>33</v>
      </c>
      <c r="AX1011" s="13" t="s">
        <v>72</v>
      </c>
      <c r="AY1011" s="244" t="s">
        <v>203</v>
      </c>
    </row>
    <row r="1012" s="13" customFormat="1">
      <c r="A1012" s="13"/>
      <c r="B1012" s="234"/>
      <c r="C1012" s="235"/>
      <c r="D1012" s="236" t="s">
        <v>215</v>
      </c>
      <c r="E1012" s="237" t="s">
        <v>19</v>
      </c>
      <c r="F1012" s="238" t="s">
        <v>950</v>
      </c>
      <c r="G1012" s="235"/>
      <c r="H1012" s="237" t="s">
        <v>19</v>
      </c>
      <c r="I1012" s="239"/>
      <c r="J1012" s="235"/>
      <c r="K1012" s="235"/>
      <c r="L1012" s="240"/>
      <c r="M1012" s="241"/>
      <c r="N1012" s="242"/>
      <c r="O1012" s="242"/>
      <c r="P1012" s="242"/>
      <c r="Q1012" s="242"/>
      <c r="R1012" s="242"/>
      <c r="S1012" s="242"/>
      <c r="T1012" s="24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4" t="s">
        <v>215</v>
      </c>
      <c r="AU1012" s="244" t="s">
        <v>81</v>
      </c>
      <c r="AV1012" s="13" t="s">
        <v>79</v>
      </c>
      <c r="AW1012" s="13" t="s">
        <v>33</v>
      </c>
      <c r="AX1012" s="13" t="s">
        <v>72</v>
      </c>
      <c r="AY1012" s="244" t="s">
        <v>203</v>
      </c>
    </row>
    <row r="1013" s="14" customFormat="1">
      <c r="A1013" s="14"/>
      <c r="B1013" s="245"/>
      <c r="C1013" s="246"/>
      <c r="D1013" s="236" t="s">
        <v>215</v>
      </c>
      <c r="E1013" s="247" t="s">
        <v>19</v>
      </c>
      <c r="F1013" s="248" t="s">
        <v>454</v>
      </c>
      <c r="G1013" s="246"/>
      <c r="H1013" s="249">
        <v>26.629999999999999</v>
      </c>
      <c r="I1013" s="250"/>
      <c r="J1013" s="246"/>
      <c r="K1013" s="246"/>
      <c r="L1013" s="251"/>
      <c r="M1013" s="252"/>
      <c r="N1013" s="253"/>
      <c r="O1013" s="253"/>
      <c r="P1013" s="253"/>
      <c r="Q1013" s="253"/>
      <c r="R1013" s="253"/>
      <c r="S1013" s="253"/>
      <c r="T1013" s="25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5" t="s">
        <v>215</v>
      </c>
      <c r="AU1013" s="255" t="s">
        <v>81</v>
      </c>
      <c r="AV1013" s="14" t="s">
        <v>81</v>
      </c>
      <c r="AW1013" s="14" t="s">
        <v>33</v>
      </c>
      <c r="AX1013" s="14" t="s">
        <v>72</v>
      </c>
      <c r="AY1013" s="255" t="s">
        <v>203</v>
      </c>
    </row>
    <row r="1014" s="13" customFormat="1">
      <c r="A1014" s="13"/>
      <c r="B1014" s="234"/>
      <c r="C1014" s="235"/>
      <c r="D1014" s="236" t="s">
        <v>215</v>
      </c>
      <c r="E1014" s="237" t="s">
        <v>19</v>
      </c>
      <c r="F1014" s="238" t="s">
        <v>216</v>
      </c>
      <c r="G1014" s="235"/>
      <c r="H1014" s="237" t="s">
        <v>19</v>
      </c>
      <c r="I1014" s="239"/>
      <c r="J1014" s="235"/>
      <c r="K1014" s="235"/>
      <c r="L1014" s="240"/>
      <c r="M1014" s="241"/>
      <c r="N1014" s="242"/>
      <c r="O1014" s="242"/>
      <c r="P1014" s="242"/>
      <c r="Q1014" s="242"/>
      <c r="R1014" s="242"/>
      <c r="S1014" s="242"/>
      <c r="T1014" s="24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4" t="s">
        <v>215</v>
      </c>
      <c r="AU1014" s="244" t="s">
        <v>81</v>
      </c>
      <c r="AV1014" s="13" t="s">
        <v>79</v>
      </c>
      <c r="AW1014" s="13" t="s">
        <v>33</v>
      </c>
      <c r="AX1014" s="13" t="s">
        <v>72</v>
      </c>
      <c r="AY1014" s="244" t="s">
        <v>203</v>
      </c>
    </row>
    <row r="1015" s="13" customFormat="1">
      <c r="A1015" s="13"/>
      <c r="B1015" s="234"/>
      <c r="C1015" s="235"/>
      <c r="D1015" s="236" t="s">
        <v>215</v>
      </c>
      <c r="E1015" s="237" t="s">
        <v>19</v>
      </c>
      <c r="F1015" s="238" t="s">
        <v>1157</v>
      </c>
      <c r="G1015" s="235"/>
      <c r="H1015" s="237" t="s">
        <v>19</v>
      </c>
      <c r="I1015" s="239"/>
      <c r="J1015" s="235"/>
      <c r="K1015" s="235"/>
      <c r="L1015" s="240"/>
      <c r="M1015" s="241"/>
      <c r="N1015" s="242"/>
      <c r="O1015" s="242"/>
      <c r="P1015" s="242"/>
      <c r="Q1015" s="242"/>
      <c r="R1015" s="242"/>
      <c r="S1015" s="242"/>
      <c r="T1015" s="24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4" t="s">
        <v>215</v>
      </c>
      <c r="AU1015" s="244" t="s">
        <v>81</v>
      </c>
      <c r="AV1015" s="13" t="s">
        <v>79</v>
      </c>
      <c r="AW1015" s="13" t="s">
        <v>33</v>
      </c>
      <c r="AX1015" s="13" t="s">
        <v>72</v>
      </c>
      <c r="AY1015" s="244" t="s">
        <v>203</v>
      </c>
    </row>
    <row r="1016" s="13" customFormat="1">
      <c r="A1016" s="13"/>
      <c r="B1016" s="234"/>
      <c r="C1016" s="235"/>
      <c r="D1016" s="236" t="s">
        <v>215</v>
      </c>
      <c r="E1016" s="237" t="s">
        <v>19</v>
      </c>
      <c r="F1016" s="238" t="s">
        <v>456</v>
      </c>
      <c r="G1016" s="235"/>
      <c r="H1016" s="237" t="s">
        <v>19</v>
      </c>
      <c r="I1016" s="239"/>
      <c r="J1016" s="235"/>
      <c r="K1016" s="235"/>
      <c r="L1016" s="240"/>
      <c r="M1016" s="241"/>
      <c r="N1016" s="242"/>
      <c r="O1016" s="242"/>
      <c r="P1016" s="242"/>
      <c r="Q1016" s="242"/>
      <c r="R1016" s="242"/>
      <c r="S1016" s="242"/>
      <c r="T1016" s="24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4" t="s">
        <v>215</v>
      </c>
      <c r="AU1016" s="244" t="s">
        <v>81</v>
      </c>
      <c r="AV1016" s="13" t="s">
        <v>79</v>
      </c>
      <c r="AW1016" s="13" t="s">
        <v>33</v>
      </c>
      <c r="AX1016" s="13" t="s">
        <v>72</v>
      </c>
      <c r="AY1016" s="244" t="s">
        <v>203</v>
      </c>
    </row>
    <row r="1017" s="13" customFormat="1">
      <c r="A1017" s="13"/>
      <c r="B1017" s="234"/>
      <c r="C1017" s="235"/>
      <c r="D1017" s="236" t="s">
        <v>215</v>
      </c>
      <c r="E1017" s="237" t="s">
        <v>19</v>
      </c>
      <c r="F1017" s="238" t="s">
        <v>949</v>
      </c>
      <c r="G1017" s="235"/>
      <c r="H1017" s="237" t="s">
        <v>19</v>
      </c>
      <c r="I1017" s="239"/>
      <c r="J1017" s="235"/>
      <c r="K1017" s="235"/>
      <c r="L1017" s="240"/>
      <c r="M1017" s="241"/>
      <c r="N1017" s="242"/>
      <c r="O1017" s="242"/>
      <c r="P1017" s="242"/>
      <c r="Q1017" s="242"/>
      <c r="R1017" s="242"/>
      <c r="S1017" s="242"/>
      <c r="T1017" s="24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4" t="s">
        <v>215</v>
      </c>
      <c r="AU1017" s="244" t="s">
        <v>81</v>
      </c>
      <c r="AV1017" s="13" t="s">
        <v>79</v>
      </c>
      <c r="AW1017" s="13" t="s">
        <v>33</v>
      </c>
      <c r="AX1017" s="13" t="s">
        <v>72</v>
      </c>
      <c r="AY1017" s="244" t="s">
        <v>203</v>
      </c>
    </row>
    <row r="1018" s="13" customFormat="1">
      <c r="A1018" s="13"/>
      <c r="B1018" s="234"/>
      <c r="C1018" s="235"/>
      <c r="D1018" s="236" t="s">
        <v>215</v>
      </c>
      <c r="E1018" s="237" t="s">
        <v>19</v>
      </c>
      <c r="F1018" s="238" t="s">
        <v>950</v>
      </c>
      <c r="G1018" s="235"/>
      <c r="H1018" s="237" t="s">
        <v>19</v>
      </c>
      <c r="I1018" s="239"/>
      <c r="J1018" s="235"/>
      <c r="K1018" s="235"/>
      <c r="L1018" s="240"/>
      <c r="M1018" s="241"/>
      <c r="N1018" s="242"/>
      <c r="O1018" s="242"/>
      <c r="P1018" s="242"/>
      <c r="Q1018" s="242"/>
      <c r="R1018" s="242"/>
      <c r="S1018" s="242"/>
      <c r="T1018" s="24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4" t="s">
        <v>215</v>
      </c>
      <c r="AU1018" s="244" t="s">
        <v>81</v>
      </c>
      <c r="AV1018" s="13" t="s">
        <v>79</v>
      </c>
      <c r="AW1018" s="13" t="s">
        <v>33</v>
      </c>
      <c r="AX1018" s="13" t="s">
        <v>72</v>
      </c>
      <c r="AY1018" s="244" t="s">
        <v>203</v>
      </c>
    </row>
    <row r="1019" s="14" customFormat="1">
      <c r="A1019" s="14"/>
      <c r="B1019" s="245"/>
      <c r="C1019" s="246"/>
      <c r="D1019" s="236" t="s">
        <v>215</v>
      </c>
      <c r="E1019" s="247" t="s">
        <v>19</v>
      </c>
      <c r="F1019" s="248" t="s">
        <v>457</v>
      </c>
      <c r="G1019" s="246"/>
      <c r="H1019" s="249">
        <v>17.649999999999999</v>
      </c>
      <c r="I1019" s="250"/>
      <c r="J1019" s="246"/>
      <c r="K1019" s="246"/>
      <c r="L1019" s="251"/>
      <c r="M1019" s="252"/>
      <c r="N1019" s="253"/>
      <c r="O1019" s="253"/>
      <c r="P1019" s="253"/>
      <c r="Q1019" s="253"/>
      <c r="R1019" s="253"/>
      <c r="S1019" s="253"/>
      <c r="T1019" s="25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5" t="s">
        <v>215</v>
      </c>
      <c r="AU1019" s="255" t="s">
        <v>81</v>
      </c>
      <c r="AV1019" s="14" t="s">
        <v>81</v>
      </c>
      <c r="AW1019" s="14" t="s">
        <v>33</v>
      </c>
      <c r="AX1019" s="14" t="s">
        <v>72</v>
      </c>
      <c r="AY1019" s="255" t="s">
        <v>203</v>
      </c>
    </row>
    <row r="1020" s="13" customFormat="1">
      <c r="A1020" s="13"/>
      <c r="B1020" s="234"/>
      <c r="C1020" s="235"/>
      <c r="D1020" s="236" t="s">
        <v>215</v>
      </c>
      <c r="E1020" s="237" t="s">
        <v>19</v>
      </c>
      <c r="F1020" s="238" t="s">
        <v>216</v>
      </c>
      <c r="G1020" s="235"/>
      <c r="H1020" s="237" t="s">
        <v>19</v>
      </c>
      <c r="I1020" s="239"/>
      <c r="J1020" s="235"/>
      <c r="K1020" s="235"/>
      <c r="L1020" s="240"/>
      <c r="M1020" s="241"/>
      <c r="N1020" s="242"/>
      <c r="O1020" s="242"/>
      <c r="P1020" s="242"/>
      <c r="Q1020" s="242"/>
      <c r="R1020" s="242"/>
      <c r="S1020" s="242"/>
      <c r="T1020" s="24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4" t="s">
        <v>215</v>
      </c>
      <c r="AU1020" s="244" t="s">
        <v>81</v>
      </c>
      <c r="AV1020" s="13" t="s">
        <v>79</v>
      </c>
      <c r="AW1020" s="13" t="s">
        <v>33</v>
      </c>
      <c r="AX1020" s="13" t="s">
        <v>72</v>
      </c>
      <c r="AY1020" s="244" t="s">
        <v>203</v>
      </c>
    </row>
    <row r="1021" s="13" customFormat="1">
      <c r="A1021" s="13"/>
      <c r="B1021" s="234"/>
      <c r="C1021" s="235"/>
      <c r="D1021" s="236" t="s">
        <v>215</v>
      </c>
      <c r="E1021" s="237" t="s">
        <v>19</v>
      </c>
      <c r="F1021" s="238" t="s">
        <v>1158</v>
      </c>
      <c r="G1021" s="235"/>
      <c r="H1021" s="237" t="s">
        <v>19</v>
      </c>
      <c r="I1021" s="239"/>
      <c r="J1021" s="235"/>
      <c r="K1021" s="235"/>
      <c r="L1021" s="240"/>
      <c r="M1021" s="241"/>
      <c r="N1021" s="242"/>
      <c r="O1021" s="242"/>
      <c r="P1021" s="242"/>
      <c r="Q1021" s="242"/>
      <c r="R1021" s="242"/>
      <c r="S1021" s="242"/>
      <c r="T1021" s="24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4" t="s">
        <v>215</v>
      </c>
      <c r="AU1021" s="244" t="s">
        <v>81</v>
      </c>
      <c r="AV1021" s="13" t="s">
        <v>79</v>
      </c>
      <c r="AW1021" s="13" t="s">
        <v>33</v>
      </c>
      <c r="AX1021" s="13" t="s">
        <v>72</v>
      </c>
      <c r="AY1021" s="244" t="s">
        <v>203</v>
      </c>
    </row>
    <row r="1022" s="13" customFormat="1">
      <c r="A1022" s="13"/>
      <c r="B1022" s="234"/>
      <c r="C1022" s="235"/>
      <c r="D1022" s="236" t="s">
        <v>215</v>
      </c>
      <c r="E1022" s="237" t="s">
        <v>19</v>
      </c>
      <c r="F1022" s="238" t="s">
        <v>447</v>
      </c>
      <c r="G1022" s="235"/>
      <c r="H1022" s="237" t="s">
        <v>19</v>
      </c>
      <c r="I1022" s="239"/>
      <c r="J1022" s="235"/>
      <c r="K1022" s="235"/>
      <c r="L1022" s="240"/>
      <c r="M1022" s="241"/>
      <c r="N1022" s="242"/>
      <c r="O1022" s="242"/>
      <c r="P1022" s="242"/>
      <c r="Q1022" s="242"/>
      <c r="R1022" s="242"/>
      <c r="S1022" s="242"/>
      <c r="T1022" s="24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4" t="s">
        <v>215</v>
      </c>
      <c r="AU1022" s="244" t="s">
        <v>81</v>
      </c>
      <c r="AV1022" s="13" t="s">
        <v>79</v>
      </c>
      <c r="AW1022" s="13" t="s">
        <v>33</v>
      </c>
      <c r="AX1022" s="13" t="s">
        <v>72</v>
      </c>
      <c r="AY1022" s="244" t="s">
        <v>203</v>
      </c>
    </row>
    <row r="1023" s="13" customFormat="1">
      <c r="A1023" s="13"/>
      <c r="B1023" s="234"/>
      <c r="C1023" s="235"/>
      <c r="D1023" s="236" t="s">
        <v>215</v>
      </c>
      <c r="E1023" s="237" t="s">
        <v>19</v>
      </c>
      <c r="F1023" s="238" t="s">
        <v>949</v>
      </c>
      <c r="G1023" s="235"/>
      <c r="H1023" s="237" t="s">
        <v>19</v>
      </c>
      <c r="I1023" s="239"/>
      <c r="J1023" s="235"/>
      <c r="K1023" s="235"/>
      <c r="L1023" s="240"/>
      <c r="M1023" s="241"/>
      <c r="N1023" s="242"/>
      <c r="O1023" s="242"/>
      <c r="P1023" s="242"/>
      <c r="Q1023" s="242"/>
      <c r="R1023" s="242"/>
      <c r="S1023" s="242"/>
      <c r="T1023" s="24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4" t="s">
        <v>215</v>
      </c>
      <c r="AU1023" s="244" t="s">
        <v>81</v>
      </c>
      <c r="AV1023" s="13" t="s">
        <v>79</v>
      </c>
      <c r="AW1023" s="13" t="s">
        <v>33</v>
      </c>
      <c r="AX1023" s="13" t="s">
        <v>72</v>
      </c>
      <c r="AY1023" s="244" t="s">
        <v>203</v>
      </c>
    </row>
    <row r="1024" s="13" customFormat="1">
      <c r="A1024" s="13"/>
      <c r="B1024" s="234"/>
      <c r="C1024" s="235"/>
      <c r="D1024" s="236" t="s">
        <v>215</v>
      </c>
      <c r="E1024" s="237" t="s">
        <v>19</v>
      </c>
      <c r="F1024" s="238" t="s">
        <v>950</v>
      </c>
      <c r="G1024" s="235"/>
      <c r="H1024" s="237" t="s">
        <v>19</v>
      </c>
      <c r="I1024" s="239"/>
      <c r="J1024" s="235"/>
      <c r="K1024" s="235"/>
      <c r="L1024" s="240"/>
      <c r="M1024" s="241"/>
      <c r="N1024" s="242"/>
      <c r="O1024" s="242"/>
      <c r="P1024" s="242"/>
      <c r="Q1024" s="242"/>
      <c r="R1024" s="242"/>
      <c r="S1024" s="242"/>
      <c r="T1024" s="24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4" t="s">
        <v>215</v>
      </c>
      <c r="AU1024" s="244" t="s">
        <v>81</v>
      </c>
      <c r="AV1024" s="13" t="s">
        <v>79</v>
      </c>
      <c r="AW1024" s="13" t="s">
        <v>33</v>
      </c>
      <c r="AX1024" s="13" t="s">
        <v>72</v>
      </c>
      <c r="AY1024" s="244" t="s">
        <v>203</v>
      </c>
    </row>
    <row r="1025" s="14" customFormat="1">
      <c r="A1025" s="14"/>
      <c r="B1025" s="245"/>
      <c r="C1025" s="246"/>
      <c r="D1025" s="236" t="s">
        <v>215</v>
      </c>
      <c r="E1025" s="247" t="s">
        <v>19</v>
      </c>
      <c r="F1025" s="248" t="s">
        <v>448</v>
      </c>
      <c r="G1025" s="246"/>
      <c r="H1025" s="249">
        <v>11.699999999999999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215</v>
      </c>
      <c r="AU1025" s="255" t="s">
        <v>81</v>
      </c>
      <c r="AV1025" s="14" t="s">
        <v>81</v>
      </c>
      <c r="AW1025" s="14" t="s">
        <v>33</v>
      </c>
      <c r="AX1025" s="14" t="s">
        <v>72</v>
      </c>
      <c r="AY1025" s="255" t="s">
        <v>203</v>
      </c>
    </row>
    <row r="1026" s="13" customFormat="1">
      <c r="A1026" s="13"/>
      <c r="B1026" s="234"/>
      <c r="C1026" s="235"/>
      <c r="D1026" s="236" t="s">
        <v>215</v>
      </c>
      <c r="E1026" s="237" t="s">
        <v>19</v>
      </c>
      <c r="F1026" s="238" t="s">
        <v>216</v>
      </c>
      <c r="G1026" s="235"/>
      <c r="H1026" s="237" t="s">
        <v>19</v>
      </c>
      <c r="I1026" s="239"/>
      <c r="J1026" s="235"/>
      <c r="K1026" s="235"/>
      <c r="L1026" s="240"/>
      <c r="M1026" s="241"/>
      <c r="N1026" s="242"/>
      <c r="O1026" s="242"/>
      <c r="P1026" s="242"/>
      <c r="Q1026" s="242"/>
      <c r="R1026" s="242"/>
      <c r="S1026" s="242"/>
      <c r="T1026" s="24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44" t="s">
        <v>215</v>
      </c>
      <c r="AU1026" s="244" t="s">
        <v>81</v>
      </c>
      <c r="AV1026" s="13" t="s">
        <v>79</v>
      </c>
      <c r="AW1026" s="13" t="s">
        <v>33</v>
      </c>
      <c r="AX1026" s="13" t="s">
        <v>72</v>
      </c>
      <c r="AY1026" s="244" t="s">
        <v>203</v>
      </c>
    </row>
    <row r="1027" s="13" customFormat="1">
      <c r="A1027" s="13"/>
      <c r="B1027" s="234"/>
      <c r="C1027" s="235"/>
      <c r="D1027" s="236" t="s">
        <v>215</v>
      </c>
      <c r="E1027" s="237" t="s">
        <v>19</v>
      </c>
      <c r="F1027" s="238" t="s">
        <v>1159</v>
      </c>
      <c r="G1027" s="235"/>
      <c r="H1027" s="237" t="s">
        <v>19</v>
      </c>
      <c r="I1027" s="239"/>
      <c r="J1027" s="235"/>
      <c r="K1027" s="235"/>
      <c r="L1027" s="240"/>
      <c r="M1027" s="241"/>
      <c r="N1027" s="242"/>
      <c r="O1027" s="242"/>
      <c r="P1027" s="242"/>
      <c r="Q1027" s="242"/>
      <c r="R1027" s="242"/>
      <c r="S1027" s="242"/>
      <c r="T1027" s="24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4" t="s">
        <v>215</v>
      </c>
      <c r="AU1027" s="244" t="s">
        <v>81</v>
      </c>
      <c r="AV1027" s="13" t="s">
        <v>79</v>
      </c>
      <c r="AW1027" s="13" t="s">
        <v>33</v>
      </c>
      <c r="AX1027" s="13" t="s">
        <v>72</v>
      </c>
      <c r="AY1027" s="244" t="s">
        <v>203</v>
      </c>
    </row>
    <row r="1028" s="13" customFormat="1">
      <c r="A1028" s="13"/>
      <c r="B1028" s="234"/>
      <c r="C1028" s="235"/>
      <c r="D1028" s="236" t="s">
        <v>215</v>
      </c>
      <c r="E1028" s="237" t="s">
        <v>19</v>
      </c>
      <c r="F1028" s="238" t="s">
        <v>450</v>
      </c>
      <c r="G1028" s="235"/>
      <c r="H1028" s="237" t="s">
        <v>19</v>
      </c>
      <c r="I1028" s="239"/>
      <c r="J1028" s="235"/>
      <c r="K1028" s="235"/>
      <c r="L1028" s="240"/>
      <c r="M1028" s="241"/>
      <c r="N1028" s="242"/>
      <c r="O1028" s="242"/>
      <c r="P1028" s="242"/>
      <c r="Q1028" s="242"/>
      <c r="R1028" s="242"/>
      <c r="S1028" s="242"/>
      <c r="T1028" s="24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4" t="s">
        <v>215</v>
      </c>
      <c r="AU1028" s="244" t="s">
        <v>81</v>
      </c>
      <c r="AV1028" s="13" t="s">
        <v>79</v>
      </c>
      <c r="AW1028" s="13" t="s">
        <v>33</v>
      </c>
      <c r="AX1028" s="13" t="s">
        <v>72</v>
      </c>
      <c r="AY1028" s="244" t="s">
        <v>203</v>
      </c>
    </row>
    <row r="1029" s="13" customFormat="1">
      <c r="A1029" s="13"/>
      <c r="B1029" s="234"/>
      <c r="C1029" s="235"/>
      <c r="D1029" s="236" t="s">
        <v>215</v>
      </c>
      <c r="E1029" s="237" t="s">
        <v>19</v>
      </c>
      <c r="F1029" s="238" t="s">
        <v>949</v>
      </c>
      <c r="G1029" s="235"/>
      <c r="H1029" s="237" t="s">
        <v>19</v>
      </c>
      <c r="I1029" s="239"/>
      <c r="J1029" s="235"/>
      <c r="K1029" s="235"/>
      <c r="L1029" s="240"/>
      <c r="M1029" s="241"/>
      <c r="N1029" s="242"/>
      <c r="O1029" s="242"/>
      <c r="P1029" s="242"/>
      <c r="Q1029" s="242"/>
      <c r="R1029" s="242"/>
      <c r="S1029" s="242"/>
      <c r="T1029" s="24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4" t="s">
        <v>215</v>
      </c>
      <c r="AU1029" s="244" t="s">
        <v>81</v>
      </c>
      <c r="AV1029" s="13" t="s">
        <v>79</v>
      </c>
      <c r="AW1029" s="13" t="s">
        <v>33</v>
      </c>
      <c r="AX1029" s="13" t="s">
        <v>72</v>
      </c>
      <c r="AY1029" s="244" t="s">
        <v>203</v>
      </c>
    </row>
    <row r="1030" s="13" customFormat="1">
      <c r="A1030" s="13"/>
      <c r="B1030" s="234"/>
      <c r="C1030" s="235"/>
      <c r="D1030" s="236" t="s">
        <v>215</v>
      </c>
      <c r="E1030" s="237" t="s">
        <v>19</v>
      </c>
      <c r="F1030" s="238" t="s">
        <v>950</v>
      </c>
      <c r="G1030" s="235"/>
      <c r="H1030" s="237" t="s">
        <v>19</v>
      </c>
      <c r="I1030" s="239"/>
      <c r="J1030" s="235"/>
      <c r="K1030" s="235"/>
      <c r="L1030" s="240"/>
      <c r="M1030" s="241"/>
      <c r="N1030" s="242"/>
      <c r="O1030" s="242"/>
      <c r="P1030" s="242"/>
      <c r="Q1030" s="242"/>
      <c r="R1030" s="242"/>
      <c r="S1030" s="242"/>
      <c r="T1030" s="24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44" t="s">
        <v>215</v>
      </c>
      <c r="AU1030" s="244" t="s">
        <v>81</v>
      </c>
      <c r="AV1030" s="13" t="s">
        <v>79</v>
      </c>
      <c r="AW1030" s="13" t="s">
        <v>33</v>
      </c>
      <c r="AX1030" s="13" t="s">
        <v>72</v>
      </c>
      <c r="AY1030" s="244" t="s">
        <v>203</v>
      </c>
    </row>
    <row r="1031" s="14" customFormat="1">
      <c r="A1031" s="14"/>
      <c r="B1031" s="245"/>
      <c r="C1031" s="246"/>
      <c r="D1031" s="236" t="s">
        <v>215</v>
      </c>
      <c r="E1031" s="247" t="s">
        <v>19</v>
      </c>
      <c r="F1031" s="248" t="s">
        <v>451</v>
      </c>
      <c r="G1031" s="246"/>
      <c r="H1031" s="249">
        <v>29.239999999999998</v>
      </c>
      <c r="I1031" s="250"/>
      <c r="J1031" s="246"/>
      <c r="K1031" s="246"/>
      <c r="L1031" s="251"/>
      <c r="M1031" s="252"/>
      <c r="N1031" s="253"/>
      <c r="O1031" s="253"/>
      <c r="P1031" s="253"/>
      <c r="Q1031" s="253"/>
      <c r="R1031" s="253"/>
      <c r="S1031" s="253"/>
      <c r="T1031" s="25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5" t="s">
        <v>215</v>
      </c>
      <c r="AU1031" s="255" t="s">
        <v>81</v>
      </c>
      <c r="AV1031" s="14" t="s">
        <v>81</v>
      </c>
      <c r="AW1031" s="14" t="s">
        <v>33</v>
      </c>
      <c r="AX1031" s="14" t="s">
        <v>72</v>
      </c>
      <c r="AY1031" s="255" t="s">
        <v>203</v>
      </c>
    </row>
    <row r="1032" s="15" customFormat="1">
      <c r="A1032" s="15"/>
      <c r="B1032" s="256"/>
      <c r="C1032" s="257"/>
      <c r="D1032" s="236" t="s">
        <v>215</v>
      </c>
      <c r="E1032" s="258" t="s">
        <v>19</v>
      </c>
      <c r="F1032" s="259" t="s">
        <v>246</v>
      </c>
      <c r="G1032" s="257"/>
      <c r="H1032" s="260">
        <v>244.28</v>
      </c>
      <c r="I1032" s="261"/>
      <c r="J1032" s="257"/>
      <c r="K1032" s="257"/>
      <c r="L1032" s="262"/>
      <c r="M1032" s="263"/>
      <c r="N1032" s="264"/>
      <c r="O1032" s="264"/>
      <c r="P1032" s="264"/>
      <c r="Q1032" s="264"/>
      <c r="R1032" s="264"/>
      <c r="S1032" s="264"/>
      <c r="T1032" s="26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T1032" s="266" t="s">
        <v>215</v>
      </c>
      <c r="AU1032" s="266" t="s">
        <v>81</v>
      </c>
      <c r="AV1032" s="15" t="s">
        <v>211</v>
      </c>
      <c r="AW1032" s="15" t="s">
        <v>33</v>
      </c>
      <c r="AX1032" s="15" t="s">
        <v>79</v>
      </c>
      <c r="AY1032" s="266" t="s">
        <v>203</v>
      </c>
    </row>
    <row r="1033" s="2" customFormat="1" ht="24.15" customHeight="1">
      <c r="A1033" s="40"/>
      <c r="B1033" s="41"/>
      <c r="C1033" s="216" t="s">
        <v>990</v>
      </c>
      <c r="D1033" s="216" t="s">
        <v>206</v>
      </c>
      <c r="E1033" s="217" t="s">
        <v>1031</v>
      </c>
      <c r="F1033" s="218" t="s">
        <v>1032</v>
      </c>
      <c r="G1033" s="219" t="s">
        <v>209</v>
      </c>
      <c r="H1033" s="220">
        <v>1036.854</v>
      </c>
      <c r="I1033" s="221"/>
      <c r="J1033" s="222">
        <f>ROUND(I1033*H1033,2)</f>
        <v>0</v>
      </c>
      <c r="K1033" s="218" t="s">
        <v>210</v>
      </c>
      <c r="L1033" s="46"/>
      <c r="M1033" s="223" t="s">
        <v>19</v>
      </c>
      <c r="N1033" s="224" t="s">
        <v>43</v>
      </c>
      <c r="O1033" s="86"/>
      <c r="P1033" s="225">
        <f>O1033*H1033</f>
        <v>0</v>
      </c>
      <c r="Q1033" s="225">
        <v>0.00028499999999999999</v>
      </c>
      <c r="R1033" s="225">
        <f>Q1033*H1033</f>
        <v>0.29550338999999998</v>
      </c>
      <c r="S1033" s="225">
        <v>0</v>
      </c>
      <c r="T1033" s="226">
        <f>S1033*H1033</f>
        <v>0</v>
      </c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R1033" s="227" t="s">
        <v>321</v>
      </c>
      <c r="AT1033" s="227" t="s">
        <v>206</v>
      </c>
      <c r="AU1033" s="227" t="s">
        <v>81</v>
      </c>
      <c r="AY1033" s="19" t="s">
        <v>203</v>
      </c>
      <c r="BE1033" s="228">
        <f>IF(N1033="základní",J1033,0)</f>
        <v>0</v>
      </c>
      <c r="BF1033" s="228">
        <f>IF(N1033="snížená",J1033,0)</f>
        <v>0</v>
      </c>
      <c r="BG1033" s="228">
        <f>IF(N1033="zákl. přenesená",J1033,0)</f>
        <v>0</v>
      </c>
      <c r="BH1033" s="228">
        <f>IF(N1033="sníž. přenesená",J1033,0)</f>
        <v>0</v>
      </c>
      <c r="BI1033" s="228">
        <f>IF(N1033="nulová",J1033,0)</f>
        <v>0</v>
      </c>
      <c r="BJ1033" s="19" t="s">
        <v>79</v>
      </c>
      <c r="BK1033" s="228">
        <f>ROUND(I1033*H1033,2)</f>
        <v>0</v>
      </c>
      <c r="BL1033" s="19" t="s">
        <v>321</v>
      </c>
      <c r="BM1033" s="227" t="s">
        <v>1200</v>
      </c>
    </row>
    <row r="1034" s="2" customFormat="1">
      <c r="A1034" s="40"/>
      <c r="B1034" s="41"/>
      <c r="C1034" s="42"/>
      <c r="D1034" s="229" t="s">
        <v>213</v>
      </c>
      <c r="E1034" s="42"/>
      <c r="F1034" s="230" t="s">
        <v>1034</v>
      </c>
      <c r="G1034" s="42"/>
      <c r="H1034" s="42"/>
      <c r="I1034" s="231"/>
      <c r="J1034" s="42"/>
      <c r="K1034" s="42"/>
      <c r="L1034" s="46"/>
      <c r="M1034" s="232"/>
      <c r="N1034" s="233"/>
      <c r="O1034" s="86"/>
      <c r="P1034" s="86"/>
      <c r="Q1034" s="86"/>
      <c r="R1034" s="86"/>
      <c r="S1034" s="86"/>
      <c r="T1034" s="87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T1034" s="19" t="s">
        <v>213</v>
      </c>
      <c r="AU1034" s="19" t="s">
        <v>81</v>
      </c>
    </row>
    <row r="1035" s="13" customFormat="1">
      <c r="A1035" s="13"/>
      <c r="B1035" s="234"/>
      <c r="C1035" s="235"/>
      <c r="D1035" s="236" t="s">
        <v>215</v>
      </c>
      <c r="E1035" s="237" t="s">
        <v>19</v>
      </c>
      <c r="F1035" s="238" t="s">
        <v>216</v>
      </c>
      <c r="G1035" s="235"/>
      <c r="H1035" s="237" t="s">
        <v>19</v>
      </c>
      <c r="I1035" s="239"/>
      <c r="J1035" s="235"/>
      <c r="K1035" s="235"/>
      <c r="L1035" s="240"/>
      <c r="M1035" s="241"/>
      <c r="N1035" s="242"/>
      <c r="O1035" s="242"/>
      <c r="P1035" s="242"/>
      <c r="Q1035" s="242"/>
      <c r="R1035" s="242"/>
      <c r="S1035" s="242"/>
      <c r="T1035" s="24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4" t="s">
        <v>215</v>
      </c>
      <c r="AU1035" s="244" t="s">
        <v>81</v>
      </c>
      <c r="AV1035" s="13" t="s">
        <v>79</v>
      </c>
      <c r="AW1035" s="13" t="s">
        <v>33</v>
      </c>
      <c r="AX1035" s="13" t="s">
        <v>72</v>
      </c>
      <c r="AY1035" s="244" t="s">
        <v>203</v>
      </c>
    </row>
    <row r="1036" s="13" customFormat="1">
      <c r="A1036" s="13"/>
      <c r="B1036" s="234"/>
      <c r="C1036" s="235"/>
      <c r="D1036" s="236" t="s">
        <v>215</v>
      </c>
      <c r="E1036" s="237" t="s">
        <v>19</v>
      </c>
      <c r="F1036" s="238" t="s">
        <v>1181</v>
      </c>
      <c r="G1036" s="235"/>
      <c r="H1036" s="237" t="s">
        <v>19</v>
      </c>
      <c r="I1036" s="239"/>
      <c r="J1036" s="235"/>
      <c r="K1036" s="235"/>
      <c r="L1036" s="240"/>
      <c r="M1036" s="241"/>
      <c r="N1036" s="242"/>
      <c r="O1036" s="242"/>
      <c r="P1036" s="242"/>
      <c r="Q1036" s="242"/>
      <c r="R1036" s="242"/>
      <c r="S1036" s="242"/>
      <c r="T1036" s="24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4" t="s">
        <v>215</v>
      </c>
      <c r="AU1036" s="244" t="s">
        <v>81</v>
      </c>
      <c r="AV1036" s="13" t="s">
        <v>79</v>
      </c>
      <c r="AW1036" s="13" t="s">
        <v>33</v>
      </c>
      <c r="AX1036" s="13" t="s">
        <v>72</v>
      </c>
      <c r="AY1036" s="244" t="s">
        <v>203</v>
      </c>
    </row>
    <row r="1037" s="13" customFormat="1">
      <c r="A1037" s="13"/>
      <c r="B1037" s="234"/>
      <c r="C1037" s="235"/>
      <c r="D1037" s="236" t="s">
        <v>215</v>
      </c>
      <c r="E1037" s="237" t="s">
        <v>19</v>
      </c>
      <c r="F1037" s="238" t="s">
        <v>438</v>
      </c>
      <c r="G1037" s="235"/>
      <c r="H1037" s="237" t="s">
        <v>19</v>
      </c>
      <c r="I1037" s="239"/>
      <c r="J1037" s="235"/>
      <c r="K1037" s="235"/>
      <c r="L1037" s="240"/>
      <c r="M1037" s="241"/>
      <c r="N1037" s="242"/>
      <c r="O1037" s="242"/>
      <c r="P1037" s="242"/>
      <c r="Q1037" s="242"/>
      <c r="R1037" s="242"/>
      <c r="S1037" s="242"/>
      <c r="T1037" s="24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4" t="s">
        <v>215</v>
      </c>
      <c r="AU1037" s="244" t="s">
        <v>81</v>
      </c>
      <c r="AV1037" s="13" t="s">
        <v>79</v>
      </c>
      <c r="AW1037" s="13" t="s">
        <v>33</v>
      </c>
      <c r="AX1037" s="13" t="s">
        <v>72</v>
      </c>
      <c r="AY1037" s="244" t="s">
        <v>203</v>
      </c>
    </row>
    <row r="1038" s="13" customFormat="1">
      <c r="A1038" s="13"/>
      <c r="B1038" s="234"/>
      <c r="C1038" s="235"/>
      <c r="D1038" s="236" t="s">
        <v>215</v>
      </c>
      <c r="E1038" s="237" t="s">
        <v>19</v>
      </c>
      <c r="F1038" s="238" t="s">
        <v>999</v>
      </c>
      <c r="G1038" s="235"/>
      <c r="H1038" s="237" t="s">
        <v>19</v>
      </c>
      <c r="I1038" s="239"/>
      <c r="J1038" s="235"/>
      <c r="K1038" s="235"/>
      <c r="L1038" s="240"/>
      <c r="M1038" s="241"/>
      <c r="N1038" s="242"/>
      <c r="O1038" s="242"/>
      <c r="P1038" s="242"/>
      <c r="Q1038" s="242"/>
      <c r="R1038" s="242"/>
      <c r="S1038" s="242"/>
      <c r="T1038" s="24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4" t="s">
        <v>215</v>
      </c>
      <c r="AU1038" s="244" t="s">
        <v>81</v>
      </c>
      <c r="AV1038" s="13" t="s">
        <v>79</v>
      </c>
      <c r="AW1038" s="13" t="s">
        <v>33</v>
      </c>
      <c r="AX1038" s="13" t="s">
        <v>72</v>
      </c>
      <c r="AY1038" s="244" t="s">
        <v>203</v>
      </c>
    </row>
    <row r="1039" s="13" customFormat="1">
      <c r="A1039" s="13"/>
      <c r="B1039" s="234"/>
      <c r="C1039" s="235"/>
      <c r="D1039" s="236" t="s">
        <v>215</v>
      </c>
      <c r="E1039" s="237" t="s">
        <v>19</v>
      </c>
      <c r="F1039" s="238" t="s">
        <v>1000</v>
      </c>
      <c r="G1039" s="235"/>
      <c r="H1039" s="237" t="s">
        <v>19</v>
      </c>
      <c r="I1039" s="239"/>
      <c r="J1039" s="235"/>
      <c r="K1039" s="235"/>
      <c r="L1039" s="240"/>
      <c r="M1039" s="241"/>
      <c r="N1039" s="242"/>
      <c r="O1039" s="242"/>
      <c r="P1039" s="242"/>
      <c r="Q1039" s="242"/>
      <c r="R1039" s="242"/>
      <c r="S1039" s="242"/>
      <c r="T1039" s="24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4" t="s">
        <v>215</v>
      </c>
      <c r="AU1039" s="244" t="s">
        <v>81</v>
      </c>
      <c r="AV1039" s="13" t="s">
        <v>79</v>
      </c>
      <c r="AW1039" s="13" t="s">
        <v>33</v>
      </c>
      <c r="AX1039" s="13" t="s">
        <v>72</v>
      </c>
      <c r="AY1039" s="244" t="s">
        <v>203</v>
      </c>
    </row>
    <row r="1040" s="14" customFormat="1">
      <c r="A1040" s="14"/>
      <c r="B1040" s="245"/>
      <c r="C1040" s="246"/>
      <c r="D1040" s="236" t="s">
        <v>215</v>
      </c>
      <c r="E1040" s="247" t="s">
        <v>19</v>
      </c>
      <c r="F1040" s="248" t="s">
        <v>439</v>
      </c>
      <c r="G1040" s="246"/>
      <c r="H1040" s="249">
        <v>22.199999999999999</v>
      </c>
      <c r="I1040" s="250"/>
      <c r="J1040" s="246"/>
      <c r="K1040" s="246"/>
      <c r="L1040" s="251"/>
      <c r="M1040" s="252"/>
      <c r="N1040" s="253"/>
      <c r="O1040" s="253"/>
      <c r="P1040" s="253"/>
      <c r="Q1040" s="253"/>
      <c r="R1040" s="253"/>
      <c r="S1040" s="253"/>
      <c r="T1040" s="25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5" t="s">
        <v>215</v>
      </c>
      <c r="AU1040" s="255" t="s">
        <v>81</v>
      </c>
      <c r="AV1040" s="14" t="s">
        <v>81</v>
      </c>
      <c r="AW1040" s="14" t="s">
        <v>33</v>
      </c>
      <c r="AX1040" s="14" t="s">
        <v>72</v>
      </c>
      <c r="AY1040" s="255" t="s">
        <v>203</v>
      </c>
    </row>
    <row r="1041" s="13" customFormat="1">
      <c r="A1041" s="13"/>
      <c r="B1041" s="234"/>
      <c r="C1041" s="235"/>
      <c r="D1041" s="236" t="s">
        <v>215</v>
      </c>
      <c r="E1041" s="237" t="s">
        <v>19</v>
      </c>
      <c r="F1041" s="238" t="s">
        <v>216</v>
      </c>
      <c r="G1041" s="235"/>
      <c r="H1041" s="237" t="s">
        <v>19</v>
      </c>
      <c r="I1041" s="239"/>
      <c r="J1041" s="235"/>
      <c r="K1041" s="235"/>
      <c r="L1041" s="240"/>
      <c r="M1041" s="241"/>
      <c r="N1041" s="242"/>
      <c r="O1041" s="242"/>
      <c r="P1041" s="242"/>
      <c r="Q1041" s="242"/>
      <c r="R1041" s="242"/>
      <c r="S1041" s="242"/>
      <c r="T1041" s="24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4" t="s">
        <v>215</v>
      </c>
      <c r="AU1041" s="244" t="s">
        <v>81</v>
      </c>
      <c r="AV1041" s="13" t="s">
        <v>79</v>
      </c>
      <c r="AW1041" s="13" t="s">
        <v>33</v>
      </c>
      <c r="AX1041" s="13" t="s">
        <v>72</v>
      </c>
      <c r="AY1041" s="244" t="s">
        <v>203</v>
      </c>
    </row>
    <row r="1042" s="13" customFormat="1">
      <c r="A1042" s="13"/>
      <c r="B1042" s="234"/>
      <c r="C1042" s="235"/>
      <c r="D1042" s="236" t="s">
        <v>215</v>
      </c>
      <c r="E1042" s="237" t="s">
        <v>19</v>
      </c>
      <c r="F1042" s="238" t="s">
        <v>1182</v>
      </c>
      <c r="G1042" s="235"/>
      <c r="H1042" s="237" t="s">
        <v>19</v>
      </c>
      <c r="I1042" s="239"/>
      <c r="J1042" s="235"/>
      <c r="K1042" s="235"/>
      <c r="L1042" s="240"/>
      <c r="M1042" s="241"/>
      <c r="N1042" s="242"/>
      <c r="O1042" s="242"/>
      <c r="P1042" s="242"/>
      <c r="Q1042" s="242"/>
      <c r="R1042" s="242"/>
      <c r="S1042" s="242"/>
      <c r="T1042" s="24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4" t="s">
        <v>215</v>
      </c>
      <c r="AU1042" s="244" t="s">
        <v>81</v>
      </c>
      <c r="AV1042" s="13" t="s">
        <v>79</v>
      </c>
      <c r="AW1042" s="13" t="s">
        <v>33</v>
      </c>
      <c r="AX1042" s="13" t="s">
        <v>72</v>
      </c>
      <c r="AY1042" s="244" t="s">
        <v>203</v>
      </c>
    </row>
    <row r="1043" s="13" customFormat="1">
      <c r="A1043" s="13"/>
      <c r="B1043" s="234"/>
      <c r="C1043" s="235"/>
      <c r="D1043" s="236" t="s">
        <v>215</v>
      </c>
      <c r="E1043" s="237" t="s">
        <v>19</v>
      </c>
      <c r="F1043" s="238" t="s">
        <v>438</v>
      </c>
      <c r="G1043" s="235"/>
      <c r="H1043" s="237" t="s">
        <v>19</v>
      </c>
      <c r="I1043" s="239"/>
      <c r="J1043" s="235"/>
      <c r="K1043" s="235"/>
      <c r="L1043" s="240"/>
      <c r="M1043" s="241"/>
      <c r="N1043" s="242"/>
      <c r="O1043" s="242"/>
      <c r="P1043" s="242"/>
      <c r="Q1043" s="242"/>
      <c r="R1043" s="242"/>
      <c r="S1043" s="242"/>
      <c r="T1043" s="24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4" t="s">
        <v>215</v>
      </c>
      <c r="AU1043" s="244" t="s">
        <v>81</v>
      </c>
      <c r="AV1043" s="13" t="s">
        <v>79</v>
      </c>
      <c r="AW1043" s="13" t="s">
        <v>33</v>
      </c>
      <c r="AX1043" s="13" t="s">
        <v>72</v>
      </c>
      <c r="AY1043" s="244" t="s">
        <v>203</v>
      </c>
    </row>
    <row r="1044" s="13" customFormat="1">
      <c r="A1044" s="13"/>
      <c r="B1044" s="234"/>
      <c r="C1044" s="235"/>
      <c r="D1044" s="236" t="s">
        <v>215</v>
      </c>
      <c r="E1044" s="237" t="s">
        <v>19</v>
      </c>
      <c r="F1044" s="238" t="s">
        <v>999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215</v>
      </c>
      <c r="AU1044" s="244" t="s">
        <v>81</v>
      </c>
      <c r="AV1044" s="13" t="s">
        <v>79</v>
      </c>
      <c r="AW1044" s="13" t="s">
        <v>33</v>
      </c>
      <c r="AX1044" s="13" t="s">
        <v>72</v>
      </c>
      <c r="AY1044" s="244" t="s">
        <v>203</v>
      </c>
    </row>
    <row r="1045" s="13" customFormat="1">
      <c r="A1045" s="13"/>
      <c r="B1045" s="234"/>
      <c r="C1045" s="235"/>
      <c r="D1045" s="236" t="s">
        <v>215</v>
      </c>
      <c r="E1045" s="237" t="s">
        <v>19</v>
      </c>
      <c r="F1045" s="238" t="s">
        <v>1002</v>
      </c>
      <c r="G1045" s="235"/>
      <c r="H1045" s="237" t="s">
        <v>19</v>
      </c>
      <c r="I1045" s="239"/>
      <c r="J1045" s="235"/>
      <c r="K1045" s="235"/>
      <c r="L1045" s="240"/>
      <c r="M1045" s="241"/>
      <c r="N1045" s="242"/>
      <c r="O1045" s="242"/>
      <c r="P1045" s="242"/>
      <c r="Q1045" s="242"/>
      <c r="R1045" s="242"/>
      <c r="S1045" s="242"/>
      <c r="T1045" s="24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4" t="s">
        <v>215</v>
      </c>
      <c r="AU1045" s="244" t="s">
        <v>81</v>
      </c>
      <c r="AV1045" s="13" t="s">
        <v>79</v>
      </c>
      <c r="AW1045" s="13" t="s">
        <v>33</v>
      </c>
      <c r="AX1045" s="13" t="s">
        <v>72</v>
      </c>
      <c r="AY1045" s="244" t="s">
        <v>203</v>
      </c>
    </row>
    <row r="1046" s="14" customFormat="1">
      <c r="A1046" s="14"/>
      <c r="B1046" s="245"/>
      <c r="C1046" s="246"/>
      <c r="D1046" s="236" t="s">
        <v>215</v>
      </c>
      <c r="E1046" s="247" t="s">
        <v>19</v>
      </c>
      <c r="F1046" s="248" t="s">
        <v>1056</v>
      </c>
      <c r="G1046" s="246"/>
      <c r="H1046" s="249">
        <v>69.870000000000005</v>
      </c>
      <c r="I1046" s="250"/>
      <c r="J1046" s="246"/>
      <c r="K1046" s="246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5" t="s">
        <v>215</v>
      </c>
      <c r="AU1046" s="255" t="s">
        <v>81</v>
      </c>
      <c r="AV1046" s="14" t="s">
        <v>81</v>
      </c>
      <c r="AW1046" s="14" t="s">
        <v>33</v>
      </c>
      <c r="AX1046" s="14" t="s">
        <v>72</v>
      </c>
      <c r="AY1046" s="255" t="s">
        <v>203</v>
      </c>
    </row>
    <row r="1047" s="13" customFormat="1">
      <c r="A1047" s="13"/>
      <c r="B1047" s="234"/>
      <c r="C1047" s="235"/>
      <c r="D1047" s="236" t="s">
        <v>215</v>
      </c>
      <c r="E1047" s="237" t="s">
        <v>19</v>
      </c>
      <c r="F1047" s="238" t="s">
        <v>216</v>
      </c>
      <c r="G1047" s="235"/>
      <c r="H1047" s="237" t="s">
        <v>19</v>
      </c>
      <c r="I1047" s="239"/>
      <c r="J1047" s="235"/>
      <c r="K1047" s="235"/>
      <c r="L1047" s="240"/>
      <c r="M1047" s="241"/>
      <c r="N1047" s="242"/>
      <c r="O1047" s="242"/>
      <c r="P1047" s="242"/>
      <c r="Q1047" s="242"/>
      <c r="R1047" s="242"/>
      <c r="S1047" s="242"/>
      <c r="T1047" s="24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4" t="s">
        <v>215</v>
      </c>
      <c r="AU1047" s="244" t="s">
        <v>81</v>
      </c>
      <c r="AV1047" s="13" t="s">
        <v>79</v>
      </c>
      <c r="AW1047" s="13" t="s">
        <v>33</v>
      </c>
      <c r="AX1047" s="13" t="s">
        <v>72</v>
      </c>
      <c r="AY1047" s="244" t="s">
        <v>203</v>
      </c>
    </row>
    <row r="1048" s="13" customFormat="1">
      <c r="A1048" s="13"/>
      <c r="B1048" s="234"/>
      <c r="C1048" s="235"/>
      <c r="D1048" s="236" t="s">
        <v>215</v>
      </c>
      <c r="E1048" s="237" t="s">
        <v>19</v>
      </c>
      <c r="F1048" s="238" t="s">
        <v>1183</v>
      </c>
      <c r="G1048" s="235"/>
      <c r="H1048" s="237" t="s">
        <v>19</v>
      </c>
      <c r="I1048" s="239"/>
      <c r="J1048" s="235"/>
      <c r="K1048" s="235"/>
      <c r="L1048" s="240"/>
      <c r="M1048" s="241"/>
      <c r="N1048" s="242"/>
      <c r="O1048" s="242"/>
      <c r="P1048" s="242"/>
      <c r="Q1048" s="242"/>
      <c r="R1048" s="242"/>
      <c r="S1048" s="242"/>
      <c r="T1048" s="24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4" t="s">
        <v>215</v>
      </c>
      <c r="AU1048" s="244" t="s">
        <v>81</v>
      </c>
      <c r="AV1048" s="13" t="s">
        <v>79</v>
      </c>
      <c r="AW1048" s="13" t="s">
        <v>33</v>
      </c>
      <c r="AX1048" s="13" t="s">
        <v>72</v>
      </c>
      <c r="AY1048" s="244" t="s">
        <v>203</v>
      </c>
    </row>
    <row r="1049" s="13" customFormat="1">
      <c r="A1049" s="13"/>
      <c r="B1049" s="234"/>
      <c r="C1049" s="235"/>
      <c r="D1049" s="236" t="s">
        <v>215</v>
      </c>
      <c r="E1049" s="237" t="s">
        <v>19</v>
      </c>
      <c r="F1049" s="238" t="s">
        <v>441</v>
      </c>
      <c r="G1049" s="235"/>
      <c r="H1049" s="237" t="s">
        <v>19</v>
      </c>
      <c r="I1049" s="239"/>
      <c r="J1049" s="235"/>
      <c r="K1049" s="235"/>
      <c r="L1049" s="240"/>
      <c r="M1049" s="241"/>
      <c r="N1049" s="242"/>
      <c r="O1049" s="242"/>
      <c r="P1049" s="242"/>
      <c r="Q1049" s="242"/>
      <c r="R1049" s="242"/>
      <c r="S1049" s="242"/>
      <c r="T1049" s="24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4" t="s">
        <v>215</v>
      </c>
      <c r="AU1049" s="244" t="s">
        <v>81</v>
      </c>
      <c r="AV1049" s="13" t="s">
        <v>79</v>
      </c>
      <c r="AW1049" s="13" t="s">
        <v>33</v>
      </c>
      <c r="AX1049" s="13" t="s">
        <v>72</v>
      </c>
      <c r="AY1049" s="244" t="s">
        <v>203</v>
      </c>
    </row>
    <row r="1050" s="13" customFormat="1">
      <c r="A1050" s="13"/>
      <c r="B1050" s="234"/>
      <c r="C1050" s="235"/>
      <c r="D1050" s="236" t="s">
        <v>215</v>
      </c>
      <c r="E1050" s="237" t="s">
        <v>19</v>
      </c>
      <c r="F1050" s="238" t="s">
        <v>999</v>
      </c>
      <c r="G1050" s="235"/>
      <c r="H1050" s="237" t="s">
        <v>19</v>
      </c>
      <c r="I1050" s="239"/>
      <c r="J1050" s="235"/>
      <c r="K1050" s="235"/>
      <c r="L1050" s="240"/>
      <c r="M1050" s="241"/>
      <c r="N1050" s="242"/>
      <c r="O1050" s="242"/>
      <c r="P1050" s="242"/>
      <c r="Q1050" s="242"/>
      <c r="R1050" s="242"/>
      <c r="S1050" s="242"/>
      <c r="T1050" s="24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4" t="s">
        <v>215</v>
      </c>
      <c r="AU1050" s="244" t="s">
        <v>81</v>
      </c>
      <c r="AV1050" s="13" t="s">
        <v>79</v>
      </c>
      <c r="AW1050" s="13" t="s">
        <v>33</v>
      </c>
      <c r="AX1050" s="13" t="s">
        <v>72</v>
      </c>
      <c r="AY1050" s="244" t="s">
        <v>203</v>
      </c>
    </row>
    <row r="1051" s="13" customFormat="1">
      <c r="A1051" s="13"/>
      <c r="B1051" s="234"/>
      <c r="C1051" s="235"/>
      <c r="D1051" s="236" t="s">
        <v>215</v>
      </c>
      <c r="E1051" s="237" t="s">
        <v>19</v>
      </c>
      <c r="F1051" s="238" t="s">
        <v>1000</v>
      </c>
      <c r="G1051" s="235"/>
      <c r="H1051" s="237" t="s">
        <v>19</v>
      </c>
      <c r="I1051" s="239"/>
      <c r="J1051" s="235"/>
      <c r="K1051" s="235"/>
      <c r="L1051" s="240"/>
      <c r="M1051" s="241"/>
      <c r="N1051" s="242"/>
      <c r="O1051" s="242"/>
      <c r="P1051" s="242"/>
      <c r="Q1051" s="242"/>
      <c r="R1051" s="242"/>
      <c r="S1051" s="242"/>
      <c r="T1051" s="24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4" t="s">
        <v>215</v>
      </c>
      <c r="AU1051" s="244" t="s">
        <v>81</v>
      </c>
      <c r="AV1051" s="13" t="s">
        <v>79</v>
      </c>
      <c r="AW1051" s="13" t="s">
        <v>33</v>
      </c>
      <c r="AX1051" s="13" t="s">
        <v>72</v>
      </c>
      <c r="AY1051" s="244" t="s">
        <v>203</v>
      </c>
    </row>
    <row r="1052" s="14" customFormat="1">
      <c r="A1052" s="14"/>
      <c r="B1052" s="245"/>
      <c r="C1052" s="246"/>
      <c r="D1052" s="236" t="s">
        <v>215</v>
      </c>
      <c r="E1052" s="247" t="s">
        <v>19</v>
      </c>
      <c r="F1052" s="248" t="s">
        <v>442</v>
      </c>
      <c r="G1052" s="246"/>
      <c r="H1052" s="249">
        <v>41.840000000000003</v>
      </c>
      <c r="I1052" s="250"/>
      <c r="J1052" s="246"/>
      <c r="K1052" s="246"/>
      <c r="L1052" s="251"/>
      <c r="M1052" s="252"/>
      <c r="N1052" s="253"/>
      <c r="O1052" s="253"/>
      <c r="P1052" s="253"/>
      <c r="Q1052" s="253"/>
      <c r="R1052" s="253"/>
      <c r="S1052" s="253"/>
      <c r="T1052" s="25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5" t="s">
        <v>215</v>
      </c>
      <c r="AU1052" s="255" t="s">
        <v>81</v>
      </c>
      <c r="AV1052" s="14" t="s">
        <v>81</v>
      </c>
      <c r="AW1052" s="14" t="s">
        <v>33</v>
      </c>
      <c r="AX1052" s="14" t="s">
        <v>72</v>
      </c>
      <c r="AY1052" s="255" t="s">
        <v>203</v>
      </c>
    </row>
    <row r="1053" s="13" customFormat="1">
      <c r="A1053" s="13"/>
      <c r="B1053" s="234"/>
      <c r="C1053" s="235"/>
      <c r="D1053" s="236" t="s">
        <v>215</v>
      </c>
      <c r="E1053" s="237" t="s">
        <v>19</v>
      </c>
      <c r="F1053" s="238" t="s">
        <v>216</v>
      </c>
      <c r="G1053" s="235"/>
      <c r="H1053" s="237" t="s">
        <v>19</v>
      </c>
      <c r="I1053" s="239"/>
      <c r="J1053" s="235"/>
      <c r="K1053" s="235"/>
      <c r="L1053" s="240"/>
      <c r="M1053" s="241"/>
      <c r="N1053" s="242"/>
      <c r="O1053" s="242"/>
      <c r="P1053" s="242"/>
      <c r="Q1053" s="242"/>
      <c r="R1053" s="242"/>
      <c r="S1053" s="242"/>
      <c r="T1053" s="24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4" t="s">
        <v>215</v>
      </c>
      <c r="AU1053" s="244" t="s">
        <v>81</v>
      </c>
      <c r="AV1053" s="13" t="s">
        <v>79</v>
      </c>
      <c r="AW1053" s="13" t="s">
        <v>33</v>
      </c>
      <c r="AX1053" s="13" t="s">
        <v>72</v>
      </c>
      <c r="AY1053" s="244" t="s">
        <v>203</v>
      </c>
    </row>
    <row r="1054" s="13" customFormat="1">
      <c r="A1054" s="13"/>
      <c r="B1054" s="234"/>
      <c r="C1054" s="235"/>
      <c r="D1054" s="236" t="s">
        <v>215</v>
      </c>
      <c r="E1054" s="237" t="s">
        <v>19</v>
      </c>
      <c r="F1054" s="238" t="s">
        <v>1184</v>
      </c>
      <c r="G1054" s="235"/>
      <c r="H1054" s="237" t="s">
        <v>19</v>
      </c>
      <c r="I1054" s="239"/>
      <c r="J1054" s="235"/>
      <c r="K1054" s="235"/>
      <c r="L1054" s="240"/>
      <c r="M1054" s="241"/>
      <c r="N1054" s="242"/>
      <c r="O1054" s="242"/>
      <c r="P1054" s="242"/>
      <c r="Q1054" s="242"/>
      <c r="R1054" s="242"/>
      <c r="S1054" s="242"/>
      <c r="T1054" s="24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4" t="s">
        <v>215</v>
      </c>
      <c r="AU1054" s="244" t="s">
        <v>81</v>
      </c>
      <c r="AV1054" s="13" t="s">
        <v>79</v>
      </c>
      <c r="AW1054" s="13" t="s">
        <v>33</v>
      </c>
      <c r="AX1054" s="13" t="s">
        <v>72</v>
      </c>
      <c r="AY1054" s="244" t="s">
        <v>203</v>
      </c>
    </row>
    <row r="1055" s="13" customFormat="1">
      <c r="A1055" s="13"/>
      <c r="B1055" s="234"/>
      <c r="C1055" s="235"/>
      <c r="D1055" s="236" t="s">
        <v>215</v>
      </c>
      <c r="E1055" s="237" t="s">
        <v>19</v>
      </c>
      <c r="F1055" s="238" t="s">
        <v>441</v>
      </c>
      <c r="G1055" s="235"/>
      <c r="H1055" s="237" t="s">
        <v>19</v>
      </c>
      <c r="I1055" s="239"/>
      <c r="J1055" s="235"/>
      <c r="K1055" s="235"/>
      <c r="L1055" s="240"/>
      <c r="M1055" s="241"/>
      <c r="N1055" s="242"/>
      <c r="O1055" s="242"/>
      <c r="P1055" s="242"/>
      <c r="Q1055" s="242"/>
      <c r="R1055" s="242"/>
      <c r="S1055" s="242"/>
      <c r="T1055" s="24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4" t="s">
        <v>215</v>
      </c>
      <c r="AU1055" s="244" t="s">
        <v>81</v>
      </c>
      <c r="AV1055" s="13" t="s">
        <v>79</v>
      </c>
      <c r="AW1055" s="13" t="s">
        <v>33</v>
      </c>
      <c r="AX1055" s="13" t="s">
        <v>72</v>
      </c>
      <c r="AY1055" s="244" t="s">
        <v>203</v>
      </c>
    </row>
    <row r="1056" s="13" customFormat="1">
      <c r="A1056" s="13"/>
      <c r="B1056" s="234"/>
      <c r="C1056" s="235"/>
      <c r="D1056" s="236" t="s">
        <v>215</v>
      </c>
      <c r="E1056" s="237" t="s">
        <v>19</v>
      </c>
      <c r="F1056" s="238" t="s">
        <v>999</v>
      </c>
      <c r="G1056" s="235"/>
      <c r="H1056" s="237" t="s">
        <v>19</v>
      </c>
      <c r="I1056" s="239"/>
      <c r="J1056" s="235"/>
      <c r="K1056" s="235"/>
      <c r="L1056" s="240"/>
      <c r="M1056" s="241"/>
      <c r="N1056" s="242"/>
      <c r="O1056" s="242"/>
      <c r="P1056" s="242"/>
      <c r="Q1056" s="242"/>
      <c r="R1056" s="242"/>
      <c r="S1056" s="242"/>
      <c r="T1056" s="24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4" t="s">
        <v>215</v>
      </c>
      <c r="AU1056" s="244" t="s">
        <v>81</v>
      </c>
      <c r="AV1056" s="13" t="s">
        <v>79</v>
      </c>
      <c r="AW1056" s="13" t="s">
        <v>33</v>
      </c>
      <c r="AX1056" s="13" t="s">
        <v>72</v>
      </c>
      <c r="AY1056" s="244" t="s">
        <v>203</v>
      </c>
    </row>
    <row r="1057" s="13" customFormat="1">
      <c r="A1057" s="13"/>
      <c r="B1057" s="234"/>
      <c r="C1057" s="235"/>
      <c r="D1057" s="236" t="s">
        <v>215</v>
      </c>
      <c r="E1057" s="237" t="s">
        <v>19</v>
      </c>
      <c r="F1057" s="238" t="s">
        <v>1002</v>
      </c>
      <c r="G1057" s="235"/>
      <c r="H1057" s="237" t="s">
        <v>19</v>
      </c>
      <c r="I1057" s="239"/>
      <c r="J1057" s="235"/>
      <c r="K1057" s="235"/>
      <c r="L1057" s="240"/>
      <c r="M1057" s="241"/>
      <c r="N1057" s="242"/>
      <c r="O1057" s="242"/>
      <c r="P1057" s="242"/>
      <c r="Q1057" s="242"/>
      <c r="R1057" s="242"/>
      <c r="S1057" s="242"/>
      <c r="T1057" s="24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4" t="s">
        <v>215</v>
      </c>
      <c r="AU1057" s="244" t="s">
        <v>81</v>
      </c>
      <c r="AV1057" s="13" t="s">
        <v>79</v>
      </c>
      <c r="AW1057" s="13" t="s">
        <v>33</v>
      </c>
      <c r="AX1057" s="13" t="s">
        <v>72</v>
      </c>
      <c r="AY1057" s="244" t="s">
        <v>203</v>
      </c>
    </row>
    <row r="1058" s="14" customFormat="1">
      <c r="A1058" s="14"/>
      <c r="B1058" s="245"/>
      <c r="C1058" s="246"/>
      <c r="D1058" s="236" t="s">
        <v>215</v>
      </c>
      <c r="E1058" s="247" t="s">
        <v>19</v>
      </c>
      <c r="F1058" s="248" t="s">
        <v>1058</v>
      </c>
      <c r="G1058" s="246"/>
      <c r="H1058" s="249">
        <v>86.459999999999994</v>
      </c>
      <c r="I1058" s="250"/>
      <c r="J1058" s="246"/>
      <c r="K1058" s="246"/>
      <c r="L1058" s="251"/>
      <c r="M1058" s="252"/>
      <c r="N1058" s="253"/>
      <c r="O1058" s="253"/>
      <c r="P1058" s="253"/>
      <c r="Q1058" s="253"/>
      <c r="R1058" s="253"/>
      <c r="S1058" s="253"/>
      <c r="T1058" s="25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55" t="s">
        <v>215</v>
      </c>
      <c r="AU1058" s="255" t="s">
        <v>81</v>
      </c>
      <c r="AV1058" s="14" t="s">
        <v>81</v>
      </c>
      <c r="AW1058" s="14" t="s">
        <v>33</v>
      </c>
      <c r="AX1058" s="14" t="s">
        <v>72</v>
      </c>
      <c r="AY1058" s="255" t="s">
        <v>203</v>
      </c>
    </row>
    <row r="1059" s="13" customFormat="1">
      <c r="A1059" s="13"/>
      <c r="B1059" s="234"/>
      <c r="C1059" s="235"/>
      <c r="D1059" s="236" t="s">
        <v>215</v>
      </c>
      <c r="E1059" s="237" t="s">
        <v>19</v>
      </c>
      <c r="F1059" s="238" t="s">
        <v>216</v>
      </c>
      <c r="G1059" s="235"/>
      <c r="H1059" s="237" t="s">
        <v>19</v>
      </c>
      <c r="I1059" s="239"/>
      <c r="J1059" s="235"/>
      <c r="K1059" s="235"/>
      <c r="L1059" s="240"/>
      <c r="M1059" s="241"/>
      <c r="N1059" s="242"/>
      <c r="O1059" s="242"/>
      <c r="P1059" s="242"/>
      <c r="Q1059" s="242"/>
      <c r="R1059" s="242"/>
      <c r="S1059" s="242"/>
      <c r="T1059" s="24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4" t="s">
        <v>215</v>
      </c>
      <c r="AU1059" s="244" t="s">
        <v>81</v>
      </c>
      <c r="AV1059" s="13" t="s">
        <v>79</v>
      </c>
      <c r="AW1059" s="13" t="s">
        <v>33</v>
      </c>
      <c r="AX1059" s="13" t="s">
        <v>72</v>
      </c>
      <c r="AY1059" s="244" t="s">
        <v>203</v>
      </c>
    </row>
    <row r="1060" s="13" customFormat="1">
      <c r="A1060" s="13"/>
      <c r="B1060" s="234"/>
      <c r="C1060" s="235"/>
      <c r="D1060" s="236" t="s">
        <v>215</v>
      </c>
      <c r="E1060" s="237" t="s">
        <v>19</v>
      </c>
      <c r="F1060" s="238" t="s">
        <v>1185</v>
      </c>
      <c r="G1060" s="235"/>
      <c r="H1060" s="237" t="s">
        <v>19</v>
      </c>
      <c r="I1060" s="239"/>
      <c r="J1060" s="235"/>
      <c r="K1060" s="235"/>
      <c r="L1060" s="240"/>
      <c r="M1060" s="241"/>
      <c r="N1060" s="242"/>
      <c r="O1060" s="242"/>
      <c r="P1060" s="242"/>
      <c r="Q1060" s="242"/>
      <c r="R1060" s="242"/>
      <c r="S1060" s="242"/>
      <c r="T1060" s="24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4" t="s">
        <v>215</v>
      </c>
      <c r="AU1060" s="244" t="s">
        <v>81</v>
      </c>
      <c r="AV1060" s="13" t="s">
        <v>79</v>
      </c>
      <c r="AW1060" s="13" t="s">
        <v>33</v>
      </c>
      <c r="AX1060" s="13" t="s">
        <v>72</v>
      </c>
      <c r="AY1060" s="244" t="s">
        <v>203</v>
      </c>
    </row>
    <row r="1061" s="13" customFormat="1">
      <c r="A1061" s="13"/>
      <c r="B1061" s="234"/>
      <c r="C1061" s="235"/>
      <c r="D1061" s="236" t="s">
        <v>215</v>
      </c>
      <c r="E1061" s="237" t="s">
        <v>19</v>
      </c>
      <c r="F1061" s="238" t="s">
        <v>444</v>
      </c>
      <c r="G1061" s="235"/>
      <c r="H1061" s="237" t="s">
        <v>19</v>
      </c>
      <c r="I1061" s="239"/>
      <c r="J1061" s="235"/>
      <c r="K1061" s="235"/>
      <c r="L1061" s="240"/>
      <c r="M1061" s="241"/>
      <c r="N1061" s="242"/>
      <c r="O1061" s="242"/>
      <c r="P1061" s="242"/>
      <c r="Q1061" s="242"/>
      <c r="R1061" s="242"/>
      <c r="S1061" s="242"/>
      <c r="T1061" s="24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4" t="s">
        <v>215</v>
      </c>
      <c r="AU1061" s="244" t="s">
        <v>81</v>
      </c>
      <c r="AV1061" s="13" t="s">
        <v>79</v>
      </c>
      <c r="AW1061" s="13" t="s">
        <v>33</v>
      </c>
      <c r="AX1061" s="13" t="s">
        <v>72</v>
      </c>
      <c r="AY1061" s="244" t="s">
        <v>203</v>
      </c>
    </row>
    <row r="1062" s="13" customFormat="1">
      <c r="A1062" s="13"/>
      <c r="B1062" s="234"/>
      <c r="C1062" s="235"/>
      <c r="D1062" s="236" t="s">
        <v>215</v>
      </c>
      <c r="E1062" s="237" t="s">
        <v>19</v>
      </c>
      <c r="F1062" s="238" t="s">
        <v>999</v>
      </c>
      <c r="G1062" s="235"/>
      <c r="H1062" s="237" t="s">
        <v>19</v>
      </c>
      <c r="I1062" s="239"/>
      <c r="J1062" s="235"/>
      <c r="K1062" s="235"/>
      <c r="L1062" s="240"/>
      <c r="M1062" s="241"/>
      <c r="N1062" s="242"/>
      <c r="O1062" s="242"/>
      <c r="P1062" s="242"/>
      <c r="Q1062" s="242"/>
      <c r="R1062" s="242"/>
      <c r="S1062" s="242"/>
      <c r="T1062" s="24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4" t="s">
        <v>215</v>
      </c>
      <c r="AU1062" s="244" t="s">
        <v>81</v>
      </c>
      <c r="AV1062" s="13" t="s">
        <v>79</v>
      </c>
      <c r="AW1062" s="13" t="s">
        <v>33</v>
      </c>
      <c r="AX1062" s="13" t="s">
        <v>72</v>
      </c>
      <c r="AY1062" s="244" t="s">
        <v>203</v>
      </c>
    </row>
    <row r="1063" s="13" customFormat="1">
      <c r="A1063" s="13"/>
      <c r="B1063" s="234"/>
      <c r="C1063" s="235"/>
      <c r="D1063" s="236" t="s">
        <v>215</v>
      </c>
      <c r="E1063" s="237" t="s">
        <v>19</v>
      </c>
      <c r="F1063" s="238" t="s">
        <v>1000</v>
      </c>
      <c r="G1063" s="235"/>
      <c r="H1063" s="237" t="s">
        <v>19</v>
      </c>
      <c r="I1063" s="239"/>
      <c r="J1063" s="235"/>
      <c r="K1063" s="235"/>
      <c r="L1063" s="240"/>
      <c r="M1063" s="241"/>
      <c r="N1063" s="242"/>
      <c r="O1063" s="242"/>
      <c r="P1063" s="242"/>
      <c r="Q1063" s="242"/>
      <c r="R1063" s="242"/>
      <c r="S1063" s="242"/>
      <c r="T1063" s="24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4" t="s">
        <v>215</v>
      </c>
      <c r="AU1063" s="244" t="s">
        <v>81</v>
      </c>
      <c r="AV1063" s="13" t="s">
        <v>79</v>
      </c>
      <c r="AW1063" s="13" t="s">
        <v>33</v>
      </c>
      <c r="AX1063" s="13" t="s">
        <v>72</v>
      </c>
      <c r="AY1063" s="244" t="s">
        <v>203</v>
      </c>
    </row>
    <row r="1064" s="14" customFormat="1">
      <c r="A1064" s="14"/>
      <c r="B1064" s="245"/>
      <c r="C1064" s="246"/>
      <c r="D1064" s="236" t="s">
        <v>215</v>
      </c>
      <c r="E1064" s="247" t="s">
        <v>19</v>
      </c>
      <c r="F1064" s="248" t="s">
        <v>445</v>
      </c>
      <c r="G1064" s="246"/>
      <c r="H1064" s="249">
        <v>35.460000000000001</v>
      </c>
      <c r="I1064" s="250"/>
      <c r="J1064" s="246"/>
      <c r="K1064" s="246"/>
      <c r="L1064" s="251"/>
      <c r="M1064" s="252"/>
      <c r="N1064" s="253"/>
      <c r="O1064" s="253"/>
      <c r="P1064" s="253"/>
      <c r="Q1064" s="253"/>
      <c r="R1064" s="253"/>
      <c r="S1064" s="253"/>
      <c r="T1064" s="25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5" t="s">
        <v>215</v>
      </c>
      <c r="AU1064" s="255" t="s">
        <v>81</v>
      </c>
      <c r="AV1064" s="14" t="s">
        <v>81</v>
      </c>
      <c r="AW1064" s="14" t="s">
        <v>33</v>
      </c>
      <c r="AX1064" s="14" t="s">
        <v>72</v>
      </c>
      <c r="AY1064" s="255" t="s">
        <v>203</v>
      </c>
    </row>
    <row r="1065" s="13" customFormat="1">
      <c r="A1065" s="13"/>
      <c r="B1065" s="234"/>
      <c r="C1065" s="235"/>
      <c r="D1065" s="236" t="s">
        <v>215</v>
      </c>
      <c r="E1065" s="237" t="s">
        <v>19</v>
      </c>
      <c r="F1065" s="238" t="s">
        <v>216</v>
      </c>
      <c r="G1065" s="235"/>
      <c r="H1065" s="237" t="s">
        <v>19</v>
      </c>
      <c r="I1065" s="239"/>
      <c r="J1065" s="235"/>
      <c r="K1065" s="235"/>
      <c r="L1065" s="240"/>
      <c r="M1065" s="241"/>
      <c r="N1065" s="242"/>
      <c r="O1065" s="242"/>
      <c r="P1065" s="242"/>
      <c r="Q1065" s="242"/>
      <c r="R1065" s="242"/>
      <c r="S1065" s="242"/>
      <c r="T1065" s="24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4" t="s">
        <v>215</v>
      </c>
      <c r="AU1065" s="244" t="s">
        <v>81</v>
      </c>
      <c r="AV1065" s="13" t="s">
        <v>79</v>
      </c>
      <c r="AW1065" s="13" t="s">
        <v>33</v>
      </c>
      <c r="AX1065" s="13" t="s">
        <v>72</v>
      </c>
      <c r="AY1065" s="244" t="s">
        <v>203</v>
      </c>
    </row>
    <row r="1066" s="13" customFormat="1">
      <c r="A1066" s="13"/>
      <c r="B1066" s="234"/>
      <c r="C1066" s="235"/>
      <c r="D1066" s="236" t="s">
        <v>215</v>
      </c>
      <c r="E1066" s="237" t="s">
        <v>19</v>
      </c>
      <c r="F1066" s="238" t="s">
        <v>1186</v>
      </c>
      <c r="G1066" s="235"/>
      <c r="H1066" s="237" t="s">
        <v>19</v>
      </c>
      <c r="I1066" s="239"/>
      <c r="J1066" s="235"/>
      <c r="K1066" s="235"/>
      <c r="L1066" s="240"/>
      <c r="M1066" s="241"/>
      <c r="N1066" s="242"/>
      <c r="O1066" s="242"/>
      <c r="P1066" s="242"/>
      <c r="Q1066" s="242"/>
      <c r="R1066" s="242"/>
      <c r="S1066" s="242"/>
      <c r="T1066" s="24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4" t="s">
        <v>215</v>
      </c>
      <c r="AU1066" s="244" t="s">
        <v>81</v>
      </c>
      <c r="AV1066" s="13" t="s">
        <v>79</v>
      </c>
      <c r="AW1066" s="13" t="s">
        <v>33</v>
      </c>
      <c r="AX1066" s="13" t="s">
        <v>72</v>
      </c>
      <c r="AY1066" s="244" t="s">
        <v>203</v>
      </c>
    </row>
    <row r="1067" s="13" customFormat="1">
      <c r="A1067" s="13"/>
      <c r="B1067" s="234"/>
      <c r="C1067" s="235"/>
      <c r="D1067" s="236" t="s">
        <v>215</v>
      </c>
      <c r="E1067" s="237" t="s">
        <v>19</v>
      </c>
      <c r="F1067" s="238" t="s">
        <v>444</v>
      </c>
      <c r="G1067" s="235"/>
      <c r="H1067" s="237" t="s">
        <v>19</v>
      </c>
      <c r="I1067" s="239"/>
      <c r="J1067" s="235"/>
      <c r="K1067" s="235"/>
      <c r="L1067" s="240"/>
      <c r="M1067" s="241"/>
      <c r="N1067" s="242"/>
      <c r="O1067" s="242"/>
      <c r="P1067" s="242"/>
      <c r="Q1067" s="242"/>
      <c r="R1067" s="242"/>
      <c r="S1067" s="242"/>
      <c r="T1067" s="24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4" t="s">
        <v>215</v>
      </c>
      <c r="AU1067" s="244" t="s">
        <v>81</v>
      </c>
      <c r="AV1067" s="13" t="s">
        <v>79</v>
      </c>
      <c r="AW1067" s="13" t="s">
        <v>33</v>
      </c>
      <c r="AX1067" s="13" t="s">
        <v>72</v>
      </c>
      <c r="AY1067" s="244" t="s">
        <v>203</v>
      </c>
    </row>
    <row r="1068" s="13" customFormat="1">
      <c r="A1068" s="13"/>
      <c r="B1068" s="234"/>
      <c r="C1068" s="235"/>
      <c r="D1068" s="236" t="s">
        <v>215</v>
      </c>
      <c r="E1068" s="237" t="s">
        <v>19</v>
      </c>
      <c r="F1068" s="238" t="s">
        <v>999</v>
      </c>
      <c r="G1068" s="235"/>
      <c r="H1068" s="237" t="s">
        <v>19</v>
      </c>
      <c r="I1068" s="239"/>
      <c r="J1068" s="235"/>
      <c r="K1068" s="235"/>
      <c r="L1068" s="240"/>
      <c r="M1068" s="241"/>
      <c r="N1068" s="242"/>
      <c r="O1068" s="242"/>
      <c r="P1068" s="242"/>
      <c r="Q1068" s="242"/>
      <c r="R1068" s="242"/>
      <c r="S1068" s="242"/>
      <c r="T1068" s="24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4" t="s">
        <v>215</v>
      </c>
      <c r="AU1068" s="244" t="s">
        <v>81</v>
      </c>
      <c r="AV1068" s="13" t="s">
        <v>79</v>
      </c>
      <c r="AW1068" s="13" t="s">
        <v>33</v>
      </c>
      <c r="AX1068" s="13" t="s">
        <v>72</v>
      </c>
      <c r="AY1068" s="244" t="s">
        <v>203</v>
      </c>
    </row>
    <row r="1069" s="13" customFormat="1">
      <c r="A1069" s="13"/>
      <c r="B1069" s="234"/>
      <c r="C1069" s="235"/>
      <c r="D1069" s="236" t="s">
        <v>215</v>
      </c>
      <c r="E1069" s="237" t="s">
        <v>19</v>
      </c>
      <c r="F1069" s="238" t="s">
        <v>1002</v>
      </c>
      <c r="G1069" s="235"/>
      <c r="H1069" s="237" t="s">
        <v>19</v>
      </c>
      <c r="I1069" s="239"/>
      <c r="J1069" s="235"/>
      <c r="K1069" s="235"/>
      <c r="L1069" s="240"/>
      <c r="M1069" s="241"/>
      <c r="N1069" s="242"/>
      <c r="O1069" s="242"/>
      <c r="P1069" s="242"/>
      <c r="Q1069" s="242"/>
      <c r="R1069" s="242"/>
      <c r="S1069" s="242"/>
      <c r="T1069" s="24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4" t="s">
        <v>215</v>
      </c>
      <c r="AU1069" s="244" t="s">
        <v>81</v>
      </c>
      <c r="AV1069" s="13" t="s">
        <v>79</v>
      </c>
      <c r="AW1069" s="13" t="s">
        <v>33</v>
      </c>
      <c r="AX1069" s="13" t="s">
        <v>72</v>
      </c>
      <c r="AY1069" s="244" t="s">
        <v>203</v>
      </c>
    </row>
    <row r="1070" s="14" customFormat="1">
      <c r="A1070" s="14"/>
      <c r="B1070" s="245"/>
      <c r="C1070" s="246"/>
      <c r="D1070" s="236" t="s">
        <v>215</v>
      </c>
      <c r="E1070" s="247" t="s">
        <v>19</v>
      </c>
      <c r="F1070" s="248" t="s">
        <v>1060</v>
      </c>
      <c r="G1070" s="246"/>
      <c r="H1070" s="249">
        <v>74.640000000000001</v>
      </c>
      <c r="I1070" s="250"/>
      <c r="J1070" s="246"/>
      <c r="K1070" s="246"/>
      <c r="L1070" s="251"/>
      <c r="M1070" s="252"/>
      <c r="N1070" s="253"/>
      <c r="O1070" s="253"/>
      <c r="P1070" s="253"/>
      <c r="Q1070" s="253"/>
      <c r="R1070" s="253"/>
      <c r="S1070" s="253"/>
      <c r="T1070" s="25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5" t="s">
        <v>215</v>
      </c>
      <c r="AU1070" s="255" t="s">
        <v>81</v>
      </c>
      <c r="AV1070" s="14" t="s">
        <v>81</v>
      </c>
      <c r="AW1070" s="14" t="s">
        <v>33</v>
      </c>
      <c r="AX1070" s="14" t="s">
        <v>72</v>
      </c>
      <c r="AY1070" s="255" t="s">
        <v>203</v>
      </c>
    </row>
    <row r="1071" s="13" customFormat="1">
      <c r="A1071" s="13"/>
      <c r="B1071" s="234"/>
      <c r="C1071" s="235"/>
      <c r="D1071" s="236" t="s">
        <v>215</v>
      </c>
      <c r="E1071" s="237" t="s">
        <v>19</v>
      </c>
      <c r="F1071" s="238" t="s">
        <v>216</v>
      </c>
      <c r="G1071" s="235"/>
      <c r="H1071" s="237" t="s">
        <v>19</v>
      </c>
      <c r="I1071" s="239"/>
      <c r="J1071" s="235"/>
      <c r="K1071" s="235"/>
      <c r="L1071" s="240"/>
      <c r="M1071" s="241"/>
      <c r="N1071" s="242"/>
      <c r="O1071" s="242"/>
      <c r="P1071" s="242"/>
      <c r="Q1071" s="242"/>
      <c r="R1071" s="242"/>
      <c r="S1071" s="242"/>
      <c r="T1071" s="24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4" t="s">
        <v>215</v>
      </c>
      <c r="AU1071" s="244" t="s">
        <v>81</v>
      </c>
      <c r="AV1071" s="13" t="s">
        <v>79</v>
      </c>
      <c r="AW1071" s="13" t="s">
        <v>33</v>
      </c>
      <c r="AX1071" s="13" t="s">
        <v>72</v>
      </c>
      <c r="AY1071" s="244" t="s">
        <v>203</v>
      </c>
    </row>
    <row r="1072" s="13" customFormat="1">
      <c r="A1072" s="13"/>
      <c r="B1072" s="234"/>
      <c r="C1072" s="235"/>
      <c r="D1072" s="236" t="s">
        <v>215</v>
      </c>
      <c r="E1072" s="237" t="s">
        <v>19</v>
      </c>
      <c r="F1072" s="238" t="s">
        <v>1187</v>
      </c>
      <c r="G1072" s="235"/>
      <c r="H1072" s="237" t="s">
        <v>19</v>
      </c>
      <c r="I1072" s="239"/>
      <c r="J1072" s="235"/>
      <c r="K1072" s="235"/>
      <c r="L1072" s="240"/>
      <c r="M1072" s="241"/>
      <c r="N1072" s="242"/>
      <c r="O1072" s="242"/>
      <c r="P1072" s="242"/>
      <c r="Q1072" s="242"/>
      <c r="R1072" s="242"/>
      <c r="S1072" s="242"/>
      <c r="T1072" s="24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4" t="s">
        <v>215</v>
      </c>
      <c r="AU1072" s="244" t="s">
        <v>81</v>
      </c>
      <c r="AV1072" s="13" t="s">
        <v>79</v>
      </c>
      <c r="AW1072" s="13" t="s">
        <v>33</v>
      </c>
      <c r="AX1072" s="13" t="s">
        <v>72</v>
      </c>
      <c r="AY1072" s="244" t="s">
        <v>203</v>
      </c>
    </row>
    <row r="1073" s="13" customFormat="1">
      <c r="A1073" s="13"/>
      <c r="B1073" s="234"/>
      <c r="C1073" s="235"/>
      <c r="D1073" s="236" t="s">
        <v>215</v>
      </c>
      <c r="E1073" s="237" t="s">
        <v>19</v>
      </c>
      <c r="F1073" s="238" t="s">
        <v>459</v>
      </c>
      <c r="G1073" s="235"/>
      <c r="H1073" s="237" t="s">
        <v>19</v>
      </c>
      <c r="I1073" s="239"/>
      <c r="J1073" s="235"/>
      <c r="K1073" s="235"/>
      <c r="L1073" s="240"/>
      <c r="M1073" s="241"/>
      <c r="N1073" s="242"/>
      <c r="O1073" s="242"/>
      <c r="P1073" s="242"/>
      <c r="Q1073" s="242"/>
      <c r="R1073" s="242"/>
      <c r="S1073" s="242"/>
      <c r="T1073" s="24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4" t="s">
        <v>215</v>
      </c>
      <c r="AU1073" s="244" t="s">
        <v>81</v>
      </c>
      <c r="AV1073" s="13" t="s">
        <v>79</v>
      </c>
      <c r="AW1073" s="13" t="s">
        <v>33</v>
      </c>
      <c r="AX1073" s="13" t="s">
        <v>72</v>
      </c>
      <c r="AY1073" s="244" t="s">
        <v>203</v>
      </c>
    </row>
    <row r="1074" s="13" customFormat="1">
      <c r="A1074" s="13"/>
      <c r="B1074" s="234"/>
      <c r="C1074" s="235"/>
      <c r="D1074" s="236" t="s">
        <v>215</v>
      </c>
      <c r="E1074" s="237" t="s">
        <v>19</v>
      </c>
      <c r="F1074" s="238" t="s">
        <v>999</v>
      </c>
      <c r="G1074" s="235"/>
      <c r="H1074" s="237" t="s">
        <v>19</v>
      </c>
      <c r="I1074" s="239"/>
      <c r="J1074" s="235"/>
      <c r="K1074" s="235"/>
      <c r="L1074" s="240"/>
      <c r="M1074" s="241"/>
      <c r="N1074" s="242"/>
      <c r="O1074" s="242"/>
      <c r="P1074" s="242"/>
      <c r="Q1074" s="242"/>
      <c r="R1074" s="242"/>
      <c r="S1074" s="242"/>
      <c r="T1074" s="24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4" t="s">
        <v>215</v>
      </c>
      <c r="AU1074" s="244" t="s">
        <v>81</v>
      </c>
      <c r="AV1074" s="13" t="s">
        <v>79</v>
      </c>
      <c r="AW1074" s="13" t="s">
        <v>33</v>
      </c>
      <c r="AX1074" s="13" t="s">
        <v>72</v>
      </c>
      <c r="AY1074" s="244" t="s">
        <v>203</v>
      </c>
    </row>
    <row r="1075" s="13" customFormat="1">
      <c r="A1075" s="13"/>
      <c r="B1075" s="234"/>
      <c r="C1075" s="235"/>
      <c r="D1075" s="236" t="s">
        <v>215</v>
      </c>
      <c r="E1075" s="237" t="s">
        <v>19</v>
      </c>
      <c r="F1075" s="238" t="s">
        <v>1000</v>
      </c>
      <c r="G1075" s="235"/>
      <c r="H1075" s="237" t="s">
        <v>19</v>
      </c>
      <c r="I1075" s="239"/>
      <c r="J1075" s="235"/>
      <c r="K1075" s="235"/>
      <c r="L1075" s="240"/>
      <c r="M1075" s="241"/>
      <c r="N1075" s="242"/>
      <c r="O1075" s="242"/>
      <c r="P1075" s="242"/>
      <c r="Q1075" s="242"/>
      <c r="R1075" s="242"/>
      <c r="S1075" s="242"/>
      <c r="T1075" s="24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4" t="s">
        <v>215</v>
      </c>
      <c r="AU1075" s="244" t="s">
        <v>81</v>
      </c>
      <c r="AV1075" s="13" t="s">
        <v>79</v>
      </c>
      <c r="AW1075" s="13" t="s">
        <v>33</v>
      </c>
      <c r="AX1075" s="13" t="s">
        <v>72</v>
      </c>
      <c r="AY1075" s="244" t="s">
        <v>203</v>
      </c>
    </row>
    <row r="1076" s="14" customFormat="1">
      <c r="A1076" s="14"/>
      <c r="B1076" s="245"/>
      <c r="C1076" s="246"/>
      <c r="D1076" s="236" t="s">
        <v>215</v>
      </c>
      <c r="E1076" s="247" t="s">
        <v>19</v>
      </c>
      <c r="F1076" s="248" t="s">
        <v>460</v>
      </c>
      <c r="G1076" s="246"/>
      <c r="H1076" s="249">
        <v>59.560000000000002</v>
      </c>
      <c r="I1076" s="250"/>
      <c r="J1076" s="246"/>
      <c r="K1076" s="246"/>
      <c r="L1076" s="251"/>
      <c r="M1076" s="252"/>
      <c r="N1076" s="253"/>
      <c r="O1076" s="253"/>
      <c r="P1076" s="253"/>
      <c r="Q1076" s="253"/>
      <c r="R1076" s="253"/>
      <c r="S1076" s="253"/>
      <c r="T1076" s="25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55" t="s">
        <v>215</v>
      </c>
      <c r="AU1076" s="255" t="s">
        <v>81</v>
      </c>
      <c r="AV1076" s="14" t="s">
        <v>81</v>
      </c>
      <c r="AW1076" s="14" t="s">
        <v>33</v>
      </c>
      <c r="AX1076" s="14" t="s">
        <v>72</v>
      </c>
      <c r="AY1076" s="255" t="s">
        <v>203</v>
      </c>
    </row>
    <row r="1077" s="13" customFormat="1">
      <c r="A1077" s="13"/>
      <c r="B1077" s="234"/>
      <c r="C1077" s="235"/>
      <c r="D1077" s="236" t="s">
        <v>215</v>
      </c>
      <c r="E1077" s="237" t="s">
        <v>19</v>
      </c>
      <c r="F1077" s="238" t="s">
        <v>216</v>
      </c>
      <c r="G1077" s="235"/>
      <c r="H1077" s="237" t="s">
        <v>19</v>
      </c>
      <c r="I1077" s="239"/>
      <c r="J1077" s="235"/>
      <c r="K1077" s="235"/>
      <c r="L1077" s="240"/>
      <c r="M1077" s="241"/>
      <c r="N1077" s="242"/>
      <c r="O1077" s="242"/>
      <c r="P1077" s="242"/>
      <c r="Q1077" s="242"/>
      <c r="R1077" s="242"/>
      <c r="S1077" s="242"/>
      <c r="T1077" s="24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4" t="s">
        <v>215</v>
      </c>
      <c r="AU1077" s="244" t="s">
        <v>81</v>
      </c>
      <c r="AV1077" s="13" t="s">
        <v>79</v>
      </c>
      <c r="AW1077" s="13" t="s">
        <v>33</v>
      </c>
      <c r="AX1077" s="13" t="s">
        <v>72</v>
      </c>
      <c r="AY1077" s="244" t="s">
        <v>203</v>
      </c>
    </row>
    <row r="1078" s="13" customFormat="1">
      <c r="A1078" s="13"/>
      <c r="B1078" s="234"/>
      <c r="C1078" s="235"/>
      <c r="D1078" s="236" t="s">
        <v>215</v>
      </c>
      <c r="E1078" s="237" t="s">
        <v>19</v>
      </c>
      <c r="F1078" s="238" t="s">
        <v>1188</v>
      </c>
      <c r="G1078" s="235"/>
      <c r="H1078" s="237" t="s">
        <v>19</v>
      </c>
      <c r="I1078" s="239"/>
      <c r="J1078" s="235"/>
      <c r="K1078" s="235"/>
      <c r="L1078" s="240"/>
      <c r="M1078" s="241"/>
      <c r="N1078" s="242"/>
      <c r="O1078" s="242"/>
      <c r="P1078" s="242"/>
      <c r="Q1078" s="242"/>
      <c r="R1078" s="242"/>
      <c r="S1078" s="242"/>
      <c r="T1078" s="24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4" t="s">
        <v>215</v>
      </c>
      <c r="AU1078" s="244" t="s">
        <v>81</v>
      </c>
      <c r="AV1078" s="13" t="s">
        <v>79</v>
      </c>
      <c r="AW1078" s="13" t="s">
        <v>33</v>
      </c>
      <c r="AX1078" s="13" t="s">
        <v>72</v>
      </c>
      <c r="AY1078" s="244" t="s">
        <v>203</v>
      </c>
    </row>
    <row r="1079" s="13" customFormat="1">
      <c r="A1079" s="13"/>
      <c r="B1079" s="234"/>
      <c r="C1079" s="235"/>
      <c r="D1079" s="236" t="s">
        <v>215</v>
      </c>
      <c r="E1079" s="237" t="s">
        <v>19</v>
      </c>
      <c r="F1079" s="238" t="s">
        <v>459</v>
      </c>
      <c r="G1079" s="235"/>
      <c r="H1079" s="237" t="s">
        <v>19</v>
      </c>
      <c r="I1079" s="239"/>
      <c r="J1079" s="235"/>
      <c r="K1079" s="235"/>
      <c r="L1079" s="240"/>
      <c r="M1079" s="241"/>
      <c r="N1079" s="242"/>
      <c r="O1079" s="242"/>
      <c r="P1079" s="242"/>
      <c r="Q1079" s="242"/>
      <c r="R1079" s="242"/>
      <c r="S1079" s="242"/>
      <c r="T1079" s="24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4" t="s">
        <v>215</v>
      </c>
      <c r="AU1079" s="244" t="s">
        <v>81</v>
      </c>
      <c r="AV1079" s="13" t="s">
        <v>79</v>
      </c>
      <c r="AW1079" s="13" t="s">
        <v>33</v>
      </c>
      <c r="AX1079" s="13" t="s">
        <v>72</v>
      </c>
      <c r="AY1079" s="244" t="s">
        <v>203</v>
      </c>
    </row>
    <row r="1080" s="13" customFormat="1">
      <c r="A1080" s="13"/>
      <c r="B1080" s="234"/>
      <c r="C1080" s="235"/>
      <c r="D1080" s="236" t="s">
        <v>215</v>
      </c>
      <c r="E1080" s="237" t="s">
        <v>19</v>
      </c>
      <c r="F1080" s="238" t="s">
        <v>999</v>
      </c>
      <c r="G1080" s="235"/>
      <c r="H1080" s="237" t="s">
        <v>19</v>
      </c>
      <c r="I1080" s="239"/>
      <c r="J1080" s="235"/>
      <c r="K1080" s="235"/>
      <c r="L1080" s="240"/>
      <c r="M1080" s="241"/>
      <c r="N1080" s="242"/>
      <c r="O1080" s="242"/>
      <c r="P1080" s="242"/>
      <c r="Q1080" s="242"/>
      <c r="R1080" s="242"/>
      <c r="S1080" s="242"/>
      <c r="T1080" s="24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4" t="s">
        <v>215</v>
      </c>
      <c r="AU1080" s="244" t="s">
        <v>81</v>
      </c>
      <c r="AV1080" s="13" t="s">
        <v>79</v>
      </c>
      <c r="AW1080" s="13" t="s">
        <v>33</v>
      </c>
      <c r="AX1080" s="13" t="s">
        <v>72</v>
      </c>
      <c r="AY1080" s="244" t="s">
        <v>203</v>
      </c>
    </row>
    <row r="1081" s="13" customFormat="1">
      <c r="A1081" s="13"/>
      <c r="B1081" s="234"/>
      <c r="C1081" s="235"/>
      <c r="D1081" s="236" t="s">
        <v>215</v>
      </c>
      <c r="E1081" s="237" t="s">
        <v>19</v>
      </c>
      <c r="F1081" s="238" t="s">
        <v>1002</v>
      </c>
      <c r="G1081" s="235"/>
      <c r="H1081" s="237" t="s">
        <v>19</v>
      </c>
      <c r="I1081" s="239"/>
      <c r="J1081" s="235"/>
      <c r="K1081" s="235"/>
      <c r="L1081" s="240"/>
      <c r="M1081" s="241"/>
      <c r="N1081" s="242"/>
      <c r="O1081" s="242"/>
      <c r="P1081" s="242"/>
      <c r="Q1081" s="242"/>
      <c r="R1081" s="242"/>
      <c r="S1081" s="242"/>
      <c r="T1081" s="24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4" t="s">
        <v>215</v>
      </c>
      <c r="AU1081" s="244" t="s">
        <v>81</v>
      </c>
      <c r="AV1081" s="13" t="s">
        <v>79</v>
      </c>
      <c r="AW1081" s="13" t="s">
        <v>33</v>
      </c>
      <c r="AX1081" s="13" t="s">
        <v>72</v>
      </c>
      <c r="AY1081" s="244" t="s">
        <v>203</v>
      </c>
    </row>
    <row r="1082" s="14" customFormat="1">
      <c r="A1082" s="14"/>
      <c r="B1082" s="245"/>
      <c r="C1082" s="246"/>
      <c r="D1082" s="236" t="s">
        <v>215</v>
      </c>
      <c r="E1082" s="247" t="s">
        <v>19</v>
      </c>
      <c r="F1082" s="248" t="s">
        <v>534</v>
      </c>
      <c r="G1082" s="246"/>
      <c r="H1082" s="249">
        <v>225.267</v>
      </c>
      <c r="I1082" s="250"/>
      <c r="J1082" s="246"/>
      <c r="K1082" s="246"/>
      <c r="L1082" s="251"/>
      <c r="M1082" s="252"/>
      <c r="N1082" s="253"/>
      <c r="O1082" s="253"/>
      <c r="P1082" s="253"/>
      <c r="Q1082" s="253"/>
      <c r="R1082" s="253"/>
      <c r="S1082" s="253"/>
      <c r="T1082" s="25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5" t="s">
        <v>215</v>
      </c>
      <c r="AU1082" s="255" t="s">
        <v>81</v>
      </c>
      <c r="AV1082" s="14" t="s">
        <v>81</v>
      </c>
      <c r="AW1082" s="14" t="s">
        <v>33</v>
      </c>
      <c r="AX1082" s="14" t="s">
        <v>72</v>
      </c>
      <c r="AY1082" s="255" t="s">
        <v>203</v>
      </c>
    </row>
    <row r="1083" s="13" customFormat="1">
      <c r="A1083" s="13"/>
      <c r="B1083" s="234"/>
      <c r="C1083" s="235"/>
      <c r="D1083" s="236" t="s">
        <v>215</v>
      </c>
      <c r="E1083" s="237" t="s">
        <v>19</v>
      </c>
      <c r="F1083" s="238" t="s">
        <v>216</v>
      </c>
      <c r="G1083" s="235"/>
      <c r="H1083" s="237" t="s">
        <v>19</v>
      </c>
      <c r="I1083" s="239"/>
      <c r="J1083" s="235"/>
      <c r="K1083" s="235"/>
      <c r="L1083" s="240"/>
      <c r="M1083" s="241"/>
      <c r="N1083" s="242"/>
      <c r="O1083" s="242"/>
      <c r="P1083" s="242"/>
      <c r="Q1083" s="242"/>
      <c r="R1083" s="242"/>
      <c r="S1083" s="242"/>
      <c r="T1083" s="24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44" t="s">
        <v>215</v>
      </c>
      <c r="AU1083" s="244" t="s">
        <v>81</v>
      </c>
      <c r="AV1083" s="13" t="s">
        <v>79</v>
      </c>
      <c r="AW1083" s="13" t="s">
        <v>33</v>
      </c>
      <c r="AX1083" s="13" t="s">
        <v>72</v>
      </c>
      <c r="AY1083" s="244" t="s">
        <v>203</v>
      </c>
    </row>
    <row r="1084" s="13" customFormat="1">
      <c r="A1084" s="13"/>
      <c r="B1084" s="234"/>
      <c r="C1084" s="235"/>
      <c r="D1084" s="236" t="s">
        <v>215</v>
      </c>
      <c r="E1084" s="237" t="s">
        <v>19</v>
      </c>
      <c r="F1084" s="238" t="s">
        <v>1189</v>
      </c>
      <c r="G1084" s="235"/>
      <c r="H1084" s="237" t="s">
        <v>19</v>
      </c>
      <c r="I1084" s="239"/>
      <c r="J1084" s="235"/>
      <c r="K1084" s="235"/>
      <c r="L1084" s="240"/>
      <c r="M1084" s="241"/>
      <c r="N1084" s="242"/>
      <c r="O1084" s="242"/>
      <c r="P1084" s="242"/>
      <c r="Q1084" s="242"/>
      <c r="R1084" s="242"/>
      <c r="S1084" s="242"/>
      <c r="T1084" s="24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4" t="s">
        <v>215</v>
      </c>
      <c r="AU1084" s="244" t="s">
        <v>81</v>
      </c>
      <c r="AV1084" s="13" t="s">
        <v>79</v>
      </c>
      <c r="AW1084" s="13" t="s">
        <v>33</v>
      </c>
      <c r="AX1084" s="13" t="s">
        <v>72</v>
      </c>
      <c r="AY1084" s="244" t="s">
        <v>203</v>
      </c>
    </row>
    <row r="1085" s="13" customFormat="1">
      <c r="A1085" s="13"/>
      <c r="B1085" s="234"/>
      <c r="C1085" s="235"/>
      <c r="D1085" s="236" t="s">
        <v>215</v>
      </c>
      <c r="E1085" s="237" t="s">
        <v>19</v>
      </c>
      <c r="F1085" s="238" t="s">
        <v>453</v>
      </c>
      <c r="G1085" s="235"/>
      <c r="H1085" s="237" t="s">
        <v>19</v>
      </c>
      <c r="I1085" s="239"/>
      <c r="J1085" s="235"/>
      <c r="K1085" s="235"/>
      <c r="L1085" s="240"/>
      <c r="M1085" s="241"/>
      <c r="N1085" s="242"/>
      <c r="O1085" s="242"/>
      <c r="P1085" s="242"/>
      <c r="Q1085" s="242"/>
      <c r="R1085" s="242"/>
      <c r="S1085" s="242"/>
      <c r="T1085" s="24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4" t="s">
        <v>215</v>
      </c>
      <c r="AU1085" s="244" t="s">
        <v>81</v>
      </c>
      <c r="AV1085" s="13" t="s">
        <v>79</v>
      </c>
      <c r="AW1085" s="13" t="s">
        <v>33</v>
      </c>
      <c r="AX1085" s="13" t="s">
        <v>72</v>
      </c>
      <c r="AY1085" s="244" t="s">
        <v>203</v>
      </c>
    </row>
    <row r="1086" s="13" customFormat="1">
      <c r="A1086" s="13"/>
      <c r="B1086" s="234"/>
      <c r="C1086" s="235"/>
      <c r="D1086" s="236" t="s">
        <v>215</v>
      </c>
      <c r="E1086" s="237" t="s">
        <v>19</v>
      </c>
      <c r="F1086" s="238" t="s">
        <v>999</v>
      </c>
      <c r="G1086" s="235"/>
      <c r="H1086" s="237" t="s">
        <v>19</v>
      </c>
      <c r="I1086" s="239"/>
      <c r="J1086" s="235"/>
      <c r="K1086" s="235"/>
      <c r="L1086" s="240"/>
      <c r="M1086" s="241"/>
      <c r="N1086" s="242"/>
      <c r="O1086" s="242"/>
      <c r="P1086" s="242"/>
      <c r="Q1086" s="242"/>
      <c r="R1086" s="242"/>
      <c r="S1086" s="242"/>
      <c r="T1086" s="24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44" t="s">
        <v>215</v>
      </c>
      <c r="AU1086" s="244" t="s">
        <v>81</v>
      </c>
      <c r="AV1086" s="13" t="s">
        <v>79</v>
      </c>
      <c r="AW1086" s="13" t="s">
        <v>33</v>
      </c>
      <c r="AX1086" s="13" t="s">
        <v>72</v>
      </c>
      <c r="AY1086" s="244" t="s">
        <v>203</v>
      </c>
    </row>
    <row r="1087" s="13" customFormat="1">
      <c r="A1087" s="13"/>
      <c r="B1087" s="234"/>
      <c r="C1087" s="235"/>
      <c r="D1087" s="236" t="s">
        <v>215</v>
      </c>
      <c r="E1087" s="237" t="s">
        <v>19</v>
      </c>
      <c r="F1087" s="238" t="s">
        <v>1000</v>
      </c>
      <c r="G1087" s="235"/>
      <c r="H1087" s="237" t="s">
        <v>19</v>
      </c>
      <c r="I1087" s="239"/>
      <c r="J1087" s="235"/>
      <c r="K1087" s="235"/>
      <c r="L1087" s="240"/>
      <c r="M1087" s="241"/>
      <c r="N1087" s="242"/>
      <c r="O1087" s="242"/>
      <c r="P1087" s="242"/>
      <c r="Q1087" s="242"/>
      <c r="R1087" s="242"/>
      <c r="S1087" s="242"/>
      <c r="T1087" s="24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4" t="s">
        <v>215</v>
      </c>
      <c r="AU1087" s="244" t="s">
        <v>81</v>
      </c>
      <c r="AV1087" s="13" t="s">
        <v>79</v>
      </c>
      <c r="AW1087" s="13" t="s">
        <v>33</v>
      </c>
      <c r="AX1087" s="13" t="s">
        <v>72</v>
      </c>
      <c r="AY1087" s="244" t="s">
        <v>203</v>
      </c>
    </row>
    <row r="1088" s="14" customFormat="1">
      <c r="A1088" s="14"/>
      <c r="B1088" s="245"/>
      <c r="C1088" s="246"/>
      <c r="D1088" s="236" t="s">
        <v>215</v>
      </c>
      <c r="E1088" s="247" t="s">
        <v>19</v>
      </c>
      <c r="F1088" s="248" t="s">
        <v>454</v>
      </c>
      <c r="G1088" s="246"/>
      <c r="H1088" s="249">
        <v>26.629999999999999</v>
      </c>
      <c r="I1088" s="250"/>
      <c r="J1088" s="246"/>
      <c r="K1088" s="246"/>
      <c r="L1088" s="251"/>
      <c r="M1088" s="252"/>
      <c r="N1088" s="253"/>
      <c r="O1088" s="253"/>
      <c r="P1088" s="253"/>
      <c r="Q1088" s="253"/>
      <c r="R1088" s="253"/>
      <c r="S1088" s="253"/>
      <c r="T1088" s="25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5" t="s">
        <v>215</v>
      </c>
      <c r="AU1088" s="255" t="s">
        <v>81</v>
      </c>
      <c r="AV1088" s="14" t="s">
        <v>81</v>
      </c>
      <c r="AW1088" s="14" t="s">
        <v>33</v>
      </c>
      <c r="AX1088" s="14" t="s">
        <v>72</v>
      </c>
      <c r="AY1088" s="255" t="s">
        <v>203</v>
      </c>
    </row>
    <row r="1089" s="13" customFormat="1">
      <c r="A1089" s="13"/>
      <c r="B1089" s="234"/>
      <c r="C1089" s="235"/>
      <c r="D1089" s="236" t="s">
        <v>215</v>
      </c>
      <c r="E1089" s="237" t="s">
        <v>19</v>
      </c>
      <c r="F1089" s="238" t="s">
        <v>216</v>
      </c>
      <c r="G1089" s="235"/>
      <c r="H1089" s="237" t="s">
        <v>19</v>
      </c>
      <c r="I1089" s="239"/>
      <c r="J1089" s="235"/>
      <c r="K1089" s="235"/>
      <c r="L1089" s="240"/>
      <c r="M1089" s="241"/>
      <c r="N1089" s="242"/>
      <c r="O1089" s="242"/>
      <c r="P1089" s="242"/>
      <c r="Q1089" s="242"/>
      <c r="R1089" s="242"/>
      <c r="S1089" s="242"/>
      <c r="T1089" s="24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4" t="s">
        <v>215</v>
      </c>
      <c r="AU1089" s="244" t="s">
        <v>81</v>
      </c>
      <c r="AV1089" s="13" t="s">
        <v>79</v>
      </c>
      <c r="AW1089" s="13" t="s">
        <v>33</v>
      </c>
      <c r="AX1089" s="13" t="s">
        <v>72</v>
      </c>
      <c r="AY1089" s="244" t="s">
        <v>203</v>
      </c>
    </row>
    <row r="1090" s="13" customFormat="1">
      <c r="A1090" s="13"/>
      <c r="B1090" s="234"/>
      <c r="C1090" s="235"/>
      <c r="D1090" s="236" t="s">
        <v>215</v>
      </c>
      <c r="E1090" s="237" t="s">
        <v>19</v>
      </c>
      <c r="F1090" s="238" t="s">
        <v>1190</v>
      </c>
      <c r="G1090" s="235"/>
      <c r="H1090" s="237" t="s">
        <v>19</v>
      </c>
      <c r="I1090" s="239"/>
      <c r="J1090" s="235"/>
      <c r="K1090" s="235"/>
      <c r="L1090" s="240"/>
      <c r="M1090" s="241"/>
      <c r="N1090" s="242"/>
      <c r="O1090" s="242"/>
      <c r="P1090" s="242"/>
      <c r="Q1090" s="242"/>
      <c r="R1090" s="242"/>
      <c r="S1090" s="242"/>
      <c r="T1090" s="24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4" t="s">
        <v>215</v>
      </c>
      <c r="AU1090" s="244" t="s">
        <v>81</v>
      </c>
      <c r="AV1090" s="13" t="s">
        <v>79</v>
      </c>
      <c r="AW1090" s="13" t="s">
        <v>33</v>
      </c>
      <c r="AX1090" s="13" t="s">
        <v>72</v>
      </c>
      <c r="AY1090" s="244" t="s">
        <v>203</v>
      </c>
    </row>
    <row r="1091" s="13" customFormat="1">
      <c r="A1091" s="13"/>
      <c r="B1091" s="234"/>
      <c r="C1091" s="235"/>
      <c r="D1091" s="236" t="s">
        <v>215</v>
      </c>
      <c r="E1091" s="237" t="s">
        <v>19</v>
      </c>
      <c r="F1091" s="238" t="s">
        <v>453</v>
      </c>
      <c r="G1091" s="235"/>
      <c r="H1091" s="237" t="s">
        <v>19</v>
      </c>
      <c r="I1091" s="239"/>
      <c r="J1091" s="235"/>
      <c r="K1091" s="235"/>
      <c r="L1091" s="240"/>
      <c r="M1091" s="241"/>
      <c r="N1091" s="242"/>
      <c r="O1091" s="242"/>
      <c r="P1091" s="242"/>
      <c r="Q1091" s="242"/>
      <c r="R1091" s="242"/>
      <c r="S1091" s="242"/>
      <c r="T1091" s="24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44" t="s">
        <v>215</v>
      </c>
      <c r="AU1091" s="244" t="s">
        <v>81</v>
      </c>
      <c r="AV1091" s="13" t="s">
        <v>79</v>
      </c>
      <c r="AW1091" s="13" t="s">
        <v>33</v>
      </c>
      <c r="AX1091" s="13" t="s">
        <v>72</v>
      </c>
      <c r="AY1091" s="244" t="s">
        <v>203</v>
      </c>
    </row>
    <row r="1092" s="13" customFormat="1">
      <c r="A1092" s="13"/>
      <c r="B1092" s="234"/>
      <c r="C1092" s="235"/>
      <c r="D1092" s="236" t="s">
        <v>215</v>
      </c>
      <c r="E1092" s="237" t="s">
        <v>19</v>
      </c>
      <c r="F1092" s="238" t="s">
        <v>999</v>
      </c>
      <c r="G1092" s="235"/>
      <c r="H1092" s="237" t="s">
        <v>19</v>
      </c>
      <c r="I1092" s="239"/>
      <c r="J1092" s="235"/>
      <c r="K1092" s="235"/>
      <c r="L1092" s="240"/>
      <c r="M1092" s="241"/>
      <c r="N1092" s="242"/>
      <c r="O1092" s="242"/>
      <c r="P1092" s="242"/>
      <c r="Q1092" s="242"/>
      <c r="R1092" s="242"/>
      <c r="S1092" s="242"/>
      <c r="T1092" s="24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4" t="s">
        <v>215</v>
      </c>
      <c r="AU1092" s="244" t="s">
        <v>81</v>
      </c>
      <c r="AV1092" s="13" t="s">
        <v>79</v>
      </c>
      <c r="AW1092" s="13" t="s">
        <v>33</v>
      </c>
      <c r="AX1092" s="13" t="s">
        <v>72</v>
      </c>
      <c r="AY1092" s="244" t="s">
        <v>203</v>
      </c>
    </row>
    <row r="1093" s="13" customFormat="1">
      <c r="A1093" s="13"/>
      <c r="B1093" s="234"/>
      <c r="C1093" s="235"/>
      <c r="D1093" s="236" t="s">
        <v>215</v>
      </c>
      <c r="E1093" s="237" t="s">
        <v>19</v>
      </c>
      <c r="F1093" s="238" t="s">
        <v>1002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215</v>
      </c>
      <c r="AU1093" s="244" t="s">
        <v>81</v>
      </c>
      <c r="AV1093" s="13" t="s">
        <v>79</v>
      </c>
      <c r="AW1093" s="13" t="s">
        <v>33</v>
      </c>
      <c r="AX1093" s="13" t="s">
        <v>72</v>
      </c>
      <c r="AY1093" s="244" t="s">
        <v>203</v>
      </c>
    </row>
    <row r="1094" s="14" customFormat="1">
      <c r="A1094" s="14"/>
      <c r="B1094" s="245"/>
      <c r="C1094" s="246"/>
      <c r="D1094" s="236" t="s">
        <v>215</v>
      </c>
      <c r="E1094" s="247" t="s">
        <v>19</v>
      </c>
      <c r="F1094" s="248" t="s">
        <v>528</v>
      </c>
      <c r="G1094" s="246"/>
      <c r="H1094" s="249">
        <v>92.707999999999998</v>
      </c>
      <c r="I1094" s="250"/>
      <c r="J1094" s="246"/>
      <c r="K1094" s="246"/>
      <c r="L1094" s="251"/>
      <c r="M1094" s="252"/>
      <c r="N1094" s="253"/>
      <c r="O1094" s="253"/>
      <c r="P1094" s="253"/>
      <c r="Q1094" s="253"/>
      <c r="R1094" s="253"/>
      <c r="S1094" s="253"/>
      <c r="T1094" s="25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5" t="s">
        <v>215</v>
      </c>
      <c r="AU1094" s="255" t="s">
        <v>81</v>
      </c>
      <c r="AV1094" s="14" t="s">
        <v>81</v>
      </c>
      <c r="AW1094" s="14" t="s">
        <v>33</v>
      </c>
      <c r="AX1094" s="14" t="s">
        <v>72</v>
      </c>
      <c r="AY1094" s="255" t="s">
        <v>203</v>
      </c>
    </row>
    <row r="1095" s="13" customFormat="1">
      <c r="A1095" s="13"/>
      <c r="B1095" s="234"/>
      <c r="C1095" s="235"/>
      <c r="D1095" s="236" t="s">
        <v>215</v>
      </c>
      <c r="E1095" s="237" t="s">
        <v>19</v>
      </c>
      <c r="F1095" s="238" t="s">
        <v>216</v>
      </c>
      <c r="G1095" s="235"/>
      <c r="H1095" s="237" t="s">
        <v>19</v>
      </c>
      <c r="I1095" s="239"/>
      <c r="J1095" s="235"/>
      <c r="K1095" s="235"/>
      <c r="L1095" s="240"/>
      <c r="M1095" s="241"/>
      <c r="N1095" s="242"/>
      <c r="O1095" s="242"/>
      <c r="P1095" s="242"/>
      <c r="Q1095" s="242"/>
      <c r="R1095" s="242"/>
      <c r="S1095" s="242"/>
      <c r="T1095" s="24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4" t="s">
        <v>215</v>
      </c>
      <c r="AU1095" s="244" t="s">
        <v>81</v>
      </c>
      <c r="AV1095" s="13" t="s">
        <v>79</v>
      </c>
      <c r="AW1095" s="13" t="s">
        <v>33</v>
      </c>
      <c r="AX1095" s="13" t="s">
        <v>72</v>
      </c>
      <c r="AY1095" s="244" t="s">
        <v>203</v>
      </c>
    </row>
    <row r="1096" s="13" customFormat="1">
      <c r="A1096" s="13"/>
      <c r="B1096" s="234"/>
      <c r="C1096" s="235"/>
      <c r="D1096" s="236" t="s">
        <v>215</v>
      </c>
      <c r="E1096" s="237" t="s">
        <v>19</v>
      </c>
      <c r="F1096" s="238" t="s">
        <v>1191</v>
      </c>
      <c r="G1096" s="235"/>
      <c r="H1096" s="237" t="s">
        <v>19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215</v>
      </c>
      <c r="AU1096" s="244" t="s">
        <v>81</v>
      </c>
      <c r="AV1096" s="13" t="s">
        <v>79</v>
      </c>
      <c r="AW1096" s="13" t="s">
        <v>33</v>
      </c>
      <c r="AX1096" s="13" t="s">
        <v>72</v>
      </c>
      <c r="AY1096" s="244" t="s">
        <v>203</v>
      </c>
    </row>
    <row r="1097" s="13" customFormat="1">
      <c r="A1097" s="13"/>
      <c r="B1097" s="234"/>
      <c r="C1097" s="235"/>
      <c r="D1097" s="236" t="s">
        <v>215</v>
      </c>
      <c r="E1097" s="237" t="s">
        <v>19</v>
      </c>
      <c r="F1097" s="238" t="s">
        <v>456</v>
      </c>
      <c r="G1097" s="235"/>
      <c r="H1097" s="237" t="s">
        <v>19</v>
      </c>
      <c r="I1097" s="239"/>
      <c r="J1097" s="235"/>
      <c r="K1097" s="235"/>
      <c r="L1097" s="240"/>
      <c r="M1097" s="241"/>
      <c r="N1097" s="242"/>
      <c r="O1097" s="242"/>
      <c r="P1097" s="242"/>
      <c r="Q1097" s="242"/>
      <c r="R1097" s="242"/>
      <c r="S1097" s="242"/>
      <c r="T1097" s="24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44" t="s">
        <v>215</v>
      </c>
      <c r="AU1097" s="244" t="s">
        <v>81</v>
      </c>
      <c r="AV1097" s="13" t="s">
        <v>79</v>
      </c>
      <c r="AW1097" s="13" t="s">
        <v>33</v>
      </c>
      <c r="AX1097" s="13" t="s">
        <v>72</v>
      </c>
      <c r="AY1097" s="244" t="s">
        <v>203</v>
      </c>
    </row>
    <row r="1098" s="13" customFormat="1">
      <c r="A1098" s="13"/>
      <c r="B1098" s="234"/>
      <c r="C1098" s="235"/>
      <c r="D1098" s="236" t="s">
        <v>215</v>
      </c>
      <c r="E1098" s="237" t="s">
        <v>19</v>
      </c>
      <c r="F1098" s="238" t="s">
        <v>999</v>
      </c>
      <c r="G1098" s="235"/>
      <c r="H1098" s="237" t="s">
        <v>19</v>
      </c>
      <c r="I1098" s="239"/>
      <c r="J1098" s="235"/>
      <c r="K1098" s="235"/>
      <c r="L1098" s="240"/>
      <c r="M1098" s="241"/>
      <c r="N1098" s="242"/>
      <c r="O1098" s="242"/>
      <c r="P1098" s="242"/>
      <c r="Q1098" s="242"/>
      <c r="R1098" s="242"/>
      <c r="S1098" s="242"/>
      <c r="T1098" s="24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4" t="s">
        <v>215</v>
      </c>
      <c r="AU1098" s="244" t="s">
        <v>81</v>
      </c>
      <c r="AV1098" s="13" t="s">
        <v>79</v>
      </c>
      <c r="AW1098" s="13" t="s">
        <v>33</v>
      </c>
      <c r="AX1098" s="13" t="s">
        <v>72</v>
      </c>
      <c r="AY1098" s="244" t="s">
        <v>203</v>
      </c>
    </row>
    <row r="1099" s="13" customFormat="1">
      <c r="A1099" s="13"/>
      <c r="B1099" s="234"/>
      <c r="C1099" s="235"/>
      <c r="D1099" s="236" t="s">
        <v>215</v>
      </c>
      <c r="E1099" s="237" t="s">
        <v>19</v>
      </c>
      <c r="F1099" s="238" t="s">
        <v>1000</v>
      </c>
      <c r="G1099" s="235"/>
      <c r="H1099" s="237" t="s">
        <v>19</v>
      </c>
      <c r="I1099" s="239"/>
      <c r="J1099" s="235"/>
      <c r="K1099" s="235"/>
      <c r="L1099" s="240"/>
      <c r="M1099" s="241"/>
      <c r="N1099" s="242"/>
      <c r="O1099" s="242"/>
      <c r="P1099" s="242"/>
      <c r="Q1099" s="242"/>
      <c r="R1099" s="242"/>
      <c r="S1099" s="242"/>
      <c r="T1099" s="24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4" t="s">
        <v>215</v>
      </c>
      <c r="AU1099" s="244" t="s">
        <v>81</v>
      </c>
      <c r="AV1099" s="13" t="s">
        <v>79</v>
      </c>
      <c r="AW1099" s="13" t="s">
        <v>33</v>
      </c>
      <c r="AX1099" s="13" t="s">
        <v>72</v>
      </c>
      <c r="AY1099" s="244" t="s">
        <v>203</v>
      </c>
    </row>
    <row r="1100" s="14" customFormat="1">
      <c r="A1100" s="14"/>
      <c r="B1100" s="245"/>
      <c r="C1100" s="246"/>
      <c r="D1100" s="236" t="s">
        <v>215</v>
      </c>
      <c r="E1100" s="247" t="s">
        <v>19</v>
      </c>
      <c r="F1100" s="248" t="s">
        <v>457</v>
      </c>
      <c r="G1100" s="246"/>
      <c r="H1100" s="249">
        <v>17.649999999999999</v>
      </c>
      <c r="I1100" s="250"/>
      <c r="J1100" s="246"/>
      <c r="K1100" s="246"/>
      <c r="L1100" s="251"/>
      <c r="M1100" s="252"/>
      <c r="N1100" s="253"/>
      <c r="O1100" s="253"/>
      <c r="P1100" s="253"/>
      <c r="Q1100" s="253"/>
      <c r="R1100" s="253"/>
      <c r="S1100" s="253"/>
      <c r="T1100" s="25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55" t="s">
        <v>215</v>
      </c>
      <c r="AU1100" s="255" t="s">
        <v>81</v>
      </c>
      <c r="AV1100" s="14" t="s">
        <v>81</v>
      </c>
      <c r="AW1100" s="14" t="s">
        <v>33</v>
      </c>
      <c r="AX1100" s="14" t="s">
        <v>72</v>
      </c>
      <c r="AY1100" s="255" t="s">
        <v>203</v>
      </c>
    </row>
    <row r="1101" s="13" customFormat="1">
      <c r="A1101" s="13"/>
      <c r="B1101" s="234"/>
      <c r="C1101" s="235"/>
      <c r="D1101" s="236" t="s">
        <v>215</v>
      </c>
      <c r="E1101" s="237" t="s">
        <v>19</v>
      </c>
      <c r="F1101" s="238" t="s">
        <v>216</v>
      </c>
      <c r="G1101" s="235"/>
      <c r="H1101" s="237" t="s">
        <v>19</v>
      </c>
      <c r="I1101" s="239"/>
      <c r="J1101" s="235"/>
      <c r="K1101" s="235"/>
      <c r="L1101" s="240"/>
      <c r="M1101" s="241"/>
      <c r="N1101" s="242"/>
      <c r="O1101" s="242"/>
      <c r="P1101" s="242"/>
      <c r="Q1101" s="242"/>
      <c r="R1101" s="242"/>
      <c r="S1101" s="242"/>
      <c r="T1101" s="24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4" t="s">
        <v>215</v>
      </c>
      <c r="AU1101" s="244" t="s">
        <v>81</v>
      </c>
      <c r="AV1101" s="13" t="s">
        <v>79</v>
      </c>
      <c r="AW1101" s="13" t="s">
        <v>33</v>
      </c>
      <c r="AX1101" s="13" t="s">
        <v>72</v>
      </c>
      <c r="AY1101" s="244" t="s">
        <v>203</v>
      </c>
    </row>
    <row r="1102" s="13" customFormat="1">
      <c r="A1102" s="13"/>
      <c r="B1102" s="234"/>
      <c r="C1102" s="235"/>
      <c r="D1102" s="236" t="s">
        <v>215</v>
      </c>
      <c r="E1102" s="237" t="s">
        <v>19</v>
      </c>
      <c r="F1102" s="238" t="s">
        <v>1192</v>
      </c>
      <c r="G1102" s="235"/>
      <c r="H1102" s="237" t="s">
        <v>19</v>
      </c>
      <c r="I1102" s="239"/>
      <c r="J1102" s="235"/>
      <c r="K1102" s="235"/>
      <c r="L1102" s="240"/>
      <c r="M1102" s="241"/>
      <c r="N1102" s="242"/>
      <c r="O1102" s="242"/>
      <c r="P1102" s="242"/>
      <c r="Q1102" s="242"/>
      <c r="R1102" s="242"/>
      <c r="S1102" s="242"/>
      <c r="T1102" s="24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4" t="s">
        <v>215</v>
      </c>
      <c r="AU1102" s="244" t="s">
        <v>81</v>
      </c>
      <c r="AV1102" s="13" t="s">
        <v>79</v>
      </c>
      <c r="AW1102" s="13" t="s">
        <v>33</v>
      </c>
      <c r="AX1102" s="13" t="s">
        <v>72</v>
      </c>
      <c r="AY1102" s="244" t="s">
        <v>203</v>
      </c>
    </row>
    <row r="1103" s="13" customFormat="1">
      <c r="A1103" s="13"/>
      <c r="B1103" s="234"/>
      <c r="C1103" s="235"/>
      <c r="D1103" s="236" t="s">
        <v>215</v>
      </c>
      <c r="E1103" s="237" t="s">
        <v>19</v>
      </c>
      <c r="F1103" s="238" t="s">
        <v>456</v>
      </c>
      <c r="G1103" s="235"/>
      <c r="H1103" s="237" t="s">
        <v>19</v>
      </c>
      <c r="I1103" s="239"/>
      <c r="J1103" s="235"/>
      <c r="K1103" s="235"/>
      <c r="L1103" s="240"/>
      <c r="M1103" s="241"/>
      <c r="N1103" s="242"/>
      <c r="O1103" s="242"/>
      <c r="P1103" s="242"/>
      <c r="Q1103" s="242"/>
      <c r="R1103" s="242"/>
      <c r="S1103" s="242"/>
      <c r="T1103" s="24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4" t="s">
        <v>215</v>
      </c>
      <c r="AU1103" s="244" t="s">
        <v>81</v>
      </c>
      <c r="AV1103" s="13" t="s">
        <v>79</v>
      </c>
      <c r="AW1103" s="13" t="s">
        <v>33</v>
      </c>
      <c r="AX1103" s="13" t="s">
        <v>72</v>
      </c>
      <c r="AY1103" s="244" t="s">
        <v>203</v>
      </c>
    </row>
    <row r="1104" s="13" customFormat="1">
      <c r="A1104" s="13"/>
      <c r="B1104" s="234"/>
      <c r="C1104" s="235"/>
      <c r="D1104" s="236" t="s">
        <v>215</v>
      </c>
      <c r="E1104" s="237" t="s">
        <v>19</v>
      </c>
      <c r="F1104" s="238" t="s">
        <v>999</v>
      </c>
      <c r="G1104" s="235"/>
      <c r="H1104" s="237" t="s">
        <v>19</v>
      </c>
      <c r="I1104" s="239"/>
      <c r="J1104" s="235"/>
      <c r="K1104" s="235"/>
      <c r="L1104" s="240"/>
      <c r="M1104" s="241"/>
      <c r="N1104" s="242"/>
      <c r="O1104" s="242"/>
      <c r="P1104" s="242"/>
      <c r="Q1104" s="242"/>
      <c r="R1104" s="242"/>
      <c r="S1104" s="242"/>
      <c r="T1104" s="24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4" t="s">
        <v>215</v>
      </c>
      <c r="AU1104" s="244" t="s">
        <v>81</v>
      </c>
      <c r="AV1104" s="13" t="s">
        <v>79</v>
      </c>
      <c r="AW1104" s="13" t="s">
        <v>33</v>
      </c>
      <c r="AX1104" s="13" t="s">
        <v>72</v>
      </c>
      <c r="AY1104" s="244" t="s">
        <v>203</v>
      </c>
    </row>
    <row r="1105" s="13" customFormat="1">
      <c r="A1105" s="13"/>
      <c r="B1105" s="234"/>
      <c r="C1105" s="235"/>
      <c r="D1105" s="236" t="s">
        <v>215</v>
      </c>
      <c r="E1105" s="237" t="s">
        <v>19</v>
      </c>
      <c r="F1105" s="238" t="s">
        <v>1002</v>
      </c>
      <c r="G1105" s="235"/>
      <c r="H1105" s="237" t="s">
        <v>19</v>
      </c>
      <c r="I1105" s="239"/>
      <c r="J1105" s="235"/>
      <c r="K1105" s="235"/>
      <c r="L1105" s="240"/>
      <c r="M1105" s="241"/>
      <c r="N1105" s="242"/>
      <c r="O1105" s="242"/>
      <c r="P1105" s="242"/>
      <c r="Q1105" s="242"/>
      <c r="R1105" s="242"/>
      <c r="S1105" s="242"/>
      <c r="T1105" s="24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4" t="s">
        <v>215</v>
      </c>
      <c r="AU1105" s="244" t="s">
        <v>81</v>
      </c>
      <c r="AV1105" s="13" t="s">
        <v>79</v>
      </c>
      <c r="AW1105" s="13" t="s">
        <v>33</v>
      </c>
      <c r="AX1105" s="13" t="s">
        <v>72</v>
      </c>
      <c r="AY1105" s="244" t="s">
        <v>203</v>
      </c>
    </row>
    <row r="1106" s="14" customFormat="1">
      <c r="A1106" s="14"/>
      <c r="B1106" s="245"/>
      <c r="C1106" s="246"/>
      <c r="D1106" s="236" t="s">
        <v>215</v>
      </c>
      <c r="E1106" s="247" t="s">
        <v>19</v>
      </c>
      <c r="F1106" s="248" t="s">
        <v>531</v>
      </c>
      <c r="G1106" s="246"/>
      <c r="H1106" s="249">
        <v>72.498000000000005</v>
      </c>
      <c r="I1106" s="250"/>
      <c r="J1106" s="246"/>
      <c r="K1106" s="246"/>
      <c r="L1106" s="251"/>
      <c r="M1106" s="252"/>
      <c r="N1106" s="253"/>
      <c r="O1106" s="253"/>
      <c r="P1106" s="253"/>
      <c r="Q1106" s="253"/>
      <c r="R1106" s="253"/>
      <c r="S1106" s="253"/>
      <c r="T1106" s="25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5" t="s">
        <v>215</v>
      </c>
      <c r="AU1106" s="255" t="s">
        <v>81</v>
      </c>
      <c r="AV1106" s="14" t="s">
        <v>81</v>
      </c>
      <c r="AW1106" s="14" t="s">
        <v>33</v>
      </c>
      <c r="AX1106" s="14" t="s">
        <v>72</v>
      </c>
      <c r="AY1106" s="255" t="s">
        <v>203</v>
      </c>
    </row>
    <row r="1107" s="13" customFormat="1">
      <c r="A1107" s="13"/>
      <c r="B1107" s="234"/>
      <c r="C1107" s="235"/>
      <c r="D1107" s="236" t="s">
        <v>215</v>
      </c>
      <c r="E1107" s="237" t="s">
        <v>19</v>
      </c>
      <c r="F1107" s="238" t="s">
        <v>216</v>
      </c>
      <c r="G1107" s="235"/>
      <c r="H1107" s="237" t="s">
        <v>19</v>
      </c>
      <c r="I1107" s="239"/>
      <c r="J1107" s="235"/>
      <c r="K1107" s="235"/>
      <c r="L1107" s="240"/>
      <c r="M1107" s="241"/>
      <c r="N1107" s="242"/>
      <c r="O1107" s="242"/>
      <c r="P1107" s="242"/>
      <c r="Q1107" s="242"/>
      <c r="R1107" s="242"/>
      <c r="S1107" s="242"/>
      <c r="T1107" s="24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4" t="s">
        <v>215</v>
      </c>
      <c r="AU1107" s="244" t="s">
        <v>81</v>
      </c>
      <c r="AV1107" s="13" t="s">
        <v>79</v>
      </c>
      <c r="AW1107" s="13" t="s">
        <v>33</v>
      </c>
      <c r="AX1107" s="13" t="s">
        <v>72</v>
      </c>
      <c r="AY1107" s="244" t="s">
        <v>203</v>
      </c>
    </row>
    <row r="1108" s="13" customFormat="1">
      <c r="A1108" s="13"/>
      <c r="B1108" s="234"/>
      <c r="C1108" s="235"/>
      <c r="D1108" s="236" t="s">
        <v>215</v>
      </c>
      <c r="E1108" s="237" t="s">
        <v>19</v>
      </c>
      <c r="F1108" s="238" t="s">
        <v>1193</v>
      </c>
      <c r="G1108" s="235"/>
      <c r="H1108" s="237" t="s">
        <v>19</v>
      </c>
      <c r="I1108" s="239"/>
      <c r="J1108" s="235"/>
      <c r="K1108" s="235"/>
      <c r="L1108" s="240"/>
      <c r="M1108" s="241"/>
      <c r="N1108" s="242"/>
      <c r="O1108" s="242"/>
      <c r="P1108" s="242"/>
      <c r="Q1108" s="242"/>
      <c r="R1108" s="242"/>
      <c r="S1108" s="242"/>
      <c r="T1108" s="24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4" t="s">
        <v>215</v>
      </c>
      <c r="AU1108" s="244" t="s">
        <v>81</v>
      </c>
      <c r="AV1108" s="13" t="s">
        <v>79</v>
      </c>
      <c r="AW1108" s="13" t="s">
        <v>33</v>
      </c>
      <c r="AX1108" s="13" t="s">
        <v>72</v>
      </c>
      <c r="AY1108" s="244" t="s">
        <v>203</v>
      </c>
    </row>
    <row r="1109" s="13" customFormat="1">
      <c r="A1109" s="13"/>
      <c r="B1109" s="234"/>
      <c r="C1109" s="235"/>
      <c r="D1109" s="236" t="s">
        <v>215</v>
      </c>
      <c r="E1109" s="237" t="s">
        <v>19</v>
      </c>
      <c r="F1109" s="238" t="s">
        <v>447</v>
      </c>
      <c r="G1109" s="235"/>
      <c r="H1109" s="237" t="s">
        <v>19</v>
      </c>
      <c r="I1109" s="239"/>
      <c r="J1109" s="235"/>
      <c r="K1109" s="235"/>
      <c r="L1109" s="240"/>
      <c r="M1109" s="241"/>
      <c r="N1109" s="242"/>
      <c r="O1109" s="242"/>
      <c r="P1109" s="242"/>
      <c r="Q1109" s="242"/>
      <c r="R1109" s="242"/>
      <c r="S1109" s="242"/>
      <c r="T1109" s="24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4" t="s">
        <v>215</v>
      </c>
      <c r="AU1109" s="244" t="s">
        <v>81</v>
      </c>
      <c r="AV1109" s="13" t="s">
        <v>79</v>
      </c>
      <c r="AW1109" s="13" t="s">
        <v>33</v>
      </c>
      <c r="AX1109" s="13" t="s">
        <v>72</v>
      </c>
      <c r="AY1109" s="244" t="s">
        <v>203</v>
      </c>
    </row>
    <row r="1110" s="13" customFormat="1">
      <c r="A1110" s="13"/>
      <c r="B1110" s="234"/>
      <c r="C1110" s="235"/>
      <c r="D1110" s="236" t="s">
        <v>215</v>
      </c>
      <c r="E1110" s="237" t="s">
        <v>19</v>
      </c>
      <c r="F1110" s="238" t="s">
        <v>999</v>
      </c>
      <c r="G1110" s="235"/>
      <c r="H1110" s="237" t="s">
        <v>19</v>
      </c>
      <c r="I1110" s="239"/>
      <c r="J1110" s="235"/>
      <c r="K1110" s="235"/>
      <c r="L1110" s="240"/>
      <c r="M1110" s="241"/>
      <c r="N1110" s="242"/>
      <c r="O1110" s="242"/>
      <c r="P1110" s="242"/>
      <c r="Q1110" s="242"/>
      <c r="R1110" s="242"/>
      <c r="S1110" s="242"/>
      <c r="T1110" s="24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44" t="s">
        <v>215</v>
      </c>
      <c r="AU1110" s="244" t="s">
        <v>81</v>
      </c>
      <c r="AV1110" s="13" t="s">
        <v>79</v>
      </c>
      <c r="AW1110" s="13" t="s">
        <v>33</v>
      </c>
      <c r="AX1110" s="13" t="s">
        <v>72</v>
      </c>
      <c r="AY1110" s="244" t="s">
        <v>203</v>
      </c>
    </row>
    <row r="1111" s="13" customFormat="1">
      <c r="A1111" s="13"/>
      <c r="B1111" s="234"/>
      <c r="C1111" s="235"/>
      <c r="D1111" s="236" t="s">
        <v>215</v>
      </c>
      <c r="E1111" s="237" t="s">
        <v>19</v>
      </c>
      <c r="F1111" s="238" t="s">
        <v>1000</v>
      </c>
      <c r="G1111" s="235"/>
      <c r="H1111" s="237" t="s">
        <v>19</v>
      </c>
      <c r="I1111" s="239"/>
      <c r="J1111" s="235"/>
      <c r="K1111" s="235"/>
      <c r="L1111" s="240"/>
      <c r="M1111" s="241"/>
      <c r="N1111" s="242"/>
      <c r="O1111" s="242"/>
      <c r="P1111" s="242"/>
      <c r="Q1111" s="242"/>
      <c r="R1111" s="242"/>
      <c r="S1111" s="242"/>
      <c r="T1111" s="24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44" t="s">
        <v>215</v>
      </c>
      <c r="AU1111" s="244" t="s">
        <v>81</v>
      </c>
      <c r="AV1111" s="13" t="s">
        <v>79</v>
      </c>
      <c r="AW1111" s="13" t="s">
        <v>33</v>
      </c>
      <c r="AX1111" s="13" t="s">
        <v>72</v>
      </c>
      <c r="AY1111" s="244" t="s">
        <v>203</v>
      </c>
    </row>
    <row r="1112" s="14" customFormat="1">
      <c r="A1112" s="14"/>
      <c r="B1112" s="245"/>
      <c r="C1112" s="246"/>
      <c r="D1112" s="236" t="s">
        <v>215</v>
      </c>
      <c r="E1112" s="247" t="s">
        <v>19</v>
      </c>
      <c r="F1112" s="248" t="s">
        <v>448</v>
      </c>
      <c r="G1112" s="246"/>
      <c r="H1112" s="249">
        <v>11.699999999999999</v>
      </c>
      <c r="I1112" s="250"/>
      <c r="J1112" s="246"/>
      <c r="K1112" s="246"/>
      <c r="L1112" s="251"/>
      <c r="M1112" s="252"/>
      <c r="N1112" s="253"/>
      <c r="O1112" s="253"/>
      <c r="P1112" s="253"/>
      <c r="Q1112" s="253"/>
      <c r="R1112" s="253"/>
      <c r="S1112" s="253"/>
      <c r="T1112" s="25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55" t="s">
        <v>215</v>
      </c>
      <c r="AU1112" s="255" t="s">
        <v>81</v>
      </c>
      <c r="AV1112" s="14" t="s">
        <v>81</v>
      </c>
      <c r="AW1112" s="14" t="s">
        <v>33</v>
      </c>
      <c r="AX1112" s="14" t="s">
        <v>72</v>
      </c>
      <c r="AY1112" s="255" t="s">
        <v>203</v>
      </c>
    </row>
    <row r="1113" s="13" customFormat="1">
      <c r="A1113" s="13"/>
      <c r="B1113" s="234"/>
      <c r="C1113" s="235"/>
      <c r="D1113" s="236" t="s">
        <v>215</v>
      </c>
      <c r="E1113" s="237" t="s">
        <v>19</v>
      </c>
      <c r="F1113" s="238" t="s">
        <v>216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215</v>
      </c>
      <c r="AU1113" s="244" t="s">
        <v>81</v>
      </c>
      <c r="AV1113" s="13" t="s">
        <v>79</v>
      </c>
      <c r="AW1113" s="13" t="s">
        <v>33</v>
      </c>
      <c r="AX1113" s="13" t="s">
        <v>72</v>
      </c>
      <c r="AY1113" s="244" t="s">
        <v>203</v>
      </c>
    </row>
    <row r="1114" s="13" customFormat="1">
      <c r="A1114" s="13"/>
      <c r="B1114" s="234"/>
      <c r="C1114" s="235"/>
      <c r="D1114" s="236" t="s">
        <v>215</v>
      </c>
      <c r="E1114" s="237" t="s">
        <v>19</v>
      </c>
      <c r="F1114" s="238" t="s">
        <v>1194</v>
      </c>
      <c r="G1114" s="235"/>
      <c r="H1114" s="237" t="s">
        <v>19</v>
      </c>
      <c r="I1114" s="239"/>
      <c r="J1114" s="235"/>
      <c r="K1114" s="235"/>
      <c r="L1114" s="240"/>
      <c r="M1114" s="241"/>
      <c r="N1114" s="242"/>
      <c r="O1114" s="242"/>
      <c r="P1114" s="242"/>
      <c r="Q1114" s="242"/>
      <c r="R1114" s="242"/>
      <c r="S1114" s="242"/>
      <c r="T1114" s="24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4" t="s">
        <v>215</v>
      </c>
      <c r="AU1114" s="244" t="s">
        <v>81</v>
      </c>
      <c r="AV1114" s="13" t="s">
        <v>79</v>
      </c>
      <c r="AW1114" s="13" t="s">
        <v>33</v>
      </c>
      <c r="AX1114" s="13" t="s">
        <v>72</v>
      </c>
      <c r="AY1114" s="244" t="s">
        <v>203</v>
      </c>
    </row>
    <row r="1115" s="13" customFormat="1">
      <c r="A1115" s="13"/>
      <c r="B1115" s="234"/>
      <c r="C1115" s="235"/>
      <c r="D1115" s="236" t="s">
        <v>215</v>
      </c>
      <c r="E1115" s="237" t="s">
        <v>19</v>
      </c>
      <c r="F1115" s="238" t="s">
        <v>447</v>
      </c>
      <c r="G1115" s="235"/>
      <c r="H1115" s="237" t="s">
        <v>19</v>
      </c>
      <c r="I1115" s="239"/>
      <c r="J1115" s="235"/>
      <c r="K1115" s="235"/>
      <c r="L1115" s="240"/>
      <c r="M1115" s="241"/>
      <c r="N1115" s="242"/>
      <c r="O1115" s="242"/>
      <c r="P1115" s="242"/>
      <c r="Q1115" s="242"/>
      <c r="R1115" s="242"/>
      <c r="S1115" s="242"/>
      <c r="T1115" s="24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44" t="s">
        <v>215</v>
      </c>
      <c r="AU1115" s="244" t="s">
        <v>81</v>
      </c>
      <c r="AV1115" s="13" t="s">
        <v>79</v>
      </c>
      <c r="AW1115" s="13" t="s">
        <v>33</v>
      </c>
      <c r="AX1115" s="13" t="s">
        <v>72</v>
      </c>
      <c r="AY1115" s="244" t="s">
        <v>203</v>
      </c>
    </row>
    <row r="1116" s="13" customFormat="1">
      <c r="A1116" s="13"/>
      <c r="B1116" s="234"/>
      <c r="C1116" s="235"/>
      <c r="D1116" s="236" t="s">
        <v>215</v>
      </c>
      <c r="E1116" s="237" t="s">
        <v>19</v>
      </c>
      <c r="F1116" s="238" t="s">
        <v>999</v>
      </c>
      <c r="G1116" s="235"/>
      <c r="H1116" s="237" t="s">
        <v>19</v>
      </c>
      <c r="I1116" s="239"/>
      <c r="J1116" s="235"/>
      <c r="K1116" s="235"/>
      <c r="L1116" s="240"/>
      <c r="M1116" s="241"/>
      <c r="N1116" s="242"/>
      <c r="O1116" s="242"/>
      <c r="P1116" s="242"/>
      <c r="Q1116" s="242"/>
      <c r="R1116" s="242"/>
      <c r="S1116" s="242"/>
      <c r="T1116" s="24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4" t="s">
        <v>215</v>
      </c>
      <c r="AU1116" s="244" t="s">
        <v>81</v>
      </c>
      <c r="AV1116" s="13" t="s">
        <v>79</v>
      </c>
      <c r="AW1116" s="13" t="s">
        <v>33</v>
      </c>
      <c r="AX1116" s="13" t="s">
        <v>72</v>
      </c>
      <c r="AY1116" s="244" t="s">
        <v>203</v>
      </c>
    </row>
    <row r="1117" s="13" customFormat="1">
      <c r="A1117" s="13"/>
      <c r="B1117" s="234"/>
      <c r="C1117" s="235"/>
      <c r="D1117" s="236" t="s">
        <v>215</v>
      </c>
      <c r="E1117" s="237" t="s">
        <v>19</v>
      </c>
      <c r="F1117" s="238" t="s">
        <v>1002</v>
      </c>
      <c r="G1117" s="235"/>
      <c r="H1117" s="237" t="s">
        <v>19</v>
      </c>
      <c r="I1117" s="239"/>
      <c r="J1117" s="235"/>
      <c r="K1117" s="235"/>
      <c r="L1117" s="240"/>
      <c r="M1117" s="241"/>
      <c r="N1117" s="242"/>
      <c r="O1117" s="242"/>
      <c r="P1117" s="242"/>
      <c r="Q1117" s="242"/>
      <c r="R1117" s="242"/>
      <c r="S1117" s="242"/>
      <c r="T1117" s="24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4" t="s">
        <v>215</v>
      </c>
      <c r="AU1117" s="244" t="s">
        <v>81</v>
      </c>
      <c r="AV1117" s="13" t="s">
        <v>79</v>
      </c>
      <c r="AW1117" s="13" t="s">
        <v>33</v>
      </c>
      <c r="AX1117" s="13" t="s">
        <v>72</v>
      </c>
      <c r="AY1117" s="244" t="s">
        <v>203</v>
      </c>
    </row>
    <row r="1118" s="14" customFormat="1">
      <c r="A1118" s="14"/>
      <c r="B1118" s="245"/>
      <c r="C1118" s="246"/>
      <c r="D1118" s="236" t="s">
        <v>215</v>
      </c>
      <c r="E1118" s="247" t="s">
        <v>19</v>
      </c>
      <c r="F1118" s="248" t="s">
        <v>1065</v>
      </c>
      <c r="G1118" s="246"/>
      <c r="H1118" s="249">
        <v>64.069999999999993</v>
      </c>
      <c r="I1118" s="250"/>
      <c r="J1118" s="246"/>
      <c r="K1118" s="246"/>
      <c r="L1118" s="251"/>
      <c r="M1118" s="252"/>
      <c r="N1118" s="253"/>
      <c r="O1118" s="253"/>
      <c r="P1118" s="253"/>
      <c r="Q1118" s="253"/>
      <c r="R1118" s="253"/>
      <c r="S1118" s="253"/>
      <c r="T1118" s="25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5" t="s">
        <v>215</v>
      </c>
      <c r="AU1118" s="255" t="s">
        <v>81</v>
      </c>
      <c r="AV1118" s="14" t="s">
        <v>81</v>
      </c>
      <c r="AW1118" s="14" t="s">
        <v>33</v>
      </c>
      <c r="AX1118" s="14" t="s">
        <v>72</v>
      </c>
      <c r="AY1118" s="255" t="s">
        <v>203</v>
      </c>
    </row>
    <row r="1119" s="13" customFormat="1">
      <c r="A1119" s="13"/>
      <c r="B1119" s="234"/>
      <c r="C1119" s="235"/>
      <c r="D1119" s="236" t="s">
        <v>215</v>
      </c>
      <c r="E1119" s="237" t="s">
        <v>19</v>
      </c>
      <c r="F1119" s="238" t="s">
        <v>216</v>
      </c>
      <c r="G1119" s="235"/>
      <c r="H1119" s="237" t="s">
        <v>19</v>
      </c>
      <c r="I1119" s="239"/>
      <c r="J1119" s="235"/>
      <c r="K1119" s="235"/>
      <c r="L1119" s="240"/>
      <c r="M1119" s="241"/>
      <c r="N1119" s="242"/>
      <c r="O1119" s="242"/>
      <c r="P1119" s="242"/>
      <c r="Q1119" s="242"/>
      <c r="R1119" s="242"/>
      <c r="S1119" s="242"/>
      <c r="T1119" s="24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4" t="s">
        <v>215</v>
      </c>
      <c r="AU1119" s="244" t="s">
        <v>81</v>
      </c>
      <c r="AV1119" s="13" t="s">
        <v>79</v>
      </c>
      <c r="AW1119" s="13" t="s">
        <v>33</v>
      </c>
      <c r="AX1119" s="13" t="s">
        <v>72</v>
      </c>
      <c r="AY1119" s="244" t="s">
        <v>203</v>
      </c>
    </row>
    <row r="1120" s="13" customFormat="1">
      <c r="A1120" s="13"/>
      <c r="B1120" s="234"/>
      <c r="C1120" s="235"/>
      <c r="D1120" s="236" t="s">
        <v>215</v>
      </c>
      <c r="E1120" s="237" t="s">
        <v>19</v>
      </c>
      <c r="F1120" s="238" t="s">
        <v>1195</v>
      </c>
      <c r="G1120" s="235"/>
      <c r="H1120" s="237" t="s">
        <v>19</v>
      </c>
      <c r="I1120" s="239"/>
      <c r="J1120" s="235"/>
      <c r="K1120" s="235"/>
      <c r="L1120" s="240"/>
      <c r="M1120" s="241"/>
      <c r="N1120" s="242"/>
      <c r="O1120" s="242"/>
      <c r="P1120" s="242"/>
      <c r="Q1120" s="242"/>
      <c r="R1120" s="242"/>
      <c r="S1120" s="242"/>
      <c r="T1120" s="24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4" t="s">
        <v>215</v>
      </c>
      <c r="AU1120" s="244" t="s">
        <v>81</v>
      </c>
      <c r="AV1120" s="13" t="s">
        <v>79</v>
      </c>
      <c r="AW1120" s="13" t="s">
        <v>33</v>
      </c>
      <c r="AX1120" s="13" t="s">
        <v>72</v>
      </c>
      <c r="AY1120" s="244" t="s">
        <v>203</v>
      </c>
    </row>
    <row r="1121" s="13" customFormat="1">
      <c r="A1121" s="13"/>
      <c r="B1121" s="234"/>
      <c r="C1121" s="235"/>
      <c r="D1121" s="236" t="s">
        <v>215</v>
      </c>
      <c r="E1121" s="237" t="s">
        <v>19</v>
      </c>
      <c r="F1121" s="238" t="s">
        <v>450</v>
      </c>
      <c r="G1121" s="235"/>
      <c r="H1121" s="237" t="s">
        <v>19</v>
      </c>
      <c r="I1121" s="239"/>
      <c r="J1121" s="235"/>
      <c r="K1121" s="235"/>
      <c r="L1121" s="240"/>
      <c r="M1121" s="241"/>
      <c r="N1121" s="242"/>
      <c r="O1121" s="242"/>
      <c r="P1121" s="242"/>
      <c r="Q1121" s="242"/>
      <c r="R1121" s="242"/>
      <c r="S1121" s="242"/>
      <c r="T1121" s="24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44" t="s">
        <v>215</v>
      </c>
      <c r="AU1121" s="244" t="s">
        <v>81</v>
      </c>
      <c r="AV1121" s="13" t="s">
        <v>79</v>
      </c>
      <c r="AW1121" s="13" t="s">
        <v>33</v>
      </c>
      <c r="AX1121" s="13" t="s">
        <v>72</v>
      </c>
      <c r="AY1121" s="244" t="s">
        <v>203</v>
      </c>
    </row>
    <row r="1122" s="13" customFormat="1">
      <c r="A1122" s="13"/>
      <c r="B1122" s="234"/>
      <c r="C1122" s="235"/>
      <c r="D1122" s="236" t="s">
        <v>215</v>
      </c>
      <c r="E1122" s="237" t="s">
        <v>19</v>
      </c>
      <c r="F1122" s="238" t="s">
        <v>999</v>
      </c>
      <c r="G1122" s="235"/>
      <c r="H1122" s="237" t="s">
        <v>19</v>
      </c>
      <c r="I1122" s="239"/>
      <c r="J1122" s="235"/>
      <c r="K1122" s="235"/>
      <c r="L1122" s="240"/>
      <c r="M1122" s="241"/>
      <c r="N1122" s="242"/>
      <c r="O1122" s="242"/>
      <c r="P1122" s="242"/>
      <c r="Q1122" s="242"/>
      <c r="R1122" s="242"/>
      <c r="S1122" s="242"/>
      <c r="T1122" s="24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4" t="s">
        <v>215</v>
      </c>
      <c r="AU1122" s="244" t="s">
        <v>81</v>
      </c>
      <c r="AV1122" s="13" t="s">
        <v>79</v>
      </c>
      <c r="AW1122" s="13" t="s">
        <v>33</v>
      </c>
      <c r="AX1122" s="13" t="s">
        <v>72</v>
      </c>
      <c r="AY1122" s="244" t="s">
        <v>203</v>
      </c>
    </row>
    <row r="1123" s="13" customFormat="1">
      <c r="A1123" s="13"/>
      <c r="B1123" s="234"/>
      <c r="C1123" s="235"/>
      <c r="D1123" s="236" t="s">
        <v>215</v>
      </c>
      <c r="E1123" s="237" t="s">
        <v>19</v>
      </c>
      <c r="F1123" s="238" t="s">
        <v>1000</v>
      </c>
      <c r="G1123" s="235"/>
      <c r="H1123" s="237" t="s">
        <v>19</v>
      </c>
      <c r="I1123" s="239"/>
      <c r="J1123" s="235"/>
      <c r="K1123" s="235"/>
      <c r="L1123" s="240"/>
      <c r="M1123" s="241"/>
      <c r="N1123" s="242"/>
      <c r="O1123" s="242"/>
      <c r="P1123" s="242"/>
      <c r="Q1123" s="242"/>
      <c r="R1123" s="242"/>
      <c r="S1123" s="242"/>
      <c r="T1123" s="24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4" t="s">
        <v>215</v>
      </c>
      <c r="AU1123" s="244" t="s">
        <v>81</v>
      </c>
      <c r="AV1123" s="13" t="s">
        <v>79</v>
      </c>
      <c r="AW1123" s="13" t="s">
        <v>33</v>
      </c>
      <c r="AX1123" s="13" t="s">
        <v>72</v>
      </c>
      <c r="AY1123" s="244" t="s">
        <v>203</v>
      </c>
    </row>
    <row r="1124" s="14" customFormat="1">
      <c r="A1124" s="14"/>
      <c r="B1124" s="245"/>
      <c r="C1124" s="246"/>
      <c r="D1124" s="236" t="s">
        <v>215</v>
      </c>
      <c r="E1124" s="247" t="s">
        <v>19</v>
      </c>
      <c r="F1124" s="248" t="s">
        <v>451</v>
      </c>
      <c r="G1124" s="246"/>
      <c r="H1124" s="249">
        <v>29.239999999999998</v>
      </c>
      <c r="I1124" s="250"/>
      <c r="J1124" s="246"/>
      <c r="K1124" s="246"/>
      <c r="L1124" s="251"/>
      <c r="M1124" s="252"/>
      <c r="N1124" s="253"/>
      <c r="O1124" s="253"/>
      <c r="P1124" s="253"/>
      <c r="Q1124" s="253"/>
      <c r="R1124" s="253"/>
      <c r="S1124" s="253"/>
      <c r="T1124" s="25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5" t="s">
        <v>215</v>
      </c>
      <c r="AU1124" s="255" t="s">
        <v>81</v>
      </c>
      <c r="AV1124" s="14" t="s">
        <v>81</v>
      </c>
      <c r="AW1124" s="14" t="s">
        <v>33</v>
      </c>
      <c r="AX1124" s="14" t="s">
        <v>72</v>
      </c>
      <c r="AY1124" s="255" t="s">
        <v>203</v>
      </c>
    </row>
    <row r="1125" s="13" customFormat="1">
      <c r="A1125" s="13"/>
      <c r="B1125" s="234"/>
      <c r="C1125" s="235"/>
      <c r="D1125" s="236" t="s">
        <v>215</v>
      </c>
      <c r="E1125" s="237" t="s">
        <v>19</v>
      </c>
      <c r="F1125" s="238" t="s">
        <v>216</v>
      </c>
      <c r="G1125" s="235"/>
      <c r="H1125" s="237" t="s">
        <v>19</v>
      </c>
      <c r="I1125" s="239"/>
      <c r="J1125" s="235"/>
      <c r="K1125" s="235"/>
      <c r="L1125" s="240"/>
      <c r="M1125" s="241"/>
      <c r="N1125" s="242"/>
      <c r="O1125" s="242"/>
      <c r="P1125" s="242"/>
      <c r="Q1125" s="242"/>
      <c r="R1125" s="242"/>
      <c r="S1125" s="242"/>
      <c r="T1125" s="24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4" t="s">
        <v>215</v>
      </c>
      <c r="AU1125" s="244" t="s">
        <v>81</v>
      </c>
      <c r="AV1125" s="13" t="s">
        <v>79</v>
      </c>
      <c r="AW1125" s="13" t="s">
        <v>33</v>
      </c>
      <c r="AX1125" s="13" t="s">
        <v>72</v>
      </c>
      <c r="AY1125" s="244" t="s">
        <v>203</v>
      </c>
    </row>
    <row r="1126" s="13" customFormat="1">
      <c r="A1126" s="13"/>
      <c r="B1126" s="234"/>
      <c r="C1126" s="235"/>
      <c r="D1126" s="236" t="s">
        <v>215</v>
      </c>
      <c r="E1126" s="237" t="s">
        <v>19</v>
      </c>
      <c r="F1126" s="238" t="s">
        <v>1196</v>
      </c>
      <c r="G1126" s="235"/>
      <c r="H1126" s="237" t="s">
        <v>19</v>
      </c>
      <c r="I1126" s="239"/>
      <c r="J1126" s="235"/>
      <c r="K1126" s="235"/>
      <c r="L1126" s="240"/>
      <c r="M1126" s="241"/>
      <c r="N1126" s="242"/>
      <c r="O1126" s="242"/>
      <c r="P1126" s="242"/>
      <c r="Q1126" s="242"/>
      <c r="R1126" s="242"/>
      <c r="S1126" s="242"/>
      <c r="T1126" s="24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4" t="s">
        <v>215</v>
      </c>
      <c r="AU1126" s="244" t="s">
        <v>81</v>
      </c>
      <c r="AV1126" s="13" t="s">
        <v>79</v>
      </c>
      <c r="AW1126" s="13" t="s">
        <v>33</v>
      </c>
      <c r="AX1126" s="13" t="s">
        <v>72</v>
      </c>
      <c r="AY1126" s="244" t="s">
        <v>203</v>
      </c>
    </row>
    <row r="1127" s="13" customFormat="1">
      <c r="A1127" s="13"/>
      <c r="B1127" s="234"/>
      <c r="C1127" s="235"/>
      <c r="D1127" s="236" t="s">
        <v>215</v>
      </c>
      <c r="E1127" s="237" t="s">
        <v>19</v>
      </c>
      <c r="F1127" s="238" t="s">
        <v>450</v>
      </c>
      <c r="G1127" s="235"/>
      <c r="H1127" s="237" t="s">
        <v>19</v>
      </c>
      <c r="I1127" s="239"/>
      <c r="J1127" s="235"/>
      <c r="K1127" s="235"/>
      <c r="L1127" s="240"/>
      <c r="M1127" s="241"/>
      <c r="N1127" s="242"/>
      <c r="O1127" s="242"/>
      <c r="P1127" s="242"/>
      <c r="Q1127" s="242"/>
      <c r="R1127" s="242"/>
      <c r="S1127" s="242"/>
      <c r="T1127" s="24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4" t="s">
        <v>215</v>
      </c>
      <c r="AU1127" s="244" t="s">
        <v>81</v>
      </c>
      <c r="AV1127" s="13" t="s">
        <v>79</v>
      </c>
      <c r="AW1127" s="13" t="s">
        <v>33</v>
      </c>
      <c r="AX1127" s="13" t="s">
        <v>72</v>
      </c>
      <c r="AY1127" s="244" t="s">
        <v>203</v>
      </c>
    </row>
    <row r="1128" s="13" customFormat="1">
      <c r="A1128" s="13"/>
      <c r="B1128" s="234"/>
      <c r="C1128" s="235"/>
      <c r="D1128" s="236" t="s">
        <v>215</v>
      </c>
      <c r="E1128" s="237" t="s">
        <v>19</v>
      </c>
      <c r="F1128" s="238" t="s">
        <v>999</v>
      </c>
      <c r="G1128" s="235"/>
      <c r="H1128" s="237" t="s">
        <v>19</v>
      </c>
      <c r="I1128" s="239"/>
      <c r="J1128" s="235"/>
      <c r="K1128" s="235"/>
      <c r="L1128" s="240"/>
      <c r="M1128" s="241"/>
      <c r="N1128" s="242"/>
      <c r="O1128" s="242"/>
      <c r="P1128" s="242"/>
      <c r="Q1128" s="242"/>
      <c r="R1128" s="242"/>
      <c r="S1128" s="242"/>
      <c r="T1128" s="24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4" t="s">
        <v>215</v>
      </c>
      <c r="AU1128" s="244" t="s">
        <v>81</v>
      </c>
      <c r="AV1128" s="13" t="s">
        <v>79</v>
      </c>
      <c r="AW1128" s="13" t="s">
        <v>33</v>
      </c>
      <c r="AX1128" s="13" t="s">
        <v>72</v>
      </c>
      <c r="AY1128" s="244" t="s">
        <v>203</v>
      </c>
    </row>
    <row r="1129" s="13" customFormat="1">
      <c r="A1129" s="13"/>
      <c r="B1129" s="234"/>
      <c r="C1129" s="235"/>
      <c r="D1129" s="236" t="s">
        <v>215</v>
      </c>
      <c r="E1129" s="237" t="s">
        <v>19</v>
      </c>
      <c r="F1129" s="238" t="s">
        <v>1002</v>
      </c>
      <c r="G1129" s="235"/>
      <c r="H1129" s="237" t="s">
        <v>19</v>
      </c>
      <c r="I1129" s="239"/>
      <c r="J1129" s="235"/>
      <c r="K1129" s="235"/>
      <c r="L1129" s="240"/>
      <c r="M1129" s="241"/>
      <c r="N1129" s="242"/>
      <c r="O1129" s="242"/>
      <c r="P1129" s="242"/>
      <c r="Q1129" s="242"/>
      <c r="R1129" s="242"/>
      <c r="S1129" s="242"/>
      <c r="T1129" s="24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4" t="s">
        <v>215</v>
      </c>
      <c r="AU1129" s="244" t="s">
        <v>81</v>
      </c>
      <c r="AV1129" s="13" t="s">
        <v>79</v>
      </c>
      <c r="AW1129" s="13" t="s">
        <v>33</v>
      </c>
      <c r="AX1129" s="13" t="s">
        <v>72</v>
      </c>
      <c r="AY1129" s="244" t="s">
        <v>203</v>
      </c>
    </row>
    <row r="1130" s="14" customFormat="1">
      <c r="A1130" s="14"/>
      <c r="B1130" s="245"/>
      <c r="C1130" s="246"/>
      <c r="D1130" s="236" t="s">
        <v>215</v>
      </c>
      <c r="E1130" s="247" t="s">
        <v>19</v>
      </c>
      <c r="F1130" s="248" t="s">
        <v>1197</v>
      </c>
      <c r="G1130" s="246"/>
      <c r="H1130" s="249">
        <v>107.06100000000001</v>
      </c>
      <c r="I1130" s="250"/>
      <c r="J1130" s="246"/>
      <c r="K1130" s="246"/>
      <c r="L1130" s="251"/>
      <c r="M1130" s="252"/>
      <c r="N1130" s="253"/>
      <c r="O1130" s="253"/>
      <c r="P1130" s="253"/>
      <c r="Q1130" s="253"/>
      <c r="R1130" s="253"/>
      <c r="S1130" s="253"/>
      <c r="T1130" s="25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5" t="s">
        <v>215</v>
      </c>
      <c r="AU1130" s="255" t="s">
        <v>81</v>
      </c>
      <c r="AV1130" s="14" t="s">
        <v>81</v>
      </c>
      <c r="AW1130" s="14" t="s">
        <v>33</v>
      </c>
      <c r="AX1130" s="14" t="s">
        <v>72</v>
      </c>
      <c r="AY1130" s="255" t="s">
        <v>203</v>
      </c>
    </row>
    <row r="1131" s="15" customFormat="1">
      <c r="A1131" s="15"/>
      <c r="B1131" s="256"/>
      <c r="C1131" s="257"/>
      <c r="D1131" s="236" t="s">
        <v>215</v>
      </c>
      <c r="E1131" s="258" t="s">
        <v>19</v>
      </c>
      <c r="F1131" s="259" t="s">
        <v>246</v>
      </c>
      <c r="G1131" s="257"/>
      <c r="H1131" s="260">
        <v>1036.854</v>
      </c>
      <c r="I1131" s="261"/>
      <c r="J1131" s="257"/>
      <c r="K1131" s="257"/>
      <c r="L1131" s="262"/>
      <c r="M1131" s="267"/>
      <c r="N1131" s="268"/>
      <c r="O1131" s="268"/>
      <c r="P1131" s="268"/>
      <c r="Q1131" s="268"/>
      <c r="R1131" s="268"/>
      <c r="S1131" s="268"/>
      <c r="T1131" s="269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T1131" s="266" t="s">
        <v>215</v>
      </c>
      <c r="AU1131" s="266" t="s">
        <v>81</v>
      </c>
      <c r="AV1131" s="15" t="s">
        <v>211</v>
      </c>
      <c r="AW1131" s="15" t="s">
        <v>33</v>
      </c>
      <c r="AX1131" s="15" t="s">
        <v>79</v>
      </c>
      <c r="AY1131" s="266" t="s">
        <v>203</v>
      </c>
    </row>
    <row r="1132" s="2" customFormat="1" ht="6.96" customHeight="1">
      <c r="A1132" s="40"/>
      <c r="B1132" s="61"/>
      <c r="C1132" s="62"/>
      <c r="D1132" s="62"/>
      <c r="E1132" s="62"/>
      <c r="F1132" s="62"/>
      <c r="G1132" s="62"/>
      <c r="H1132" s="62"/>
      <c r="I1132" s="62"/>
      <c r="J1132" s="62"/>
      <c r="K1132" s="62"/>
      <c r="L1132" s="46"/>
      <c r="M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</row>
  </sheetData>
  <sheetProtection sheet="1" autoFilter="0" formatColumns="0" formatRows="0" objects="1" scenarios="1" spinCount="100000" saltValue="y24LHBKCWwQYPCh1pIgaTajiNyEP+0tyJpXZ04dlbOgOf/yHZ54WBfSYoyjEr6+R0M7eBVv7zYUt/vebWzBlCg==" hashValue="dy/18FSbmC0uiH+BYxZsJT8II3zYLmurtPLvzw+9Zw6sj3JRg9NlDZEpvdn4AS72axIeIaIkZU0Uh2gw6g8oSw==" algorithmName="SHA-512" password="CC35"/>
  <autoFilter ref="C100:K113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hyperlinks>
    <hyperlink ref="F105" r:id="rId1" display="https://podminky.urs.cz/item/CS_URS_2025_01/612135001"/>
    <hyperlink ref="F133" r:id="rId2" display="https://podminky.urs.cz/item/CS_URS_2025_01/611325422"/>
    <hyperlink ref="F184" r:id="rId3" display="https://podminky.urs.cz/item/CS_URS_2025_01/612325422"/>
    <hyperlink ref="F235" r:id="rId4" display="https://podminky.urs.cz/item/CS_URS_2025_01/612135001"/>
    <hyperlink ref="F263" r:id="rId5" display="https://podminky.urs.cz/item/CS_URS_2025_01/619995001"/>
    <hyperlink ref="F285" r:id="rId6" display="https://podminky.urs.cz/item/CS_URS_2025_01/642945111"/>
    <hyperlink ref="F303" r:id="rId7" display="https://podminky.urs.cz/item/CS_URS_2025_01/952901111"/>
    <hyperlink ref="F355" r:id="rId8" display="https://podminky.urs.cz/item/CS_URS_2025_01/998018001"/>
    <hyperlink ref="F359" r:id="rId9" display="https://podminky.urs.cz/item/CS_URS_2025_01/766660022"/>
    <hyperlink ref="F376" r:id="rId10" display="https://podminky.urs.cz/item/CS_URS_2025_01/766660734"/>
    <hyperlink ref="F402" r:id="rId11" display="https://podminky.urs.cz/item/CS_URS_2025_01/998766121"/>
    <hyperlink ref="F405" r:id="rId12" display="https://podminky.urs.cz/item/CS_URS_2025_01/767114141"/>
    <hyperlink ref="F426" r:id="rId13" display="https://podminky.urs.cz/item/CS_URS_2025_01/767114143"/>
    <hyperlink ref="F447" r:id="rId14" display="https://podminky.urs.cz/item/CS_URS_2025_01/767646510"/>
    <hyperlink ref="F465" r:id="rId15" display="https://podminky.urs.cz/item/CS_URS_2025_01/767646510"/>
    <hyperlink ref="F483" r:id="rId16" display="https://podminky.urs.cz/item/CS_URS_2025_01/998767121"/>
    <hyperlink ref="F486" r:id="rId17" display="https://podminky.urs.cz/item/CS_URS_2025_01/776111131"/>
    <hyperlink ref="F514" r:id="rId18" display="https://podminky.urs.cz/item/CS_URS_2025_01/776111331"/>
    <hyperlink ref="F542" r:id="rId19" display="https://podminky.urs.cz/item/CS_URS_2025_01/776121114"/>
    <hyperlink ref="F570" r:id="rId20" display="https://podminky.urs.cz/item/CS_URS_2025_01/776521111"/>
    <hyperlink ref="F626" r:id="rId21" display="https://podminky.urs.cz/item/CS_URS_2025_01/998776121"/>
    <hyperlink ref="F629" r:id="rId22" display="https://podminky.urs.cz/item/CS_URS_2025_01/784171101"/>
    <hyperlink ref="F731" r:id="rId23" display="https://podminky.urs.cz/item/CS_URS_2025_01/784171111"/>
    <hyperlink ref="F833" r:id="rId24" display="https://podminky.urs.cz/item/CS_URS_2025_01/784181111"/>
    <hyperlink ref="F932" r:id="rId25" display="https://podminky.urs.cz/item/CS_URS_2025_01/784191005"/>
    <hyperlink ref="F983" r:id="rId26" display="https://podminky.urs.cz/item/CS_URS_2025_01/784191007"/>
    <hyperlink ref="F1034" r:id="rId27" display="https://podminky.urs.cz/item/CS_URS_2025_01/7842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171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661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1201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ROUND(J100,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ROUND((SUM(BE100:BE1156)),  2)</f>
        <v>0</v>
      </c>
      <c r="G37" s="40"/>
      <c r="H37" s="40"/>
      <c r="I37" s="160">
        <v>0.20999999999999999</v>
      </c>
      <c r="J37" s="159">
        <f>ROUND(((SUM(BE100:BE1156))*I37),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ROUND((SUM(BF100:BF1156)),  2)</f>
        <v>0</v>
      </c>
      <c r="G38" s="40"/>
      <c r="H38" s="40"/>
      <c r="I38" s="160">
        <v>0.12</v>
      </c>
      <c r="J38" s="159">
        <f>ROUND(((SUM(BF100:BF1156))*I38),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ROUND((SUM(BG100:BG1156)),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ROUND((SUM(BH100:BH1156)),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ROUND((SUM(BI100:BI1156)),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171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661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2025-074-1-02-03 - Budova 1- nové kce- 2.NP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J100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J101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663</v>
      </c>
      <c r="E69" s="186"/>
      <c r="F69" s="186"/>
      <c r="G69" s="186"/>
      <c r="H69" s="186"/>
      <c r="I69" s="186"/>
      <c r="J69" s="187">
        <f>J102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664</v>
      </c>
      <c r="E70" s="186"/>
      <c r="F70" s="186"/>
      <c r="G70" s="186"/>
      <c r="H70" s="186"/>
      <c r="I70" s="186"/>
      <c r="J70" s="187">
        <f>J277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665</v>
      </c>
      <c r="E71" s="186"/>
      <c r="F71" s="186"/>
      <c r="G71" s="186"/>
      <c r="H71" s="186"/>
      <c r="I71" s="186"/>
      <c r="J71" s="187">
        <f>J355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666</v>
      </c>
      <c r="E72" s="186"/>
      <c r="F72" s="186"/>
      <c r="G72" s="186"/>
      <c r="H72" s="186"/>
      <c r="I72" s="186"/>
      <c r="J72" s="187">
        <f>J407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185</v>
      </c>
      <c r="E73" s="181"/>
      <c r="F73" s="181"/>
      <c r="G73" s="181"/>
      <c r="H73" s="181"/>
      <c r="I73" s="181"/>
      <c r="J73" s="182">
        <f>J410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6"/>
      <c r="D74" s="185" t="s">
        <v>186</v>
      </c>
      <c r="E74" s="186"/>
      <c r="F74" s="186"/>
      <c r="G74" s="186"/>
      <c r="H74" s="186"/>
      <c r="I74" s="186"/>
      <c r="J74" s="187">
        <f>J411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669</v>
      </c>
      <c r="E75" s="186"/>
      <c r="F75" s="186"/>
      <c r="G75" s="186"/>
      <c r="H75" s="186"/>
      <c r="I75" s="186"/>
      <c r="J75" s="187">
        <f>J484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670</v>
      </c>
      <c r="E76" s="186"/>
      <c r="F76" s="186"/>
      <c r="G76" s="186"/>
      <c r="H76" s="186"/>
      <c r="I76" s="186"/>
      <c r="J76" s="187">
        <f>J592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61"/>
      <c r="C78" s="62"/>
      <c r="D78" s="62"/>
      <c r="E78" s="62"/>
      <c r="F78" s="62"/>
      <c r="G78" s="62"/>
      <c r="H78" s="62"/>
      <c r="I78" s="62"/>
      <c r="J78" s="62"/>
      <c r="K78" s="6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82" s="2" customFormat="1" ht="6.96" customHeight="1">
      <c r="A82" s="40"/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4.96" customHeight="1">
      <c r="A83" s="40"/>
      <c r="B83" s="41"/>
      <c r="C83" s="25" t="s">
        <v>188</v>
      </c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16</v>
      </c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172" t="str">
        <f>E7</f>
        <v>Domov seniorů Vojkov</v>
      </c>
      <c r="F86" s="34"/>
      <c r="G86" s="34"/>
      <c r="H86" s="34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" customFormat="1" ht="12" customHeight="1">
      <c r="B87" s="23"/>
      <c r="C87" s="34" t="s">
        <v>170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1" customFormat="1" ht="16.5" customHeight="1">
      <c r="B88" s="23"/>
      <c r="C88" s="24"/>
      <c r="D88" s="24"/>
      <c r="E88" s="172" t="s">
        <v>171</v>
      </c>
      <c r="F88" s="24"/>
      <c r="G88" s="24"/>
      <c r="H88" s="24"/>
      <c r="I88" s="24"/>
      <c r="J88" s="24"/>
      <c r="K88" s="24"/>
      <c r="L88" s="22"/>
    </row>
    <row r="89" s="1" customFormat="1" ht="12" customHeight="1">
      <c r="B89" s="23"/>
      <c r="C89" s="34" t="s">
        <v>172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2" customFormat="1" ht="16.5" customHeight="1">
      <c r="A90" s="40"/>
      <c r="B90" s="41"/>
      <c r="C90" s="42"/>
      <c r="D90" s="42"/>
      <c r="E90" s="173" t="s">
        <v>661</v>
      </c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174</v>
      </c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71" t="str">
        <f>E13</f>
        <v>2025-074-1-02-03 - Budova 1- nové kce- 2.NP</v>
      </c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21</v>
      </c>
      <c r="D94" s="42"/>
      <c r="E94" s="42"/>
      <c r="F94" s="29" t="str">
        <f>F16</f>
        <v>Vojkov 1, Vrchotovy Janovice</v>
      </c>
      <c r="G94" s="42"/>
      <c r="H94" s="42"/>
      <c r="I94" s="34" t="s">
        <v>23</v>
      </c>
      <c r="J94" s="74" t="str">
        <f>IF(J16="","",J16)</f>
        <v>12. 5. 2025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40.05" customHeight="1">
      <c r="A96" s="40"/>
      <c r="B96" s="41"/>
      <c r="C96" s="34" t="s">
        <v>25</v>
      </c>
      <c r="D96" s="42"/>
      <c r="E96" s="42"/>
      <c r="F96" s="29" t="str">
        <f>E19</f>
        <v>Domov seniorů Vojkov 1, Vrchotovy Janovice</v>
      </c>
      <c r="G96" s="42"/>
      <c r="H96" s="42"/>
      <c r="I96" s="34" t="s">
        <v>31</v>
      </c>
      <c r="J96" s="38" t="str">
        <f>E25</f>
        <v>ČOS exim,s.r.o. Alešova 26, České Budějovice</v>
      </c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5.15" customHeight="1">
      <c r="A97" s="40"/>
      <c r="B97" s="41"/>
      <c r="C97" s="34" t="s">
        <v>29</v>
      </c>
      <c r="D97" s="42"/>
      <c r="E97" s="42"/>
      <c r="F97" s="29" t="str">
        <f>IF(E22="","",E22)</f>
        <v>Vyplň údaj</v>
      </c>
      <c r="G97" s="42"/>
      <c r="H97" s="42"/>
      <c r="I97" s="34" t="s">
        <v>34</v>
      </c>
      <c r="J97" s="38" t="str">
        <f>E28</f>
        <v>Ing. Dana Mlejnková</v>
      </c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0.32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11" customFormat="1" ht="29.28" customHeight="1">
      <c r="A99" s="189"/>
      <c r="B99" s="190"/>
      <c r="C99" s="191" t="s">
        <v>189</v>
      </c>
      <c r="D99" s="192" t="s">
        <v>57</v>
      </c>
      <c r="E99" s="192" t="s">
        <v>53</v>
      </c>
      <c r="F99" s="192" t="s">
        <v>54</v>
      </c>
      <c r="G99" s="192" t="s">
        <v>190</v>
      </c>
      <c r="H99" s="192" t="s">
        <v>191</v>
      </c>
      <c r="I99" s="192" t="s">
        <v>192</v>
      </c>
      <c r="J99" s="192" t="s">
        <v>179</v>
      </c>
      <c r="K99" s="193" t="s">
        <v>193</v>
      </c>
      <c r="L99" s="194"/>
      <c r="M99" s="94" t="s">
        <v>19</v>
      </c>
      <c r="N99" s="95" t="s">
        <v>42</v>
      </c>
      <c r="O99" s="95" t="s">
        <v>194</v>
      </c>
      <c r="P99" s="95" t="s">
        <v>195</v>
      </c>
      <c r="Q99" s="95" t="s">
        <v>196</v>
      </c>
      <c r="R99" s="95" t="s">
        <v>197</v>
      </c>
      <c r="S99" s="95" t="s">
        <v>198</v>
      </c>
      <c r="T99" s="96" t="s">
        <v>199</v>
      </c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</row>
    <row r="100" s="2" customFormat="1" ht="22.8" customHeight="1">
      <c r="A100" s="40"/>
      <c r="B100" s="41"/>
      <c r="C100" s="101" t="s">
        <v>200</v>
      </c>
      <c r="D100" s="42"/>
      <c r="E100" s="42"/>
      <c r="F100" s="42"/>
      <c r="G100" s="42"/>
      <c r="H100" s="42"/>
      <c r="I100" s="42"/>
      <c r="J100" s="195">
        <f>BK100</f>
        <v>0</v>
      </c>
      <c r="K100" s="42"/>
      <c r="L100" s="46"/>
      <c r="M100" s="97"/>
      <c r="N100" s="196"/>
      <c r="O100" s="98"/>
      <c r="P100" s="197">
        <f>P101+P410</f>
        <v>0</v>
      </c>
      <c r="Q100" s="98"/>
      <c r="R100" s="197">
        <f>R101+R410</f>
        <v>13.516700908350003</v>
      </c>
      <c r="S100" s="98"/>
      <c r="T100" s="198">
        <f>T101+T410</f>
        <v>0.0077438699999999999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71</v>
      </c>
      <c r="AU100" s="19" t="s">
        <v>180</v>
      </c>
      <c r="BK100" s="199">
        <f>BK101+BK410</f>
        <v>0</v>
      </c>
    </row>
    <row r="101" s="12" customFormat="1" ht="25.92" customHeight="1">
      <c r="A101" s="12"/>
      <c r="B101" s="200"/>
      <c r="C101" s="201"/>
      <c r="D101" s="202" t="s">
        <v>71</v>
      </c>
      <c r="E101" s="203" t="s">
        <v>201</v>
      </c>
      <c r="F101" s="203" t="s">
        <v>202</v>
      </c>
      <c r="G101" s="201"/>
      <c r="H101" s="201"/>
      <c r="I101" s="204"/>
      <c r="J101" s="205">
        <f>BK101</f>
        <v>0</v>
      </c>
      <c r="K101" s="201"/>
      <c r="L101" s="206"/>
      <c r="M101" s="207"/>
      <c r="N101" s="208"/>
      <c r="O101" s="208"/>
      <c r="P101" s="209">
        <f>P102+P277+P355+P407</f>
        <v>0</v>
      </c>
      <c r="Q101" s="208"/>
      <c r="R101" s="209">
        <f>R102+R277+R355+R407</f>
        <v>12.843547000000003</v>
      </c>
      <c r="S101" s="208"/>
      <c r="T101" s="210">
        <f>T102+T277+T355+T407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79</v>
      </c>
      <c r="AT101" s="212" t="s">
        <v>71</v>
      </c>
      <c r="AU101" s="212" t="s">
        <v>72</v>
      </c>
      <c r="AY101" s="211" t="s">
        <v>203</v>
      </c>
      <c r="BK101" s="213">
        <f>BK102+BK277+BK355+BK407</f>
        <v>0</v>
      </c>
    </row>
    <row r="102" s="12" customFormat="1" ht="22.8" customHeight="1">
      <c r="A102" s="12"/>
      <c r="B102" s="200"/>
      <c r="C102" s="201"/>
      <c r="D102" s="202" t="s">
        <v>71</v>
      </c>
      <c r="E102" s="214" t="s">
        <v>671</v>
      </c>
      <c r="F102" s="214" t="s">
        <v>672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SUM(P103:P276)</f>
        <v>0</v>
      </c>
      <c r="Q102" s="208"/>
      <c r="R102" s="209">
        <f>SUM(R103:R276)</f>
        <v>10.618201400000002</v>
      </c>
      <c r="S102" s="208"/>
      <c r="T102" s="210">
        <f>SUM(T103:T276)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79</v>
      </c>
      <c r="AT102" s="212" t="s">
        <v>71</v>
      </c>
      <c r="AU102" s="212" t="s">
        <v>79</v>
      </c>
      <c r="AY102" s="211" t="s">
        <v>203</v>
      </c>
      <c r="BK102" s="213">
        <f>SUM(BK103:BK276)</f>
        <v>0</v>
      </c>
    </row>
    <row r="103" s="2" customFormat="1" ht="24.15" customHeight="1">
      <c r="A103" s="40"/>
      <c r="B103" s="41"/>
      <c r="C103" s="216" t="s">
        <v>79</v>
      </c>
      <c r="D103" s="216" t="s">
        <v>206</v>
      </c>
      <c r="E103" s="217" t="s">
        <v>688</v>
      </c>
      <c r="F103" s="218" t="s">
        <v>689</v>
      </c>
      <c r="G103" s="219" t="s">
        <v>209</v>
      </c>
      <c r="H103" s="220">
        <v>200.25999999999999</v>
      </c>
      <c r="I103" s="221"/>
      <c r="J103" s="222">
        <f>ROUND(I103*H103,2)</f>
        <v>0</v>
      </c>
      <c r="K103" s="218" t="s">
        <v>210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0.017600000000000001</v>
      </c>
      <c r="R103" s="225">
        <f>Q103*H103</f>
        <v>3.5245760000000002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211</v>
      </c>
      <c r="AT103" s="227" t="s">
        <v>206</v>
      </c>
      <c r="AU103" s="227" t="s">
        <v>81</v>
      </c>
      <c r="AY103" s="19" t="s">
        <v>203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211</v>
      </c>
      <c r="BM103" s="227" t="s">
        <v>1202</v>
      </c>
    </row>
    <row r="104" s="2" customFormat="1">
      <c r="A104" s="40"/>
      <c r="B104" s="41"/>
      <c r="C104" s="42"/>
      <c r="D104" s="229" t="s">
        <v>213</v>
      </c>
      <c r="E104" s="42"/>
      <c r="F104" s="230" t="s">
        <v>691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213</v>
      </c>
      <c r="AU104" s="19" t="s">
        <v>81</v>
      </c>
    </row>
    <row r="105" s="13" customFormat="1">
      <c r="A105" s="13"/>
      <c r="B105" s="234"/>
      <c r="C105" s="235"/>
      <c r="D105" s="236" t="s">
        <v>215</v>
      </c>
      <c r="E105" s="237" t="s">
        <v>19</v>
      </c>
      <c r="F105" s="238" t="s">
        <v>216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215</v>
      </c>
      <c r="AU105" s="244" t="s">
        <v>81</v>
      </c>
      <c r="AV105" s="13" t="s">
        <v>79</v>
      </c>
      <c r="AW105" s="13" t="s">
        <v>33</v>
      </c>
      <c r="AX105" s="13" t="s">
        <v>72</v>
      </c>
      <c r="AY105" s="244" t="s">
        <v>203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1203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541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3" customFormat="1">
      <c r="A108" s="13"/>
      <c r="B108" s="234"/>
      <c r="C108" s="235"/>
      <c r="D108" s="236" t="s">
        <v>215</v>
      </c>
      <c r="E108" s="237" t="s">
        <v>19</v>
      </c>
      <c r="F108" s="238" t="s">
        <v>693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215</v>
      </c>
      <c r="AU108" s="244" t="s">
        <v>81</v>
      </c>
      <c r="AV108" s="13" t="s">
        <v>79</v>
      </c>
      <c r="AW108" s="13" t="s">
        <v>33</v>
      </c>
      <c r="AX108" s="13" t="s">
        <v>72</v>
      </c>
      <c r="AY108" s="244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694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4" customFormat="1">
      <c r="A110" s="14"/>
      <c r="B110" s="245"/>
      <c r="C110" s="246"/>
      <c r="D110" s="236" t="s">
        <v>215</v>
      </c>
      <c r="E110" s="247" t="s">
        <v>19</v>
      </c>
      <c r="F110" s="248" t="s">
        <v>542</v>
      </c>
      <c r="G110" s="246"/>
      <c r="H110" s="249">
        <v>15.44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215</v>
      </c>
      <c r="AU110" s="255" t="s">
        <v>81</v>
      </c>
      <c r="AV110" s="14" t="s">
        <v>81</v>
      </c>
      <c r="AW110" s="14" t="s">
        <v>33</v>
      </c>
      <c r="AX110" s="14" t="s">
        <v>72</v>
      </c>
      <c r="AY110" s="255" t="s">
        <v>203</v>
      </c>
    </row>
    <row r="111" s="13" customFormat="1">
      <c r="A111" s="13"/>
      <c r="B111" s="234"/>
      <c r="C111" s="235"/>
      <c r="D111" s="236" t="s">
        <v>215</v>
      </c>
      <c r="E111" s="237" t="s">
        <v>19</v>
      </c>
      <c r="F111" s="238" t="s">
        <v>216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215</v>
      </c>
      <c r="AU111" s="244" t="s">
        <v>81</v>
      </c>
      <c r="AV111" s="13" t="s">
        <v>79</v>
      </c>
      <c r="AW111" s="13" t="s">
        <v>33</v>
      </c>
      <c r="AX111" s="13" t="s">
        <v>72</v>
      </c>
      <c r="AY111" s="244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1204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544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3" customFormat="1">
      <c r="A114" s="13"/>
      <c r="B114" s="234"/>
      <c r="C114" s="235"/>
      <c r="D114" s="236" t="s">
        <v>215</v>
      </c>
      <c r="E114" s="237" t="s">
        <v>19</v>
      </c>
      <c r="F114" s="238" t="s">
        <v>693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215</v>
      </c>
      <c r="AU114" s="244" t="s">
        <v>81</v>
      </c>
      <c r="AV114" s="13" t="s">
        <v>79</v>
      </c>
      <c r="AW114" s="13" t="s">
        <v>33</v>
      </c>
      <c r="AX114" s="13" t="s">
        <v>72</v>
      </c>
      <c r="AY114" s="244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694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4" customFormat="1">
      <c r="A116" s="14"/>
      <c r="B116" s="245"/>
      <c r="C116" s="246"/>
      <c r="D116" s="236" t="s">
        <v>215</v>
      </c>
      <c r="E116" s="247" t="s">
        <v>19</v>
      </c>
      <c r="F116" s="248" t="s">
        <v>545</v>
      </c>
      <c r="G116" s="246"/>
      <c r="H116" s="249">
        <v>14.92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215</v>
      </c>
      <c r="AU116" s="255" t="s">
        <v>81</v>
      </c>
      <c r="AV116" s="14" t="s">
        <v>81</v>
      </c>
      <c r="AW116" s="14" t="s">
        <v>33</v>
      </c>
      <c r="AX116" s="14" t="s">
        <v>72</v>
      </c>
      <c r="AY116" s="255" t="s">
        <v>203</v>
      </c>
    </row>
    <row r="117" s="13" customFormat="1">
      <c r="A117" s="13"/>
      <c r="B117" s="234"/>
      <c r="C117" s="235"/>
      <c r="D117" s="236" t="s">
        <v>215</v>
      </c>
      <c r="E117" s="237" t="s">
        <v>19</v>
      </c>
      <c r="F117" s="238" t="s">
        <v>216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215</v>
      </c>
      <c r="AU117" s="244" t="s">
        <v>81</v>
      </c>
      <c r="AV117" s="13" t="s">
        <v>79</v>
      </c>
      <c r="AW117" s="13" t="s">
        <v>33</v>
      </c>
      <c r="AX117" s="13" t="s">
        <v>72</v>
      </c>
      <c r="AY117" s="244" t="s">
        <v>203</v>
      </c>
    </row>
    <row r="118" s="13" customFormat="1">
      <c r="A118" s="13"/>
      <c r="B118" s="234"/>
      <c r="C118" s="235"/>
      <c r="D118" s="236" t="s">
        <v>215</v>
      </c>
      <c r="E118" s="237" t="s">
        <v>19</v>
      </c>
      <c r="F118" s="238" t="s">
        <v>1205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215</v>
      </c>
      <c r="AU118" s="244" t="s">
        <v>81</v>
      </c>
      <c r="AV118" s="13" t="s">
        <v>79</v>
      </c>
      <c r="AW118" s="13" t="s">
        <v>33</v>
      </c>
      <c r="AX118" s="13" t="s">
        <v>72</v>
      </c>
      <c r="AY118" s="244" t="s">
        <v>203</v>
      </c>
    </row>
    <row r="119" s="13" customFormat="1">
      <c r="A119" s="13"/>
      <c r="B119" s="234"/>
      <c r="C119" s="235"/>
      <c r="D119" s="236" t="s">
        <v>215</v>
      </c>
      <c r="E119" s="237" t="s">
        <v>19</v>
      </c>
      <c r="F119" s="238" t="s">
        <v>547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215</v>
      </c>
      <c r="AU119" s="244" t="s">
        <v>81</v>
      </c>
      <c r="AV119" s="13" t="s">
        <v>79</v>
      </c>
      <c r="AW119" s="13" t="s">
        <v>33</v>
      </c>
      <c r="AX119" s="13" t="s">
        <v>72</v>
      </c>
      <c r="AY119" s="244" t="s">
        <v>203</v>
      </c>
    </row>
    <row r="120" s="13" customFormat="1">
      <c r="A120" s="13"/>
      <c r="B120" s="234"/>
      <c r="C120" s="235"/>
      <c r="D120" s="236" t="s">
        <v>215</v>
      </c>
      <c r="E120" s="237" t="s">
        <v>19</v>
      </c>
      <c r="F120" s="238" t="s">
        <v>693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215</v>
      </c>
      <c r="AU120" s="244" t="s">
        <v>81</v>
      </c>
      <c r="AV120" s="13" t="s">
        <v>79</v>
      </c>
      <c r="AW120" s="13" t="s">
        <v>33</v>
      </c>
      <c r="AX120" s="13" t="s">
        <v>72</v>
      </c>
      <c r="AY120" s="244" t="s">
        <v>203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694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4" customFormat="1">
      <c r="A122" s="14"/>
      <c r="B122" s="245"/>
      <c r="C122" s="246"/>
      <c r="D122" s="236" t="s">
        <v>215</v>
      </c>
      <c r="E122" s="247" t="s">
        <v>19</v>
      </c>
      <c r="F122" s="248" t="s">
        <v>548</v>
      </c>
      <c r="G122" s="246"/>
      <c r="H122" s="249">
        <v>18.780000000000001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215</v>
      </c>
      <c r="AU122" s="255" t="s">
        <v>81</v>
      </c>
      <c r="AV122" s="14" t="s">
        <v>81</v>
      </c>
      <c r="AW122" s="14" t="s">
        <v>33</v>
      </c>
      <c r="AX122" s="14" t="s">
        <v>72</v>
      </c>
      <c r="AY122" s="255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216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1206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550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3" customFormat="1">
      <c r="A126" s="13"/>
      <c r="B126" s="234"/>
      <c r="C126" s="235"/>
      <c r="D126" s="236" t="s">
        <v>215</v>
      </c>
      <c r="E126" s="237" t="s">
        <v>19</v>
      </c>
      <c r="F126" s="238" t="s">
        <v>693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215</v>
      </c>
      <c r="AU126" s="244" t="s">
        <v>81</v>
      </c>
      <c r="AV126" s="13" t="s">
        <v>79</v>
      </c>
      <c r="AW126" s="13" t="s">
        <v>33</v>
      </c>
      <c r="AX126" s="13" t="s">
        <v>72</v>
      </c>
      <c r="AY126" s="244" t="s">
        <v>203</v>
      </c>
    </row>
    <row r="127" s="13" customFormat="1">
      <c r="A127" s="13"/>
      <c r="B127" s="234"/>
      <c r="C127" s="235"/>
      <c r="D127" s="236" t="s">
        <v>215</v>
      </c>
      <c r="E127" s="237" t="s">
        <v>19</v>
      </c>
      <c r="F127" s="238" t="s">
        <v>694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215</v>
      </c>
      <c r="AU127" s="244" t="s">
        <v>81</v>
      </c>
      <c r="AV127" s="13" t="s">
        <v>79</v>
      </c>
      <c r="AW127" s="13" t="s">
        <v>33</v>
      </c>
      <c r="AX127" s="13" t="s">
        <v>72</v>
      </c>
      <c r="AY127" s="244" t="s">
        <v>203</v>
      </c>
    </row>
    <row r="128" s="14" customFormat="1">
      <c r="A128" s="14"/>
      <c r="B128" s="245"/>
      <c r="C128" s="246"/>
      <c r="D128" s="236" t="s">
        <v>215</v>
      </c>
      <c r="E128" s="247" t="s">
        <v>19</v>
      </c>
      <c r="F128" s="248" t="s">
        <v>551</v>
      </c>
      <c r="G128" s="246"/>
      <c r="H128" s="249">
        <v>12.67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215</v>
      </c>
      <c r="AU128" s="255" t="s">
        <v>81</v>
      </c>
      <c r="AV128" s="14" t="s">
        <v>81</v>
      </c>
      <c r="AW128" s="14" t="s">
        <v>33</v>
      </c>
      <c r="AX128" s="14" t="s">
        <v>72</v>
      </c>
      <c r="AY128" s="255" t="s">
        <v>203</v>
      </c>
    </row>
    <row r="129" s="13" customFormat="1">
      <c r="A129" s="13"/>
      <c r="B129" s="234"/>
      <c r="C129" s="235"/>
      <c r="D129" s="236" t="s">
        <v>215</v>
      </c>
      <c r="E129" s="237" t="s">
        <v>19</v>
      </c>
      <c r="F129" s="238" t="s">
        <v>216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215</v>
      </c>
      <c r="AU129" s="244" t="s">
        <v>81</v>
      </c>
      <c r="AV129" s="13" t="s">
        <v>79</v>
      </c>
      <c r="AW129" s="13" t="s">
        <v>33</v>
      </c>
      <c r="AX129" s="13" t="s">
        <v>72</v>
      </c>
      <c r="AY129" s="244" t="s">
        <v>203</v>
      </c>
    </row>
    <row r="130" s="13" customFormat="1">
      <c r="A130" s="13"/>
      <c r="B130" s="234"/>
      <c r="C130" s="235"/>
      <c r="D130" s="236" t="s">
        <v>215</v>
      </c>
      <c r="E130" s="237" t="s">
        <v>19</v>
      </c>
      <c r="F130" s="238" t="s">
        <v>1207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215</v>
      </c>
      <c r="AU130" s="244" t="s">
        <v>81</v>
      </c>
      <c r="AV130" s="13" t="s">
        <v>79</v>
      </c>
      <c r="AW130" s="13" t="s">
        <v>33</v>
      </c>
      <c r="AX130" s="13" t="s">
        <v>72</v>
      </c>
      <c r="AY130" s="244" t="s">
        <v>203</v>
      </c>
    </row>
    <row r="131" s="13" customFormat="1">
      <c r="A131" s="13"/>
      <c r="B131" s="234"/>
      <c r="C131" s="235"/>
      <c r="D131" s="236" t="s">
        <v>215</v>
      </c>
      <c r="E131" s="237" t="s">
        <v>19</v>
      </c>
      <c r="F131" s="238" t="s">
        <v>556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215</v>
      </c>
      <c r="AU131" s="244" t="s">
        <v>81</v>
      </c>
      <c r="AV131" s="13" t="s">
        <v>79</v>
      </c>
      <c r="AW131" s="13" t="s">
        <v>33</v>
      </c>
      <c r="AX131" s="13" t="s">
        <v>72</v>
      </c>
      <c r="AY131" s="244" t="s">
        <v>203</v>
      </c>
    </row>
    <row r="132" s="13" customFormat="1">
      <c r="A132" s="13"/>
      <c r="B132" s="234"/>
      <c r="C132" s="235"/>
      <c r="D132" s="236" t="s">
        <v>215</v>
      </c>
      <c r="E132" s="237" t="s">
        <v>19</v>
      </c>
      <c r="F132" s="238" t="s">
        <v>693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215</v>
      </c>
      <c r="AU132" s="244" t="s">
        <v>81</v>
      </c>
      <c r="AV132" s="13" t="s">
        <v>79</v>
      </c>
      <c r="AW132" s="13" t="s">
        <v>33</v>
      </c>
      <c r="AX132" s="13" t="s">
        <v>72</v>
      </c>
      <c r="AY132" s="244" t="s">
        <v>203</v>
      </c>
    </row>
    <row r="133" s="13" customFormat="1">
      <c r="A133" s="13"/>
      <c r="B133" s="234"/>
      <c r="C133" s="235"/>
      <c r="D133" s="236" t="s">
        <v>215</v>
      </c>
      <c r="E133" s="237" t="s">
        <v>19</v>
      </c>
      <c r="F133" s="238" t="s">
        <v>694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215</v>
      </c>
      <c r="AU133" s="244" t="s">
        <v>81</v>
      </c>
      <c r="AV133" s="13" t="s">
        <v>79</v>
      </c>
      <c r="AW133" s="13" t="s">
        <v>33</v>
      </c>
      <c r="AX133" s="13" t="s">
        <v>72</v>
      </c>
      <c r="AY133" s="244" t="s">
        <v>203</v>
      </c>
    </row>
    <row r="134" s="14" customFormat="1">
      <c r="A134" s="14"/>
      <c r="B134" s="245"/>
      <c r="C134" s="246"/>
      <c r="D134" s="236" t="s">
        <v>215</v>
      </c>
      <c r="E134" s="247" t="s">
        <v>19</v>
      </c>
      <c r="F134" s="248" t="s">
        <v>557</v>
      </c>
      <c r="G134" s="246"/>
      <c r="H134" s="249">
        <v>15.09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215</v>
      </c>
      <c r="AU134" s="255" t="s">
        <v>81</v>
      </c>
      <c r="AV134" s="14" t="s">
        <v>81</v>
      </c>
      <c r="AW134" s="14" t="s">
        <v>33</v>
      </c>
      <c r="AX134" s="14" t="s">
        <v>72</v>
      </c>
      <c r="AY134" s="255" t="s">
        <v>203</v>
      </c>
    </row>
    <row r="135" s="13" customFormat="1">
      <c r="A135" s="13"/>
      <c r="B135" s="234"/>
      <c r="C135" s="235"/>
      <c r="D135" s="236" t="s">
        <v>215</v>
      </c>
      <c r="E135" s="237" t="s">
        <v>19</v>
      </c>
      <c r="F135" s="238" t="s">
        <v>216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215</v>
      </c>
      <c r="AU135" s="244" t="s">
        <v>81</v>
      </c>
      <c r="AV135" s="13" t="s">
        <v>79</v>
      </c>
      <c r="AW135" s="13" t="s">
        <v>33</v>
      </c>
      <c r="AX135" s="13" t="s">
        <v>72</v>
      </c>
      <c r="AY135" s="244" t="s">
        <v>203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1208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559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3" customFormat="1">
      <c r="A138" s="13"/>
      <c r="B138" s="234"/>
      <c r="C138" s="235"/>
      <c r="D138" s="236" t="s">
        <v>215</v>
      </c>
      <c r="E138" s="237" t="s">
        <v>19</v>
      </c>
      <c r="F138" s="238" t="s">
        <v>693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215</v>
      </c>
      <c r="AU138" s="244" t="s">
        <v>81</v>
      </c>
      <c r="AV138" s="13" t="s">
        <v>79</v>
      </c>
      <c r="AW138" s="13" t="s">
        <v>33</v>
      </c>
      <c r="AX138" s="13" t="s">
        <v>72</v>
      </c>
      <c r="AY138" s="244" t="s">
        <v>203</v>
      </c>
    </row>
    <row r="139" s="13" customFormat="1">
      <c r="A139" s="13"/>
      <c r="B139" s="234"/>
      <c r="C139" s="235"/>
      <c r="D139" s="236" t="s">
        <v>215</v>
      </c>
      <c r="E139" s="237" t="s">
        <v>19</v>
      </c>
      <c r="F139" s="238" t="s">
        <v>694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215</v>
      </c>
      <c r="AU139" s="244" t="s">
        <v>81</v>
      </c>
      <c r="AV139" s="13" t="s">
        <v>79</v>
      </c>
      <c r="AW139" s="13" t="s">
        <v>33</v>
      </c>
      <c r="AX139" s="13" t="s">
        <v>72</v>
      </c>
      <c r="AY139" s="244" t="s">
        <v>203</v>
      </c>
    </row>
    <row r="140" s="14" customFormat="1">
      <c r="A140" s="14"/>
      <c r="B140" s="245"/>
      <c r="C140" s="246"/>
      <c r="D140" s="236" t="s">
        <v>215</v>
      </c>
      <c r="E140" s="247" t="s">
        <v>19</v>
      </c>
      <c r="F140" s="248" t="s">
        <v>560</v>
      </c>
      <c r="G140" s="246"/>
      <c r="H140" s="249">
        <v>38.869999999999997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215</v>
      </c>
      <c r="AU140" s="255" t="s">
        <v>81</v>
      </c>
      <c r="AV140" s="14" t="s">
        <v>81</v>
      </c>
      <c r="AW140" s="14" t="s">
        <v>33</v>
      </c>
      <c r="AX140" s="14" t="s">
        <v>72</v>
      </c>
      <c r="AY140" s="255" t="s">
        <v>203</v>
      </c>
    </row>
    <row r="141" s="13" customFormat="1">
      <c r="A141" s="13"/>
      <c r="B141" s="234"/>
      <c r="C141" s="235"/>
      <c r="D141" s="236" t="s">
        <v>215</v>
      </c>
      <c r="E141" s="237" t="s">
        <v>19</v>
      </c>
      <c r="F141" s="238" t="s">
        <v>216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215</v>
      </c>
      <c r="AU141" s="244" t="s">
        <v>81</v>
      </c>
      <c r="AV141" s="13" t="s">
        <v>79</v>
      </c>
      <c r="AW141" s="13" t="s">
        <v>33</v>
      </c>
      <c r="AX141" s="13" t="s">
        <v>72</v>
      </c>
      <c r="AY141" s="244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1209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559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3" customFormat="1">
      <c r="A144" s="13"/>
      <c r="B144" s="234"/>
      <c r="C144" s="235"/>
      <c r="D144" s="236" t="s">
        <v>215</v>
      </c>
      <c r="E144" s="237" t="s">
        <v>19</v>
      </c>
      <c r="F144" s="238" t="s">
        <v>693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215</v>
      </c>
      <c r="AU144" s="244" t="s">
        <v>81</v>
      </c>
      <c r="AV144" s="13" t="s">
        <v>79</v>
      </c>
      <c r="AW144" s="13" t="s">
        <v>33</v>
      </c>
      <c r="AX144" s="13" t="s">
        <v>72</v>
      </c>
      <c r="AY144" s="244" t="s">
        <v>203</v>
      </c>
    </row>
    <row r="145" s="13" customFormat="1">
      <c r="A145" s="13"/>
      <c r="B145" s="234"/>
      <c r="C145" s="235"/>
      <c r="D145" s="236" t="s">
        <v>215</v>
      </c>
      <c r="E145" s="237" t="s">
        <v>19</v>
      </c>
      <c r="F145" s="238" t="s">
        <v>694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215</v>
      </c>
      <c r="AU145" s="244" t="s">
        <v>81</v>
      </c>
      <c r="AV145" s="13" t="s">
        <v>79</v>
      </c>
      <c r="AW145" s="13" t="s">
        <v>33</v>
      </c>
      <c r="AX145" s="13" t="s">
        <v>72</v>
      </c>
      <c r="AY145" s="244" t="s">
        <v>203</v>
      </c>
    </row>
    <row r="146" s="14" customFormat="1">
      <c r="A146" s="14"/>
      <c r="B146" s="245"/>
      <c r="C146" s="246"/>
      <c r="D146" s="236" t="s">
        <v>215</v>
      </c>
      <c r="E146" s="247" t="s">
        <v>19</v>
      </c>
      <c r="F146" s="248" t="s">
        <v>1210</v>
      </c>
      <c r="G146" s="246"/>
      <c r="H146" s="249">
        <v>1.5900000000000001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215</v>
      </c>
      <c r="AU146" s="255" t="s">
        <v>81</v>
      </c>
      <c r="AV146" s="14" t="s">
        <v>81</v>
      </c>
      <c r="AW146" s="14" t="s">
        <v>33</v>
      </c>
      <c r="AX146" s="14" t="s">
        <v>72</v>
      </c>
      <c r="AY146" s="255" t="s">
        <v>203</v>
      </c>
    </row>
    <row r="147" s="13" customFormat="1">
      <c r="A147" s="13"/>
      <c r="B147" s="234"/>
      <c r="C147" s="235"/>
      <c r="D147" s="236" t="s">
        <v>215</v>
      </c>
      <c r="E147" s="237" t="s">
        <v>19</v>
      </c>
      <c r="F147" s="238" t="s">
        <v>216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215</v>
      </c>
      <c r="AU147" s="244" t="s">
        <v>81</v>
      </c>
      <c r="AV147" s="13" t="s">
        <v>79</v>
      </c>
      <c r="AW147" s="13" t="s">
        <v>33</v>
      </c>
      <c r="AX147" s="13" t="s">
        <v>72</v>
      </c>
      <c r="AY147" s="244" t="s">
        <v>203</v>
      </c>
    </row>
    <row r="148" s="13" customFormat="1">
      <c r="A148" s="13"/>
      <c r="B148" s="234"/>
      <c r="C148" s="235"/>
      <c r="D148" s="236" t="s">
        <v>215</v>
      </c>
      <c r="E148" s="237" t="s">
        <v>19</v>
      </c>
      <c r="F148" s="238" t="s">
        <v>1211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215</v>
      </c>
      <c r="AU148" s="244" t="s">
        <v>81</v>
      </c>
      <c r="AV148" s="13" t="s">
        <v>79</v>
      </c>
      <c r="AW148" s="13" t="s">
        <v>33</v>
      </c>
      <c r="AX148" s="13" t="s">
        <v>72</v>
      </c>
      <c r="AY148" s="244" t="s">
        <v>203</v>
      </c>
    </row>
    <row r="149" s="13" customFormat="1">
      <c r="A149" s="13"/>
      <c r="B149" s="234"/>
      <c r="C149" s="235"/>
      <c r="D149" s="236" t="s">
        <v>215</v>
      </c>
      <c r="E149" s="237" t="s">
        <v>19</v>
      </c>
      <c r="F149" s="238" t="s">
        <v>553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215</v>
      </c>
      <c r="AU149" s="244" t="s">
        <v>81</v>
      </c>
      <c r="AV149" s="13" t="s">
        <v>79</v>
      </c>
      <c r="AW149" s="13" t="s">
        <v>33</v>
      </c>
      <c r="AX149" s="13" t="s">
        <v>72</v>
      </c>
      <c r="AY149" s="244" t="s">
        <v>203</v>
      </c>
    </row>
    <row r="150" s="13" customFormat="1">
      <c r="A150" s="13"/>
      <c r="B150" s="234"/>
      <c r="C150" s="235"/>
      <c r="D150" s="236" t="s">
        <v>215</v>
      </c>
      <c r="E150" s="237" t="s">
        <v>19</v>
      </c>
      <c r="F150" s="238" t="s">
        <v>693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215</v>
      </c>
      <c r="AU150" s="244" t="s">
        <v>81</v>
      </c>
      <c r="AV150" s="13" t="s">
        <v>79</v>
      </c>
      <c r="AW150" s="13" t="s">
        <v>33</v>
      </c>
      <c r="AX150" s="13" t="s">
        <v>72</v>
      </c>
      <c r="AY150" s="244" t="s">
        <v>203</v>
      </c>
    </row>
    <row r="151" s="13" customFormat="1">
      <c r="A151" s="13"/>
      <c r="B151" s="234"/>
      <c r="C151" s="235"/>
      <c r="D151" s="236" t="s">
        <v>215</v>
      </c>
      <c r="E151" s="237" t="s">
        <v>19</v>
      </c>
      <c r="F151" s="238" t="s">
        <v>694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215</v>
      </c>
      <c r="AU151" s="244" t="s">
        <v>81</v>
      </c>
      <c r="AV151" s="13" t="s">
        <v>79</v>
      </c>
      <c r="AW151" s="13" t="s">
        <v>33</v>
      </c>
      <c r="AX151" s="13" t="s">
        <v>72</v>
      </c>
      <c r="AY151" s="244" t="s">
        <v>203</v>
      </c>
    </row>
    <row r="152" s="14" customFormat="1">
      <c r="A152" s="14"/>
      <c r="B152" s="245"/>
      <c r="C152" s="246"/>
      <c r="D152" s="236" t="s">
        <v>215</v>
      </c>
      <c r="E152" s="247" t="s">
        <v>19</v>
      </c>
      <c r="F152" s="248" t="s">
        <v>554</v>
      </c>
      <c r="G152" s="246"/>
      <c r="H152" s="249">
        <v>75.170000000000002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215</v>
      </c>
      <c r="AU152" s="255" t="s">
        <v>81</v>
      </c>
      <c r="AV152" s="14" t="s">
        <v>81</v>
      </c>
      <c r="AW152" s="14" t="s">
        <v>33</v>
      </c>
      <c r="AX152" s="14" t="s">
        <v>72</v>
      </c>
      <c r="AY152" s="255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216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1212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1213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3" customFormat="1">
      <c r="A156" s="13"/>
      <c r="B156" s="234"/>
      <c r="C156" s="235"/>
      <c r="D156" s="236" t="s">
        <v>215</v>
      </c>
      <c r="E156" s="237" t="s">
        <v>19</v>
      </c>
      <c r="F156" s="238" t="s">
        <v>693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215</v>
      </c>
      <c r="AU156" s="244" t="s">
        <v>81</v>
      </c>
      <c r="AV156" s="13" t="s">
        <v>79</v>
      </c>
      <c r="AW156" s="13" t="s">
        <v>33</v>
      </c>
      <c r="AX156" s="13" t="s">
        <v>72</v>
      </c>
      <c r="AY156" s="244" t="s">
        <v>203</v>
      </c>
    </row>
    <row r="157" s="13" customFormat="1">
      <c r="A157" s="13"/>
      <c r="B157" s="234"/>
      <c r="C157" s="235"/>
      <c r="D157" s="236" t="s">
        <v>215</v>
      </c>
      <c r="E157" s="237" t="s">
        <v>19</v>
      </c>
      <c r="F157" s="238" t="s">
        <v>694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215</v>
      </c>
      <c r="AU157" s="244" t="s">
        <v>81</v>
      </c>
      <c r="AV157" s="13" t="s">
        <v>79</v>
      </c>
      <c r="AW157" s="13" t="s">
        <v>33</v>
      </c>
      <c r="AX157" s="13" t="s">
        <v>72</v>
      </c>
      <c r="AY157" s="244" t="s">
        <v>203</v>
      </c>
    </row>
    <row r="158" s="14" customFormat="1">
      <c r="A158" s="14"/>
      <c r="B158" s="245"/>
      <c r="C158" s="246"/>
      <c r="D158" s="236" t="s">
        <v>215</v>
      </c>
      <c r="E158" s="247" t="s">
        <v>19</v>
      </c>
      <c r="F158" s="248" t="s">
        <v>1214</v>
      </c>
      <c r="G158" s="246"/>
      <c r="H158" s="249">
        <v>7.7300000000000004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215</v>
      </c>
      <c r="AU158" s="255" t="s">
        <v>81</v>
      </c>
      <c r="AV158" s="14" t="s">
        <v>81</v>
      </c>
      <c r="AW158" s="14" t="s">
        <v>33</v>
      </c>
      <c r="AX158" s="14" t="s">
        <v>72</v>
      </c>
      <c r="AY158" s="255" t="s">
        <v>203</v>
      </c>
    </row>
    <row r="159" s="15" customFormat="1">
      <c r="A159" s="15"/>
      <c r="B159" s="256"/>
      <c r="C159" s="257"/>
      <c r="D159" s="236" t="s">
        <v>215</v>
      </c>
      <c r="E159" s="258" t="s">
        <v>19</v>
      </c>
      <c r="F159" s="259" t="s">
        <v>246</v>
      </c>
      <c r="G159" s="257"/>
      <c r="H159" s="260">
        <v>200.26000000000002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6" t="s">
        <v>215</v>
      </c>
      <c r="AU159" s="266" t="s">
        <v>81</v>
      </c>
      <c r="AV159" s="15" t="s">
        <v>211</v>
      </c>
      <c r="AW159" s="15" t="s">
        <v>33</v>
      </c>
      <c r="AX159" s="15" t="s">
        <v>79</v>
      </c>
      <c r="AY159" s="266" t="s">
        <v>203</v>
      </c>
    </row>
    <row r="160" s="2" customFormat="1" ht="24.15" customHeight="1">
      <c r="A160" s="40"/>
      <c r="B160" s="41"/>
      <c r="C160" s="216" t="s">
        <v>81</v>
      </c>
      <c r="D160" s="216" t="s">
        <v>206</v>
      </c>
      <c r="E160" s="217" t="s">
        <v>702</v>
      </c>
      <c r="F160" s="218" t="s">
        <v>703</v>
      </c>
      <c r="G160" s="219" t="s">
        <v>209</v>
      </c>
      <c r="H160" s="220">
        <v>300.74200000000002</v>
      </c>
      <c r="I160" s="221"/>
      <c r="J160" s="222">
        <f>ROUND(I160*H160,2)</f>
        <v>0</v>
      </c>
      <c r="K160" s="218" t="s">
        <v>210</v>
      </c>
      <c r="L160" s="46"/>
      <c r="M160" s="223" t="s">
        <v>19</v>
      </c>
      <c r="N160" s="224" t="s">
        <v>43</v>
      </c>
      <c r="O160" s="86"/>
      <c r="P160" s="225">
        <f>O160*H160</f>
        <v>0</v>
      </c>
      <c r="Q160" s="225">
        <v>0.017600000000000001</v>
      </c>
      <c r="R160" s="225">
        <f>Q160*H160</f>
        <v>5.293059200000001</v>
      </c>
      <c r="S160" s="225">
        <v>0</v>
      </c>
      <c r="T160" s="22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7" t="s">
        <v>211</v>
      </c>
      <c r="AT160" s="227" t="s">
        <v>206</v>
      </c>
      <c r="AU160" s="227" t="s">
        <v>81</v>
      </c>
      <c r="AY160" s="19" t="s">
        <v>203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19" t="s">
        <v>79</v>
      </c>
      <c r="BK160" s="228">
        <f>ROUND(I160*H160,2)</f>
        <v>0</v>
      </c>
      <c r="BL160" s="19" t="s">
        <v>211</v>
      </c>
      <c r="BM160" s="227" t="s">
        <v>1215</v>
      </c>
    </row>
    <row r="161" s="2" customFormat="1">
      <c r="A161" s="40"/>
      <c r="B161" s="41"/>
      <c r="C161" s="42"/>
      <c r="D161" s="229" t="s">
        <v>213</v>
      </c>
      <c r="E161" s="42"/>
      <c r="F161" s="230" t="s">
        <v>705</v>
      </c>
      <c r="G161" s="42"/>
      <c r="H161" s="42"/>
      <c r="I161" s="231"/>
      <c r="J161" s="42"/>
      <c r="K161" s="42"/>
      <c r="L161" s="46"/>
      <c r="M161" s="232"/>
      <c r="N161" s="23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213</v>
      </c>
      <c r="AU161" s="19" t="s">
        <v>81</v>
      </c>
    </row>
    <row r="162" s="13" customFormat="1">
      <c r="A162" s="13"/>
      <c r="B162" s="234"/>
      <c r="C162" s="235"/>
      <c r="D162" s="236" t="s">
        <v>215</v>
      </c>
      <c r="E162" s="237" t="s">
        <v>19</v>
      </c>
      <c r="F162" s="238" t="s">
        <v>216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215</v>
      </c>
      <c r="AU162" s="244" t="s">
        <v>81</v>
      </c>
      <c r="AV162" s="13" t="s">
        <v>79</v>
      </c>
      <c r="AW162" s="13" t="s">
        <v>33</v>
      </c>
      <c r="AX162" s="13" t="s">
        <v>72</v>
      </c>
      <c r="AY162" s="244" t="s">
        <v>203</v>
      </c>
    </row>
    <row r="163" s="13" customFormat="1">
      <c r="A163" s="13"/>
      <c r="B163" s="234"/>
      <c r="C163" s="235"/>
      <c r="D163" s="236" t="s">
        <v>215</v>
      </c>
      <c r="E163" s="237" t="s">
        <v>19</v>
      </c>
      <c r="F163" s="238" t="s">
        <v>1216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215</v>
      </c>
      <c r="AU163" s="244" t="s">
        <v>81</v>
      </c>
      <c r="AV163" s="13" t="s">
        <v>79</v>
      </c>
      <c r="AW163" s="13" t="s">
        <v>33</v>
      </c>
      <c r="AX163" s="13" t="s">
        <v>72</v>
      </c>
      <c r="AY163" s="244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541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3" customFormat="1">
      <c r="A165" s="13"/>
      <c r="B165" s="234"/>
      <c r="C165" s="235"/>
      <c r="D165" s="236" t="s">
        <v>215</v>
      </c>
      <c r="E165" s="237" t="s">
        <v>19</v>
      </c>
      <c r="F165" s="238" t="s">
        <v>707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215</v>
      </c>
      <c r="AU165" s="244" t="s">
        <v>81</v>
      </c>
      <c r="AV165" s="13" t="s">
        <v>79</v>
      </c>
      <c r="AW165" s="13" t="s">
        <v>33</v>
      </c>
      <c r="AX165" s="13" t="s">
        <v>72</v>
      </c>
      <c r="AY165" s="244" t="s">
        <v>203</v>
      </c>
    </row>
    <row r="166" s="13" customFormat="1">
      <c r="A166" s="13"/>
      <c r="B166" s="234"/>
      <c r="C166" s="235"/>
      <c r="D166" s="236" t="s">
        <v>215</v>
      </c>
      <c r="E166" s="237" t="s">
        <v>19</v>
      </c>
      <c r="F166" s="238" t="s">
        <v>708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215</v>
      </c>
      <c r="AU166" s="244" t="s">
        <v>81</v>
      </c>
      <c r="AV166" s="13" t="s">
        <v>79</v>
      </c>
      <c r="AW166" s="13" t="s">
        <v>33</v>
      </c>
      <c r="AX166" s="13" t="s">
        <v>72</v>
      </c>
      <c r="AY166" s="244" t="s">
        <v>203</v>
      </c>
    </row>
    <row r="167" s="14" customFormat="1">
      <c r="A167" s="14"/>
      <c r="B167" s="245"/>
      <c r="C167" s="246"/>
      <c r="D167" s="236" t="s">
        <v>215</v>
      </c>
      <c r="E167" s="247" t="s">
        <v>19</v>
      </c>
      <c r="F167" s="248" t="s">
        <v>1217</v>
      </c>
      <c r="G167" s="246"/>
      <c r="H167" s="249">
        <v>39.32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215</v>
      </c>
      <c r="AU167" s="255" t="s">
        <v>81</v>
      </c>
      <c r="AV167" s="14" t="s">
        <v>81</v>
      </c>
      <c r="AW167" s="14" t="s">
        <v>33</v>
      </c>
      <c r="AX167" s="14" t="s">
        <v>72</v>
      </c>
      <c r="AY167" s="255" t="s">
        <v>203</v>
      </c>
    </row>
    <row r="168" s="13" customFormat="1">
      <c r="A168" s="13"/>
      <c r="B168" s="234"/>
      <c r="C168" s="235"/>
      <c r="D168" s="236" t="s">
        <v>215</v>
      </c>
      <c r="E168" s="237" t="s">
        <v>19</v>
      </c>
      <c r="F168" s="238" t="s">
        <v>216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215</v>
      </c>
      <c r="AU168" s="244" t="s">
        <v>81</v>
      </c>
      <c r="AV168" s="13" t="s">
        <v>79</v>
      </c>
      <c r="AW168" s="13" t="s">
        <v>33</v>
      </c>
      <c r="AX168" s="13" t="s">
        <v>72</v>
      </c>
      <c r="AY168" s="244" t="s">
        <v>203</v>
      </c>
    </row>
    <row r="169" s="13" customFormat="1">
      <c r="A169" s="13"/>
      <c r="B169" s="234"/>
      <c r="C169" s="235"/>
      <c r="D169" s="236" t="s">
        <v>215</v>
      </c>
      <c r="E169" s="237" t="s">
        <v>19</v>
      </c>
      <c r="F169" s="238" t="s">
        <v>1218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215</v>
      </c>
      <c r="AU169" s="244" t="s">
        <v>81</v>
      </c>
      <c r="AV169" s="13" t="s">
        <v>79</v>
      </c>
      <c r="AW169" s="13" t="s">
        <v>33</v>
      </c>
      <c r="AX169" s="13" t="s">
        <v>72</v>
      </c>
      <c r="AY169" s="244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544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3" customFormat="1">
      <c r="A171" s="13"/>
      <c r="B171" s="234"/>
      <c r="C171" s="235"/>
      <c r="D171" s="236" t="s">
        <v>215</v>
      </c>
      <c r="E171" s="237" t="s">
        <v>19</v>
      </c>
      <c r="F171" s="238" t="s">
        <v>707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215</v>
      </c>
      <c r="AU171" s="244" t="s">
        <v>81</v>
      </c>
      <c r="AV171" s="13" t="s">
        <v>79</v>
      </c>
      <c r="AW171" s="13" t="s">
        <v>33</v>
      </c>
      <c r="AX171" s="13" t="s">
        <v>72</v>
      </c>
      <c r="AY171" s="244" t="s">
        <v>203</v>
      </c>
    </row>
    <row r="172" s="13" customFormat="1">
      <c r="A172" s="13"/>
      <c r="B172" s="234"/>
      <c r="C172" s="235"/>
      <c r="D172" s="236" t="s">
        <v>215</v>
      </c>
      <c r="E172" s="237" t="s">
        <v>19</v>
      </c>
      <c r="F172" s="238" t="s">
        <v>708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215</v>
      </c>
      <c r="AU172" s="244" t="s">
        <v>81</v>
      </c>
      <c r="AV172" s="13" t="s">
        <v>79</v>
      </c>
      <c r="AW172" s="13" t="s">
        <v>33</v>
      </c>
      <c r="AX172" s="13" t="s">
        <v>72</v>
      </c>
      <c r="AY172" s="244" t="s">
        <v>203</v>
      </c>
    </row>
    <row r="173" s="14" customFormat="1">
      <c r="A173" s="14"/>
      <c r="B173" s="245"/>
      <c r="C173" s="246"/>
      <c r="D173" s="236" t="s">
        <v>215</v>
      </c>
      <c r="E173" s="247" t="s">
        <v>19</v>
      </c>
      <c r="F173" s="248" t="s">
        <v>635</v>
      </c>
      <c r="G173" s="246"/>
      <c r="H173" s="249">
        <v>59.799999999999997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215</v>
      </c>
      <c r="AU173" s="255" t="s">
        <v>81</v>
      </c>
      <c r="AV173" s="14" t="s">
        <v>81</v>
      </c>
      <c r="AW173" s="14" t="s">
        <v>33</v>
      </c>
      <c r="AX173" s="14" t="s">
        <v>72</v>
      </c>
      <c r="AY173" s="255" t="s">
        <v>203</v>
      </c>
    </row>
    <row r="174" s="13" customFormat="1">
      <c r="A174" s="13"/>
      <c r="B174" s="234"/>
      <c r="C174" s="235"/>
      <c r="D174" s="236" t="s">
        <v>215</v>
      </c>
      <c r="E174" s="237" t="s">
        <v>19</v>
      </c>
      <c r="F174" s="238" t="s">
        <v>216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215</v>
      </c>
      <c r="AU174" s="244" t="s">
        <v>81</v>
      </c>
      <c r="AV174" s="13" t="s">
        <v>79</v>
      </c>
      <c r="AW174" s="13" t="s">
        <v>33</v>
      </c>
      <c r="AX174" s="13" t="s">
        <v>72</v>
      </c>
      <c r="AY174" s="244" t="s">
        <v>203</v>
      </c>
    </row>
    <row r="175" s="13" customFormat="1">
      <c r="A175" s="13"/>
      <c r="B175" s="234"/>
      <c r="C175" s="235"/>
      <c r="D175" s="236" t="s">
        <v>215</v>
      </c>
      <c r="E175" s="237" t="s">
        <v>19</v>
      </c>
      <c r="F175" s="238" t="s">
        <v>1219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215</v>
      </c>
      <c r="AU175" s="244" t="s">
        <v>81</v>
      </c>
      <c r="AV175" s="13" t="s">
        <v>79</v>
      </c>
      <c r="AW175" s="13" t="s">
        <v>33</v>
      </c>
      <c r="AX175" s="13" t="s">
        <v>72</v>
      </c>
      <c r="AY175" s="244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547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3" customFormat="1">
      <c r="A177" s="13"/>
      <c r="B177" s="234"/>
      <c r="C177" s="235"/>
      <c r="D177" s="236" t="s">
        <v>215</v>
      </c>
      <c r="E177" s="237" t="s">
        <v>19</v>
      </c>
      <c r="F177" s="238" t="s">
        <v>707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215</v>
      </c>
      <c r="AU177" s="244" t="s">
        <v>81</v>
      </c>
      <c r="AV177" s="13" t="s">
        <v>79</v>
      </c>
      <c r="AW177" s="13" t="s">
        <v>33</v>
      </c>
      <c r="AX177" s="13" t="s">
        <v>72</v>
      </c>
      <c r="AY177" s="244" t="s">
        <v>203</v>
      </c>
    </row>
    <row r="178" s="13" customFormat="1">
      <c r="A178" s="13"/>
      <c r="B178" s="234"/>
      <c r="C178" s="235"/>
      <c r="D178" s="236" t="s">
        <v>215</v>
      </c>
      <c r="E178" s="237" t="s">
        <v>19</v>
      </c>
      <c r="F178" s="238" t="s">
        <v>708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215</v>
      </c>
      <c r="AU178" s="244" t="s">
        <v>81</v>
      </c>
      <c r="AV178" s="13" t="s">
        <v>79</v>
      </c>
      <c r="AW178" s="13" t="s">
        <v>33</v>
      </c>
      <c r="AX178" s="13" t="s">
        <v>72</v>
      </c>
      <c r="AY178" s="244" t="s">
        <v>203</v>
      </c>
    </row>
    <row r="179" s="14" customFormat="1">
      <c r="A179" s="14"/>
      <c r="B179" s="245"/>
      <c r="C179" s="246"/>
      <c r="D179" s="236" t="s">
        <v>215</v>
      </c>
      <c r="E179" s="247" t="s">
        <v>19</v>
      </c>
      <c r="F179" s="248" t="s">
        <v>1220</v>
      </c>
      <c r="G179" s="246"/>
      <c r="H179" s="249">
        <v>42.75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215</v>
      </c>
      <c r="AU179" s="255" t="s">
        <v>81</v>
      </c>
      <c r="AV179" s="14" t="s">
        <v>81</v>
      </c>
      <c r="AW179" s="14" t="s">
        <v>33</v>
      </c>
      <c r="AX179" s="14" t="s">
        <v>72</v>
      </c>
      <c r="AY179" s="255" t="s">
        <v>203</v>
      </c>
    </row>
    <row r="180" s="13" customFormat="1">
      <c r="A180" s="13"/>
      <c r="B180" s="234"/>
      <c r="C180" s="235"/>
      <c r="D180" s="236" t="s">
        <v>215</v>
      </c>
      <c r="E180" s="237" t="s">
        <v>19</v>
      </c>
      <c r="F180" s="238" t="s">
        <v>216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215</v>
      </c>
      <c r="AU180" s="244" t="s">
        <v>81</v>
      </c>
      <c r="AV180" s="13" t="s">
        <v>79</v>
      </c>
      <c r="AW180" s="13" t="s">
        <v>33</v>
      </c>
      <c r="AX180" s="13" t="s">
        <v>72</v>
      </c>
      <c r="AY180" s="244" t="s">
        <v>203</v>
      </c>
    </row>
    <row r="181" s="13" customFormat="1">
      <c r="A181" s="13"/>
      <c r="B181" s="234"/>
      <c r="C181" s="235"/>
      <c r="D181" s="236" t="s">
        <v>215</v>
      </c>
      <c r="E181" s="237" t="s">
        <v>19</v>
      </c>
      <c r="F181" s="238" t="s">
        <v>1221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215</v>
      </c>
      <c r="AU181" s="244" t="s">
        <v>81</v>
      </c>
      <c r="AV181" s="13" t="s">
        <v>79</v>
      </c>
      <c r="AW181" s="13" t="s">
        <v>33</v>
      </c>
      <c r="AX181" s="13" t="s">
        <v>72</v>
      </c>
      <c r="AY181" s="244" t="s">
        <v>203</v>
      </c>
    </row>
    <row r="182" s="13" customFormat="1">
      <c r="A182" s="13"/>
      <c r="B182" s="234"/>
      <c r="C182" s="235"/>
      <c r="D182" s="236" t="s">
        <v>215</v>
      </c>
      <c r="E182" s="237" t="s">
        <v>19</v>
      </c>
      <c r="F182" s="238" t="s">
        <v>550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215</v>
      </c>
      <c r="AU182" s="244" t="s">
        <v>81</v>
      </c>
      <c r="AV182" s="13" t="s">
        <v>79</v>
      </c>
      <c r="AW182" s="13" t="s">
        <v>33</v>
      </c>
      <c r="AX182" s="13" t="s">
        <v>72</v>
      </c>
      <c r="AY182" s="244" t="s">
        <v>203</v>
      </c>
    </row>
    <row r="183" s="13" customFormat="1">
      <c r="A183" s="13"/>
      <c r="B183" s="234"/>
      <c r="C183" s="235"/>
      <c r="D183" s="236" t="s">
        <v>215</v>
      </c>
      <c r="E183" s="237" t="s">
        <v>19</v>
      </c>
      <c r="F183" s="238" t="s">
        <v>707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215</v>
      </c>
      <c r="AU183" s="244" t="s">
        <v>81</v>
      </c>
      <c r="AV183" s="13" t="s">
        <v>79</v>
      </c>
      <c r="AW183" s="13" t="s">
        <v>33</v>
      </c>
      <c r="AX183" s="13" t="s">
        <v>72</v>
      </c>
      <c r="AY183" s="244" t="s">
        <v>203</v>
      </c>
    </row>
    <row r="184" s="13" customFormat="1">
      <c r="A184" s="13"/>
      <c r="B184" s="234"/>
      <c r="C184" s="235"/>
      <c r="D184" s="236" t="s">
        <v>215</v>
      </c>
      <c r="E184" s="237" t="s">
        <v>19</v>
      </c>
      <c r="F184" s="238" t="s">
        <v>708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215</v>
      </c>
      <c r="AU184" s="244" t="s">
        <v>81</v>
      </c>
      <c r="AV184" s="13" t="s">
        <v>79</v>
      </c>
      <c r="AW184" s="13" t="s">
        <v>33</v>
      </c>
      <c r="AX184" s="13" t="s">
        <v>72</v>
      </c>
      <c r="AY184" s="244" t="s">
        <v>203</v>
      </c>
    </row>
    <row r="185" s="14" customFormat="1">
      <c r="A185" s="14"/>
      <c r="B185" s="245"/>
      <c r="C185" s="246"/>
      <c r="D185" s="236" t="s">
        <v>215</v>
      </c>
      <c r="E185" s="247" t="s">
        <v>19</v>
      </c>
      <c r="F185" s="248" t="s">
        <v>1222</v>
      </c>
      <c r="G185" s="246"/>
      <c r="H185" s="249">
        <v>17.23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215</v>
      </c>
      <c r="AU185" s="255" t="s">
        <v>81</v>
      </c>
      <c r="AV185" s="14" t="s">
        <v>81</v>
      </c>
      <c r="AW185" s="14" t="s">
        <v>33</v>
      </c>
      <c r="AX185" s="14" t="s">
        <v>72</v>
      </c>
      <c r="AY185" s="255" t="s">
        <v>203</v>
      </c>
    </row>
    <row r="186" s="13" customFormat="1">
      <c r="A186" s="13"/>
      <c r="B186" s="234"/>
      <c r="C186" s="235"/>
      <c r="D186" s="236" t="s">
        <v>215</v>
      </c>
      <c r="E186" s="237" t="s">
        <v>19</v>
      </c>
      <c r="F186" s="238" t="s">
        <v>216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215</v>
      </c>
      <c r="AU186" s="244" t="s">
        <v>81</v>
      </c>
      <c r="AV186" s="13" t="s">
        <v>79</v>
      </c>
      <c r="AW186" s="13" t="s">
        <v>33</v>
      </c>
      <c r="AX186" s="13" t="s">
        <v>72</v>
      </c>
      <c r="AY186" s="244" t="s">
        <v>203</v>
      </c>
    </row>
    <row r="187" s="13" customFormat="1">
      <c r="A187" s="13"/>
      <c r="B187" s="234"/>
      <c r="C187" s="235"/>
      <c r="D187" s="236" t="s">
        <v>215</v>
      </c>
      <c r="E187" s="237" t="s">
        <v>19</v>
      </c>
      <c r="F187" s="238" t="s">
        <v>1223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215</v>
      </c>
      <c r="AU187" s="244" t="s">
        <v>81</v>
      </c>
      <c r="AV187" s="13" t="s">
        <v>79</v>
      </c>
      <c r="AW187" s="13" t="s">
        <v>33</v>
      </c>
      <c r="AX187" s="13" t="s">
        <v>72</v>
      </c>
      <c r="AY187" s="244" t="s">
        <v>203</v>
      </c>
    </row>
    <row r="188" s="13" customFormat="1">
      <c r="A188" s="13"/>
      <c r="B188" s="234"/>
      <c r="C188" s="235"/>
      <c r="D188" s="236" t="s">
        <v>215</v>
      </c>
      <c r="E188" s="237" t="s">
        <v>19</v>
      </c>
      <c r="F188" s="238" t="s">
        <v>556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215</v>
      </c>
      <c r="AU188" s="244" t="s">
        <v>81</v>
      </c>
      <c r="AV188" s="13" t="s">
        <v>79</v>
      </c>
      <c r="AW188" s="13" t="s">
        <v>33</v>
      </c>
      <c r="AX188" s="13" t="s">
        <v>72</v>
      </c>
      <c r="AY188" s="244" t="s">
        <v>203</v>
      </c>
    </row>
    <row r="189" s="13" customFormat="1">
      <c r="A189" s="13"/>
      <c r="B189" s="234"/>
      <c r="C189" s="235"/>
      <c r="D189" s="236" t="s">
        <v>215</v>
      </c>
      <c r="E189" s="237" t="s">
        <v>19</v>
      </c>
      <c r="F189" s="238" t="s">
        <v>707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215</v>
      </c>
      <c r="AU189" s="244" t="s">
        <v>81</v>
      </c>
      <c r="AV189" s="13" t="s">
        <v>79</v>
      </c>
      <c r="AW189" s="13" t="s">
        <v>33</v>
      </c>
      <c r="AX189" s="13" t="s">
        <v>72</v>
      </c>
      <c r="AY189" s="244" t="s">
        <v>203</v>
      </c>
    </row>
    <row r="190" s="13" customFormat="1">
      <c r="A190" s="13"/>
      <c r="B190" s="234"/>
      <c r="C190" s="235"/>
      <c r="D190" s="236" t="s">
        <v>215</v>
      </c>
      <c r="E190" s="237" t="s">
        <v>19</v>
      </c>
      <c r="F190" s="238" t="s">
        <v>708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215</v>
      </c>
      <c r="AU190" s="244" t="s">
        <v>81</v>
      </c>
      <c r="AV190" s="13" t="s">
        <v>79</v>
      </c>
      <c r="AW190" s="13" t="s">
        <v>33</v>
      </c>
      <c r="AX190" s="13" t="s">
        <v>72</v>
      </c>
      <c r="AY190" s="244" t="s">
        <v>203</v>
      </c>
    </row>
    <row r="191" s="14" customFormat="1">
      <c r="A191" s="14"/>
      <c r="B191" s="245"/>
      <c r="C191" s="246"/>
      <c r="D191" s="236" t="s">
        <v>215</v>
      </c>
      <c r="E191" s="247" t="s">
        <v>19</v>
      </c>
      <c r="F191" s="248" t="s">
        <v>1224</v>
      </c>
      <c r="G191" s="246"/>
      <c r="H191" s="249">
        <v>39.049999999999997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215</v>
      </c>
      <c r="AU191" s="255" t="s">
        <v>81</v>
      </c>
      <c r="AV191" s="14" t="s">
        <v>81</v>
      </c>
      <c r="AW191" s="14" t="s">
        <v>33</v>
      </c>
      <c r="AX191" s="14" t="s">
        <v>72</v>
      </c>
      <c r="AY191" s="255" t="s">
        <v>203</v>
      </c>
    </row>
    <row r="192" s="13" customFormat="1">
      <c r="A192" s="13"/>
      <c r="B192" s="234"/>
      <c r="C192" s="235"/>
      <c r="D192" s="236" t="s">
        <v>215</v>
      </c>
      <c r="E192" s="237" t="s">
        <v>19</v>
      </c>
      <c r="F192" s="238" t="s">
        <v>216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215</v>
      </c>
      <c r="AU192" s="244" t="s">
        <v>81</v>
      </c>
      <c r="AV192" s="13" t="s">
        <v>79</v>
      </c>
      <c r="AW192" s="13" t="s">
        <v>33</v>
      </c>
      <c r="AX192" s="13" t="s">
        <v>72</v>
      </c>
      <c r="AY192" s="244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1225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559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707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3" customFormat="1">
      <c r="A196" s="13"/>
      <c r="B196" s="234"/>
      <c r="C196" s="235"/>
      <c r="D196" s="236" t="s">
        <v>215</v>
      </c>
      <c r="E196" s="237" t="s">
        <v>19</v>
      </c>
      <c r="F196" s="238" t="s">
        <v>708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215</v>
      </c>
      <c r="AU196" s="244" t="s">
        <v>81</v>
      </c>
      <c r="AV196" s="13" t="s">
        <v>79</v>
      </c>
      <c r="AW196" s="13" t="s">
        <v>33</v>
      </c>
      <c r="AX196" s="13" t="s">
        <v>72</v>
      </c>
      <c r="AY196" s="244" t="s">
        <v>203</v>
      </c>
    </row>
    <row r="197" s="14" customFormat="1">
      <c r="A197" s="14"/>
      <c r="B197" s="245"/>
      <c r="C197" s="246"/>
      <c r="D197" s="236" t="s">
        <v>215</v>
      </c>
      <c r="E197" s="247" t="s">
        <v>19</v>
      </c>
      <c r="F197" s="248" t="s">
        <v>1226</v>
      </c>
      <c r="G197" s="246"/>
      <c r="H197" s="249">
        <v>2.5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215</v>
      </c>
      <c r="AU197" s="255" t="s">
        <v>81</v>
      </c>
      <c r="AV197" s="14" t="s">
        <v>81</v>
      </c>
      <c r="AW197" s="14" t="s">
        <v>33</v>
      </c>
      <c r="AX197" s="14" t="s">
        <v>72</v>
      </c>
      <c r="AY197" s="255" t="s">
        <v>203</v>
      </c>
    </row>
    <row r="198" s="13" customFormat="1">
      <c r="A198" s="13"/>
      <c r="B198" s="234"/>
      <c r="C198" s="235"/>
      <c r="D198" s="236" t="s">
        <v>215</v>
      </c>
      <c r="E198" s="237" t="s">
        <v>19</v>
      </c>
      <c r="F198" s="238" t="s">
        <v>216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215</v>
      </c>
      <c r="AU198" s="244" t="s">
        <v>81</v>
      </c>
      <c r="AV198" s="13" t="s">
        <v>79</v>
      </c>
      <c r="AW198" s="13" t="s">
        <v>33</v>
      </c>
      <c r="AX198" s="13" t="s">
        <v>72</v>
      </c>
      <c r="AY198" s="244" t="s">
        <v>203</v>
      </c>
    </row>
    <row r="199" s="13" customFormat="1">
      <c r="A199" s="13"/>
      <c r="B199" s="234"/>
      <c r="C199" s="235"/>
      <c r="D199" s="236" t="s">
        <v>215</v>
      </c>
      <c r="E199" s="237" t="s">
        <v>19</v>
      </c>
      <c r="F199" s="238" t="s">
        <v>1227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215</v>
      </c>
      <c r="AU199" s="244" t="s">
        <v>81</v>
      </c>
      <c r="AV199" s="13" t="s">
        <v>79</v>
      </c>
      <c r="AW199" s="13" t="s">
        <v>33</v>
      </c>
      <c r="AX199" s="13" t="s">
        <v>72</v>
      </c>
      <c r="AY199" s="244" t="s">
        <v>203</v>
      </c>
    </row>
    <row r="200" s="13" customFormat="1">
      <c r="A200" s="13"/>
      <c r="B200" s="234"/>
      <c r="C200" s="235"/>
      <c r="D200" s="236" t="s">
        <v>215</v>
      </c>
      <c r="E200" s="237" t="s">
        <v>19</v>
      </c>
      <c r="F200" s="238" t="s">
        <v>559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215</v>
      </c>
      <c r="AU200" s="244" t="s">
        <v>81</v>
      </c>
      <c r="AV200" s="13" t="s">
        <v>79</v>
      </c>
      <c r="AW200" s="13" t="s">
        <v>33</v>
      </c>
      <c r="AX200" s="13" t="s">
        <v>72</v>
      </c>
      <c r="AY200" s="244" t="s">
        <v>203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707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3" customFormat="1">
      <c r="A202" s="13"/>
      <c r="B202" s="234"/>
      <c r="C202" s="235"/>
      <c r="D202" s="236" t="s">
        <v>215</v>
      </c>
      <c r="E202" s="237" t="s">
        <v>19</v>
      </c>
      <c r="F202" s="238" t="s">
        <v>708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215</v>
      </c>
      <c r="AU202" s="244" t="s">
        <v>81</v>
      </c>
      <c r="AV202" s="13" t="s">
        <v>79</v>
      </c>
      <c r="AW202" s="13" t="s">
        <v>33</v>
      </c>
      <c r="AX202" s="13" t="s">
        <v>72</v>
      </c>
      <c r="AY202" s="244" t="s">
        <v>203</v>
      </c>
    </row>
    <row r="203" s="14" customFormat="1">
      <c r="A203" s="14"/>
      <c r="B203" s="245"/>
      <c r="C203" s="246"/>
      <c r="D203" s="236" t="s">
        <v>215</v>
      </c>
      <c r="E203" s="247" t="s">
        <v>19</v>
      </c>
      <c r="F203" s="248" t="s">
        <v>1228</v>
      </c>
      <c r="G203" s="246"/>
      <c r="H203" s="249">
        <v>13.35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215</v>
      </c>
      <c r="AU203" s="255" t="s">
        <v>81</v>
      </c>
      <c r="AV203" s="14" t="s">
        <v>81</v>
      </c>
      <c r="AW203" s="14" t="s">
        <v>33</v>
      </c>
      <c r="AX203" s="14" t="s">
        <v>72</v>
      </c>
      <c r="AY203" s="255" t="s">
        <v>203</v>
      </c>
    </row>
    <row r="204" s="13" customFormat="1">
      <c r="A204" s="13"/>
      <c r="B204" s="234"/>
      <c r="C204" s="235"/>
      <c r="D204" s="236" t="s">
        <v>215</v>
      </c>
      <c r="E204" s="237" t="s">
        <v>19</v>
      </c>
      <c r="F204" s="238" t="s">
        <v>216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215</v>
      </c>
      <c r="AU204" s="244" t="s">
        <v>81</v>
      </c>
      <c r="AV204" s="13" t="s">
        <v>79</v>
      </c>
      <c r="AW204" s="13" t="s">
        <v>33</v>
      </c>
      <c r="AX204" s="13" t="s">
        <v>72</v>
      </c>
      <c r="AY204" s="244" t="s">
        <v>203</v>
      </c>
    </row>
    <row r="205" s="13" customFormat="1">
      <c r="A205" s="13"/>
      <c r="B205" s="234"/>
      <c r="C205" s="235"/>
      <c r="D205" s="236" t="s">
        <v>215</v>
      </c>
      <c r="E205" s="237" t="s">
        <v>19</v>
      </c>
      <c r="F205" s="238" t="s">
        <v>1229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215</v>
      </c>
      <c r="AU205" s="244" t="s">
        <v>81</v>
      </c>
      <c r="AV205" s="13" t="s">
        <v>79</v>
      </c>
      <c r="AW205" s="13" t="s">
        <v>33</v>
      </c>
      <c r="AX205" s="13" t="s">
        <v>72</v>
      </c>
      <c r="AY205" s="244" t="s">
        <v>203</v>
      </c>
    </row>
    <row r="206" s="13" customFormat="1">
      <c r="A206" s="13"/>
      <c r="B206" s="234"/>
      <c r="C206" s="235"/>
      <c r="D206" s="236" t="s">
        <v>215</v>
      </c>
      <c r="E206" s="237" t="s">
        <v>19</v>
      </c>
      <c r="F206" s="238" t="s">
        <v>553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215</v>
      </c>
      <c r="AU206" s="244" t="s">
        <v>81</v>
      </c>
      <c r="AV206" s="13" t="s">
        <v>79</v>
      </c>
      <c r="AW206" s="13" t="s">
        <v>33</v>
      </c>
      <c r="AX206" s="13" t="s">
        <v>72</v>
      </c>
      <c r="AY206" s="244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707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3" customFormat="1">
      <c r="A208" s="13"/>
      <c r="B208" s="234"/>
      <c r="C208" s="235"/>
      <c r="D208" s="236" t="s">
        <v>215</v>
      </c>
      <c r="E208" s="237" t="s">
        <v>19</v>
      </c>
      <c r="F208" s="238" t="s">
        <v>708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215</v>
      </c>
      <c r="AU208" s="244" t="s">
        <v>81</v>
      </c>
      <c r="AV208" s="13" t="s">
        <v>79</v>
      </c>
      <c r="AW208" s="13" t="s">
        <v>33</v>
      </c>
      <c r="AX208" s="13" t="s">
        <v>72</v>
      </c>
      <c r="AY208" s="244" t="s">
        <v>203</v>
      </c>
    </row>
    <row r="209" s="14" customFormat="1">
      <c r="A209" s="14"/>
      <c r="B209" s="245"/>
      <c r="C209" s="246"/>
      <c r="D209" s="236" t="s">
        <v>215</v>
      </c>
      <c r="E209" s="247" t="s">
        <v>19</v>
      </c>
      <c r="F209" s="248" t="s">
        <v>1230</v>
      </c>
      <c r="G209" s="246"/>
      <c r="H209" s="249">
        <v>68.492000000000004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215</v>
      </c>
      <c r="AU209" s="255" t="s">
        <v>81</v>
      </c>
      <c r="AV209" s="14" t="s">
        <v>81</v>
      </c>
      <c r="AW209" s="14" t="s">
        <v>33</v>
      </c>
      <c r="AX209" s="14" t="s">
        <v>72</v>
      </c>
      <c r="AY209" s="255" t="s">
        <v>203</v>
      </c>
    </row>
    <row r="210" s="13" customFormat="1">
      <c r="A210" s="13"/>
      <c r="B210" s="234"/>
      <c r="C210" s="235"/>
      <c r="D210" s="236" t="s">
        <v>215</v>
      </c>
      <c r="E210" s="237" t="s">
        <v>19</v>
      </c>
      <c r="F210" s="238" t="s">
        <v>216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215</v>
      </c>
      <c r="AU210" s="244" t="s">
        <v>81</v>
      </c>
      <c r="AV210" s="13" t="s">
        <v>79</v>
      </c>
      <c r="AW210" s="13" t="s">
        <v>33</v>
      </c>
      <c r="AX210" s="13" t="s">
        <v>72</v>
      </c>
      <c r="AY210" s="244" t="s">
        <v>203</v>
      </c>
    </row>
    <row r="211" s="13" customFormat="1">
      <c r="A211" s="13"/>
      <c r="B211" s="234"/>
      <c r="C211" s="235"/>
      <c r="D211" s="236" t="s">
        <v>215</v>
      </c>
      <c r="E211" s="237" t="s">
        <v>19</v>
      </c>
      <c r="F211" s="238" t="s">
        <v>1231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215</v>
      </c>
      <c r="AU211" s="244" t="s">
        <v>81</v>
      </c>
      <c r="AV211" s="13" t="s">
        <v>79</v>
      </c>
      <c r="AW211" s="13" t="s">
        <v>33</v>
      </c>
      <c r="AX211" s="13" t="s">
        <v>72</v>
      </c>
      <c r="AY211" s="244" t="s">
        <v>203</v>
      </c>
    </row>
    <row r="212" s="13" customFormat="1">
      <c r="A212" s="13"/>
      <c r="B212" s="234"/>
      <c r="C212" s="235"/>
      <c r="D212" s="236" t="s">
        <v>215</v>
      </c>
      <c r="E212" s="237" t="s">
        <v>19</v>
      </c>
      <c r="F212" s="238" t="s">
        <v>1213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215</v>
      </c>
      <c r="AU212" s="244" t="s">
        <v>81</v>
      </c>
      <c r="AV212" s="13" t="s">
        <v>79</v>
      </c>
      <c r="AW212" s="13" t="s">
        <v>33</v>
      </c>
      <c r="AX212" s="13" t="s">
        <v>72</v>
      </c>
      <c r="AY212" s="244" t="s">
        <v>203</v>
      </c>
    </row>
    <row r="213" s="13" customFormat="1">
      <c r="A213" s="13"/>
      <c r="B213" s="234"/>
      <c r="C213" s="235"/>
      <c r="D213" s="236" t="s">
        <v>215</v>
      </c>
      <c r="E213" s="237" t="s">
        <v>19</v>
      </c>
      <c r="F213" s="238" t="s">
        <v>707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215</v>
      </c>
      <c r="AU213" s="244" t="s">
        <v>81</v>
      </c>
      <c r="AV213" s="13" t="s">
        <v>79</v>
      </c>
      <c r="AW213" s="13" t="s">
        <v>33</v>
      </c>
      <c r="AX213" s="13" t="s">
        <v>72</v>
      </c>
      <c r="AY213" s="244" t="s">
        <v>203</v>
      </c>
    </row>
    <row r="214" s="13" customFormat="1">
      <c r="A214" s="13"/>
      <c r="B214" s="234"/>
      <c r="C214" s="235"/>
      <c r="D214" s="236" t="s">
        <v>215</v>
      </c>
      <c r="E214" s="237" t="s">
        <v>19</v>
      </c>
      <c r="F214" s="238" t="s">
        <v>708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215</v>
      </c>
      <c r="AU214" s="244" t="s">
        <v>81</v>
      </c>
      <c r="AV214" s="13" t="s">
        <v>79</v>
      </c>
      <c r="AW214" s="13" t="s">
        <v>33</v>
      </c>
      <c r="AX214" s="13" t="s">
        <v>72</v>
      </c>
      <c r="AY214" s="244" t="s">
        <v>203</v>
      </c>
    </row>
    <row r="215" s="14" customFormat="1">
      <c r="A215" s="14"/>
      <c r="B215" s="245"/>
      <c r="C215" s="246"/>
      <c r="D215" s="236" t="s">
        <v>215</v>
      </c>
      <c r="E215" s="247" t="s">
        <v>19</v>
      </c>
      <c r="F215" s="248" t="s">
        <v>1232</v>
      </c>
      <c r="G215" s="246"/>
      <c r="H215" s="249">
        <v>18.25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215</v>
      </c>
      <c r="AU215" s="255" t="s">
        <v>81</v>
      </c>
      <c r="AV215" s="14" t="s">
        <v>81</v>
      </c>
      <c r="AW215" s="14" t="s">
        <v>33</v>
      </c>
      <c r="AX215" s="14" t="s">
        <v>72</v>
      </c>
      <c r="AY215" s="255" t="s">
        <v>203</v>
      </c>
    </row>
    <row r="216" s="15" customFormat="1">
      <c r="A216" s="15"/>
      <c r="B216" s="256"/>
      <c r="C216" s="257"/>
      <c r="D216" s="236" t="s">
        <v>215</v>
      </c>
      <c r="E216" s="258" t="s">
        <v>19</v>
      </c>
      <c r="F216" s="259" t="s">
        <v>246</v>
      </c>
      <c r="G216" s="257"/>
      <c r="H216" s="260">
        <v>300.74199999999996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215</v>
      </c>
      <c r="AU216" s="266" t="s">
        <v>81</v>
      </c>
      <c r="AV216" s="15" t="s">
        <v>211</v>
      </c>
      <c r="AW216" s="15" t="s">
        <v>33</v>
      </c>
      <c r="AX216" s="15" t="s">
        <v>79</v>
      </c>
      <c r="AY216" s="266" t="s">
        <v>203</v>
      </c>
    </row>
    <row r="217" s="2" customFormat="1" ht="21.75" customHeight="1">
      <c r="A217" s="40"/>
      <c r="B217" s="41"/>
      <c r="C217" s="216" t="s">
        <v>89</v>
      </c>
      <c r="D217" s="216" t="s">
        <v>206</v>
      </c>
      <c r="E217" s="217" t="s">
        <v>673</v>
      </c>
      <c r="F217" s="218" t="s">
        <v>674</v>
      </c>
      <c r="G217" s="219" t="s">
        <v>209</v>
      </c>
      <c r="H217" s="220">
        <v>85.939999999999998</v>
      </c>
      <c r="I217" s="221"/>
      <c r="J217" s="222">
        <f>ROUND(I217*H217,2)</f>
        <v>0</v>
      </c>
      <c r="K217" s="218" t="s">
        <v>210</v>
      </c>
      <c r="L217" s="46"/>
      <c r="M217" s="223" t="s">
        <v>19</v>
      </c>
      <c r="N217" s="224" t="s">
        <v>43</v>
      </c>
      <c r="O217" s="86"/>
      <c r="P217" s="225">
        <f>O217*H217</f>
        <v>0</v>
      </c>
      <c r="Q217" s="225">
        <v>0.020480000000000002</v>
      </c>
      <c r="R217" s="225">
        <f>Q217*H217</f>
        <v>1.7600512000000002</v>
      </c>
      <c r="S217" s="225">
        <v>0</v>
      </c>
      <c r="T217" s="226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7" t="s">
        <v>211</v>
      </c>
      <c r="AT217" s="227" t="s">
        <v>206</v>
      </c>
      <c r="AU217" s="227" t="s">
        <v>81</v>
      </c>
      <c r="AY217" s="19" t="s">
        <v>203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19" t="s">
        <v>79</v>
      </c>
      <c r="BK217" s="228">
        <f>ROUND(I217*H217,2)</f>
        <v>0</v>
      </c>
      <c r="BL217" s="19" t="s">
        <v>211</v>
      </c>
      <c r="BM217" s="227" t="s">
        <v>1233</v>
      </c>
    </row>
    <row r="218" s="2" customFormat="1">
      <c r="A218" s="40"/>
      <c r="B218" s="41"/>
      <c r="C218" s="42"/>
      <c r="D218" s="229" t="s">
        <v>213</v>
      </c>
      <c r="E218" s="42"/>
      <c r="F218" s="230" t="s">
        <v>676</v>
      </c>
      <c r="G218" s="42"/>
      <c r="H218" s="42"/>
      <c r="I218" s="231"/>
      <c r="J218" s="42"/>
      <c r="K218" s="42"/>
      <c r="L218" s="46"/>
      <c r="M218" s="232"/>
      <c r="N218" s="23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213</v>
      </c>
      <c r="AU218" s="19" t="s">
        <v>81</v>
      </c>
    </row>
    <row r="219" s="13" customFormat="1">
      <c r="A219" s="13"/>
      <c r="B219" s="234"/>
      <c r="C219" s="235"/>
      <c r="D219" s="236" t="s">
        <v>215</v>
      </c>
      <c r="E219" s="237" t="s">
        <v>19</v>
      </c>
      <c r="F219" s="238" t="s">
        <v>216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215</v>
      </c>
      <c r="AU219" s="244" t="s">
        <v>81</v>
      </c>
      <c r="AV219" s="13" t="s">
        <v>79</v>
      </c>
      <c r="AW219" s="13" t="s">
        <v>33</v>
      </c>
      <c r="AX219" s="13" t="s">
        <v>72</v>
      </c>
      <c r="AY219" s="244" t="s">
        <v>203</v>
      </c>
    </row>
    <row r="220" s="13" customFormat="1">
      <c r="A220" s="13"/>
      <c r="B220" s="234"/>
      <c r="C220" s="235"/>
      <c r="D220" s="236" t="s">
        <v>215</v>
      </c>
      <c r="E220" s="237" t="s">
        <v>19</v>
      </c>
      <c r="F220" s="238" t="s">
        <v>1234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215</v>
      </c>
      <c r="AU220" s="244" t="s">
        <v>81</v>
      </c>
      <c r="AV220" s="13" t="s">
        <v>79</v>
      </c>
      <c r="AW220" s="13" t="s">
        <v>33</v>
      </c>
      <c r="AX220" s="13" t="s">
        <v>72</v>
      </c>
      <c r="AY220" s="244" t="s">
        <v>203</v>
      </c>
    </row>
    <row r="221" s="13" customFormat="1">
      <c r="A221" s="13"/>
      <c r="B221" s="234"/>
      <c r="C221" s="235"/>
      <c r="D221" s="236" t="s">
        <v>215</v>
      </c>
      <c r="E221" s="237" t="s">
        <v>19</v>
      </c>
      <c r="F221" s="238" t="s">
        <v>550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215</v>
      </c>
      <c r="AU221" s="244" t="s">
        <v>81</v>
      </c>
      <c r="AV221" s="13" t="s">
        <v>79</v>
      </c>
      <c r="AW221" s="13" t="s">
        <v>33</v>
      </c>
      <c r="AX221" s="13" t="s">
        <v>72</v>
      </c>
      <c r="AY221" s="244" t="s">
        <v>203</v>
      </c>
    </row>
    <row r="222" s="13" customFormat="1">
      <c r="A222" s="13"/>
      <c r="B222" s="234"/>
      <c r="C222" s="235"/>
      <c r="D222" s="236" t="s">
        <v>215</v>
      </c>
      <c r="E222" s="237" t="s">
        <v>19</v>
      </c>
      <c r="F222" s="238" t="s">
        <v>678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215</v>
      </c>
      <c r="AU222" s="244" t="s">
        <v>81</v>
      </c>
      <c r="AV222" s="13" t="s">
        <v>79</v>
      </c>
      <c r="AW222" s="13" t="s">
        <v>33</v>
      </c>
      <c r="AX222" s="13" t="s">
        <v>72</v>
      </c>
      <c r="AY222" s="244" t="s">
        <v>203</v>
      </c>
    </row>
    <row r="223" s="13" customFormat="1">
      <c r="A223" s="13"/>
      <c r="B223" s="234"/>
      <c r="C223" s="235"/>
      <c r="D223" s="236" t="s">
        <v>215</v>
      </c>
      <c r="E223" s="237" t="s">
        <v>19</v>
      </c>
      <c r="F223" s="238" t="s">
        <v>1042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215</v>
      </c>
      <c r="AU223" s="244" t="s">
        <v>81</v>
      </c>
      <c r="AV223" s="13" t="s">
        <v>79</v>
      </c>
      <c r="AW223" s="13" t="s">
        <v>33</v>
      </c>
      <c r="AX223" s="13" t="s">
        <v>72</v>
      </c>
      <c r="AY223" s="244" t="s">
        <v>203</v>
      </c>
    </row>
    <row r="224" s="14" customFormat="1">
      <c r="A224" s="14"/>
      <c r="B224" s="245"/>
      <c r="C224" s="246"/>
      <c r="D224" s="236" t="s">
        <v>215</v>
      </c>
      <c r="E224" s="247" t="s">
        <v>19</v>
      </c>
      <c r="F224" s="248" t="s">
        <v>1235</v>
      </c>
      <c r="G224" s="246"/>
      <c r="H224" s="249">
        <v>12.619999999999999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215</v>
      </c>
      <c r="AU224" s="255" t="s">
        <v>81</v>
      </c>
      <c r="AV224" s="14" t="s">
        <v>81</v>
      </c>
      <c r="AW224" s="14" t="s">
        <v>33</v>
      </c>
      <c r="AX224" s="14" t="s">
        <v>72</v>
      </c>
      <c r="AY224" s="255" t="s">
        <v>203</v>
      </c>
    </row>
    <row r="225" s="13" customFormat="1">
      <c r="A225" s="13"/>
      <c r="B225" s="234"/>
      <c r="C225" s="235"/>
      <c r="D225" s="236" t="s">
        <v>215</v>
      </c>
      <c r="E225" s="237" t="s">
        <v>19</v>
      </c>
      <c r="F225" s="238" t="s">
        <v>216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215</v>
      </c>
      <c r="AU225" s="244" t="s">
        <v>81</v>
      </c>
      <c r="AV225" s="13" t="s">
        <v>79</v>
      </c>
      <c r="AW225" s="13" t="s">
        <v>33</v>
      </c>
      <c r="AX225" s="13" t="s">
        <v>72</v>
      </c>
      <c r="AY225" s="244" t="s">
        <v>203</v>
      </c>
    </row>
    <row r="226" s="13" customFormat="1">
      <c r="A226" s="13"/>
      <c r="B226" s="234"/>
      <c r="C226" s="235"/>
      <c r="D226" s="236" t="s">
        <v>215</v>
      </c>
      <c r="E226" s="237" t="s">
        <v>19</v>
      </c>
      <c r="F226" s="238" t="s">
        <v>1236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215</v>
      </c>
      <c r="AU226" s="244" t="s">
        <v>81</v>
      </c>
      <c r="AV226" s="13" t="s">
        <v>79</v>
      </c>
      <c r="AW226" s="13" t="s">
        <v>33</v>
      </c>
      <c r="AX226" s="13" t="s">
        <v>72</v>
      </c>
      <c r="AY226" s="244" t="s">
        <v>203</v>
      </c>
    </row>
    <row r="227" s="13" customFormat="1">
      <c r="A227" s="13"/>
      <c r="B227" s="234"/>
      <c r="C227" s="235"/>
      <c r="D227" s="236" t="s">
        <v>215</v>
      </c>
      <c r="E227" s="237" t="s">
        <v>19</v>
      </c>
      <c r="F227" s="238" t="s">
        <v>550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215</v>
      </c>
      <c r="AU227" s="244" t="s">
        <v>81</v>
      </c>
      <c r="AV227" s="13" t="s">
        <v>79</v>
      </c>
      <c r="AW227" s="13" t="s">
        <v>33</v>
      </c>
      <c r="AX227" s="13" t="s">
        <v>72</v>
      </c>
      <c r="AY227" s="244" t="s">
        <v>203</v>
      </c>
    </row>
    <row r="228" s="13" customFormat="1">
      <c r="A228" s="13"/>
      <c r="B228" s="234"/>
      <c r="C228" s="235"/>
      <c r="D228" s="236" t="s">
        <v>215</v>
      </c>
      <c r="E228" s="237" t="s">
        <v>19</v>
      </c>
      <c r="F228" s="238" t="s">
        <v>678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215</v>
      </c>
      <c r="AU228" s="244" t="s">
        <v>81</v>
      </c>
      <c r="AV228" s="13" t="s">
        <v>79</v>
      </c>
      <c r="AW228" s="13" t="s">
        <v>33</v>
      </c>
      <c r="AX228" s="13" t="s">
        <v>72</v>
      </c>
      <c r="AY228" s="244" t="s">
        <v>203</v>
      </c>
    </row>
    <row r="229" s="13" customFormat="1">
      <c r="A229" s="13"/>
      <c r="B229" s="234"/>
      <c r="C229" s="235"/>
      <c r="D229" s="236" t="s">
        <v>215</v>
      </c>
      <c r="E229" s="237" t="s">
        <v>19</v>
      </c>
      <c r="F229" s="238" t="s">
        <v>1042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215</v>
      </c>
      <c r="AU229" s="244" t="s">
        <v>81</v>
      </c>
      <c r="AV229" s="13" t="s">
        <v>79</v>
      </c>
      <c r="AW229" s="13" t="s">
        <v>33</v>
      </c>
      <c r="AX229" s="13" t="s">
        <v>72</v>
      </c>
      <c r="AY229" s="244" t="s">
        <v>203</v>
      </c>
    </row>
    <row r="230" s="14" customFormat="1">
      <c r="A230" s="14"/>
      <c r="B230" s="245"/>
      <c r="C230" s="246"/>
      <c r="D230" s="236" t="s">
        <v>215</v>
      </c>
      <c r="E230" s="247" t="s">
        <v>19</v>
      </c>
      <c r="F230" s="248" t="s">
        <v>1237</v>
      </c>
      <c r="G230" s="246"/>
      <c r="H230" s="249">
        <v>12.619999999999999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215</v>
      </c>
      <c r="AU230" s="255" t="s">
        <v>81</v>
      </c>
      <c r="AV230" s="14" t="s">
        <v>81</v>
      </c>
      <c r="AW230" s="14" t="s">
        <v>33</v>
      </c>
      <c r="AX230" s="14" t="s">
        <v>72</v>
      </c>
      <c r="AY230" s="255" t="s">
        <v>203</v>
      </c>
    </row>
    <row r="231" s="13" customFormat="1">
      <c r="A231" s="13"/>
      <c r="B231" s="234"/>
      <c r="C231" s="235"/>
      <c r="D231" s="236" t="s">
        <v>215</v>
      </c>
      <c r="E231" s="237" t="s">
        <v>19</v>
      </c>
      <c r="F231" s="238" t="s">
        <v>216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215</v>
      </c>
      <c r="AU231" s="244" t="s">
        <v>81</v>
      </c>
      <c r="AV231" s="13" t="s">
        <v>79</v>
      </c>
      <c r="AW231" s="13" t="s">
        <v>33</v>
      </c>
      <c r="AX231" s="13" t="s">
        <v>72</v>
      </c>
      <c r="AY231" s="244" t="s">
        <v>203</v>
      </c>
    </row>
    <row r="232" s="13" customFormat="1">
      <c r="A232" s="13"/>
      <c r="B232" s="234"/>
      <c r="C232" s="235"/>
      <c r="D232" s="236" t="s">
        <v>215</v>
      </c>
      <c r="E232" s="237" t="s">
        <v>19</v>
      </c>
      <c r="F232" s="238" t="s">
        <v>1238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215</v>
      </c>
      <c r="AU232" s="244" t="s">
        <v>81</v>
      </c>
      <c r="AV232" s="13" t="s">
        <v>79</v>
      </c>
      <c r="AW232" s="13" t="s">
        <v>33</v>
      </c>
      <c r="AX232" s="13" t="s">
        <v>72</v>
      </c>
      <c r="AY232" s="244" t="s">
        <v>203</v>
      </c>
    </row>
    <row r="233" s="13" customFormat="1">
      <c r="A233" s="13"/>
      <c r="B233" s="234"/>
      <c r="C233" s="235"/>
      <c r="D233" s="236" t="s">
        <v>215</v>
      </c>
      <c r="E233" s="237" t="s">
        <v>19</v>
      </c>
      <c r="F233" s="238" t="s">
        <v>553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215</v>
      </c>
      <c r="AU233" s="244" t="s">
        <v>81</v>
      </c>
      <c r="AV233" s="13" t="s">
        <v>79</v>
      </c>
      <c r="AW233" s="13" t="s">
        <v>33</v>
      </c>
      <c r="AX233" s="13" t="s">
        <v>72</v>
      </c>
      <c r="AY233" s="244" t="s">
        <v>203</v>
      </c>
    </row>
    <row r="234" s="13" customFormat="1">
      <c r="A234" s="13"/>
      <c r="B234" s="234"/>
      <c r="C234" s="235"/>
      <c r="D234" s="236" t="s">
        <v>215</v>
      </c>
      <c r="E234" s="237" t="s">
        <v>19</v>
      </c>
      <c r="F234" s="238" t="s">
        <v>678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215</v>
      </c>
      <c r="AU234" s="244" t="s">
        <v>81</v>
      </c>
      <c r="AV234" s="13" t="s">
        <v>79</v>
      </c>
      <c r="AW234" s="13" t="s">
        <v>33</v>
      </c>
      <c r="AX234" s="13" t="s">
        <v>72</v>
      </c>
      <c r="AY234" s="244" t="s">
        <v>203</v>
      </c>
    </row>
    <row r="235" s="13" customFormat="1">
      <c r="A235" s="13"/>
      <c r="B235" s="234"/>
      <c r="C235" s="235"/>
      <c r="D235" s="236" t="s">
        <v>215</v>
      </c>
      <c r="E235" s="237" t="s">
        <v>19</v>
      </c>
      <c r="F235" s="238" t="s">
        <v>1042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215</v>
      </c>
      <c r="AU235" s="244" t="s">
        <v>81</v>
      </c>
      <c r="AV235" s="13" t="s">
        <v>79</v>
      </c>
      <c r="AW235" s="13" t="s">
        <v>33</v>
      </c>
      <c r="AX235" s="13" t="s">
        <v>72</v>
      </c>
      <c r="AY235" s="244" t="s">
        <v>203</v>
      </c>
    </row>
    <row r="236" s="14" customFormat="1">
      <c r="A236" s="14"/>
      <c r="B236" s="245"/>
      <c r="C236" s="246"/>
      <c r="D236" s="236" t="s">
        <v>215</v>
      </c>
      <c r="E236" s="247" t="s">
        <v>19</v>
      </c>
      <c r="F236" s="248" t="s">
        <v>1239</v>
      </c>
      <c r="G236" s="246"/>
      <c r="H236" s="249">
        <v>60.700000000000003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215</v>
      </c>
      <c r="AU236" s="255" t="s">
        <v>81</v>
      </c>
      <c r="AV236" s="14" t="s">
        <v>81</v>
      </c>
      <c r="AW236" s="14" t="s">
        <v>33</v>
      </c>
      <c r="AX236" s="14" t="s">
        <v>72</v>
      </c>
      <c r="AY236" s="255" t="s">
        <v>203</v>
      </c>
    </row>
    <row r="237" s="15" customFormat="1">
      <c r="A237" s="15"/>
      <c r="B237" s="256"/>
      <c r="C237" s="257"/>
      <c r="D237" s="236" t="s">
        <v>215</v>
      </c>
      <c r="E237" s="258" t="s">
        <v>19</v>
      </c>
      <c r="F237" s="259" t="s">
        <v>246</v>
      </c>
      <c r="G237" s="257"/>
      <c r="H237" s="260">
        <v>85.939999999999998</v>
      </c>
      <c r="I237" s="261"/>
      <c r="J237" s="257"/>
      <c r="K237" s="257"/>
      <c r="L237" s="262"/>
      <c r="M237" s="263"/>
      <c r="N237" s="264"/>
      <c r="O237" s="264"/>
      <c r="P237" s="264"/>
      <c r="Q237" s="264"/>
      <c r="R237" s="264"/>
      <c r="S237" s="264"/>
      <c r="T237" s="26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6" t="s">
        <v>215</v>
      </c>
      <c r="AU237" s="266" t="s">
        <v>81</v>
      </c>
      <c r="AV237" s="15" t="s">
        <v>211</v>
      </c>
      <c r="AW237" s="15" t="s">
        <v>33</v>
      </c>
      <c r="AX237" s="15" t="s">
        <v>79</v>
      </c>
      <c r="AY237" s="266" t="s">
        <v>203</v>
      </c>
    </row>
    <row r="238" s="2" customFormat="1" ht="16.5" customHeight="1">
      <c r="A238" s="40"/>
      <c r="B238" s="41"/>
      <c r="C238" s="216" t="s">
        <v>211</v>
      </c>
      <c r="D238" s="216" t="s">
        <v>206</v>
      </c>
      <c r="E238" s="217" t="s">
        <v>725</v>
      </c>
      <c r="F238" s="218" t="s">
        <v>726</v>
      </c>
      <c r="G238" s="219" t="s">
        <v>727</v>
      </c>
      <c r="H238" s="220">
        <v>27.010000000000002</v>
      </c>
      <c r="I238" s="221"/>
      <c r="J238" s="222">
        <f>ROUND(I238*H238,2)</f>
        <v>0</v>
      </c>
      <c r="K238" s="218" t="s">
        <v>210</v>
      </c>
      <c r="L238" s="46"/>
      <c r="M238" s="223" t="s">
        <v>19</v>
      </c>
      <c r="N238" s="224" t="s">
        <v>43</v>
      </c>
      <c r="O238" s="86"/>
      <c r="P238" s="225">
        <f>O238*H238</f>
        <v>0</v>
      </c>
      <c r="Q238" s="225">
        <v>0.0015</v>
      </c>
      <c r="R238" s="225">
        <f>Q238*H238</f>
        <v>0.040515000000000002</v>
      </c>
      <c r="S238" s="225">
        <v>0</v>
      </c>
      <c r="T238" s="226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7" t="s">
        <v>211</v>
      </c>
      <c r="AT238" s="227" t="s">
        <v>206</v>
      </c>
      <c r="AU238" s="227" t="s">
        <v>81</v>
      </c>
      <c r="AY238" s="19" t="s">
        <v>203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19" t="s">
        <v>79</v>
      </c>
      <c r="BK238" s="228">
        <f>ROUND(I238*H238,2)</f>
        <v>0</v>
      </c>
      <c r="BL238" s="19" t="s">
        <v>211</v>
      </c>
      <c r="BM238" s="227" t="s">
        <v>1240</v>
      </c>
    </row>
    <row r="239" s="2" customFormat="1">
      <c r="A239" s="40"/>
      <c r="B239" s="41"/>
      <c r="C239" s="42"/>
      <c r="D239" s="229" t="s">
        <v>213</v>
      </c>
      <c r="E239" s="42"/>
      <c r="F239" s="230" t="s">
        <v>729</v>
      </c>
      <c r="G239" s="42"/>
      <c r="H239" s="42"/>
      <c r="I239" s="231"/>
      <c r="J239" s="42"/>
      <c r="K239" s="42"/>
      <c r="L239" s="46"/>
      <c r="M239" s="232"/>
      <c r="N239" s="233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213</v>
      </c>
      <c r="AU239" s="19" t="s">
        <v>81</v>
      </c>
    </row>
    <row r="240" s="13" customFormat="1">
      <c r="A240" s="13"/>
      <c r="B240" s="234"/>
      <c r="C240" s="235"/>
      <c r="D240" s="236" t="s">
        <v>215</v>
      </c>
      <c r="E240" s="237" t="s">
        <v>19</v>
      </c>
      <c r="F240" s="238" t="s">
        <v>216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215</v>
      </c>
      <c r="AU240" s="244" t="s">
        <v>81</v>
      </c>
      <c r="AV240" s="13" t="s">
        <v>79</v>
      </c>
      <c r="AW240" s="13" t="s">
        <v>33</v>
      </c>
      <c r="AX240" s="13" t="s">
        <v>72</v>
      </c>
      <c r="AY240" s="244" t="s">
        <v>203</v>
      </c>
    </row>
    <row r="241" s="13" customFormat="1">
      <c r="A241" s="13"/>
      <c r="B241" s="234"/>
      <c r="C241" s="235"/>
      <c r="D241" s="236" t="s">
        <v>215</v>
      </c>
      <c r="E241" s="237" t="s">
        <v>19</v>
      </c>
      <c r="F241" s="238" t="s">
        <v>1241</v>
      </c>
      <c r="G241" s="235"/>
      <c r="H241" s="237" t="s">
        <v>19</v>
      </c>
      <c r="I241" s="239"/>
      <c r="J241" s="235"/>
      <c r="K241" s="235"/>
      <c r="L241" s="240"/>
      <c r="M241" s="241"/>
      <c r="N241" s="242"/>
      <c r="O241" s="242"/>
      <c r="P241" s="242"/>
      <c r="Q241" s="242"/>
      <c r="R241" s="242"/>
      <c r="S241" s="242"/>
      <c r="T241" s="24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4" t="s">
        <v>215</v>
      </c>
      <c r="AU241" s="244" t="s">
        <v>81</v>
      </c>
      <c r="AV241" s="13" t="s">
        <v>79</v>
      </c>
      <c r="AW241" s="13" t="s">
        <v>33</v>
      </c>
      <c r="AX241" s="13" t="s">
        <v>72</v>
      </c>
      <c r="AY241" s="244" t="s">
        <v>203</v>
      </c>
    </row>
    <row r="242" s="13" customFormat="1">
      <c r="A242" s="13"/>
      <c r="B242" s="234"/>
      <c r="C242" s="235"/>
      <c r="D242" s="236" t="s">
        <v>215</v>
      </c>
      <c r="E242" s="237" t="s">
        <v>19</v>
      </c>
      <c r="F242" s="238" t="s">
        <v>541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215</v>
      </c>
      <c r="AU242" s="244" t="s">
        <v>81</v>
      </c>
      <c r="AV242" s="13" t="s">
        <v>79</v>
      </c>
      <c r="AW242" s="13" t="s">
        <v>33</v>
      </c>
      <c r="AX242" s="13" t="s">
        <v>72</v>
      </c>
      <c r="AY242" s="244" t="s">
        <v>203</v>
      </c>
    </row>
    <row r="243" s="13" customFormat="1">
      <c r="A243" s="13"/>
      <c r="B243" s="234"/>
      <c r="C243" s="235"/>
      <c r="D243" s="236" t="s">
        <v>215</v>
      </c>
      <c r="E243" s="237" t="s">
        <v>19</v>
      </c>
      <c r="F243" s="238" t="s">
        <v>731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215</v>
      </c>
      <c r="AU243" s="244" t="s">
        <v>81</v>
      </c>
      <c r="AV243" s="13" t="s">
        <v>79</v>
      </c>
      <c r="AW243" s="13" t="s">
        <v>33</v>
      </c>
      <c r="AX243" s="13" t="s">
        <v>72</v>
      </c>
      <c r="AY243" s="244" t="s">
        <v>203</v>
      </c>
    </row>
    <row r="244" s="13" customFormat="1">
      <c r="A244" s="13"/>
      <c r="B244" s="234"/>
      <c r="C244" s="235"/>
      <c r="D244" s="236" t="s">
        <v>215</v>
      </c>
      <c r="E244" s="237" t="s">
        <v>19</v>
      </c>
      <c r="F244" s="238" t="s">
        <v>1242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215</v>
      </c>
      <c r="AU244" s="244" t="s">
        <v>81</v>
      </c>
      <c r="AV244" s="13" t="s">
        <v>79</v>
      </c>
      <c r="AW244" s="13" t="s">
        <v>33</v>
      </c>
      <c r="AX244" s="13" t="s">
        <v>72</v>
      </c>
      <c r="AY244" s="244" t="s">
        <v>203</v>
      </c>
    </row>
    <row r="245" s="14" customFormat="1">
      <c r="A245" s="14"/>
      <c r="B245" s="245"/>
      <c r="C245" s="246"/>
      <c r="D245" s="236" t="s">
        <v>215</v>
      </c>
      <c r="E245" s="247" t="s">
        <v>19</v>
      </c>
      <c r="F245" s="248" t="s">
        <v>733</v>
      </c>
      <c r="G245" s="246"/>
      <c r="H245" s="249">
        <v>4.8399999999999999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215</v>
      </c>
      <c r="AU245" s="255" t="s">
        <v>81</v>
      </c>
      <c r="AV245" s="14" t="s">
        <v>81</v>
      </c>
      <c r="AW245" s="14" t="s">
        <v>33</v>
      </c>
      <c r="AX245" s="14" t="s">
        <v>72</v>
      </c>
      <c r="AY245" s="255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216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3" customFormat="1">
      <c r="A247" s="13"/>
      <c r="B247" s="234"/>
      <c r="C247" s="235"/>
      <c r="D247" s="236" t="s">
        <v>215</v>
      </c>
      <c r="E247" s="237" t="s">
        <v>19</v>
      </c>
      <c r="F247" s="238" t="s">
        <v>1243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215</v>
      </c>
      <c r="AU247" s="244" t="s">
        <v>81</v>
      </c>
      <c r="AV247" s="13" t="s">
        <v>79</v>
      </c>
      <c r="AW247" s="13" t="s">
        <v>33</v>
      </c>
      <c r="AX247" s="13" t="s">
        <v>72</v>
      </c>
      <c r="AY247" s="244" t="s">
        <v>203</v>
      </c>
    </row>
    <row r="248" s="13" customFormat="1">
      <c r="A248" s="13"/>
      <c r="B248" s="234"/>
      <c r="C248" s="235"/>
      <c r="D248" s="236" t="s">
        <v>215</v>
      </c>
      <c r="E248" s="237" t="s">
        <v>19</v>
      </c>
      <c r="F248" s="238" t="s">
        <v>541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215</v>
      </c>
      <c r="AU248" s="244" t="s">
        <v>81</v>
      </c>
      <c r="AV248" s="13" t="s">
        <v>79</v>
      </c>
      <c r="AW248" s="13" t="s">
        <v>33</v>
      </c>
      <c r="AX248" s="13" t="s">
        <v>72</v>
      </c>
      <c r="AY248" s="244" t="s">
        <v>203</v>
      </c>
    </row>
    <row r="249" s="13" customFormat="1">
      <c r="A249" s="13"/>
      <c r="B249" s="234"/>
      <c r="C249" s="235"/>
      <c r="D249" s="236" t="s">
        <v>215</v>
      </c>
      <c r="E249" s="237" t="s">
        <v>19</v>
      </c>
      <c r="F249" s="238" t="s">
        <v>731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215</v>
      </c>
      <c r="AU249" s="244" t="s">
        <v>81</v>
      </c>
      <c r="AV249" s="13" t="s">
        <v>79</v>
      </c>
      <c r="AW249" s="13" t="s">
        <v>33</v>
      </c>
      <c r="AX249" s="13" t="s">
        <v>72</v>
      </c>
      <c r="AY249" s="244" t="s">
        <v>203</v>
      </c>
    </row>
    <row r="250" s="13" customFormat="1">
      <c r="A250" s="13"/>
      <c r="B250" s="234"/>
      <c r="C250" s="235"/>
      <c r="D250" s="236" t="s">
        <v>215</v>
      </c>
      <c r="E250" s="237" t="s">
        <v>19</v>
      </c>
      <c r="F250" s="238" t="s">
        <v>1242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215</v>
      </c>
      <c r="AU250" s="244" t="s">
        <v>81</v>
      </c>
      <c r="AV250" s="13" t="s">
        <v>79</v>
      </c>
      <c r="AW250" s="13" t="s">
        <v>33</v>
      </c>
      <c r="AX250" s="13" t="s">
        <v>72</v>
      </c>
      <c r="AY250" s="244" t="s">
        <v>203</v>
      </c>
    </row>
    <row r="251" s="14" customFormat="1">
      <c r="A251" s="14"/>
      <c r="B251" s="245"/>
      <c r="C251" s="246"/>
      <c r="D251" s="236" t="s">
        <v>215</v>
      </c>
      <c r="E251" s="247" t="s">
        <v>19</v>
      </c>
      <c r="F251" s="248" t="s">
        <v>733</v>
      </c>
      <c r="G251" s="246"/>
      <c r="H251" s="249">
        <v>4.8399999999999999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215</v>
      </c>
      <c r="AU251" s="255" t="s">
        <v>81</v>
      </c>
      <c r="AV251" s="14" t="s">
        <v>81</v>
      </c>
      <c r="AW251" s="14" t="s">
        <v>33</v>
      </c>
      <c r="AX251" s="14" t="s">
        <v>72</v>
      </c>
      <c r="AY251" s="255" t="s">
        <v>203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216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3" customFormat="1">
      <c r="A253" s="13"/>
      <c r="B253" s="234"/>
      <c r="C253" s="235"/>
      <c r="D253" s="236" t="s">
        <v>215</v>
      </c>
      <c r="E253" s="237" t="s">
        <v>19</v>
      </c>
      <c r="F253" s="238" t="s">
        <v>1244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215</v>
      </c>
      <c r="AU253" s="244" t="s">
        <v>81</v>
      </c>
      <c r="AV253" s="13" t="s">
        <v>79</v>
      </c>
      <c r="AW253" s="13" t="s">
        <v>33</v>
      </c>
      <c r="AX253" s="13" t="s">
        <v>72</v>
      </c>
      <c r="AY253" s="244" t="s">
        <v>203</v>
      </c>
    </row>
    <row r="254" s="13" customFormat="1">
      <c r="A254" s="13"/>
      <c r="B254" s="234"/>
      <c r="C254" s="235"/>
      <c r="D254" s="236" t="s">
        <v>215</v>
      </c>
      <c r="E254" s="237" t="s">
        <v>19</v>
      </c>
      <c r="F254" s="238" t="s">
        <v>547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215</v>
      </c>
      <c r="AU254" s="244" t="s">
        <v>81</v>
      </c>
      <c r="AV254" s="13" t="s">
        <v>79</v>
      </c>
      <c r="AW254" s="13" t="s">
        <v>33</v>
      </c>
      <c r="AX254" s="13" t="s">
        <v>72</v>
      </c>
      <c r="AY254" s="244" t="s">
        <v>203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731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3" customFormat="1">
      <c r="A256" s="13"/>
      <c r="B256" s="234"/>
      <c r="C256" s="235"/>
      <c r="D256" s="236" t="s">
        <v>215</v>
      </c>
      <c r="E256" s="237" t="s">
        <v>19</v>
      </c>
      <c r="F256" s="238" t="s">
        <v>1245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215</v>
      </c>
      <c r="AU256" s="244" t="s">
        <v>81</v>
      </c>
      <c r="AV256" s="13" t="s">
        <v>79</v>
      </c>
      <c r="AW256" s="13" t="s">
        <v>33</v>
      </c>
      <c r="AX256" s="13" t="s">
        <v>72</v>
      </c>
      <c r="AY256" s="244" t="s">
        <v>203</v>
      </c>
    </row>
    <row r="257" s="14" customFormat="1">
      <c r="A257" s="14"/>
      <c r="B257" s="245"/>
      <c r="C257" s="246"/>
      <c r="D257" s="236" t="s">
        <v>215</v>
      </c>
      <c r="E257" s="247" t="s">
        <v>19</v>
      </c>
      <c r="F257" s="248" t="s">
        <v>733</v>
      </c>
      <c r="G257" s="246"/>
      <c r="H257" s="249">
        <v>4.8399999999999999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215</v>
      </c>
      <c r="AU257" s="255" t="s">
        <v>81</v>
      </c>
      <c r="AV257" s="14" t="s">
        <v>81</v>
      </c>
      <c r="AW257" s="14" t="s">
        <v>33</v>
      </c>
      <c r="AX257" s="14" t="s">
        <v>72</v>
      </c>
      <c r="AY257" s="255" t="s">
        <v>203</v>
      </c>
    </row>
    <row r="258" s="13" customFormat="1">
      <c r="A258" s="13"/>
      <c r="B258" s="234"/>
      <c r="C258" s="235"/>
      <c r="D258" s="236" t="s">
        <v>215</v>
      </c>
      <c r="E258" s="237" t="s">
        <v>19</v>
      </c>
      <c r="F258" s="238" t="s">
        <v>216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215</v>
      </c>
      <c r="AU258" s="244" t="s">
        <v>81</v>
      </c>
      <c r="AV258" s="13" t="s">
        <v>79</v>
      </c>
      <c r="AW258" s="13" t="s">
        <v>33</v>
      </c>
      <c r="AX258" s="13" t="s">
        <v>72</v>
      </c>
      <c r="AY258" s="244" t="s">
        <v>203</v>
      </c>
    </row>
    <row r="259" s="13" customFormat="1">
      <c r="A259" s="13"/>
      <c r="B259" s="234"/>
      <c r="C259" s="235"/>
      <c r="D259" s="236" t="s">
        <v>215</v>
      </c>
      <c r="E259" s="237" t="s">
        <v>19</v>
      </c>
      <c r="F259" s="238" t="s">
        <v>1246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215</v>
      </c>
      <c r="AU259" s="244" t="s">
        <v>81</v>
      </c>
      <c r="AV259" s="13" t="s">
        <v>79</v>
      </c>
      <c r="AW259" s="13" t="s">
        <v>33</v>
      </c>
      <c r="AX259" s="13" t="s">
        <v>72</v>
      </c>
      <c r="AY259" s="244" t="s">
        <v>203</v>
      </c>
    </row>
    <row r="260" s="13" customFormat="1">
      <c r="A260" s="13"/>
      <c r="B260" s="234"/>
      <c r="C260" s="235"/>
      <c r="D260" s="236" t="s">
        <v>215</v>
      </c>
      <c r="E260" s="237" t="s">
        <v>19</v>
      </c>
      <c r="F260" s="238" t="s">
        <v>556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215</v>
      </c>
      <c r="AU260" s="244" t="s">
        <v>81</v>
      </c>
      <c r="AV260" s="13" t="s">
        <v>79</v>
      </c>
      <c r="AW260" s="13" t="s">
        <v>33</v>
      </c>
      <c r="AX260" s="13" t="s">
        <v>72</v>
      </c>
      <c r="AY260" s="244" t="s">
        <v>203</v>
      </c>
    </row>
    <row r="261" s="13" customFormat="1">
      <c r="A261" s="13"/>
      <c r="B261" s="234"/>
      <c r="C261" s="235"/>
      <c r="D261" s="236" t="s">
        <v>215</v>
      </c>
      <c r="E261" s="237" t="s">
        <v>19</v>
      </c>
      <c r="F261" s="238" t="s">
        <v>731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215</v>
      </c>
      <c r="AU261" s="244" t="s">
        <v>81</v>
      </c>
      <c r="AV261" s="13" t="s">
        <v>79</v>
      </c>
      <c r="AW261" s="13" t="s">
        <v>33</v>
      </c>
      <c r="AX261" s="13" t="s">
        <v>72</v>
      </c>
      <c r="AY261" s="244" t="s">
        <v>203</v>
      </c>
    </row>
    <row r="262" s="13" customFormat="1">
      <c r="A262" s="13"/>
      <c r="B262" s="234"/>
      <c r="C262" s="235"/>
      <c r="D262" s="236" t="s">
        <v>215</v>
      </c>
      <c r="E262" s="237" t="s">
        <v>19</v>
      </c>
      <c r="F262" s="238" t="s">
        <v>1245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215</v>
      </c>
      <c r="AU262" s="244" t="s">
        <v>81</v>
      </c>
      <c r="AV262" s="13" t="s">
        <v>79</v>
      </c>
      <c r="AW262" s="13" t="s">
        <v>33</v>
      </c>
      <c r="AX262" s="13" t="s">
        <v>72</v>
      </c>
      <c r="AY262" s="244" t="s">
        <v>203</v>
      </c>
    </row>
    <row r="263" s="14" customFormat="1">
      <c r="A263" s="14"/>
      <c r="B263" s="245"/>
      <c r="C263" s="246"/>
      <c r="D263" s="236" t="s">
        <v>215</v>
      </c>
      <c r="E263" s="247" t="s">
        <v>19</v>
      </c>
      <c r="F263" s="248" t="s">
        <v>733</v>
      </c>
      <c r="G263" s="246"/>
      <c r="H263" s="249">
        <v>4.8399999999999999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215</v>
      </c>
      <c r="AU263" s="255" t="s">
        <v>81</v>
      </c>
      <c r="AV263" s="14" t="s">
        <v>81</v>
      </c>
      <c r="AW263" s="14" t="s">
        <v>33</v>
      </c>
      <c r="AX263" s="14" t="s">
        <v>72</v>
      </c>
      <c r="AY263" s="255" t="s">
        <v>203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216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3" customFormat="1">
      <c r="A265" s="13"/>
      <c r="B265" s="234"/>
      <c r="C265" s="235"/>
      <c r="D265" s="236" t="s">
        <v>215</v>
      </c>
      <c r="E265" s="237" t="s">
        <v>19</v>
      </c>
      <c r="F265" s="238" t="s">
        <v>1247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215</v>
      </c>
      <c r="AU265" s="244" t="s">
        <v>81</v>
      </c>
      <c r="AV265" s="13" t="s">
        <v>79</v>
      </c>
      <c r="AW265" s="13" t="s">
        <v>33</v>
      </c>
      <c r="AX265" s="13" t="s">
        <v>72</v>
      </c>
      <c r="AY265" s="244" t="s">
        <v>203</v>
      </c>
    </row>
    <row r="266" s="13" customFormat="1">
      <c r="A266" s="13"/>
      <c r="B266" s="234"/>
      <c r="C266" s="235"/>
      <c r="D266" s="236" t="s">
        <v>215</v>
      </c>
      <c r="E266" s="237" t="s">
        <v>19</v>
      </c>
      <c r="F266" s="238" t="s">
        <v>559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215</v>
      </c>
      <c r="AU266" s="244" t="s">
        <v>81</v>
      </c>
      <c r="AV266" s="13" t="s">
        <v>79</v>
      </c>
      <c r="AW266" s="13" t="s">
        <v>33</v>
      </c>
      <c r="AX266" s="13" t="s">
        <v>72</v>
      </c>
      <c r="AY266" s="244" t="s">
        <v>203</v>
      </c>
    </row>
    <row r="267" s="13" customFormat="1">
      <c r="A267" s="13"/>
      <c r="B267" s="234"/>
      <c r="C267" s="235"/>
      <c r="D267" s="236" t="s">
        <v>215</v>
      </c>
      <c r="E267" s="237" t="s">
        <v>19</v>
      </c>
      <c r="F267" s="238" t="s">
        <v>731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215</v>
      </c>
      <c r="AU267" s="244" t="s">
        <v>81</v>
      </c>
      <c r="AV267" s="13" t="s">
        <v>79</v>
      </c>
      <c r="AW267" s="13" t="s">
        <v>33</v>
      </c>
      <c r="AX267" s="13" t="s">
        <v>72</v>
      </c>
      <c r="AY267" s="244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1248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4" customFormat="1">
      <c r="A269" s="14"/>
      <c r="B269" s="245"/>
      <c r="C269" s="246"/>
      <c r="D269" s="236" t="s">
        <v>215</v>
      </c>
      <c r="E269" s="247" t="s">
        <v>19</v>
      </c>
      <c r="F269" s="248" t="s">
        <v>1249</v>
      </c>
      <c r="G269" s="246"/>
      <c r="H269" s="249">
        <v>4.4500000000000002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215</v>
      </c>
      <c r="AU269" s="255" t="s">
        <v>81</v>
      </c>
      <c r="AV269" s="14" t="s">
        <v>81</v>
      </c>
      <c r="AW269" s="14" t="s">
        <v>33</v>
      </c>
      <c r="AX269" s="14" t="s">
        <v>72</v>
      </c>
      <c r="AY269" s="255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216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3" customFormat="1">
      <c r="A271" s="13"/>
      <c r="B271" s="234"/>
      <c r="C271" s="235"/>
      <c r="D271" s="236" t="s">
        <v>215</v>
      </c>
      <c r="E271" s="237" t="s">
        <v>19</v>
      </c>
      <c r="F271" s="238" t="s">
        <v>1250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215</v>
      </c>
      <c r="AU271" s="244" t="s">
        <v>81</v>
      </c>
      <c r="AV271" s="13" t="s">
        <v>79</v>
      </c>
      <c r="AW271" s="13" t="s">
        <v>33</v>
      </c>
      <c r="AX271" s="13" t="s">
        <v>72</v>
      </c>
      <c r="AY271" s="244" t="s">
        <v>203</v>
      </c>
    </row>
    <row r="272" s="13" customFormat="1">
      <c r="A272" s="13"/>
      <c r="B272" s="234"/>
      <c r="C272" s="235"/>
      <c r="D272" s="236" t="s">
        <v>215</v>
      </c>
      <c r="E272" s="237" t="s">
        <v>19</v>
      </c>
      <c r="F272" s="238" t="s">
        <v>1213</v>
      </c>
      <c r="G272" s="235"/>
      <c r="H272" s="237" t="s">
        <v>19</v>
      </c>
      <c r="I272" s="239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215</v>
      </c>
      <c r="AU272" s="244" t="s">
        <v>81</v>
      </c>
      <c r="AV272" s="13" t="s">
        <v>79</v>
      </c>
      <c r="AW272" s="13" t="s">
        <v>33</v>
      </c>
      <c r="AX272" s="13" t="s">
        <v>72</v>
      </c>
      <c r="AY272" s="244" t="s">
        <v>203</v>
      </c>
    </row>
    <row r="273" s="13" customFormat="1">
      <c r="A273" s="13"/>
      <c r="B273" s="234"/>
      <c r="C273" s="235"/>
      <c r="D273" s="236" t="s">
        <v>215</v>
      </c>
      <c r="E273" s="237" t="s">
        <v>19</v>
      </c>
      <c r="F273" s="238" t="s">
        <v>731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215</v>
      </c>
      <c r="AU273" s="244" t="s">
        <v>81</v>
      </c>
      <c r="AV273" s="13" t="s">
        <v>79</v>
      </c>
      <c r="AW273" s="13" t="s">
        <v>33</v>
      </c>
      <c r="AX273" s="13" t="s">
        <v>72</v>
      </c>
      <c r="AY273" s="244" t="s">
        <v>203</v>
      </c>
    </row>
    <row r="274" s="13" customFormat="1">
      <c r="A274" s="13"/>
      <c r="B274" s="234"/>
      <c r="C274" s="235"/>
      <c r="D274" s="236" t="s">
        <v>215</v>
      </c>
      <c r="E274" s="237" t="s">
        <v>19</v>
      </c>
      <c r="F274" s="238" t="s">
        <v>1251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215</v>
      </c>
      <c r="AU274" s="244" t="s">
        <v>81</v>
      </c>
      <c r="AV274" s="13" t="s">
        <v>79</v>
      </c>
      <c r="AW274" s="13" t="s">
        <v>33</v>
      </c>
      <c r="AX274" s="13" t="s">
        <v>72</v>
      </c>
      <c r="AY274" s="244" t="s">
        <v>203</v>
      </c>
    </row>
    <row r="275" s="14" customFormat="1">
      <c r="A275" s="14"/>
      <c r="B275" s="245"/>
      <c r="C275" s="246"/>
      <c r="D275" s="236" t="s">
        <v>215</v>
      </c>
      <c r="E275" s="247" t="s">
        <v>19</v>
      </c>
      <c r="F275" s="248" t="s">
        <v>1252</v>
      </c>
      <c r="G275" s="246"/>
      <c r="H275" s="249">
        <v>3.2000000000000002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215</v>
      </c>
      <c r="AU275" s="255" t="s">
        <v>81</v>
      </c>
      <c r="AV275" s="14" t="s">
        <v>81</v>
      </c>
      <c r="AW275" s="14" t="s">
        <v>33</v>
      </c>
      <c r="AX275" s="14" t="s">
        <v>72</v>
      </c>
      <c r="AY275" s="255" t="s">
        <v>203</v>
      </c>
    </row>
    <row r="276" s="15" customFormat="1">
      <c r="A276" s="15"/>
      <c r="B276" s="256"/>
      <c r="C276" s="257"/>
      <c r="D276" s="236" t="s">
        <v>215</v>
      </c>
      <c r="E276" s="258" t="s">
        <v>19</v>
      </c>
      <c r="F276" s="259" t="s">
        <v>246</v>
      </c>
      <c r="G276" s="257"/>
      <c r="H276" s="260">
        <v>27.009999999999998</v>
      </c>
      <c r="I276" s="261"/>
      <c r="J276" s="257"/>
      <c r="K276" s="257"/>
      <c r="L276" s="262"/>
      <c r="M276" s="263"/>
      <c r="N276" s="264"/>
      <c r="O276" s="264"/>
      <c r="P276" s="264"/>
      <c r="Q276" s="264"/>
      <c r="R276" s="264"/>
      <c r="S276" s="264"/>
      <c r="T276" s="26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6" t="s">
        <v>215</v>
      </c>
      <c r="AU276" s="266" t="s">
        <v>81</v>
      </c>
      <c r="AV276" s="15" t="s">
        <v>211</v>
      </c>
      <c r="AW276" s="15" t="s">
        <v>33</v>
      </c>
      <c r="AX276" s="15" t="s">
        <v>79</v>
      </c>
      <c r="AY276" s="266" t="s">
        <v>203</v>
      </c>
    </row>
    <row r="277" s="12" customFormat="1" ht="22.8" customHeight="1">
      <c r="A277" s="12"/>
      <c r="B277" s="200"/>
      <c r="C277" s="201"/>
      <c r="D277" s="202" t="s">
        <v>71</v>
      </c>
      <c r="E277" s="214" t="s">
        <v>752</v>
      </c>
      <c r="F277" s="214" t="s">
        <v>753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SUM(P278:P354)</f>
        <v>0</v>
      </c>
      <c r="Q277" s="208"/>
      <c r="R277" s="209">
        <f>SUM(R278:R354)</f>
        <v>2.21889</v>
      </c>
      <c r="S277" s="208"/>
      <c r="T277" s="210">
        <f>SUM(T278:T354)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79</v>
      </c>
      <c r="AT277" s="212" t="s">
        <v>71</v>
      </c>
      <c r="AU277" s="212" t="s">
        <v>79</v>
      </c>
      <c r="AY277" s="211" t="s">
        <v>203</v>
      </c>
      <c r="BK277" s="213">
        <f>SUM(BK278:BK354)</f>
        <v>0</v>
      </c>
    </row>
    <row r="278" s="2" customFormat="1" ht="24.15" customHeight="1">
      <c r="A278" s="40"/>
      <c r="B278" s="41"/>
      <c r="C278" s="216" t="s">
        <v>285</v>
      </c>
      <c r="D278" s="216" t="s">
        <v>206</v>
      </c>
      <c r="E278" s="217" t="s">
        <v>754</v>
      </c>
      <c r="F278" s="218" t="s">
        <v>755</v>
      </c>
      <c r="G278" s="219" t="s">
        <v>358</v>
      </c>
      <c r="H278" s="220">
        <v>5</v>
      </c>
      <c r="I278" s="221"/>
      <c r="J278" s="222">
        <f>ROUND(I278*H278,2)</f>
        <v>0</v>
      </c>
      <c r="K278" s="218" t="s">
        <v>210</v>
      </c>
      <c r="L278" s="46"/>
      <c r="M278" s="223" t="s">
        <v>19</v>
      </c>
      <c r="N278" s="224" t="s">
        <v>43</v>
      </c>
      <c r="O278" s="86"/>
      <c r="P278" s="225">
        <f>O278*H278</f>
        <v>0</v>
      </c>
      <c r="Q278" s="225">
        <v>0.42153000000000002</v>
      </c>
      <c r="R278" s="225">
        <f>Q278*H278</f>
        <v>2.10765</v>
      </c>
      <c r="S278" s="225">
        <v>0</v>
      </c>
      <c r="T278" s="226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7" t="s">
        <v>211</v>
      </c>
      <c r="AT278" s="227" t="s">
        <v>206</v>
      </c>
      <c r="AU278" s="227" t="s">
        <v>81</v>
      </c>
      <c r="AY278" s="19" t="s">
        <v>203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19" t="s">
        <v>79</v>
      </c>
      <c r="BK278" s="228">
        <f>ROUND(I278*H278,2)</f>
        <v>0</v>
      </c>
      <c r="BL278" s="19" t="s">
        <v>211</v>
      </c>
      <c r="BM278" s="227" t="s">
        <v>1253</v>
      </c>
    </row>
    <row r="279" s="2" customFormat="1">
      <c r="A279" s="40"/>
      <c r="B279" s="41"/>
      <c r="C279" s="42"/>
      <c r="D279" s="229" t="s">
        <v>213</v>
      </c>
      <c r="E279" s="42"/>
      <c r="F279" s="230" t="s">
        <v>757</v>
      </c>
      <c r="G279" s="42"/>
      <c r="H279" s="42"/>
      <c r="I279" s="231"/>
      <c r="J279" s="42"/>
      <c r="K279" s="42"/>
      <c r="L279" s="46"/>
      <c r="M279" s="232"/>
      <c r="N279" s="233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213</v>
      </c>
      <c r="AU279" s="19" t="s">
        <v>81</v>
      </c>
    </row>
    <row r="280" s="13" customFormat="1">
      <c r="A280" s="13"/>
      <c r="B280" s="234"/>
      <c r="C280" s="235"/>
      <c r="D280" s="236" t="s">
        <v>215</v>
      </c>
      <c r="E280" s="237" t="s">
        <v>19</v>
      </c>
      <c r="F280" s="238" t="s">
        <v>216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215</v>
      </c>
      <c r="AU280" s="244" t="s">
        <v>81</v>
      </c>
      <c r="AV280" s="13" t="s">
        <v>79</v>
      </c>
      <c r="AW280" s="13" t="s">
        <v>33</v>
      </c>
      <c r="AX280" s="13" t="s">
        <v>72</v>
      </c>
      <c r="AY280" s="244" t="s">
        <v>203</v>
      </c>
    </row>
    <row r="281" s="13" customFormat="1">
      <c r="A281" s="13"/>
      <c r="B281" s="234"/>
      <c r="C281" s="235"/>
      <c r="D281" s="236" t="s">
        <v>215</v>
      </c>
      <c r="E281" s="237" t="s">
        <v>19</v>
      </c>
      <c r="F281" s="238" t="s">
        <v>1254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215</v>
      </c>
      <c r="AU281" s="244" t="s">
        <v>81</v>
      </c>
      <c r="AV281" s="13" t="s">
        <v>79</v>
      </c>
      <c r="AW281" s="13" t="s">
        <v>33</v>
      </c>
      <c r="AX281" s="13" t="s">
        <v>72</v>
      </c>
      <c r="AY281" s="244" t="s">
        <v>203</v>
      </c>
    </row>
    <row r="282" s="13" customFormat="1">
      <c r="A282" s="13"/>
      <c r="B282" s="234"/>
      <c r="C282" s="235"/>
      <c r="D282" s="236" t="s">
        <v>215</v>
      </c>
      <c r="E282" s="237" t="s">
        <v>19</v>
      </c>
      <c r="F282" s="238" t="s">
        <v>541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215</v>
      </c>
      <c r="AU282" s="244" t="s">
        <v>81</v>
      </c>
      <c r="AV282" s="13" t="s">
        <v>79</v>
      </c>
      <c r="AW282" s="13" t="s">
        <v>33</v>
      </c>
      <c r="AX282" s="13" t="s">
        <v>72</v>
      </c>
      <c r="AY282" s="244" t="s">
        <v>203</v>
      </c>
    </row>
    <row r="283" s="13" customFormat="1">
      <c r="A283" s="13"/>
      <c r="B283" s="234"/>
      <c r="C283" s="235"/>
      <c r="D283" s="236" t="s">
        <v>215</v>
      </c>
      <c r="E283" s="237" t="s">
        <v>19</v>
      </c>
      <c r="F283" s="238" t="s">
        <v>759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215</v>
      </c>
      <c r="AU283" s="244" t="s">
        <v>81</v>
      </c>
      <c r="AV283" s="13" t="s">
        <v>79</v>
      </c>
      <c r="AW283" s="13" t="s">
        <v>33</v>
      </c>
      <c r="AX283" s="13" t="s">
        <v>72</v>
      </c>
      <c r="AY283" s="244" t="s">
        <v>203</v>
      </c>
    </row>
    <row r="284" s="13" customFormat="1">
      <c r="A284" s="13"/>
      <c r="B284" s="234"/>
      <c r="C284" s="235"/>
      <c r="D284" s="236" t="s">
        <v>215</v>
      </c>
      <c r="E284" s="237" t="s">
        <v>19</v>
      </c>
      <c r="F284" s="238" t="s">
        <v>1255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215</v>
      </c>
      <c r="AU284" s="244" t="s">
        <v>81</v>
      </c>
      <c r="AV284" s="13" t="s">
        <v>79</v>
      </c>
      <c r="AW284" s="13" t="s">
        <v>33</v>
      </c>
      <c r="AX284" s="13" t="s">
        <v>72</v>
      </c>
      <c r="AY284" s="244" t="s">
        <v>203</v>
      </c>
    </row>
    <row r="285" s="14" customFormat="1">
      <c r="A285" s="14"/>
      <c r="B285" s="245"/>
      <c r="C285" s="246"/>
      <c r="D285" s="236" t="s">
        <v>215</v>
      </c>
      <c r="E285" s="247" t="s">
        <v>19</v>
      </c>
      <c r="F285" s="248" t="s">
        <v>79</v>
      </c>
      <c r="G285" s="246"/>
      <c r="H285" s="249">
        <v>1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215</v>
      </c>
      <c r="AU285" s="255" t="s">
        <v>81</v>
      </c>
      <c r="AV285" s="14" t="s">
        <v>81</v>
      </c>
      <c r="AW285" s="14" t="s">
        <v>33</v>
      </c>
      <c r="AX285" s="14" t="s">
        <v>72</v>
      </c>
      <c r="AY285" s="255" t="s">
        <v>203</v>
      </c>
    </row>
    <row r="286" s="13" customFormat="1">
      <c r="A286" s="13"/>
      <c r="B286" s="234"/>
      <c r="C286" s="235"/>
      <c r="D286" s="236" t="s">
        <v>215</v>
      </c>
      <c r="E286" s="237" t="s">
        <v>19</v>
      </c>
      <c r="F286" s="238" t="s">
        <v>216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215</v>
      </c>
      <c r="AU286" s="244" t="s">
        <v>81</v>
      </c>
      <c r="AV286" s="13" t="s">
        <v>79</v>
      </c>
      <c r="AW286" s="13" t="s">
        <v>33</v>
      </c>
      <c r="AX286" s="13" t="s">
        <v>72</v>
      </c>
      <c r="AY286" s="244" t="s">
        <v>203</v>
      </c>
    </row>
    <row r="287" s="13" customFormat="1">
      <c r="A287" s="13"/>
      <c r="B287" s="234"/>
      <c r="C287" s="235"/>
      <c r="D287" s="236" t="s">
        <v>215</v>
      </c>
      <c r="E287" s="237" t="s">
        <v>19</v>
      </c>
      <c r="F287" s="238" t="s">
        <v>1256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215</v>
      </c>
      <c r="AU287" s="244" t="s">
        <v>81</v>
      </c>
      <c r="AV287" s="13" t="s">
        <v>79</v>
      </c>
      <c r="AW287" s="13" t="s">
        <v>33</v>
      </c>
      <c r="AX287" s="13" t="s">
        <v>72</v>
      </c>
      <c r="AY287" s="244" t="s">
        <v>203</v>
      </c>
    </row>
    <row r="288" s="13" customFormat="1">
      <c r="A288" s="13"/>
      <c r="B288" s="234"/>
      <c r="C288" s="235"/>
      <c r="D288" s="236" t="s">
        <v>215</v>
      </c>
      <c r="E288" s="237" t="s">
        <v>19</v>
      </c>
      <c r="F288" s="238" t="s">
        <v>541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215</v>
      </c>
      <c r="AU288" s="244" t="s">
        <v>81</v>
      </c>
      <c r="AV288" s="13" t="s">
        <v>79</v>
      </c>
      <c r="AW288" s="13" t="s">
        <v>33</v>
      </c>
      <c r="AX288" s="13" t="s">
        <v>72</v>
      </c>
      <c r="AY288" s="244" t="s">
        <v>203</v>
      </c>
    </row>
    <row r="289" s="13" customFormat="1">
      <c r="A289" s="13"/>
      <c r="B289" s="234"/>
      <c r="C289" s="235"/>
      <c r="D289" s="236" t="s">
        <v>215</v>
      </c>
      <c r="E289" s="237" t="s">
        <v>19</v>
      </c>
      <c r="F289" s="238" t="s">
        <v>759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215</v>
      </c>
      <c r="AU289" s="244" t="s">
        <v>81</v>
      </c>
      <c r="AV289" s="13" t="s">
        <v>79</v>
      </c>
      <c r="AW289" s="13" t="s">
        <v>33</v>
      </c>
      <c r="AX289" s="13" t="s">
        <v>72</v>
      </c>
      <c r="AY289" s="244" t="s">
        <v>203</v>
      </c>
    </row>
    <row r="290" s="13" customFormat="1">
      <c r="A290" s="13"/>
      <c r="B290" s="234"/>
      <c r="C290" s="235"/>
      <c r="D290" s="236" t="s">
        <v>215</v>
      </c>
      <c r="E290" s="237" t="s">
        <v>19</v>
      </c>
      <c r="F290" s="238" t="s">
        <v>1255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215</v>
      </c>
      <c r="AU290" s="244" t="s">
        <v>81</v>
      </c>
      <c r="AV290" s="13" t="s">
        <v>79</v>
      </c>
      <c r="AW290" s="13" t="s">
        <v>33</v>
      </c>
      <c r="AX290" s="13" t="s">
        <v>72</v>
      </c>
      <c r="AY290" s="244" t="s">
        <v>203</v>
      </c>
    </row>
    <row r="291" s="14" customFormat="1">
      <c r="A291" s="14"/>
      <c r="B291" s="245"/>
      <c r="C291" s="246"/>
      <c r="D291" s="236" t="s">
        <v>215</v>
      </c>
      <c r="E291" s="247" t="s">
        <v>19</v>
      </c>
      <c r="F291" s="248" t="s">
        <v>79</v>
      </c>
      <c r="G291" s="246"/>
      <c r="H291" s="249">
        <v>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215</v>
      </c>
      <c r="AU291" s="255" t="s">
        <v>81</v>
      </c>
      <c r="AV291" s="14" t="s">
        <v>81</v>
      </c>
      <c r="AW291" s="14" t="s">
        <v>33</v>
      </c>
      <c r="AX291" s="14" t="s">
        <v>72</v>
      </c>
      <c r="AY291" s="255" t="s">
        <v>203</v>
      </c>
    </row>
    <row r="292" s="13" customFormat="1">
      <c r="A292" s="13"/>
      <c r="B292" s="234"/>
      <c r="C292" s="235"/>
      <c r="D292" s="236" t="s">
        <v>215</v>
      </c>
      <c r="E292" s="237" t="s">
        <v>19</v>
      </c>
      <c r="F292" s="238" t="s">
        <v>216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215</v>
      </c>
      <c r="AU292" s="244" t="s">
        <v>81</v>
      </c>
      <c r="AV292" s="13" t="s">
        <v>79</v>
      </c>
      <c r="AW292" s="13" t="s">
        <v>33</v>
      </c>
      <c r="AX292" s="13" t="s">
        <v>72</v>
      </c>
      <c r="AY292" s="244" t="s">
        <v>203</v>
      </c>
    </row>
    <row r="293" s="13" customFormat="1">
      <c r="A293" s="13"/>
      <c r="B293" s="234"/>
      <c r="C293" s="235"/>
      <c r="D293" s="236" t="s">
        <v>215</v>
      </c>
      <c r="E293" s="237" t="s">
        <v>19</v>
      </c>
      <c r="F293" s="238" t="s">
        <v>1257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215</v>
      </c>
      <c r="AU293" s="244" t="s">
        <v>81</v>
      </c>
      <c r="AV293" s="13" t="s">
        <v>79</v>
      </c>
      <c r="AW293" s="13" t="s">
        <v>33</v>
      </c>
      <c r="AX293" s="13" t="s">
        <v>72</v>
      </c>
      <c r="AY293" s="244" t="s">
        <v>203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547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3" customFormat="1">
      <c r="A295" s="13"/>
      <c r="B295" s="234"/>
      <c r="C295" s="235"/>
      <c r="D295" s="236" t="s">
        <v>215</v>
      </c>
      <c r="E295" s="237" t="s">
        <v>19</v>
      </c>
      <c r="F295" s="238" t="s">
        <v>759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215</v>
      </c>
      <c r="AU295" s="244" t="s">
        <v>81</v>
      </c>
      <c r="AV295" s="13" t="s">
        <v>79</v>
      </c>
      <c r="AW295" s="13" t="s">
        <v>33</v>
      </c>
      <c r="AX295" s="13" t="s">
        <v>72</v>
      </c>
      <c r="AY295" s="244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1258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4" customFormat="1">
      <c r="A297" s="14"/>
      <c r="B297" s="245"/>
      <c r="C297" s="246"/>
      <c r="D297" s="236" t="s">
        <v>215</v>
      </c>
      <c r="E297" s="247" t="s">
        <v>19</v>
      </c>
      <c r="F297" s="248" t="s">
        <v>79</v>
      </c>
      <c r="G297" s="246"/>
      <c r="H297" s="249">
        <v>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215</v>
      </c>
      <c r="AU297" s="255" t="s">
        <v>81</v>
      </c>
      <c r="AV297" s="14" t="s">
        <v>81</v>
      </c>
      <c r="AW297" s="14" t="s">
        <v>33</v>
      </c>
      <c r="AX297" s="14" t="s">
        <v>72</v>
      </c>
      <c r="AY297" s="255" t="s">
        <v>203</v>
      </c>
    </row>
    <row r="298" s="13" customFormat="1">
      <c r="A298" s="13"/>
      <c r="B298" s="234"/>
      <c r="C298" s="235"/>
      <c r="D298" s="236" t="s">
        <v>215</v>
      </c>
      <c r="E298" s="237" t="s">
        <v>19</v>
      </c>
      <c r="F298" s="238" t="s">
        <v>216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215</v>
      </c>
      <c r="AU298" s="244" t="s">
        <v>81</v>
      </c>
      <c r="AV298" s="13" t="s">
        <v>79</v>
      </c>
      <c r="AW298" s="13" t="s">
        <v>33</v>
      </c>
      <c r="AX298" s="13" t="s">
        <v>72</v>
      </c>
      <c r="AY298" s="244" t="s">
        <v>203</v>
      </c>
    </row>
    <row r="299" s="13" customFormat="1">
      <c r="A299" s="13"/>
      <c r="B299" s="234"/>
      <c r="C299" s="235"/>
      <c r="D299" s="236" t="s">
        <v>215</v>
      </c>
      <c r="E299" s="237" t="s">
        <v>19</v>
      </c>
      <c r="F299" s="238" t="s">
        <v>1259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215</v>
      </c>
      <c r="AU299" s="244" t="s">
        <v>81</v>
      </c>
      <c r="AV299" s="13" t="s">
        <v>79</v>
      </c>
      <c r="AW299" s="13" t="s">
        <v>33</v>
      </c>
      <c r="AX299" s="13" t="s">
        <v>72</v>
      </c>
      <c r="AY299" s="244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556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3" customFormat="1">
      <c r="A301" s="13"/>
      <c r="B301" s="234"/>
      <c r="C301" s="235"/>
      <c r="D301" s="236" t="s">
        <v>215</v>
      </c>
      <c r="E301" s="237" t="s">
        <v>19</v>
      </c>
      <c r="F301" s="238" t="s">
        <v>759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215</v>
      </c>
      <c r="AU301" s="244" t="s">
        <v>81</v>
      </c>
      <c r="AV301" s="13" t="s">
        <v>79</v>
      </c>
      <c r="AW301" s="13" t="s">
        <v>33</v>
      </c>
      <c r="AX301" s="13" t="s">
        <v>72</v>
      </c>
      <c r="AY301" s="244" t="s">
        <v>203</v>
      </c>
    </row>
    <row r="302" s="13" customFormat="1">
      <c r="A302" s="13"/>
      <c r="B302" s="234"/>
      <c r="C302" s="235"/>
      <c r="D302" s="236" t="s">
        <v>215</v>
      </c>
      <c r="E302" s="237" t="s">
        <v>19</v>
      </c>
      <c r="F302" s="238" t="s">
        <v>1260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215</v>
      </c>
      <c r="AU302" s="244" t="s">
        <v>81</v>
      </c>
      <c r="AV302" s="13" t="s">
        <v>79</v>
      </c>
      <c r="AW302" s="13" t="s">
        <v>33</v>
      </c>
      <c r="AX302" s="13" t="s">
        <v>72</v>
      </c>
      <c r="AY302" s="244" t="s">
        <v>203</v>
      </c>
    </row>
    <row r="303" s="14" customFormat="1">
      <c r="A303" s="14"/>
      <c r="B303" s="245"/>
      <c r="C303" s="246"/>
      <c r="D303" s="236" t="s">
        <v>215</v>
      </c>
      <c r="E303" s="247" t="s">
        <v>19</v>
      </c>
      <c r="F303" s="248" t="s">
        <v>79</v>
      </c>
      <c r="G303" s="246"/>
      <c r="H303" s="249">
        <v>1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215</v>
      </c>
      <c r="AU303" s="255" t="s">
        <v>81</v>
      </c>
      <c r="AV303" s="14" t="s">
        <v>81</v>
      </c>
      <c r="AW303" s="14" t="s">
        <v>33</v>
      </c>
      <c r="AX303" s="14" t="s">
        <v>72</v>
      </c>
      <c r="AY303" s="255" t="s">
        <v>203</v>
      </c>
    </row>
    <row r="304" s="13" customFormat="1">
      <c r="A304" s="13"/>
      <c r="B304" s="234"/>
      <c r="C304" s="235"/>
      <c r="D304" s="236" t="s">
        <v>215</v>
      </c>
      <c r="E304" s="237" t="s">
        <v>19</v>
      </c>
      <c r="F304" s="238" t="s">
        <v>216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215</v>
      </c>
      <c r="AU304" s="244" t="s">
        <v>81</v>
      </c>
      <c r="AV304" s="13" t="s">
        <v>79</v>
      </c>
      <c r="AW304" s="13" t="s">
        <v>33</v>
      </c>
      <c r="AX304" s="13" t="s">
        <v>72</v>
      </c>
      <c r="AY304" s="244" t="s">
        <v>203</v>
      </c>
    </row>
    <row r="305" s="13" customFormat="1">
      <c r="A305" s="13"/>
      <c r="B305" s="234"/>
      <c r="C305" s="235"/>
      <c r="D305" s="236" t="s">
        <v>215</v>
      </c>
      <c r="E305" s="237" t="s">
        <v>19</v>
      </c>
      <c r="F305" s="238" t="s">
        <v>1261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215</v>
      </c>
      <c r="AU305" s="244" t="s">
        <v>81</v>
      </c>
      <c r="AV305" s="13" t="s">
        <v>79</v>
      </c>
      <c r="AW305" s="13" t="s">
        <v>33</v>
      </c>
      <c r="AX305" s="13" t="s">
        <v>72</v>
      </c>
      <c r="AY305" s="244" t="s">
        <v>203</v>
      </c>
    </row>
    <row r="306" s="13" customFormat="1">
      <c r="A306" s="13"/>
      <c r="B306" s="234"/>
      <c r="C306" s="235"/>
      <c r="D306" s="236" t="s">
        <v>215</v>
      </c>
      <c r="E306" s="237" t="s">
        <v>19</v>
      </c>
      <c r="F306" s="238" t="s">
        <v>559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215</v>
      </c>
      <c r="AU306" s="244" t="s">
        <v>81</v>
      </c>
      <c r="AV306" s="13" t="s">
        <v>79</v>
      </c>
      <c r="AW306" s="13" t="s">
        <v>33</v>
      </c>
      <c r="AX306" s="13" t="s">
        <v>72</v>
      </c>
      <c r="AY306" s="244" t="s">
        <v>203</v>
      </c>
    </row>
    <row r="307" s="13" customFormat="1">
      <c r="A307" s="13"/>
      <c r="B307" s="234"/>
      <c r="C307" s="235"/>
      <c r="D307" s="236" t="s">
        <v>215</v>
      </c>
      <c r="E307" s="237" t="s">
        <v>19</v>
      </c>
      <c r="F307" s="238" t="s">
        <v>759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215</v>
      </c>
      <c r="AU307" s="244" t="s">
        <v>81</v>
      </c>
      <c r="AV307" s="13" t="s">
        <v>79</v>
      </c>
      <c r="AW307" s="13" t="s">
        <v>33</v>
      </c>
      <c r="AX307" s="13" t="s">
        <v>72</v>
      </c>
      <c r="AY307" s="244" t="s">
        <v>203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1262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4" customFormat="1">
      <c r="A309" s="14"/>
      <c r="B309" s="245"/>
      <c r="C309" s="246"/>
      <c r="D309" s="236" t="s">
        <v>215</v>
      </c>
      <c r="E309" s="247" t="s">
        <v>19</v>
      </c>
      <c r="F309" s="248" t="s">
        <v>79</v>
      </c>
      <c r="G309" s="246"/>
      <c r="H309" s="249">
        <v>1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215</v>
      </c>
      <c r="AU309" s="255" t="s">
        <v>81</v>
      </c>
      <c r="AV309" s="14" t="s">
        <v>81</v>
      </c>
      <c r="AW309" s="14" t="s">
        <v>33</v>
      </c>
      <c r="AX309" s="14" t="s">
        <v>72</v>
      </c>
      <c r="AY309" s="255" t="s">
        <v>203</v>
      </c>
    </row>
    <row r="310" s="15" customFormat="1">
      <c r="A310" s="15"/>
      <c r="B310" s="256"/>
      <c r="C310" s="257"/>
      <c r="D310" s="236" t="s">
        <v>215</v>
      </c>
      <c r="E310" s="258" t="s">
        <v>19</v>
      </c>
      <c r="F310" s="259" t="s">
        <v>246</v>
      </c>
      <c r="G310" s="257"/>
      <c r="H310" s="260">
        <v>5</v>
      </c>
      <c r="I310" s="261"/>
      <c r="J310" s="257"/>
      <c r="K310" s="257"/>
      <c r="L310" s="262"/>
      <c r="M310" s="263"/>
      <c r="N310" s="264"/>
      <c r="O310" s="264"/>
      <c r="P310" s="264"/>
      <c r="Q310" s="264"/>
      <c r="R310" s="264"/>
      <c r="S310" s="264"/>
      <c r="T310" s="26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6" t="s">
        <v>215</v>
      </c>
      <c r="AU310" s="266" t="s">
        <v>81</v>
      </c>
      <c r="AV310" s="15" t="s">
        <v>211</v>
      </c>
      <c r="AW310" s="15" t="s">
        <v>33</v>
      </c>
      <c r="AX310" s="15" t="s">
        <v>79</v>
      </c>
      <c r="AY310" s="266" t="s">
        <v>203</v>
      </c>
    </row>
    <row r="311" s="2" customFormat="1" ht="21.75" customHeight="1">
      <c r="A311" s="40"/>
      <c r="B311" s="41"/>
      <c r="C311" s="270" t="s">
        <v>290</v>
      </c>
      <c r="D311" s="270" t="s">
        <v>771</v>
      </c>
      <c r="E311" s="271" t="s">
        <v>775</v>
      </c>
      <c r="F311" s="272" t="s">
        <v>776</v>
      </c>
      <c r="G311" s="273" t="s">
        <v>358</v>
      </c>
      <c r="H311" s="274">
        <v>4</v>
      </c>
      <c r="I311" s="275"/>
      <c r="J311" s="276">
        <f>ROUND(I311*H311,2)</f>
        <v>0</v>
      </c>
      <c r="K311" s="272" t="s">
        <v>210</v>
      </c>
      <c r="L311" s="277"/>
      <c r="M311" s="278" t="s">
        <v>19</v>
      </c>
      <c r="N311" s="279" t="s">
        <v>43</v>
      </c>
      <c r="O311" s="86"/>
      <c r="P311" s="225">
        <f>O311*H311</f>
        <v>0</v>
      </c>
      <c r="Q311" s="225">
        <v>0.01553</v>
      </c>
      <c r="R311" s="225">
        <f>Q311*H311</f>
        <v>0.062120000000000002</v>
      </c>
      <c r="S311" s="225">
        <v>0</v>
      </c>
      <c r="T311" s="226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7" t="s">
        <v>302</v>
      </c>
      <c r="AT311" s="227" t="s">
        <v>771</v>
      </c>
      <c r="AU311" s="227" t="s">
        <v>81</v>
      </c>
      <c r="AY311" s="19" t="s">
        <v>203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19" t="s">
        <v>79</v>
      </c>
      <c r="BK311" s="228">
        <f>ROUND(I311*H311,2)</f>
        <v>0</v>
      </c>
      <c r="BL311" s="19" t="s">
        <v>211</v>
      </c>
      <c r="BM311" s="227" t="s">
        <v>1263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216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3" customFormat="1">
      <c r="A313" s="13"/>
      <c r="B313" s="234"/>
      <c r="C313" s="235"/>
      <c r="D313" s="236" t="s">
        <v>215</v>
      </c>
      <c r="E313" s="237" t="s">
        <v>19</v>
      </c>
      <c r="F313" s="238" t="s">
        <v>1254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215</v>
      </c>
      <c r="AU313" s="244" t="s">
        <v>81</v>
      </c>
      <c r="AV313" s="13" t="s">
        <v>79</v>
      </c>
      <c r="AW313" s="13" t="s">
        <v>33</v>
      </c>
      <c r="AX313" s="13" t="s">
        <v>72</v>
      </c>
      <c r="AY313" s="244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541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3" customFormat="1">
      <c r="A315" s="13"/>
      <c r="B315" s="234"/>
      <c r="C315" s="235"/>
      <c r="D315" s="236" t="s">
        <v>215</v>
      </c>
      <c r="E315" s="237" t="s">
        <v>19</v>
      </c>
      <c r="F315" s="238" t="s">
        <v>759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215</v>
      </c>
      <c r="AU315" s="244" t="s">
        <v>81</v>
      </c>
      <c r="AV315" s="13" t="s">
        <v>79</v>
      </c>
      <c r="AW315" s="13" t="s">
        <v>33</v>
      </c>
      <c r="AX315" s="13" t="s">
        <v>72</v>
      </c>
      <c r="AY315" s="244" t="s">
        <v>203</v>
      </c>
    </row>
    <row r="316" s="13" customFormat="1">
      <c r="A316" s="13"/>
      <c r="B316" s="234"/>
      <c r="C316" s="235"/>
      <c r="D316" s="236" t="s">
        <v>215</v>
      </c>
      <c r="E316" s="237" t="s">
        <v>19</v>
      </c>
      <c r="F316" s="238" t="s">
        <v>1255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215</v>
      </c>
      <c r="AU316" s="244" t="s">
        <v>81</v>
      </c>
      <c r="AV316" s="13" t="s">
        <v>79</v>
      </c>
      <c r="AW316" s="13" t="s">
        <v>33</v>
      </c>
      <c r="AX316" s="13" t="s">
        <v>72</v>
      </c>
      <c r="AY316" s="244" t="s">
        <v>203</v>
      </c>
    </row>
    <row r="317" s="14" customFormat="1">
      <c r="A317" s="14"/>
      <c r="B317" s="245"/>
      <c r="C317" s="246"/>
      <c r="D317" s="236" t="s">
        <v>215</v>
      </c>
      <c r="E317" s="247" t="s">
        <v>19</v>
      </c>
      <c r="F317" s="248" t="s">
        <v>79</v>
      </c>
      <c r="G317" s="246"/>
      <c r="H317" s="249">
        <v>1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215</v>
      </c>
      <c r="AU317" s="255" t="s">
        <v>81</v>
      </c>
      <c r="AV317" s="14" t="s">
        <v>81</v>
      </c>
      <c r="AW317" s="14" t="s">
        <v>33</v>
      </c>
      <c r="AX317" s="14" t="s">
        <v>72</v>
      </c>
      <c r="AY317" s="255" t="s">
        <v>203</v>
      </c>
    </row>
    <row r="318" s="13" customFormat="1">
      <c r="A318" s="13"/>
      <c r="B318" s="234"/>
      <c r="C318" s="235"/>
      <c r="D318" s="236" t="s">
        <v>215</v>
      </c>
      <c r="E318" s="237" t="s">
        <v>19</v>
      </c>
      <c r="F318" s="238" t="s">
        <v>216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215</v>
      </c>
      <c r="AU318" s="244" t="s">
        <v>81</v>
      </c>
      <c r="AV318" s="13" t="s">
        <v>79</v>
      </c>
      <c r="AW318" s="13" t="s">
        <v>33</v>
      </c>
      <c r="AX318" s="13" t="s">
        <v>72</v>
      </c>
      <c r="AY318" s="244" t="s">
        <v>203</v>
      </c>
    </row>
    <row r="319" s="13" customFormat="1">
      <c r="A319" s="13"/>
      <c r="B319" s="234"/>
      <c r="C319" s="235"/>
      <c r="D319" s="236" t="s">
        <v>215</v>
      </c>
      <c r="E319" s="237" t="s">
        <v>19</v>
      </c>
      <c r="F319" s="238" t="s">
        <v>1256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215</v>
      </c>
      <c r="AU319" s="244" t="s">
        <v>81</v>
      </c>
      <c r="AV319" s="13" t="s">
        <v>79</v>
      </c>
      <c r="AW319" s="13" t="s">
        <v>33</v>
      </c>
      <c r="AX319" s="13" t="s">
        <v>72</v>
      </c>
      <c r="AY319" s="244" t="s">
        <v>203</v>
      </c>
    </row>
    <row r="320" s="13" customFormat="1">
      <c r="A320" s="13"/>
      <c r="B320" s="234"/>
      <c r="C320" s="235"/>
      <c r="D320" s="236" t="s">
        <v>215</v>
      </c>
      <c r="E320" s="237" t="s">
        <v>19</v>
      </c>
      <c r="F320" s="238" t="s">
        <v>541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215</v>
      </c>
      <c r="AU320" s="244" t="s">
        <v>81</v>
      </c>
      <c r="AV320" s="13" t="s">
        <v>79</v>
      </c>
      <c r="AW320" s="13" t="s">
        <v>33</v>
      </c>
      <c r="AX320" s="13" t="s">
        <v>72</v>
      </c>
      <c r="AY320" s="244" t="s">
        <v>203</v>
      </c>
    </row>
    <row r="321" s="13" customFormat="1">
      <c r="A321" s="13"/>
      <c r="B321" s="234"/>
      <c r="C321" s="235"/>
      <c r="D321" s="236" t="s">
        <v>215</v>
      </c>
      <c r="E321" s="237" t="s">
        <v>19</v>
      </c>
      <c r="F321" s="238" t="s">
        <v>759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215</v>
      </c>
      <c r="AU321" s="244" t="s">
        <v>81</v>
      </c>
      <c r="AV321" s="13" t="s">
        <v>79</v>
      </c>
      <c r="AW321" s="13" t="s">
        <v>33</v>
      </c>
      <c r="AX321" s="13" t="s">
        <v>72</v>
      </c>
      <c r="AY321" s="244" t="s">
        <v>203</v>
      </c>
    </row>
    <row r="322" s="13" customFormat="1">
      <c r="A322" s="13"/>
      <c r="B322" s="234"/>
      <c r="C322" s="235"/>
      <c r="D322" s="236" t="s">
        <v>215</v>
      </c>
      <c r="E322" s="237" t="s">
        <v>19</v>
      </c>
      <c r="F322" s="238" t="s">
        <v>1255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215</v>
      </c>
      <c r="AU322" s="244" t="s">
        <v>81</v>
      </c>
      <c r="AV322" s="13" t="s">
        <v>79</v>
      </c>
      <c r="AW322" s="13" t="s">
        <v>33</v>
      </c>
      <c r="AX322" s="13" t="s">
        <v>72</v>
      </c>
      <c r="AY322" s="244" t="s">
        <v>203</v>
      </c>
    </row>
    <row r="323" s="14" customFormat="1">
      <c r="A323" s="14"/>
      <c r="B323" s="245"/>
      <c r="C323" s="246"/>
      <c r="D323" s="236" t="s">
        <v>215</v>
      </c>
      <c r="E323" s="247" t="s">
        <v>19</v>
      </c>
      <c r="F323" s="248" t="s">
        <v>79</v>
      </c>
      <c r="G323" s="246"/>
      <c r="H323" s="249">
        <v>1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215</v>
      </c>
      <c r="AU323" s="255" t="s">
        <v>81</v>
      </c>
      <c r="AV323" s="14" t="s">
        <v>81</v>
      </c>
      <c r="AW323" s="14" t="s">
        <v>33</v>
      </c>
      <c r="AX323" s="14" t="s">
        <v>72</v>
      </c>
      <c r="AY323" s="255" t="s">
        <v>203</v>
      </c>
    </row>
    <row r="324" s="13" customFormat="1">
      <c r="A324" s="13"/>
      <c r="B324" s="234"/>
      <c r="C324" s="235"/>
      <c r="D324" s="236" t="s">
        <v>215</v>
      </c>
      <c r="E324" s="237" t="s">
        <v>19</v>
      </c>
      <c r="F324" s="238" t="s">
        <v>216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215</v>
      </c>
      <c r="AU324" s="244" t="s">
        <v>81</v>
      </c>
      <c r="AV324" s="13" t="s">
        <v>79</v>
      </c>
      <c r="AW324" s="13" t="s">
        <v>33</v>
      </c>
      <c r="AX324" s="13" t="s">
        <v>72</v>
      </c>
      <c r="AY324" s="244" t="s">
        <v>203</v>
      </c>
    </row>
    <row r="325" s="13" customFormat="1">
      <c r="A325" s="13"/>
      <c r="B325" s="234"/>
      <c r="C325" s="235"/>
      <c r="D325" s="236" t="s">
        <v>215</v>
      </c>
      <c r="E325" s="237" t="s">
        <v>19</v>
      </c>
      <c r="F325" s="238" t="s">
        <v>1259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215</v>
      </c>
      <c r="AU325" s="244" t="s">
        <v>81</v>
      </c>
      <c r="AV325" s="13" t="s">
        <v>79</v>
      </c>
      <c r="AW325" s="13" t="s">
        <v>33</v>
      </c>
      <c r="AX325" s="13" t="s">
        <v>72</v>
      </c>
      <c r="AY325" s="244" t="s">
        <v>203</v>
      </c>
    </row>
    <row r="326" s="13" customFormat="1">
      <c r="A326" s="13"/>
      <c r="B326" s="234"/>
      <c r="C326" s="235"/>
      <c r="D326" s="236" t="s">
        <v>215</v>
      </c>
      <c r="E326" s="237" t="s">
        <v>19</v>
      </c>
      <c r="F326" s="238" t="s">
        <v>556</v>
      </c>
      <c r="G326" s="235"/>
      <c r="H326" s="237" t="s">
        <v>19</v>
      </c>
      <c r="I326" s="239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215</v>
      </c>
      <c r="AU326" s="244" t="s">
        <v>81</v>
      </c>
      <c r="AV326" s="13" t="s">
        <v>79</v>
      </c>
      <c r="AW326" s="13" t="s">
        <v>33</v>
      </c>
      <c r="AX326" s="13" t="s">
        <v>72</v>
      </c>
      <c r="AY326" s="244" t="s">
        <v>203</v>
      </c>
    </row>
    <row r="327" s="13" customFormat="1">
      <c r="A327" s="13"/>
      <c r="B327" s="234"/>
      <c r="C327" s="235"/>
      <c r="D327" s="236" t="s">
        <v>215</v>
      </c>
      <c r="E327" s="237" t="s">
        <v>19</v>
      </c>
      <c r="F327" s="238" t="s">
        <v>759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215</v>
      </c>
      <c r="AU327" s="244" t="s">
        <v>81</v>
      </c>
      <c r="AV327" s="13" t="s">
        <v>79</v>
      </c>
      <c r="AW327" s="13" t="s">
        <v>33</v>
      </c>
      <c r="AX327" s="13" t="s">
        <v>72</v>
      </c>
      <c r="AY327" s="244" t="s">
        <v>203</v>
      </c>
    </row>
    <row r="328" s="13" customFormat="1">
      <c r="A328" s="13"/>
      <c r="B328" s="234"/>
      <c r="C328" s="235"/>
      <c r="D328" s="236" t="s">
        <v>215</v>
      </c>
      <c r="E328" s="237" t="s">
        <v>19</v>
      </c>
      <c r="F328" s="238" t="s">
        <v>1260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215</v>
      </c>
      <c r="AU328" s="244" t="s">
        <v>81</v>
      </c>
      <c r="AV328" s="13" t="s">
        <v>79</v>
      </c>
      <c r="AW328" s="13" t="s">
        <v>33</v>
      </c>
      <c r="AX328" s="13" t="s">
        <v>72</v>
      </c>
      <c r="AY328" s="244" t="s">
        <v>203</v>
      </c>
    </row>
    <row r="329" s="14" customFormat="1">
      <c r="A329" s="14"/>
      <c r="B329" s="245"/>
      <c r="C329" s="246"/>
      <c r="D329" s="236" t="s">
        <v>215</v>
      </c>
      <c r="E329" s="247" t="s">
        <v>19</v>
      </c>
      <c r="F329" s="248" t="s">
        <v>79</v>
      </c>
      <c r="G329" s="246"/>
      <c r="H329" s="249">
        <v>1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215</v>
      </c>
      <c r="AU329" s="255" t="s">
        <v>81</v>
      </c>
      <c r="AV329" s="14" t="s">
        <v>81</v>
      </c>
      <c r="AW329" s="14" t="s">
        <v>33</v>
      </c>
      <c r="AX329" s="14" t="s">
        <v>72</v>
      </c>
      <c r="AY329" s="255" t="s">
        <v>203</v>
      </c>
    </row>
    <row r="330" s="13" customFormat="1">
      <c r="A330" s="13"/>
      <c r="B330" s="234"/>
      <c r="C330" s="235"/>
      <c r="D330" s="236" t="s">
        <v>215</v>
      </c>
      <c r="E330" s="237" t="s">
        <v>19</v>
      </c>
      <c r="F330" s="238" t="s">
        <v>216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215</v>
      </c>
      <c r="AU330" s="244" t="s">
        <v>81</v>
      </c>
      <c r="AV330" s="13" t="s">
        <v>79</v>
      </c>
      <c r="AW330" s="13" t="s">
        <v>33</v>
      </c>
      <c r="AX330" s="13" t="s">
        <v>72</v>
      </c>
      <c r="AY330" s="244" t="s">
        <v>203</v>
      </c>
    </row>
    <row r="331" s="13" customFormat="1">
      <c r="A331" s="13"/>
      <c r="B331" s="234"/>
      <c r="C331" s="235"/>
      <c r="D331" s="236" t="s">
        <v>215</v>
      </c>
      <c r="E331" s="237" t="s">
        <v>19</v>
      </c>
      <c r="F331" s="238" t="s">
        <v>1261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215</v>
      </c>
      <c r="AU331" s="244" t="s">
        <v>81</v>
      </c>
      <c r="AV331" s="13" t="s">
        <v>79</v>
      </c>
      <c r="AW331" s="13" t="s">
        <v>33</v>
      </c>
      <c r="AX331" s="13" t="s">
        <v>72</v>
      </c>
      <c r="AY331" s="244" t="s">
        <v>203</v>
      </c>
    </row>
    <row r="332" s="13" customFormat="1">
      <c r="A332" s="13"/>
      <c r="B332" s="234"/>
      <c r="C332" s="235"/>
      <c r="D332" s="236" t="s">
        <v>215</v>
      </c>
      <c r="E332" s="237" t="s">
        <v>19</v>
      </c>
      <c r="F332" s="238" t="s">
        <v>559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215</v>
      </c>
      <c r="AU332" s="244" t="s">
        <v>81</v>
      </c>
      <c r="AV332" s="13" t="s">
        <v>79</v>
      </c>
      <c r="AW332" s="13" t="s">
        <v>33</v>
      </c>
      <c r="AX332" s="13" t="s">
        <v>72</v>
      </c>
      <c r="AY332" s="244" t="s">
        <v>203</v>
      </c>
    </row>
    <row r="333" s="13" customFormat="1">
      <c r="A333" s="13"/>
      <c r="B333" s="234"/>
      <c r="C333" s="235"/>
      <c r="D333" s="236" t="s">
        <v>215</v>
      </c>
      <c r="E333" s="237" t="s">
        <v>19</v>
      </c>
      <c r="F333" s="238" t="s">
        <v>759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215</v>
      </c>
      <c r="AU333" s="244" t="s">
        <v>81</v>
      </c>
      <c r="AV333" s="13" t="s">
        <v>79</v>
      </c>
      <c r="AW333" s="13" t="s">
        <v>33</v>
      </c>
      <c r="AX333" s="13" t="s">
        <v>72</v>
      </c>
      <c r="AY333" s="244" t="s">
        <v>203</v>
      </c>
    </row>
    <row r="334" s="13" customFormat="1">
      <c r="A334" s="13"/>
      <c r="B334" s="234"/>
      <c r="C334" s="235"/>
      <c r="D334" s="236" t="s">
        <v>215</v>
      </c>
      <c r="E334" s="237" t="s">
        <v>19</v>
      </c>
      <c r="F334" s="238" t="s">
        <v>1262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215</v>
      </c>
      <c r="AU334" s="244" t="s">
        <v>81</v>
      </c>
      <c r="AV334" s="13" t="s">
        <v>79</v>
      </c>
      <c r="AW334" s="13" t="s">
        <v>33</v>
      </c>
      <c r="AX334" s="13" t="s">
        <v>72</v>
      </c>
      <c r="AY334" s="244" t="s">
        <v>203</v>
      </c>
    </row>
    <row r="335" s="14" customFormat="1">
      <c r="A335" s="14"/>
      <c r="B335" s="245"/>
      <c r="C335" s="246"/>
      <c r="D335" s="236" t="s">
        <v>215</v>
      </c>
      <c r="E335" s="247" t="s">
        <v>19</v>
      </c>
      <c r="F335" s="248" t="s">
        <v>79</v>
      </c>
      <c r="G335" s="246"/>
      <c r="H335" s="249">
        <v>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215</v>
      </c>
      <c r="AU335" s="255" t="s">
        <v>81</v>
      </c>
      <c r="AV335" s="14" t="s">
        <v>81</v>
      </c>
      <c r="AW335" s="14" t="s">
        <v>33</v>
      </c>
      <c r="AX335" s="14" t="s">
        <v>72</v>
      </c>
      <c r="AY335" s="255" t="s">
        <v>203</v>
      </c>
    </row>
    <row r="336" s="15" customFormat="1">
      <c r="A336" s="15"/>
      <c r="B336" s="256"/>
      <c r="C336" s="257"/>
      <c r="D336" s="236" t="s">
        <v>215</v>
      </c>
      <c r="E336" s="258" t="s">
        <v>19</v>
      </c>
      <c r="F336" s="259" t="s">
        <v>246</v>
      </c>
      <c r="G336" s="257"/>
      <c r="H336" s="260">
        <v>4</v>
      </c>
      <c r="I336" s="261"/>
      <c r="J336" s="257"/>
      <c r="K336" s="257"/>
      <c r="L336" s="262"/>
      <c r="M336" s="263"/>
      <c r="N336" s="264"/>
      <c r="O336" s="264"/>
      <c r="P336" s="264"/>
      <c r="Q336" s="264"/>
      <c r="R336" s="264"/>
      <c r="S336" s="264"/>
      <c r="T336" s="26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6" t="s">
        <v>215</v>
      </c>
      <c r="AU336" s="266" t="s">
        <v>81</v>
      </c>
      <c r="AV336" s="15" t="s">
        <v>211</v>
      </c>
      <c r="AW336" s="15" t="s">
        <v>33</v>
      </c>
      <c r="AX336" s="15" t="s">
        <v>79</v>
      </c>
      <c r="AY336" s="266" t="s">
        <v>203</v>
      </c>
    </row>
    <row r="337" s="2" customFormat="1" ht="21.75" customHeight="1">
      <c r="A337" s="40"/>
      <c r="B337" s="41"/>
      <c r="C337" s="270" t="s">
        <v>296</v>
      </c>
      <c r="D337" s="270" t="s">
        <v>771</v>
      </c>
      <c r="E337" s="271" t="s">
        <v>1264</v>
      </c>
      <c r="F337" s="272" t="s">
        <v>1265</v>
      </c>
      <c r="G337" s="273" t="s">
        <v>358</v>
      </c>
      <c r="H337" s="274">
        <v>1</v>
      </c>
      <c r="I337" s="275"/>
      <c r="J337" s="276">
        <f>ROUND(I337*H337,2)</f>
        <v>0</v>
      </c>
      <c r="K337" s="272" t="s">
        <v>210</v>
      </c>
      <c r="L337" s="277"/>
      <c r="M337" s="278" t="s">
        <v>19</v>
      </c>
      <c r="N337" s="279" t="s">
        <v>43</v>
      </c>
      <c r="O337" s="86"/>
      <c r="P337" s="225">
        <f>O337*H337</f>
        <v>0</v>
      </c>
      <c r="Q337" s="225">
        <v>0.023959999999999999</v>
      </c>
      <c r="R337" s="225">
        <f>Q337*H337</f>
        <v>0.023959999999999999</v>
      </c>
      <c r="S337" s="225">
        <v>0</v>
      </c>
      <c r="T337" s="226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27" t="s">
        <v>302</v>
      </c>
      <c r="AT337" s="227" t="s">
        <v>771</v>
      </c>
      <c r="AU337" s="227" t="s">
        <v>81</v>
      </c>
      <c r="AY337" s="19" t="s">
        <v>203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19" t="s">
        <v>79</v>
      </c>
      <c r="BK337" s="228">
        <f>ROUND(I337*H337,2)</f>
        <v>0</v>
      </c>
      <c r="BL337" s="19" t="s">
        <v>211</v>
      </c>
      <c r="BM337" s="227" t="s">
        <v>1266</v>
      </c>
    </row>
    <row r="338" s="13" customFormat="1">
      <c r="A338" s="13"/>
      <c r="B338" s="234"/>
      <c r="C338" s="235"/>
      <c r="D338" s="236" t="s">
        <v>215</v>
      </c>
      <c r="E338" s="237" t="s">
        <v>19</v>
      </c>
      <c r="F338" s="238" t="s">
        <v>216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215</v>
      </c>
      <c r="AU338" s="244" t="s">
        <v>81</v>
      </c>
      <c r="AV338" s="13" t="s">
        <v>79</v>
      </c>
      <c r="AW338" s="13" t="s">
        <v>33</v>
      </c>
      <c r="AX338" s="13" t="s">
        <v>72</v>
      </c>
      <c r="AY338" s="244" t="s">
        <v>203</v>
      </c>
    </row>
    <row r="339" s="13" customFormat="1">
      <c r="A339" s="13"/>
      <c r="B339" s="234"/>
      <c r="C339" s="235"/>
      <c r="D339" s="236" t="s">
        <v>215</v>
      </c>
      <c r="E339" s="237" t="s">
        <v>19</v>
      </c>
      <c r="F339" s="238" t="s">
        <v>1257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215</v>
      </c>
      <c r="AU339" s="244" t="s">
        <v>81</v>
      </c>
      <c r="AV339" s="13" t="s">
        <v>79</v>
      </c>
      <c r="AW339" s="13" t="s">
        <v>33</v>
      </c>
      <c r="AX339" s="13" t="s">
        <v>72</v>
      </c>
      <c r="AY339" s="244" t="s">
        <v>203</v>
      </c>
    </row>
    <row r="340" s="13" customFormat="1">
      <c r="A340" s="13"/>
      <c r="B340" s="234"/>
      <c r="C340" s="235"/>
      <c r="D340" s="236" t="s">
        <v>215</v>
      </c>
      <c r="E340" s="237" t="s">
        <v>19</v>
      </c>
      <c r="F340" s="238" t="s">
        <v>547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215</v>
      </c>
      <c r="AU340" s="244" t="s">
        <v>81</v>
      </c>
      <c r="AV340" s="13" t="s">
        <v>79</v>
      </c>
      <c r="AW340" s="13" t="s">
        <v>33</v>
      </c>
      <c r="AX340" s="13" t="s">
        <v>72</v>
      </c>
      <c r="AY340" s="244" t="s">
        <v>203</v>
      </c>
    </row>
    <row r="341" s="13" customFormat="1">
      <c r="A341" s="13"/>
      <c r="B341" s="234"/>
      <c r="C341" s="235"/>
      <c r="D341" s="236" t="s">
        <v>215</v>
      </c>
      <c r="E341" s="237" t="s">
        <v>19</v>
      </c>
      <c r="F341" s="238" t="s">
        <v>759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215</v>
      </c>
      <c r="AU341" s="244" t="s">
        <v>81</v>
      </c>
      <c r="AV341" s="13" t="s">
        <v>79</v>
      </c>
      <c r="AW341" s="13" t="s">
        <v>33</v>
      </c>
      <c r="AX341" s="13" t="s">
        <v>72</v>
      </c>
      <c r="AY341" s="244" t="s">
        <v>203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1258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4" customFormat="1">
      <c r="A343" s="14"/>
      <c r="B343" s="245"/>
      <c r="C343" s="246"/>
      <c r="D343" s="236" t="s">
        <v>215</v>
      </c>
      <c r="E343" s="247" t="s">
        <v>19</v>
      </c>
      <c r="F343" s="248" t="s">
        <v>79</v>
      </c>
      <c r="G343" s="246"/>
      <c r="H343" s="249">
        <v>1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215</v>
      </c>
      <c r="AU343" s="255" t="s">
        <v>81</v>
      </c>
      <c r="AV343" s="14" t="s">
        <v>81</v>
      </c>
      <c r="AW343" s="14" t="s">
        <v>33</v>
      </c>
      <c r="AX343" s="14" t="s">
        <v>72</v>
      </c>
      <c r="AY343" s="255" t="s">
        <v>203</v>
      </c>
    </row>
    <row r="344" s="15" customFormat="1">
      <c r="A344" s="15"/>
      <c r="B344" s="256"/>
      <c r="C344" s="257"/>
      <c r="D344" s="236" t="s">
        <v>215</v>
      </c>
      <c r="E344" s="258" t="s">
        <v>19</v>
      </c>
      <c r="F344" s="259" t="s">
        <v>246</v>
      </c>
      <c r="G344" s="257"/>
      <c r="H344" s="260">
        <v>1</v>
      </c>
      <c r="I344" s="261"/>
      <c r="J344" s="257"/>
      <c r="K344" s="257"/>
      <c r="L344" s="262"/>
      <c r="M344" s="263"/>
      <c r="N344" s="264"/>
      <c r="O344" s="264"/>
      <c r="P344" s="264"/>
      <c r="Q344" s="264"/>
      <c r="R344" s="264"/>
      <c r="S344" s="264"/>
      <c r="T344" s="26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6" t="s">
        <v>215</v>
      </c>
      <c r="AU344" s="266" t="s">
        <v>81</v>
      </c>
      <c r="AV344" s="15" t="s">
        <v>211</v>
      </c>
      <c r="AW344" s="15" t="s">
        <v>33</v>
      </c>
      <c r="AX344" s="15" t="s">
        <v>79</v>
      </c>
      <c r="AY344" s="266" t="s">
        <v>203</v>
      </c>
    </row>
    <row r="345" s="2" customFormat="1" ht="37.8" customHeight="1">
      <c r="A345" s="40"/>
      <c r="B345" s="41"/>
      <c r="C345" s="216" t="s">
        <v>302</v>
      </c>
      <c r="D345" s="216" t="s">
        <v>206</v>
      </c>
      <c r="E345" s="217" t="s">
        <v>1267</v>
      </c>
      <c r="F345" s="218" t="s">
        <v>1268</v>
      </c>
      <c r="G345" s="219" t="s">
        <v>358</v>
      </c>
      <c r="H345" s="220">
        <v>1</v>
      </c>
      <c r="I345" s="221"/>
      <c r="J345" s="222">
        <f>ROUND(I345*H345,2)</f>
        <v>0</v>
      </c>
      <c r="K345" s="218" t="s">
        <v>210</v>
      </c>
      <c r="L345" s="46"/>
      <c r="M345" s="223" t="s">
        <v>19</v>
      </c>
      <c r="N345" s="224" t="s">
        <v>43</v>
      </c>
      <c r="O345" s="86"/>
      <c r="P345" s="225">
        <f>O345*H345</f>
        <v>0</v>
      </c>
      <c r="Q345" s="225">
        <v>0.025159999999999998</v>
      </c>
      <c r="R345" s="225">
        <f>Q345*H345</f>
        <v>0.025159999999999998</v>
      </c>
      <c r="S345" s="225">
        <v>0</v>
      </c>
      <c r="T345" s="226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7" t="s">
        <v>211</v>
      </c>
      <c r="AT345" s="227" t="s">
        <v>206</v>
      </c>
      <c r="AU345" s="227" t="s">
        <v>81</v>
      </c>
      <c r="AY345" s="19" t="s">
        <v>203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19" t="s">
        <v>79</v>
      </c>
      <c r="BK345" s="228">
        <f>ROUND(I345*H345,2)</f>
        <v>0</v>
      </c>
      <c r="BL345" s="19" t="s">
        <v>211</v>
      </c>
      <c r="BM345" s="227" t="s">
        <v>1269</v>
      </c>
    </row>
    <row r="346" s="2" customFormat="1">
      <c r="A346" s="40"/>
      <c r="B346" s="41"/>
      <c r="C346" s="42"/>
      <c r="D346" s="229" t="s">
        <v>213</v>
      </c>
      <c r="E346" s="42"/>
      <c r="F346" s="230" t="s">
        <v>1270</v>
      </c>
      <c r="G346" s="42"/>
      <c r="H346" s="42"/>
      <c r="I346" s="231"/>
      <c r="J346" s="42"/>
      <c r="K346" s="42"/>
      <c r="L346" s="46"/>
      <c r="M346" s="232"/>
      <c r="N346" s="233"/>
      <c r="O346" s="86"/>
      <c r="P346" s="86"/>
      <c r="Q346" s="86"/>
      <c r="R346" s="86"/>
      <c r="S346" s="86"/>
      <c r="T346" s="87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213</v>
      </c>
      <c r="AU346" s="19" t="s">
        <v>81</v>
      </c>
    </row>
    <row r="347" s="13" customFormat="1">
      <c r="A347" s="13"/>
      <c r="B347" s="234"/>
      <c r="C347" s="235"/>
      <c r="D347" s="236" t="s">
        <v>215</v>
      </c>
      <c r="E347" s="237" t="s">
        <v>19</v>
      </c>
      <c r="F347" s="238" t="s">
        <v>216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215</v>
      </c>
      <c r="AU347" s="244" t="s">
        <v>81</v>
      </c>
      <c r="AV347" s="13" t="s">
        <v>79</v>
      </c>
      <c r="AW347" s="13" t="s">
        <v>33</v>
      </c>
      <c r="AX347" s="13" t="s">
        <v>72</v>
      </c>
      <c r="AY347" s="244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1271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3" customFormat="1">
      <c r="A349" s="13"/>
      <c r="B349" s="234"/>
      <c r="C349" s="235"/>
      <c r="D349" s="236" t="s">
        <v>215</v>
      </c>
      <c r="E349" s="237" t="s">
        <v>19</v>
      </c>
      <c r="F349" s="238" t="s">
        <v>1213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215</v>
      </c>
      <c r="AU349" s="244" t="s">
        <v>81</v>
      </c>
      <c r="AV349" s="13" t="s">
        <v>79</v>
      </c>
      <c r="AW349" s="13" t="s">
        <v>33</v>
      </c>
      <c r="AX349" s="13" t="s">
        <v>72</v>
      </c>
      <c r="AY349" s="244" t="s">
        <v>203</v>
      </c>
    </row>
    <row r="350" s="13" customFormat="1">
      <c r="A350" s="13"/>
      <c r="B350" s="234"/>
      <c r="C350" s="235"/>
      <c r="D350" s="236" t="s">
        <v>215</v>
      </c>
      <c r="E350" s="237" t="s">
        <v>19</v>
      </c>
      <c r="F350" s="238" t="s">
        <v>1272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215</v>
      </c>
      <c r="AU350" s="244" t="s">
        <v>81</v>
      </c>
      <c r="AV350" s="13" t="s">
        <v>79</v>
      </c>
      <c r="AW350" s="13" t="s">
        <v>33</v>
      </c>
      <c r="AX350" s="13" t="s">
        <v>72</v>
      </c>
      <c r="AY350" s="244" t="s">
        <v>203</v>
      </c>
    </row>
    <row r="351" s="13" customFormat="1">
      <c r="A351" s="13"/>
      <c r="B351" s="234"/>
      <c r="C351" s="235"/>
      <c r="D351" s="236" t="s">
        <v>215</v>
      </c>
      <c r="E351" s="237" t="s">
        <v>19</v>
      </c>
      <c r="F351" s="238" t="s">
        <v>1273</v>
      </c>
      <c r="G351" s="235"/>
      <c r="H351" s="237" t="s">
        <v>19</v>
      </c>
      <c r="I351" s="239"/>
      <c r="J351" s="235"/>
      <c r="K351" s="235"/>
      <c r="L351" s="240"/>
      <c r="M351" s="241"/>
      <c r="N351" s="242"/>
      <c r="O351" s="242"/>
      <c r="P351" s="242"/>
      <c r="Q351" s="242"/>
      <c r="R351" s="242"/>
      <c r="S351" s="242"/>
      <c r="T351" s="24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4" t="s">
        <v>215</v>
      </c>
      <c r="AU351" s="244" t="s">
        <v>81</v>
      </c>
      <c r="AV351" s="13" t="s">
        <v>79</v>
      </c>
      <c r="AW351" s="13" t="s">
        <v>33</v>
      </c>
      <c r="AX351" s="13" t="s">
        <v>72</v>
      </c>
      <c r="AY351" s="244" t="s">
        <v>203</v>
      </c>
    </row>
    <row r="352" s="13" customFormat="1">
      <c r="A352" s="13"/>
      <c r="B352" s="234"/>
      <c r="C352" s="235"/>
      <c r="D352" s="236" t="s">
        <v>215</v>
      </c>
      <c r="E352" s="237" t="s">
        <v>19</v>
      </c>
      <c r="F352" s="238" t="s">
        <v>1274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215</v>
      </c>
      <c r="AU352" s="244" t="s">
        <v>81</v>
      </c>
      <c r="AV352" s="13" t="s">
        <v>79</v>
      </c>
      <c r="AW352" s="13" t="s">
        <v>33</v>
      </c>
      <c r="AX352" s="13" t="s">
        <v>72</v>
      </c>
      <c r="AY352" s="244" t="s">
        <v>203</v>
      </c>
    </row>
    <row r="353" s="14" customFormat="1">
      <c r="A353" s="14"/>
      <c r="B353" s="245"/>
      <c r="C353" s="246"/>
      <c r="D353" s="236" t="s">
        <v>215</v>
      </c>
      <c r="E353" s="247" t="s">
        <v>19</v>
      </c>
      <c r="F353" s="248" t="s">
        <v>79</v>
      </c>
      <c r="G353" s="246"/>
      <c r="H353" s="249">
        <v>1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215</v>
      </c>
      <c r="AU353" s="255" t="s">
        <v>81</v>
      </c>
      <c r="AV353" s="14" t="s">
        <v>81</v>
      </c>
      <c r="AW353" s="14" t="s">
        <v>33</v>
      </c>
      <c r="AX353" s="14" t="s">
        <v>72</v>
      </c>
      <c r="AY353" s="255" t="s">
        <v>203</v>
      </c>
    </row>
    <row r="354" s="15" customFormat="1">
      <c r="A354" s="15"/>
      <c r="B354" s="256"/>
      <c r="C354" s="257"/>
      <c r="D354" s="236" t="s">
        <v>215</v>
      </c>
      <c r="E354" s="258" t="s">
        <v>19</v>
      </c>
      <c r="F354" s="259" t="s">
        <v>246</v>
      </c>
      <c r="G354" s="257"/>
      <c r="H354" s="260">
        <v>1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6" t="s">
        <v>215</v>
      </c>
      <c r="AU354" s="266" t="s">
        <v>81</v>
      </c>
      <c r="AV354" s="15" t="s">
        <v>211</v>
      </c>
      <c r="AW354" s="15" t="s">
        <v>33</v>
      </c>
      <c r="AX354" s="15" t="s">
        <v>79</v>
      </c>
      <c r="AY354" s="266" t="s">
        <v>203</v>
      </c>
    </row>
    <row r="355" s="12" customFormat="1" ht="22.8" customHeight="1">
      <c r="A355" s="12"/>
      <c r="B355" s="200"/>
      <c r="C355" s="201"/>
      <c r="D355" s="202" t="s">
        <v>71</v>
      </c>
      <c r="E355" s="214" t="s">
        <v>787</v>
      </c>
      <c r="F355" s="214" t="s">
        <v>788</v>
      </c>
      <c r="G355" s="201"/>
      <c r="H355" s="201"/>
      <c r="I355" s="204"/>
      <c r="J355" s="215">
        <f>BK355</f>
        <v>0</v>
      </c>
      <c r="K355" s="201"/>
      <c r="L355" s="206"/>
      <c r="M355" s="207"/>
      <c r="N355" s="208"/>
      <c r="O355" s="208"/>
      <c r="P355" s="209">
        <f>SUM(P356:P406)</f>
        <v>0</v>
      </c>
      <c r="Q355" s="208"/>
      <c r="R355" s="209">
        <f>SUM(R356:R406)</f>
        <v>0.0064555999999999997</v>
      </c>
      <c r="S355" s="208"/>
      <c r="T355" s="210">
        <f>SUM(T356:T406)</f>
        <v>0</v>
      </c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R355" s="211" t="s">
        <v>79</v>
      </c>
      <c r="AT355" s="212" t="s">
        <v>71</v>
      </c>
      <c r="AU355" s="212" t="s">
        <v>79</v>
      </c>
      <c r="AY355" s="211" t="s">
        <v>203</v>
      </c>
      <c r="BK355" s="213">
        <f>SUM(BK356:BK406)</f>
        <v>0</v>
      </c>
    </row>
    <row r="356" s="2" customFormat="1" ht="24.15" customHeight="1">
      <c r="A356" s="40"/>
      <c r="B356" s="41"/>
      <c r="C356" s="216" t="s">
        <v>308</v>
      </c>
      <c r="D356" s="216" t="s">
        <v>206</v>
      </c>
      <c r="E356" s="217" t="s">
        <v>789</v>
      </c>
      <c r="F356" s="218" t="s">
        <v>790</v>
      </c>
      <c r="G356" s="219" t="s">
        <v>209</v>
      </c>
      <c r="H356" s="220">
        <v>161.38999999999999</v>
      </c>
      <c r="I356" s="221"/>
      <c r="J356" s="222">
        <f>ROUND(I356*H356,2)</f>
        <v>0</v>
      </c>
      <c r="K356" s="218" t="s">
        <v>210</v>
      </c>
      <c r="L356" s="46"/>
      <c r="M356" s="223" t="s">
        <v>19</v>
      </c>
      <c r="N356" s="224" t="s">
        <v>43</v>
      </c>
      <c r="O356" s="86"/>
      <c r="P356" s="225">
        <f>O356*H356</f>
        <v>0</v>
      </c>
      <c r="Q356" s="225">
        <v>4.0000000000000003E-05</v>
      </c>
      <c r="R356" s="225">
        <f>Q356*H356</f>
        <v>0.0064555999999999997</v>
      </c>
      <c r="S356" s="225">
        <v>0</v>
      </c>
      <c r="T356" s="226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27" t="s">
        <v>211</v>
      </c>
      <c r="AT356" s="227" t="s">
        <v>206</v>
      </c>
      <c r="AU356" s="227" t="s">
        <v>81</v>
      </c>
      <c r="AY356" s="19" t="s">
        <v>203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19" t="s">
        <v>79</v>
      </c>
      <c r="BK356" s="228">
        <f>ROUND(I356*H356,2)</f>
        <v>0</v>
      </c>
      <c r="BL356" s="19" t="s">
        <v>211</v>
      </c>
      <c r="BM356" s="227" t="s">
        <v>1275</v>
      </c>
    </row>
    <row r="357" s="2" customFormat="1">
      <c r="A357" s="40"/>
      <c r="B357" s="41"/>
      <c r="C357" s="42"/>
      <c r="D357" s="229" t="s">
        <v>213</v>
      </c>
      <c r="E357" s="42"/>
      <c r="F357" s="230" t="s">
        <v>792</v>
      </c>
      <c r="G357" s="42"/>
      <c r="H357" s="42"/>
      <c r="I357" s="231"/>
      <c r="J357" s="42"/>
      <c r="K357" s="42"/>
      <c r="L357" s="46"/>
      <c r="M357" s="232"/>
      <c r="N357" s="233"/>
      <c r="O357" s="86"/>
      <c r="P357" s="86"/>
      <c r="Q357" s="86"/>
      <c r="R357" s="86"/>
      <c r="S357" s="86"/>
      <c r="T357" s="87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213</v>
      </c>
      <c r="AU357" s="19" t="s">
        <v>81</v>
      </c>
    </row>
    <row r="358" s="13" customFormat="1">
      <c r="A358" s="13"/>
      <c r="B358" s="234"/>
      <c r="C358" s="235"/>
      <c r="D358" s="236" t="s">
        <v>215</v>
      </c>
      <c r="E358" s="237" t="s">
        <v>19</v>
      </c>
      <c r="F358" s="238" t="s">
        <v>216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215</v>
      </c>
      <c r="AU358" s="244" t="s">
        <v>81</v>
      </c>
      <c r="AV358" s="13" t="s">
        <v>79</v>
      </c>
      <c r="AW358" s="13" t="s">
        <v>33</v>
      </c>
      <c r="AX358" s="13" t="s">
        <v>72</v>
      </c>
      <c r="AY358" s="244" t="s">
        <v>203</v>
      </c>
    </row>
    <row r="359" s="13" customFormat="1">
      <c r="A359" s="13"/>
      <c r="B359" s="234"/>
      <c r="C359" s="235"/>
      <c r="D359" s="236" t="s">
        <v>215</v>
      </c>
      <c r="E359" s="237" t="s">
        <v>19</v>
      </c>
      <c r="F359" s="238" t="s">
        <v>1276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215</v>
      </c>
      <c r="AU359" s="244" t="s">
        <v>81</v>
      </c>
      <c r="AV359" s="13" t="s">
        <v>79</v>
      </c>
      <c r="AW359" s="13" t="s">
        <v>33</v>
      </c>
      <c r="AX359" s="13" t="s">
        <v>72</v>
      </c>
      <c r="AY359" s="244" t="s">
        <v>203</v>
      </c>
    </row>
    <row r="360" s="13" customFormat="1">
      <c r="A360" s="13"/>
      <c r="B360" s="234"/>
      <c r="C360" s="235"/>
      <c r="D360" s="236" t="s">
        <v>215</v>
      </c>
      <c r="E360" s="237" t="s">
        <v>19</v>
      </c>
      <c r="F360" s="238" t="s">
        <v>541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215</v>
      </c>
      <c r="AU360" s="244" t="s">
        <v>81</v>
      </c>
      <c r="AV360" s="13" t="s">
        <v>79</v>
      </c>
      <c r="AW360" s="13" t="s">
        <v>33</v>
      </c>
      <c r="AX360" s="13" t="s">
        <v>72</v>
      </c>
      <c r="AY360" s="244" t="s">
        <v>203</v>
      </c>
    </row>
    <row r="361" s="13" customFormat="1">
      <c r="A361" s="13"/>
      <c r="B361" s="234"/>
      <c r="C361" s="235"/>
      <c r="D361" s="236" t="s">
        <v>215</v>
      </c>
      <c r="E361" s="237" t="s">
        <v>19</v>
      </c>
      <c r="F361" s="238" t="s">
        <v>794</v>
      </c>
      <c r="G361" s="235"/>
      <c r="H361" s="237" t="s">
        <v>19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215</v>
      </c>
      <c r="AU361" s="244" t="s">
        <v>81</v>
      </c>
      <c r="AV361" s="13" t="s">
        <v>79</v>
      </c>
      <c r="AW361" s="13" t="s">
        <v>33</v>
      </c>
      <c r="AX361" s="13" t="s">
        <v>72</v>
      </c>
      <c r="AY361" s="244" t="s">
        <v>203</v>
      </c>
    </row>
    <row r="362" s="13" customFormat="1">
      <c r="A362" s="13"/>
      <c r="B362" s="234"/>
      <c r="C362" s="235"/>
      <c r="D362" s="236" t="s">
        <v>215</v>
      </c>
      <c r="E362" s="237" t="s">
        <v>19</v>
      </c>
      <c r="F362" s="238" t="s">
        <v>795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215</v>
      </c>
      <c r="AU362" s="244" t="s">
        <v>81</v>
      </c>
      <c r="AV362" s="13" t="s">
        <v>79</v>
      </c>
      <c r="AW362" s="13" t="s">
        <v>33</v>
      </c>
      <c r="AX362" s="13" t="s">
        <v>72</v>
      </c>
      <c r="AY362" s="244" t="s">
        <v>203</v>
      </c>
    </row>
    <row r="363" s="14" customFormat="1">
      <c r="A363" s="14"/>
      <c r="B363" s="245"/>
      <c r="C363" s="246"/>
      <c r="D363" s="236" t="s">
        <v>215</v>
      </c>
      <c r="E363" s="247" t="s">
        <v>19</v>
      </c>
      <c r="F363" s="248" t="s">
        <v>542</v>
      </c>
      <c r="G363" s="246"/>
      <c r="H363" s="249">
        <v>15.44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215</v>
      </c>
      <c r="AU363" s="255" t="s">
        <v>81</v>
      </c>
      <c r="AV363" s="14" t="s">
        <v>81</v>
      </c>
      <c r="AW363" s="14" t="s">
        <v>33</v>
      </c>
      <c r="AX363" s="14" t="s">
        <v>72</v>
      </c>
      <c r="AY363" s="255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216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3" customFormat="1">
      <c r="A365" s="13"/>
      <c r="B365" s="234"/>
      <c r="C365" s="235"/>
      <c r="D365" s="236" t="s">
        <v>215</v>
      </c>
      <c r="E365" s="237" t="s">
        <v>19</v>
      </c>
      <c r="F365" s="238" t="s">
        <v>1277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215</v>
      </c>
      <c r="AU365" s="244" t="s">
        <v>81</v>
      </c>
      <c r="AV365" s="13" t="s">
        <v>79</v>
      </c>
      <c r="AW365" s="13" t="s">
        <v>33</v>
      </c>
      <c r="AX365" s="13" t="s">
        <v>72</v>
      </c>
      <c r="AY365" s="244" t="s">
        <v>203</v>
      </c>
    </row>
    <row r="366" s="13" customFormat="1">
      <c r="A366" s="13"/>
      <c r="B366" s="234"/>
      <c r="C366" s="235"/>
      <c r="D366" s="236" t="s">
        <v>215</v>
      </c>
      <c r="E366" s="237" t="s">
        <v>19</v>
      </c>
      <c r="F366" s="238" t="s">
        <v>544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215</v>
      </c>
      <c r="AU366" s="244" t="s">
        <v>81</v>
      </c>
      <c r="AV366" s="13" t="s">
        <v>79</v>
      </c>
      <c r="AW366" s="13" t="s">
        <v>33</v>
      </c>
      <c r="AX366" s="13" t="s">
        <v>72</v>
      </c>
      <c r="AY366" s="244" t="s">
        <v>203</v>
      </c>
    </row>
    <row r="367" s="13" customFormat="1">
      <c r="A367" s="13"/>
      <c r="B367" s="234"/>
      <c r="C367" s="235"/>
      <c r="D367" s="236" t="s">
        <v>215</v>
      </c>
      <c r="E367" s="237" t="s">
        <v>19</v>
      </c>
      <c r="F367" s="238" t="s">
        <v>794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215</v>
      </c>
      <c r="AU367" s="244" t="s">
        <v>81</v>
      </c>
      <c r="AV367" s="13" t="s">
        <v>79</v>
      </c>
      <c r="AW367" s="13" t="s">
        <v>33</v>
      </c>
      <c r="AX367" s="13" t="s">
        <v>72</v>
      </c>
      <c r="AY367" s="244" t="s">
        <v>203</v>
      </c>
    </row>
    <row r="368" s="13" customFormat="1">
      <c r="A368" s="13"/>
      <c r="B368" s="234"/>
      <c r="C368" s="235"/>
      <c r="D368" s="236" t="s">
        <v>215</v>
      </c>
      <c r="E368" s="237" t="s">
        <v>19</v>
      </c>
      <c r="F368" s="238" t="s">
        <v>795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215</v>
      </c>
      <c r="AU368" s="244" t="s">
        <v>81</v>
      </c>
      <c r="AV368" s="13" t="s">
        <v>79</v>
      </c>
      <c r="AW368" s="13" t="s">
        <v>33</v>
      </c>
      <c r="AX368" s="13" t="s">
        <v>72</v>
      </c>
      <c r="AY368" s="244" t="s">
        <v>203</v>
      </c>
    </row>
    <row r="369" s="14" customFormat="1">
      <c r="A369" s="14"/>
      <c r="B369" s="245"/>
      <c r="C369" s="246"/>
      <c r="D369" s="236" t="s">
        <v>215</v>
      </c>
      <c r="E369" s="247" t="s">
        <v>19</v>
      </c>
      <c r="F369" s="248" t="s">
        <v>545</v>
      </c>
      <c r="G369" s="246"/>
      <c r="H369" s="249">
        <v>14.92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215</v>
      </c>
      <c r="AU369" s="255" t="s">
        <v>81</v>
      </c>
      <c r="AV369" s="14" t="s">
        <v>81</v>
      </c>
      <c r="AW369" s="14" t="s">
        <v>33</v>
      </c>
      <c r="AX369" s="14" t="s">
        <v>72</v>
      </c>
      <c r="AY369" s="255" t="s">
        <v>203</v>
      </c>
    </row>
    <row r="370" s="13" customFormat="1">
      <c r="A370" s="13"/>
      <c r="B370" s="234"/>
      <c r="C370" s="235"/>
      <c r="D370" s="236" t="s">
        <v>215</v>
      </c>
      <c r="E370" s="237" t="s">
        <v>19</v>
      </c>
      <c r="F370" s="238" t="s">
        <v>216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215</v>
      </c>
      <c r="AU370" s="244" t="s">
        <v>81</v>
      </c>
      <c r="AV370" s="13" t="s">
        <v>79</v>
      </c>
      <c r="AW370" s="13" t="s">
        <v>33</v>
      </c>
      <c r="AX370" s="13" t="s">
        <v>72</v>
      </c>
      <c r="AY370" s="244" t="s">
        <v>203</v>
      </c>
    </row>
    <row r="371" s="13" customFormat="1">
      <c r="A371" s="13"/>
      <c r="B371" s="234"/>
      <c r="C371" s="235"/>
      <c r="D371" s="236" t="s">
        <v>215</v>
      </c>
      <c r="E371" s="237" t="s">
        <v>19</v>
      </c>
      <c r="F371" s="238" t="s">
        <v>1278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215</v>
      </c>
      <c r="AU371" s="244" t="s">
        <v>81</v>
      </c>
      <c r="AV371" s="13" t="s">
        <v>79</v>
      </c>
      <c r="AW371" s="13" t="s">
        <v>33</v>
      </c>
      <c r="AX371" s="13" t="s">
        <v>72</v>
      </c>
      <c r="AY371" s="244" t="s">
        <v>203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547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3" customFormat="1">
      <c r="A373" s="13"/>
      <c r="B373" s="234"/>
      <c r="C373" s="235"/>
      <c r="D373" s="236" t="s">
        <v>215</v>
      </c>
      <c r="E373" s="237" t="s">
        <v>19</v>
      </c>
      <c r="F373" s="238" t="s">
        <v>794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215</v>
      </c>
      <c r="AU373" s="244" t="s">
        <v>81</v>
      </c>
      <c r="AV373" s="13" t="s">
        <v>79</v>
      </c>
      <c r="AW373" s="13" t="s">
        <v>33</v>
      </c>
      <c r="AX373" s="13" t="s">
        <v>72</v>
      </c>
      <c r="AY373" s="244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795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4" customFormat="1">
      <c r="A375" s="14"/>
      <c r="B375" s="245"/>
      <c r="C375" s="246"/>
      <c r="D375" s="236" t="s">
        <v>215</v>
      </c>
      <c r="E375" s="247" t="s">
        <v>19</v>
      </c>
      <c r="F375" s="248" t="s">
        <v>548</v>
      </c>
      <c r="G375" s="246"/>
      <c r="H375" s="249">
        <v>18.780000000000001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215</v>
      </c>
      <c r="AU375" s="255" t="s">
        <v>81</v>
      </c>
      <c r="AV375" s="14" t="s">
        <v>81</v>
      </c>
      <c r="AW375" s="14" t="s">
        <v>33</v>
      </c>
      <c r="AX375" s="14" t="s">
        <v>72</v>
      </c>
      <c r="AY375" s="255" t="s">
        <v>203</v>
      </c>
    </row>
    <row r="376" s="13" customFormat="1">
      <c r="A376" s="13"/>
      <c r="B376" s="234"/>
      <c r="C376" s="235"/>
      <c r="D376" s="236" t="s">
        <v>215</v>
      </c>
      <c r="E376" s="237" t="s">
        <v>19</v>
      </c>
      <c r="F376" s="238" t="s">
        <v>216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215</v>
      </c>
      <c r="AU376" s="244" t="s">
        <v>81</v>
      </c>
      <c r="AV376" s="13" t="s">
        <v>79</v>
      </c>
      <c r="AW376" s="13" t="s">
        <v>33</v>
      </c>
      <c r="AX376" s="13" t="s">
        <v>72</v>
      </c>
      <c r="AY376" s="244" t="s">
        <v>203</v>
      </c>
    </row>
    <row r="377" s="13" customFormat="1">
      <c r="A377" s="13"/>
      <c r="B377" s="234"/>
      <c r="C377" s="235"/>
      <c r="D377" s="236" t="s">
        <v>215</v>
      </c>
      <c r="E377" s="237" t="s">
        <v>19</v>
      </c>
      <c r="F377" s="238" t="s">
        <v>1279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215</v>
      </c>
      <c r="AU377" s="244" t="s">
        <v>81</v>
      </c>
      <c r="AV377" s="13" t="s">
        <v>79</v>
      </c>
      <c r="AW377" s="13" t="s">
        <v>33</v>
      </c>
      <c r="AX377" s="13" t="s">
        <v>72</v>
      </c>
      <c r="AY377" s="244" t="s">
        <v>203</v>
      </c>
    </row>
    <row r="378" s="13" customFormat="1">
      <c r="A378" s="13"/>
      <c r="B378" s="234"/>
      <c r="C378" s="235"/>
      <c r="D378" s="236" t="s">
        <v>215</v>
      </c>
      <c r="E378" s="237" t="s">
        <v>19</v>
      </c>
      <c r="F378" s="238" t="s">
        <v>550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215</v>
      </c>
      <c r="AU378" s="244" t="s">
        <v>81</v>
      </c>
      <c r="AV378" s="13" t="s">
        <v>79</v>
      </c>
      <c r="AW378" s="13" t="s">
        <v>33</v>
      </c>
      <c r="AX378" s="13" t="s">
        <v>72</v>
      </c>
      <c r="AY378" s="244" t="s">
        <v>203</v>
      </c>
    </row>
    <row r="379" s="13" customFormat="1">
      <c r="A379" s="13"/>
      <c r="B379" s="234"/>
      <c r="C379" s="235"/>
      <c r="D379" s="236" t="s">
        <v>215</v>
      </c>
      <c r="E379" s="237" t="s">
        <v>19</v>
      </c>
      <c r="F379" s="238" t="s">
        <v>794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215</v>
      </c>
      <c r="AU379" s="244" t="s">
        <v>81</v>
      </c>
      <c r="AV379" s="13" t="s">
        <v>79</v>
      </c>
      <c r="AW379" s="13" t="s">
        <v>33</v>
      </c>
      <c r="AX379" s="13" t="s">
        <v>72</v>
      </c>
      <c r="AY379" s="244" t="s">
        <v>203</v>
      </c>
    </row>
    <row r="380" s="13" customFormat="1">
      <c r="A380" s="13"/>
      <c r="B380" s="234"/>
      <c r="C380" s="235"/>
      <c r="D380" s="236" t="s">
        <v>215</v>
      </c>
      <c r="E380" s="237" t="s">
        <v>19</v>
      </c>
      <c r="F380" s="238" t="s">
        <v>795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215</v>
      </c>
      <c r="AU380" s="244" t="s">
        <v>81</v>
      </c>
      <c r="AV380" s="13" t="s">
        <v>79</v>
      </c>
      <c r="AW380" s="13" t="s">
        <v>33</v>
      </c>
      <c r="AX380" s="13" t="s">
        <v>72</v>
      </c>
      <c r="AY380" s="244" t="s">
        <v>203</v>
      </c>
    </row>
    <row r="381" s="14" customFormat="1">
      <c r="A381" s="14"/>
      <c r="B381" s="245"/>
      <c r="C381" s="246"/>
      <c r="D381" s="236" t="s">
        <v>215</v>
      </c>
      <c r="E381" s="247" t="s">
        <v>19</v>
      </c>
      <c r="F381" s="248" t="s">
        <v>551</v>
      </c>
      <c r="G381" s="246"/>
      <c r="H381" s="249">
        <v>12.67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215</v>
      </c>
      <c r="AU381" s="255" t="s">
        <v>81</v>
      </c>
      <c r="AV381" s="14" t="s">
        <v>81</v>
      </c>
      <c r="AW381" s="14" t="s">
        <v>33</v>
      </c>
      <c r="AX381" s="14" t="s">
        <v>72</v>
      </c>
      <c r="AY381" s="255" t="s">
        <v>203</v>
      </c>
    </row>
    <row r="382" s="13" customFormat="1">
      <c r="A382" s="13"/>
      <c r="B382" s="234"/>
      <c r="C382" s="235"/>
      <c r="D382" s="236" t="s">
        <v>215</v>
      </c>
      <c r="E382" s="237" t="s">
        <v>19</v>
      </c>
      <c r="F382" s="238" t="s">
        <v>216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215</v>
      </c>
      <c r="AU382" s="244" t="s">
        <v>81</v>
      </c>
      <c r="AV382" s="13" t="s">
        <v>79</v>
      </c>
      <c r="AW382" s="13" t="s">
        <v>33</v>
      </c>
      <c r="AX382" s="13" t="s">
        <v>72</v>
      </c>
      <c r="AY382" s="244" t="s">
        <v>203</v>
      </c>
    </row>
    <row r="383" s="13" customFormat="1">
      <c r="A383" s="13"/>
      <c r="B383" s="234"/>
      <c r="C383" s="235"/>
      <c r="D383" s="236" t="s">
        <v>215</v>
      </c>
      <c r="E383" s="237" t="s">
        <v>19</v>
      </c>
      <c r="F383" s="238" t="s">
        <v>1280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215</v>
      </c>
      <c r="AU383" s="244" t="s">
        <v>81</v>
      </c>
      <c r="AV383" s="13" t="s">
        <v>79</v>
      </c>
      <c r="AW383" s="13" t="s">
        <v>33</v>
      </c>
      <c r="AX383" s="13" t="s">
        <v>72</v>
      </c>
      <c r="AY383" s="244" t="s">
        <v>203</v>
      </c>
    </row>
    <row r="384" s="13" customFormat="1">
      <c r="A384" s="13"/>
      <c r="B384" s="234"/>
      <c r="C384" s="235"/>
      <c r="D384" s="236" t="s">
        <v>215</v>
      </c>
      <c r="E384" s="237" t="s">
        <v>19</v>
      </c>
      <c r="F384" s="238" t="s">
        <v>556</v>
      </c>
      <c r="G384" s="235"/>
      <c r="H384" s="237" t="s">
        <v>19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215</v>
      </c>
      <c r="AU384" s="244" t="s">
        <v>81</v>
      </c>
      <c r="AV384" s="13" t="s">
        <v>79</v>
      </c>
      <c r="AW384" s="13" t="s">
        <v>33</v>
      </c>
      <c r="AX384" s="13" t="s">
        <v>72</v>
      </c>
      <c r="AY384" s="244" t="s">
        <v>203</v>
      </c>
    </row>
    <row r="385" s="13" customFormat="1">
      <c r="A385" s="13"/>
      <c r="B385" s="234"/>
      <c r="C385" s="235"/>
      <c r="D385" s="236" t="s">
        <v>215</v>
      </c>
      <c r="E385" s="237" t="s">
        <v>19</v>
      </c>
      <c r="F385" s="238" t="s">
        <v>794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215</v>
      </c>
      <c r="AU385" s="244" t="s">
        <v>81</v>
      </c>
      <c r="AV385" s="13" t="s">
        <v>79</v>
      </c>
      <c r="AW385" s="13" t="s">
        <v>33</v>
      </c>
      <c r="AX385" s="13" t="s">
        <v>72</v>
      </c>
      <c r="AY385" s="244" t="s">
        <v>203</v>
      </c>
    </row>
    <row r="386" s="13" customFormat="1">
      <c r="A386" s="13"/>
      <c r="B386" s="234"/>
      <c r="C386" s="235"/>
      <c r="D386" s="236" t="s">
        <v>215</v>
      </c>
      <c r="E386" s="237" t="s">
        <v>19</v>
      </c>
      <c r="F386" s="238" t="s">
        <v>795</v>
      </c>
      <c r="G386" s="235"/>
      <c r="H386" s="237" t="s">
        <v>19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215</v>
      </c>
      <c r="AU386" s="244" t="s">
        <v>81</v>
      </c>
      <c r="AV386" s="13" t="s">
        <v>79</v>
      </c>
      <c r="AW386" s="13" t="s">
        <v>33</v>
      </c>
      <c r="AX386" s="13" t="s">
        <v>72</v>
      </c>
      <c r="AY386" s="244" t="s">
        <v>203</v>
      </c>
    </row>
    <row r="387" s="14" customFormat="1">
      <c r="A387" s="14"/>
      <c r="B387" s="245"/>
      <c r="C387" s="246"/>
      <c r="D387" s="236" t="s">
        <v>215</v>
      </c>
      <c r="E387" s="247" t="s">
        <v>19</v>
      </c>
      <c r="F387" s="248" t="s">
        <v>557</v>
      </c>
      <c r="G387" s="246"/>
      <c r="H387" s="249">
        <v>15.09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215</v>
      </c>
      <c r="AU387" s="255" t="s">
        <v>81</v>
      </c>
      <c r="AV387" s="14" t="s">
        <v>81</v>
      </c>
      <c r="AW387" s="14" t="s">
        <v>33</v>
      </c>
      <c r="AX387" s="14" t="s">
        <v>72</v>
      </c>
      <c r="AY387" s="255" t="s">
        <v>203</v>
      </c>
    </row>
    <row r="388" s="13" customFormat="1">
      <c r="A388" s="13"/>
      <c r="B388" s="234"/>
      <c r="C388" s="235"/>
      <c r="D388" s="236" t="s">
        <v>215</v>
      </c>
      <c r="E388" s="237" t="s">
        <v>19</v>
      </c>
      <c r="F388" s="238" t="s">
        <v>216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215</v>
      </c>
      <c r="AU388" s="244" t="s">
        <v>81</v>
      </c>
      <c r="AV388" s="13" t="s">
        <v>79</v>
      </c>
      <c r="AW388" s="13" t="s">
        <v>33</v>
      </c>
      <c r="AX388" s="13" t="s">
        <v>72</v>
      </c>
      <c r="AY388" s="244" t="s">
        <v>203</v>
      </c>
    </row>
    <row r="389" s="13" customFormat="1">
      <c r="A389" s="13"/>
      <c r="B389" s="234"/>
      <c r="C389" s="235"/>
      <c r="D389" s="236" t="s">
        <v>215</v>
      </c>
      <c r="E389" s="237" t="s">
        <v>19</v>
      </c>
      <c r="F389" s="238" t="s">
        <v>1281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215</v>
      </c>
      <c r="AU389" s="244" t="s">
        <v>81</v>
      </c>
      <c r="AV389" s="13" t="s">
        <v>79</v>
      </c>
      <c r="AW389" s="13" t="s">
        <v>33</v>
      </c>
      <c r="AX389" s="13" t="s">
        <v>72</v>
      </c>
      <c r="AY389" s="244" t="s">
        <v>203</v>
      </c>
    </row>
    <row r="390" s="13" customFormat="1">
      <c r="A390" s="13"/>
      <c r="B390" s="234"/>
      <c r="C390" s="235"/>
      <c r="D390" s="236" t="s">
        <v>215</v>
      </c>
      <c r="E390" s="237" t="s">
        <v>19</v>
      </c>
      <c r="F390" s="238" t="s">
        <v>559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215</v>
      </c>
      <c r="AU390" s="244" t="s">
        <v>81</v>
      </c>
      <c r="AV390" s="13" t="s">
        <v>79</v>
      </c>
      <c r="AW390" s="13" t="s">
        <v>33</v>
      </c>
      <c r="AX390" s="13" t="s">
        <v>72</v>
      </c>
      <c r="AY390" s="244" t="s">
        <v>203</v>
      </c>
    </row>
    <row r="391" s="13" customFormat="1">
      <c r="A391" s="13"/>
      <c r="B391" s="234"/>
      <c r="C391" s="235"/>
      <c r="D391" s="236" t="s">
        <v>215</v>
      </c>
      <c r="E391" s="237" t="s">
        <v>19</v>
      </c>
      <c r="F391" s="238" t="s">
        <v>794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215</v>
      </c>
      <c r="AU391" s="244" t="s">
        <v>81</v>
      </c>
      <c r="AV391" s="13" t="s">
        <v>79</v>
      </c>
      <c r="AW391" s="13" t="s">
        <v>33</v>
      </c>
      <c r="AX391" s="13" t="s">
        <v>72</v>
      </c>
      <c r="AY391" s="244" t="s">
        <v>203</v>
      </c>
    </row>
    <row r="392" s="13" customFormat="1">
      <c r="A392" s="13"/>
      <c r="B392" s="234"/>
      <c r="C392" s="235"/>
      <c r="D392" s="236" t="s">
        <v>215</v>
      </c>
      <c r="E392" s="237" t="s">
        <v>19</v>
      </c>
      <c r="F392" s="238" t="s">
        <v>795</v>
      </c>
      <c r="G392" s="235"/>
      <c r="H392" s="237" t="s">
        <v>19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215</v>
      </c>
      <c r="AU392" s="244" t="s">
        <v>81</v>
      </c>
      <c r="AV392" s="13" t="s">
        <v>79</v>
      </c>
      <c r="AW392" s="13" t="s">
        <v>33</v>
      </c>
      <c r="AX392" s="13" t="s">
        <v>72</v>
      </c>
      <c r="AY392" s="244" t="s">
        <v>203</v>
      </c>
    </row>
    <row r="393" s="14" customFormat="1">
      <c r="A393" s="14"/>
      <c r="B393" s="245"/>
      <c r="C393" s="246"/>
      <c r="D393" s="236" t="s">
        <v>215</v>
      </c>
      <c r="E393" s="247" t="s">
        <v>19</v>
      </c>
      <c r="F393" s="248" t="s">
        <v>1210</v>
      </c>
      <c r="G393" s="246"/>
      <c r="H393" s="249">
        <v>1.5900000000000001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215</v>
      </c>
      <c r="AU393" s="255" t="s">
        <v>81</v>
      </c>
      <c r="AV393" s="14" t="s">
        <v>81</v>
      </c>
      <c r="AW393" s="14" t="s">
        <v>33</v>
      </c>
      <c r="AX393" s="14" t="s">
        <v>72</v>
      </c>
      <c r="AY393" s="255" t="s">
        <v>203</v>
      </c>
    </row>
    <row r="394" s="13" customFormat="1">
      <c r="A394" s="13"/>
      <c r="B394" s="234"/>
      <c r="C394" s="235"/>
      <c r="D394" s="236" t="s">
        <v>215</v>
      </c>
      <c r="E394" s="237" t="s">
        <v>19</v>
      </c>
      <c r="F394" s="238" t="s">
        <v>216</v>
      </c>
      <c r="G394" s="235"/>
      <c r="H394" s="237" t="s">
        <v>19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215</v>
      </c>
      <c r="AU394" s="244" t="s">
        <v>81</v>
      </c>
      <c r="AV394" s="13" t="s">
        <v>79</v>
      </c>
      <c r="AW394" s="13" t="s">
        <v>33</v>
      </c>
      <c r="AX394" s="13" t="s">
        <v>72</v>
      </c>
      <c r="AY394" s="244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1282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553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794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3" customFormat="1">
      <c r="A398" s="13"/>
      <c r="B398" s="234"/>
      <c r="C398" s="235"/>
      <c r="D398" s="236" t="s">
        <v>215</v>
      </c>
      <c r="E398" s="237" t="s">
        <v>19</v>
      </c>
      <c r="F398" s="238" t="s">
        <v>795</v>
      </c>
      <c r="G398" s="235"/>
      <c r="H398" s="237" t="s">
        <v>19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215</v>
      </c>
      <c r="AU398" s="244" t="s">
        <v>81</v>
      </c>
      <c r="AV398" s="13" t="s">
        <v>79</v>
      </c>
      <c r="AW398" s="13" t="s">
        <v>33</v>
      </c>
      <c r="AX398" s="13" t="s">
        <v>72</v>
      </c>
      <c r="AY398" s="244" t="s">
        <v>203</v>
      </c>
    </row>
    <row r="399" s="14" customFormat="1">
      <c r="A399" s="14"/>
      <c r="B399" s="245"/>
      <c r="C399" s="246"/>
      <c r="D399" s="236" t="s">
        <v>215</v>
      </c>
      <c r="E399" s="247" t="s">
        <v>19</v>
      </c>
      <c r="F399" s="248" t="s">
        <v>554</v>
      </c>
      <c r="G399" s="246"/>
      <c r="H399" s="249">
        <v>75.170000000000002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215</v>
      </c>
      <c r="AU399" s="255" t="s">
        <v>81</v>
      </c>
      <c r="AV399" s="14" t="s">
        <v>81</v>
      </c>
      <c r="AW399" s="14" t="s">
        <v>33</v>
      </c>
      <c r="AX399" s="14" t="s">
        <v>72</v>
      </c>
      <c r="AY399" s="255" t="s">
        <v>203</v>
      </c>
    </row>
    <row r="400" s="13" customFormat="1">
      <c r="A400" s="13"/>
      <c r="B400" s="234"/>
      <c r="C400" s="235"/>
      <c r="D400" s="236" t="s">
        <v>215</v>
      </c>
      <c r="E400" s="237" t="s">
        <v>19</v>
      </c>
      <c r="F400" s="238" t="s">
        <v>216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215</v>
      </c>
      <c r="AU400" s="244" t="s">
        <v>81</v>
      </c>
      <c r="AV400" s="13" t="s">
        <v>79</v>
      </c>
      <c r="AW400" s="13" t="s">
        <v>33</v>
      </c>
      <c r="AX400" s="13" t="s">
        <v>72</v>
      </c>
      <c r="AY400" s="244" t="s">
        <v>203</v>
      </c>
    </row>
    <row r="401" s="13" customFormat="1">
      <c r="A401" s="13"/>
      <c r="B401" s="234"/>
      <c r="C401" s="235"/>
      <c r="D401" s="236" t="s">
        <v>215</v>
      </c>
      <c r="E401" s="237" t="s">
        <v>19</v>
      </c>
      <c r="F401" s="238" t="s">
        <v>1283</v>
      </c>
      <c r="G401" s="235"/>
      <c r="H401" s="237" t="s">
        <v>19</v>
      </c>
      <c r="I401" s="239"/>
      <c r="J401" s="235"/>
      <c r="K401" s="235"/>
      <c r="L401" s="240"/>
      <c r="M401" s="241"/>
      <c r="N401" s="242"/>
      <c r="O401" s="242"/>
      <c r="P401" s="242"/>
      <c r="Q401" s="242"/>
      <c r="R401" s="242"/>
      <c r="S401" s="242"/>
      <c r="T401" s="24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4" t="s">
        <v>215</v>
      </c>
      <c r="AU401" s="244" t="s">
        <v>81</v>
      </c>
      <c r="AV401" s="13" t="s">
        <v>79</v>
      </c>
      <c r="AW401" s="13" t="s">
        <v>33</v>
      </c>
      <c r="AX401" s="13" t="s">
        <v>72</v>
      </c>
      <c r="AY401" s="244" t="s">
        <v>203</v>
      </c>
    </row>
    <row r="402" s="13" customFormat="1">
      <c r="A402" s="13"/>
      <c r="B402" s="234"/>
      <c r="C402" s="235"/>
      <c r="D402" s="236" t="s">
        <v>215</v>
      </c>
      <c r="E402" s="237" t="s">
        <v>19</v>
      </c>
      <c r="F402" s="238" t="s">
        <v>1213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215</v>
      </c>
      <c r="AU402" s="244" t="s">
        <v>81</v>
      </c>
      <c r="AV402" s="13" t="s">
        <v>79</v>
      </c>
      <c r="AW402" s="13" t="s">
        <v>33</v>
      </c>
      <c r="AX402" s="13" t="s">
        <v>72</v>
      </c>
      <c r="AY402" s="244" t="s">
        <v>203</v>
      </c>
    </row>
    <row r="403" s="13" customFormat="1">
      <c r="A403" s="13"/>
      <c r="B403" s="234"/>
      <c r="C403" s="235"/>
      <c r="D403" s="236" t="s">
        <v>215</v>
      </c>
      <c r="E403" s="237" t="s">
        <v>19</v>
      </c>
      <c r="F403" s="238" t="s">
        <v>794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215</v>
      </c>
      <c r="AU403" s="244" t="s">
        <v>81</v>
      </c>
      <c r="AV403" s="13" t="s">
        <v>79</v>
      </c>
      <c r="AW403" s="13" t="s">
        <v>33</v>
      </c>
      <c r="AX403" s="13" t="s">
        <v>72</v>
      </c>
      <c r="AY403" s="244" t="s">
        <v>203</v>
      </c>
    </row>
    <row r="404" s="13" customFormat="1">
      <c r="A404" s="13"/>
      <c r="B404" s="234"/>
      <c r="C404" s="235"/>
      <c r="D404" s="236" t="s">
        <v>215</v>
      </c>
      <c r="E404" s="237" t="s">
        <v>19</v>
      </c>
      <c r="F404" s="238" t="s">
        <v>795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215</v>
      </c>
      <c r="AU404" s="244" t="s">
        <v>81</v>
      </c>
      <c r="AV404" s="13" t="s">
        <v>79</v>
      </c>
      <c r="AW404" s="13" t="s">
        <v>33</v>
      </c>
      <c r="AX404" s="13" t="s">
        <v>72</v>
      </c>
      <c r="AY404" s="244" t="s">
        <v>203</v>
      </c>
    </row>
    <row r="405" s="14" customFormat="1">
      <c r="A405" s="14"/>
      <c r="B405" s="245"/>
      <c r="C405" s="246"/>
      <c r="D405" s="236" t="s">
        <v>215</v>
      </c>
      <c r="E405" s="247" t="s">
        <v>19</v>
      </c>
      <c r="F405" s="248" t="s">
        <v>1214</v>
      </c>
      <c r="G405" s="246"/>
      <c r="H405" s="249">
        <v>7.7300000000000004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215</v>
      </c>
      <c r="AU405" s="255" t="s">
        <v>81</v>
      </c>
      <c r="AV405" s="14" t="s">
        <v>81</v>
      </c>
      <c r="AW405" s="14" t="s">
        <v>33</v>
      </c>
      <c r="AX405" s="14" t="s">
        <v>72</v>
      </c>
      <c r="AY405" s="255" t="s">
        <v>203</v>
      </c>
    </row>
    <row r="406" s="15" customFormat="1">
      <c r="A406" s="15"/>
      <c r="B406" s="256"/>
      <c r="C406" s="257"/>
      <c r="D406" s="236" t="s">
        <v>215</v>
      </c>
      <c r="E406" s="258" t="s">
        <v>19</v>
      </c>
      <c r="F406" s="259" t="s">
        <v>246</v>
      </c>
      <c r="G406" s="257"/>
      <c r="H406" s="260">
        <v>161.39000000000002</v>
      </c>
      <c r="I406" s="261"/>
      <c r="J406" s="257"/>
      <c r="K406" s="257"/>
      <c r="L406" s="262"/>
      <c r="M406" s="263"/>
      <c r="N406" s="264"/>
      <c r="O406" s="264"/>
      <c r="P406" s="264"/>
      <c r="Q406" s="264"/>
      <c r="R406" s="264"/>
      <c r="S406" s="264"/>
      <c r="T406" s="26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66" t="s">
        <v>215</v>
      </c>
      <c r="AU406" s="266" t="s">
        <v>81</v>
      </c>
      <c r="AV406" s="15" t="s">
        <v>211</v>
      </c>
      <c r="AW406" s="15" t="s">
        <v>33</v>
      </c>
      <c r="AX406" s="15" t="s">
        <v>79</v>
      </c>
      <c r="AY406" s="266" t="s">
        <v>203</v>
      </c>
    </row>
    <row r="407" s="12" customFormat="1" ht="22.8" customHeight="1">
      <c r="A407" s="12"/>
      <c r="B407" s="200"/>
      <c r="C407" s="201"/>
      <c r="D407" s="202" t="s">
        <v>71</v>
      </c>
      <c r="E407" s="214" t="s">
        <v>805</v>
      </c>
      <c r="F407" s="214" t="s">
        <v>806</v>
      </c>
      <c r="G407" s="201"/>
      <c r="H407" s="201"/>
      <c r="I407" s="204"/>
      <c r="J407" s="215">
        <f>BK407</f>
        <v>0</v>
      </c>
      <c r="K407" s="201"/>
      <c r="L407" s="206"/>
      <c r="M407" s="207"/>
      <c r="N407" s="208"/>
      <c r="O407" s="208"/>
      <c r="P407" s="209">
        <f>SUM(P408:P409)</f>
        <v>0</v>
      </c>
      <c r="Q407" s="208"/>
      <c r="R407" s="209">
        <f>SUM(R408:R409)</f>
        <v>0</v>
      </c>
      <c r="S407" s="208"/>
      <c r="T407" s="210">
        <f>SUM(T408:T409)</f>
        <v>0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R407" s="211" t="s">
        <v>79</v>
      </c>
      <c r="AT407" s="212" t="s">
        <v>71</v>
      </c>
      <c r="AU407" s="212" t="s">
        <v>79</v>
      </c>
      <c r="AY407" s="211" t="s">
        <v>203</v>
      </c>
      <c r="BK407" s="213">
        <f>SUM(BK408:BK409)</f>
        <v>0</v>
      </c>
    </row>
    <row r="408" s="2" customFormat="1" ht="33" customHeight="1">
      <c r="A408" s="40"/>
      <c r="B408" s="41"/>
      <c r="C408" s="216" t="s">
        <v>318</v>
      </c>
      <c r="D408" s="216" t="s">
        <v>206</v>
      </c>
      <c r="E408" s="217" t="s">
        <v>807</v>
      </c>
      <c r="F408" s="218" t="s">
        <v>808</v>
      </c>
      <c r="G408" s="219" t="s">
        <v>282</v>
      </c>
      <c r="H408" s="220">
        <v>12.843999999999999</v>
      </c>
      <c r="I408" s="221"/>
      <c r="J408" s="222">
        <f>ROUND(I408*H408,2)</f>
        <v>0</v>
      </c>
      <c r="K408" s="218" t="s">
        <v>210</v>
      </c>
      <c r="L408" s="46"/>
      <c r="M408" s="223" t="s">
        <v>19</v>
      </c>
      <c r="N408" s="224" t="s">
        <v>43</v>
      </c>
      <c r="O408" s="86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27" t="s">
        <v>211</v>
      </c>
      <c r="AT408" s="227" t="s">
        <v>206</v>
      </c>
      <c r="AU408" s="227" t="s">
        <v>81</v>
      </c>
      <c r="AY408" s="19" t="s">
        <v>203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19" t="s">
        <v>79</v>
      </c>
      <c r="BK408" s="228">
        <f>ROUND(I408*H408,2)</f>
        <v>0</v>
      </c>
      <c r="BL408" s="19" t="s">
        <v>211</v>
      </c>
      <c r="BM408" s="227" t="s">
        <v>1284</v>
      </c>
    </row>
    <row r="409" s="2" customFormat="1">
      <c r="A409" s="40"/>
      <c r="B409" s="41"/>
      <c r="C409" s="42"/>
      <c r="D409" s="229" t="s">
        <v>213</v>
      </c>
      <c r="E409" s="42"/>
      <c r="F409" s="230" t="s">
        <v>810</v>
      </c>
      <c r="G409" s="42"/>
      <c r="H409" s="42"/>
      <c r="I409" s="231"/>
      <c r="J409" s="42"/>
      <c r="K409" s="42"/>
      <c r="L409" s="46"/>
      <c r="M409" s="232"/>
      <c r="N409" s="233"/>
      <c r="O409" s="86"/>
      <c r="P409" s="86"/>
      <c r="Q409" s="86"/>
      <c r="R409" s="86"/>
      <c r="S409" s="86"/>
      <c r="T409" s="87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T409" s="19" t="s">
        <v>213</v>
      </c>
      <c r="AU409" s="19" t="s">
        <v>81</v>
      </c>
    </row>
    <row r="410" s="12" customFormat="1" ht="25.92" customHeight="1">
      <c r="A410" s="12"/>
      <c r="B410" s="200"/>
      <c r="C410" s="201"/>
      <c r="D410" s="202" t="s">
        <v>71</v>
      </c>
      <c r="E410" s="203" t="s">
        <v>314</v>
      </c>
      <c r="F410" s="203" t="s">
        <v>315</v>
      </c>
      <c r="G410" s="201"/>
      <c r="H410" s="201"/>
      <c r="I410" s="204"/>
      <c r="J410" s="205">
        <f>BK410</f>
        <v>0</v>
      </c>
      <c r="K410" s="201"/>
      <c r="L410" s="206"/>
      <c r="M410" s="207"/>
      <c r="N410" s="208"/>
      <c r="O410" s="208"/>
      <c r="P410" s="209">
        <f>P411+P484+P592</f>
        <v>0</v>
      </c>
      <c r="Q410" s="208"/>
      <c r="R410" s="209">
        <f>R411+R484+R592</f>
        <v>0.67315390835</v>
      </c>
      <c r="S410" s="208"/>
      <c r="T410" s="210">
        <f>T411+T484+T592</f>
        <v>0.0077438699999999999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R410" s="211" t="s">
        <v>81</v>
      </c>
      <c r="AT410" s="212" t="s">
        <v>71</v>
      </c>
      <c r="AU410" s="212" t="s">
        <v>72</v>
      </c>
      <c r="AY410" s="211" t="s">
        <v>203</v>
      </c>
      <c r="BK410" s="213">
        <f>BK411+BK484+BK592</f>
        <v>0</v>
      </c>
    </row>
    <row r="411" s="12" customFormat="1" ht="22.8" customHeight="1">
      <c r="A411" s="12"/>
      <c r="B411" s="200"/>
      <c r="C411" s="201"/>
      <c r="D411" s="202" t="s">
        <v>71</v>
      </c>
      <c r="E411" s="214" t="s">
        <v>316</v>
      </c>
      <c r="F411" s="214" t="s">
        <v>317</v>
      </c>
      <c r="G411" s="201"/>
      <c r="H411" s="201"/>
      <c r="I411" s="204"/>
      <c r="J411" s="215">
        <f>BK411</f>
        <v>0</v>
      </c>
      <c r="K411" s="201"/>
      <c r="L411" s="206"/>
      <c r="M411" s="207"/>
      <c r="N411" s="208"/>
      <c r="O411" s="208"/>
      <c r="P411" s="209">
        <f>SUM(P412:P483)</f>
        <v>0</v>
      </c>
      <c r="Q411" s="208"/>
      <c r="R411" s="209">
        <f>SUM(R412:R483)</f>
        <v>0.11879999999999999</v>
      </c>
      <c r="S411" s="208"/>
      <c r="T411" s="210">
        <f>SUM(T412:T483)</f>
        <v>0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211" t="s">
        <v>81</v>
      </c>
      <c r="AT411" s="212" t="s">
        <v>71</v>
      </c>
      <c r="AU411" s="212" t="s">
        <v>79</v>
      </c>
      <c r="AY411" s="211" t="s">
        <v>203</v>
      </c>
      <c r="BK411" s="213">
        <f>SUM(BK412:BK483)</f>
        <v>0</v>
      </c>
    </row>
    <row r="412" s="2" customFormat="1" ht="24.15" customHeight="1">
      <c r="A412" s="40"/>
      <c r="B412" s="41"/>
      <c r="C412" s="216" t="s">
        <v>331</v>
      </c>
      <c r="D412" s="216" t="s">
        <v>206</v>
      </c>
      <c r="E412" s="217" t="s">
        <v>812</v>
      </c>
      <c r="F412" s="218" t="s">
        <v>813</v>
      </c>
      <c r="G412" s="219" t="s">
        <v>358</v>
      </c>
      <c r="H412" s="220">
        <v>1</v>
      </c>
      <c r="I412" s="221"/>
      <c r="J412" s="222">
        <f>ROUND(I412*H412,2)</f>
        <v>0</v>
      </c>
      <c r="K412" s="218" t="s">
        <v>210</v>
      </c>
      <c r="L412" s="46"/>
      <c r="M412" s="223" t="s">
        <v>19</v>
      </c>
      <c r="N412" s="224" t="s">
        <v>43</v>
      </c>
      <c r="O412" s="86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27" t="s">
        <v>321</v>
      </c>
      <c r="AT412" s="227" t="s">
        <v>206</v>
      </c>
      <c r="AU412" s="227" t="s">
        <v>81</v>
      </c>
      <c r="AY412" s="19" t="s">
        <v>203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19" t="s">
        <v>79</v>
      </c>
      <c r="BK412" s="228">
        <f>ROUND(I412*H412,2)</f>
        <v>0</v>
      </c>
      <c r="BL412" s="19" t="s">
        <v>321</v>
      </c>
      <c r="BM412" s="227" t="s">
        <v>1285</v>
      </c>
    </row>
    <row r="413" s="2" customFormat="1">
      <c r="A413" s="40"/>
      <c r="B413" s="41"/>
      <c r="C413" s="42"/>
      <c r="D413" s="229" t="s">
        <v>213</v>
      </c>
      <c r="E413" s="42"/>
      <c r="F413" s="230" t="s">
        <v>815</v>
      </c>
      <c r="G413" s="42"/>
      <c r="H413" s="42"/>
      <c r="I413" s="231"/>
      <c r="J413" s="42"/>
      <c r="K413" s="42"/>
      <c r="L413" s="46"/>
      <c r="M413" s="232"/>
      <c r="N413" s="233"/>
      <c r="O413" s="86"/>
      <c r="P413" s="86"/>
      <c r="Q413" s="86"/>
      <c r="R413" s="86"/>
      <c r="S413" s="86"/>
      <c r="T413" s="87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213</v>
      </c>
      <c r="AU413" s="19" t="s">
        <v>81</v>
      </c>
    </row>
    <row r="414" s="13" customFormat="1">
      <c r="A414" s="13"/>
      <c r="B414" s="234"/>
      <c r="C414" s="235"/>
      <c r="D414" s="236" t="s">
        <v>215</v>
      </c>
      <c r="E414" s="237" t="s">
        <v>19</v>
      </c>
      <c r="F414" s="238" t="s">
        <v>216</v>
      </c>
      <c r="G414" s="235"/>
      <c r="H414" s="237" t="s">
        <v>19</v>
      </c>
      <c r="I414" s="239"/>
      <c r="J414" s="235"/>
      <c r="K414" s="235"/>
      <c r="L414" s="240"/>
      <c r="M414" s="241"/>
      <c r="N414" s="242"/>
      <c r="O414" s="242"/>
      <c r="P414" s="242"/>
      <c r="Q414" s="242"/>
      <c r="R414" s="242"/>
      <c r="S414" s="242"/>
      <c r="T414" s="24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4" t="s">
        <v>215</v>
      </c>
      <c r="AU414" s="244" t="s">
        <v>81</v>
      </c>
      <c r="AV414" s="13" t="s">
        <v>79</v>
      </c>
      <c r="AW414" s="13" t="s">
        <v>33</v>
      </c>
      <c r="AX414" s="13" t="s">
        <v>72</v>
      </c>
      <c r="AY414" s="244" t="s">
        <v>203</v>
      </c>
    </row>
    <row r="415" s="13" customFormat="1">
      <c r="A415" s="13"/>
      <c r="B415" s="234"/>
      <c r="C415" s="235"/>
      <c r="D415" s="236" t="s">
        <v>215</v>
      </c>
      <c r="E415" s="237" t="s">
        <v>19</v>
      </c>
      <c r="F415" s="238" t="s">
        <v>1286</v>
      </c>
      <c r="G415" s="235"/>
      <c r="H415" s="237" t="s">
        <v>19</v>
      </c>
      <c r="I415" s="239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215</v>
      </c>
      <c r="AU415" s="244" t="s">
        <v>81</v>
      </c>
      <c r="AV415" s="13" t="s">
        <v>79</v>
      </c>
      <c r="AW415" s="13" t="s">
        <v>33</v>
      </c>
      <c r="AX415" s="13" t="s">
        <v>72</v>
      </c>
      <c r="AY415" s="244" t="s">
        <v>203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559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817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1287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4" customFormat="1">
      <c r="A419" s="14"/>
      <c r="B419" s="245"/>
      <c r="C419" s="246"/>
      <c r="D419" s="236" t="s">
        <v>215</v>
      </c>
      <c r="E419" s="247" t="s">
        <v>19</v>
      </c>
      <c r="F419" s="248" t="s">
        <v>79</v>
      </c>
      <c r="G419" s="246"/>
      <c r="H419" s="249">
        <v>1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215</v>
      </c>
      <c r="AU419" s="255" t="s">
        <v>81</v>
      </c>
      <c r="AV419" s="14" t="s">
        <v>81</v>
      </c>
      <c r="AW419" s="14" t="s">
        <v>33</v>
      </c>
      <c r="AX419" s="14" t="s">
        <v>72</v>
      </c>
      <c r="AY419" s="255" t="s">
        <v>203</v>
      </c>
    </row>
    <row r="420" s="15" customFormat="1">
      <c r="A420" s="15"/>
      <c r="B420" s="256"/>
      <c r="C420" s="257"/>
      <c r="D420" s="236" t="s">
        <v>215</v>
      </c>
      <c r="E420" s="258" t="s">
        <v>19</v>
      </c>
      <c r="F420" s="259" t="s">
        <v>246</v>
      </c>
      <c r="G420" s="257"/>
      <c r="H420" s="260">
        <v>1</v>
      </c>
      <c r="I420" s="261"/>
      <c r="J420" s="257"/>
      <c r="K420" s="257"/>
      <c r="L420" s="262"/>
      <c r="M420" s="263"/>
      <c r="N420" s="264"/>
      <c r="O420" s="264"/>
      <c r="P420" s="264"/>
      <c r="Q420" s="264"/>
      <c r="R420" s="264"/>
      <c r="S420" s="264"/>
      <c r="T420" s="26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66" t="s">
        <v>215</v>
      </c>
      <c r="AU420" s="266" t="s">
        <v>81</v>
      </c>
      <c r="AV420" s="15" t="s">
        <v>211</v>
      </c>
      <c r="AW420" s="15" t="s">
        <v>33</v>
      </c>
      <c r="AX420" s="15" t="s">
        <v>79</v>
      </c>
      <c r="AY420" s="266" t="s">
        <v>203</v>
      </c>
    </row>
    <row r="421" s="2" customFormat="1" ht="24.15" customHeight="1">
      <c r="A421" s="40"/>
      <c r="B421" s="41"/>
      <c r="C421" s="270" t="s">
        <v>8</v>
      </c>
      <c r="D421" s="270" t="s">
        <v>771</v>
      </c>
      <c r="E421" s="271" t="s">
        <v>1288</v>
      </c>
      <c r="F421" s="272" t="s">
        <v>1289</v>
      </c>
      <c r="G421" s="273" t="s">
        <v>358</v>
      </c>
      <c r="H421" s="274">
        <v>1</v>
      </c>
      <c r="I421" s="275"/>
      <c r="J421" s="276">
        <f>ROUND(I421*H421,2)</f>
        <v>0</v>
      </c>
      <c r="K421" s="272" t="s">
        <v>19</v>
      </c>
      <c r="L421" s="277"/>
      <c r="M421" s="278" t="s">
        <v>19</v>
      </c>
      <c r="N421" s="279" t="s">
        <v>43</v>
      </c>
      <c r="O421" s="86"/>
      <c r="P421" s="225">
        <f>O421*H421</f>
        <v>0</v>
      </c>
      <c r="Q421" s="225">
        <v>0.021600000000000001</v>
      </c>
      <c r="R421" s="225">
        <f>Q421*H421</f>
        <v>0.021600000000000001</v>
      </c>
      <c r="S421" s="225">
        <v>0</v>
      </c>
      <c r="T421" s="226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27" t="s">
        <v>821</v>
      </c>
      <c r="AT421" s="227" t="s">
        <v>771</v>
      </c>
      <c r="AU421" s="227" t="s">
        <v>81</v>
      </c>
      <c r="AY421" s="19" t="s">
        <v>203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19" t="s">
        <v>79</v>
      </c>
      <c r="BK421" s="228">
        <f>ROUND(I421*H421,2)</f>
        <v>0</v>
      </c>
      <c r="BL421" s="19" t="s">
        <v>321</v>
      </c>
      <c r="BM421" s="227" t="s">
        <v>1290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216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3" customFormat="1">
      <c r="A423" s="13"/>
      <c r="B423" s="234"/>
      <c r="C423" s="235"/>
      <c r="D423" s="236" t="s">
        <v>215</v>
      </c>
      <c r="E423" s="237" t="s">
        <v>19</v>
      </c>
      <c r="F423" s="238" t="s">
        <v>1286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215</v>
      </c>
      <c r="AU423" s="244" t="s">
        <v>81</v>
      </c>
      <c r="AV423" s="13" t="s">
        <v>79</v>
      </c>
      <c r="AW423" s="13" t="s">
        <v>33</v>
      </c>
      <c r="AX423" s="13" t="s">
        <v>72</v>
      </c>
      <c r="AY423" s="244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559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3" customFormat="1">
      <c r="A425" s="13"/>
      <c r="B425" s="234"/>
      <c r="C425" s="235"/>
      <c r="D425" s="236" t="s">
        <v>215</v>
      </c>
      <c r="E425" s="237" t="s">
        <v>19</v>
      </c>
      <c r="F425" s="238" t="s">
        <v>817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215</v>
      </c>
      <c r="AU425" s="244" t="s">
        <v>81</v>
      </c>
      <c r="AV425" s="13" t="s">
        <v>79</v>
      </c>
      <c r="AW425" s="13" t="s">
        <v>33</v>
      </c>
      <c r="AX425" s="13" t="s">
        <v>72</v>
      </c>
      <c r="AY425" s="244" t="s">
        <v>203</v>
      </c>
    </row>
    <row r="426" s="13" customFormat="1">
      <c r="A426" s="13"/>
      <c r="B426" s="234"/>
      <c r="C426" s="235"/>
      <c r="D426" s="236" t="s">
        <v>215</v>
      </c>
      <c r="E426" s="237" t="s">
        <v>19</v>
      </c>
      <c r="F426" s="238" t="s">
        <v>1287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215</v>
      </c>
      <c r="AU426" s="244" t="s">
        <v>81</v>
      </c>
      <c r="AV426" s="13" t="s">
        <v>79</v>
      </c>
      <c r="AW426" s="13" t="s">
        <v>33</v>
      </c>
      <c r="AX426" s="13" t="s">
        <v>72</v>
      </c>
      <c r="AY426" s="244" t="s">
        <v>203</v>
      </c>
    </row>
    <row r="427" s="14" customFormat="1">
      <c r="A427" s="14"/>
      <c r="B427" s="245"/>
      <c r="C427" s="246"/>
      <c r="D427" s="236" t="s">
        <v>215</v>
      </c>
      <c r="E427" s="247" t="s">
        <v>19</v>
      </c>
      <c r="F427" s="248" t="s">
        <v>79</v>
      </c>
      <c r="G427" s="246"/>
      <c r="H427" s="249">
        <v>1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215</v>
      </c>
      <c r="AU427" s="255" t="s">
        <v>81</v>
      </c>
      <c r="AV427" s="14" t="s">
        <v>81</v>
      </c>
      <c r="AW427" s="14" t="s">
        <v>33</v>
      </c>
      <c r="AX427" s="14" t="s">
        <v>72</v>
      </c>
      <c r="AY427" s="255" t="s">
        <v>203</v>
      </c>
    </row>
    <row r="428" s="15" customFormat="1">
      <c r="A428" s="15"/>
      <c r="B428" s="256"/>
      <c r="C428" s="257"/>
      <c r="D428" s="236" t="s">
        <v>215</v>
      </c>
      <c r="E428" s="258" t="s">
        <v>19</v>
      </c>
      <c r="F428" s="259" t="s">
        <v>246</v>
      </c>
      <c r="G428" s="257"/>
      <c r="H428" s="260">
        <v>1</v>
      </c>
      <c r="I428" s="261"/>
      <c r="J428" s="257"/>
      <c r="K428" s="257"/>
      <c r="L428" s="262"/>
      <c r="M428" s="263"/>
      <c r="N428" s="264"/>
      <c r="O428" s="264"/>
      <c r="P428" s="264"/>
      <c r="Q428" s="264"/>
      <c r="R428" s="264"/>
      <c r="S428" s="264"/>
      <c r="T428" s="26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66" t="s">
        <v>215</v>
      </c>
      <c r="AU428" s="266" t="s">
        <v>81</v>
      </c>
      <c r="AV428" s="15" t="s">
        <v>211</v>
      </c>
      <c r="AW428" s="15" t="s">
        <v>33</v>
      </c>
      <c r="AX428" s="15" t="s">
        <v>79</v>
      </c>
      <c r="AY428" s="266" t="s">
        <v>203</v>
      </c>
    </row>
    <row r="429" s="2" customFormat="1" ht="24.15" customHeight="1">
      <c r="A429" s="40"/>
      <c r="B429" s="41"/>
      <c r="C429" s="216" t="s">
        <v>348</v>
      </c>
      <c r="D429" s="216" t="s">
        <v>206</v>
      </c>
      <c r="E429" s="217" t="s">
        <v>823</v>
      </c>
      <c r="F429" s="218" t="s">
        <v>824</v>
      </c>
      <c r="G429" s="219" t="s">
        <v>358</v>
      </c>
      <c r="H429" s="220">
        <v>4</v>
      </c>
      <c r="I429" s="221"/>
      <c r="J429" s="222">
        <f>ROUND(I429*H429,2)</f>
        <v>0</v>
      </c>
      <c r="K429" s="218" t="s">
        <v>210</v>
      </c>
      <c r="L429" s="46"/>
      <c r="M429" s="223" t="s">
        <v>19</v>
      </c>
      <c r="N429" s="224" t="s">
        <v>43</v>
      </c>
      <c r="O429" s="86"/>
      <c r="P429" s="225">
        <f>O429*H429</f>
        <v>0</v>
      </c>
      <c r="Q429" s="225">
        <v>0</v>
      </c>
      <c r="R429" s="225">
        <f>Q429*H429</f>
        <v>0</v>
      </c>
      <c r="S429" s="225">
        <v>0</v>
      </c>
      <c r="T429" s="226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27" t="s">
        <v>321</v>
      </c>
      <c r="AT429" s="227" t="s">
        <v>206</v>
      </c>
      <c r="AU429" s="227" t="s">
        <v>81</v>
      </c>
      <c r="AY429" s="19" t="s">
        <v>203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19" t="s">
        <v>79</v>
      </c>
      <c r="BK429" s="228">
        <f>ROUND(I429*H429,2)</f>
        <v>0</v>
      </c>
      <c r="BL429" s="19" t="s">
        <v>321</v>
      </c>
      <c r="BM429" s="227" t="s">
        <v>1291</v>
      </c>
    </row>
    <row r="430" s="2" customFormat="1">
      <c r="A430" s="40"/>
      <c r="B430" s="41"/>
      <c r="C430" s="42"/>
      <c r="D430" s="229" t="s">
        <v>213</v>
      </c>
      <c r="E430" s="42"/>
      <c r="F430" s="230" t="s">
        <v>826</v>
      </c>
      <c r="G430" s="42"/>
      <c r="H430" s="42"/>
      <c r="I430" s="231"/>
      <c r="J430" s="42"/>
      <c r="K430" s="42"/>
      <c r="L430" s="46"/>
      <c r="M430" s="232"/>
      <c r="N430" s="233"/>
      <c r="O430" s="86"/>
      <c r="P430" s="86"/>
      <c r="Q430" s="86"/>
      <c r="R430" s="86"/>
      <c r="S430" s="86"/>
      <c r="T430" s="87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T430" s="19" t="s">
        <v>213</v>
      </c>
      <c r="AU430" s="19" t="s">
        <v>81</v>
      </c>
    </row>
    <row r="431" s="13" customFormat="1">
      <c r="A431" s="13"/>
      <c r="B431" s="234"/>
      <c r="C431" s="235"/>
      <c r="D431" s="236" t="s">
        <v>215</v>
      </c>
      <c r="E431" s="237" t="s">
        <v>19</v>
      </c>
      <c r="F431" s="238" t="s">
        <v>216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215</v>
      </c>
      <c r="AU431" s="244" t="s">
        <v>81</v>
      </c>
      <c r="AV431" s="13" t="s">
        <v>79</v>
      </c>
      <c r="AW431" s="13" t="s">
        <v>33</v>
      </c>
      <c r="AX431" s="13" t="s">
        <v>72</v>
      </c>
      <c r="AY431" s="244" t="s">
        <v>203</v>
      </c>
    </row>
    <row r="432" s="13" customFormat="1">
      <c r="A432" s="13"/>
      <c r="B432" s="234"/>
      <c r="C432" s="235"/>
      <c r="D432" s="236" t="s">
        <v>215</v>
      </c>
      <c r="E432" s="237" t="s">
        <v>19</v>
      </c>
      <c r="F432" s="238" t="s">
        <v>1292</v>
      </c>
      <c r="G432" s="235"/>
      <c r="H432" s="237" t="s">
        <v>19</v>
      </c>
      <c r="I432" s="239"/>
      <c r="J432" s="235"/>
      <c r="K432" s="235"/>
      <c r="L432" s="240"/>
      <c r="M432" s="241"/>
      <c r="N432" s="242"/>
      <c r="O432" s="242"/>
      <c r="P432" s="242"/>
      <c r="Q432" s="242"/>
      <c r="R432" s="242"/>
      <c r="S432" s="242"/>
      <c r="T432" s="24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4" t="s">
        <v>215</v>
      </c>
      <c r="AU432" s="244" t="s">
        <v>81</v>
      </c>
      <c r="AV432" s="13" t="s">
        <v>79</v>
      </c>
      <c r="AW432" s="13" t="s">
        <v>33</v>
      </c>
      <c r="AX432" s="13" t="s">
        <v>72</v>
      </c>
      <c r="AY432" s="244" t="s">
        <v>203</v>
      </c>
    </row>
    <row r="433" s="13" customFormat="1">
      <c r="A433" s="13"/>
      <c r="B433" s="234"/>
      <c r="C433" s="235"/>
      <c r="D433" s="236" t="s">
        <v>215</v>
      </c>
      <c r="E433" s="237" t="s">
        <v>19</v>
      </c>
      <c r="F433" s="238" t="s">
        <v>541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215</v>
      </c>
      <c r="AU433" s="244" t="s">
        <v>81</v>
      </c>
      <c r="AV433" s="13" t="s">
        <v>79</v>
      </c>
      <c r="AW433" s="13" t="s">
        <v>33</v>
      </c>
      <c r="AX433" s="13" t="s">
        <v>72</v>
      </c>
      <c r="AY433" s="244" t="s">
        <v>203</v>
      </c>
    </row>
    <row r="434" s="13" customFormat="1">
      <c r="A434" s="13"/>
      <c r="B434" s="234"/>
      <c r="C434" s="235"/>
      <c r="D434" s="236" t="s">
        <v>215</v>
      </c>
      <c r="E434" s="237" t="s">
        <v>19</v>
      </c>
      <c r="F434" s="238" t="s">
        <v>817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215</v>
      </c>
      <c r="AU434" s="244" t="s">
        <v>81</v>
      </c>
      <c r="AV434" s="13" t="s">
        <v>79</v>
      </c>
      <c r="AW434" s="13" t="s">
        <v>33</v>
      </c>
      <c r="AX434" s="13" t="s">
        <v>72</v>
      </c>
      <c r="AY434" s="244" t="s">
        <v>203</v>
      </c>
    </row>
    <row r="435" s="13" customFormat="1">
      <c r="A435" s="13"/>
      <c r="B435" s="234"/>
      <c r="C435" s="235"/>
      <c r="D435" s="236" t="s">
        <v>215</v>
      </c>
      <c r="E435" s="237" t="s">
        <v>19</v>
      </c>
      <c r="F435" s="238" t="s">
        <v>1293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215</v>
      </c>
      <c r="AU435" s="244" t="s">
        <v>81</v>
      </c>
      <c r="AV435" s="13" t="s">
        <v>79</v>
      </c>
      <c r="AW435" s="13" t="s">
        <v>33</v>
      </c>
      <c r="AX435" s="13" t="s">
        <v>72</v>
      </c>
      <c r="AY435" s="244" t="s">
        <v>203</v>
      </c>
    </row>
    <row r="436" s="14" customFormat="1">
      <c r="A436" s="14"/>
      <c r="B436" s="245"/>
      <c r="C436" s="246"/>
      <c r="D436" s="236" t="s">
        <v>215</v>
      </c>
      <c r="E436" s="247" t="s">
        <v>19</v>
      </c>
      <c r="F436" s="248" t="s">
        <v>79</v>
      </c>
      <c r="G436" s="246"/>
      <c r="H436" s="249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215</v>
      </c>
      <c r="AU436" s="255" t="s">
        <v>81</v>
      </c>
      <c r="AV436" s="14" t="s">
        <v>81</v>
      </c>
      <c r="AW436" s="14" t="s">
        <v>33</v>
      </c>
      <c r="AX436" s="14" t="s">
        <v>72</v>
      </c>
      <c r="AY436" s="255" t="s">
        <v>203</v>
      </c>
    </row>
    <row r="437" s="13" customFormat="1">
      <c r="A437" s="13"/>
      <c r="B437" s="234"/>
      <c r="C437" s="235"/>
      <c r="D437" s="236" t="s">
        <v>215</v>
      </c>
      <c r="E437" s="237" t="s">
        <v>19</v>
      </c>
      <c r="F437" s="238" t="s">
        <v>216</v>
      </c>
      <c r="G437" s="235"/>
      <c r="H437" s="237" t="s">
        <v>19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215</v>
      </c>
      <c r="AU437" s="244" t="s">
        <v>81</v>
      </c>
      <c r="AV437" s="13" t="s">
        <v>79</v>
      </c>
      <c r="AW437" s="13" t="s">
        <v>33</v>
      </c>
      <c r="AX437" s="13" t="s">
        <v>72</v>
      </c>
      <c r="AY437" s="244" t="s">
        <v>203</v>
      </c>
    </row>
    <row r="438" s="13" customFormat="1">
      <c r="A438" s="13"/>
      <c r="B438" s="234"/>
      <c r="C438" s="235"/>
      <c r="D438" s="236" t="s">
        <v>215</v>
      </c>
      <c r="E438" s="237" t="s">
        <v>19</v>
      </c>
      <c r="F438" s="238" t="s">
        <v>1294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215</v>
      </c>
      <c r="AU438" s="244" t="s">
        <v>81</v>
      </c>
      <c r="AV438" s="13" t="s">
        <v>79</v>
      </c>
      <c r="AW438" s="13" t="s">
        <v>33</v>
      </c>
      <c r="AX438" s="13" t="s">
        <v>72</v>
      </c>
      <c r="AY438" s="244" t="s">
        <v>203</v>
      </c>
    </row>
    <row r="439" s="13" customFormat="1">
      <c r="A439" s="13"/>
      <c r="B439" s="234"/>
      <c r="C439" s="235"/>
      <c r="D439" s="236" t="s">
        <v>215</v>
      </c>
      <c r="E439" s="237" t="s">
        <v>19</v>
      </c>
      <c r="F439" s="238" t="s">
        <v>541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215</v>
      </c>
      <c r="AU439" s="244" t="s">
        <v>81</v>
      </c>
      <c r="AV439" s="13" t="s">
        <v>79</v>
      </c>
      <c r="AW439" s="13" t="s">
        <v>33</v>
      </c>
      <c r="AX439" s="13" t="s">
        <v>72</v>
      </c>
      <c r="AY439" s="244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817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3" customFormat="1">
      <c r="A441" s="13"/>
      <c r="B441" s="234"/>
      <c r="C441" s="235"/>
      <c r="D441" s="236" t="s">
        <v>215</v>
      </c>
      <c r="E441" s="237" t="s">
        <v>19</v>
      </c>
      <c r="F441" s="238" t="s">
        <v>1293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215</v>
      </c>
      <c r="AU441" s="244" t="s">
        <v>81</v>
      </c>
      <c r="AV441" s="13" t="s">
        <v>79</v>
      </c>
      <c r="AW441" s="13" t="s">
        <v>33</v>
      </c>
      <c r="AX441" s="13" t="s">
        <v>72</v>
      </c>
      <c r="AY441" s="244" t="s">
        <v>203</v>
      </c>
    </row>
    <row r="442" s="14" customFormat="1">
      <c r="A442" s="14"/>
      <c r="B442" s="245"/>
      <c r="C442" s="246"/>
      <c r="D442" s="236" t="s">
        <v>215</v>
      </c>
      <c r="E442" s="247" t="s">
        <v>19</v>
      </c>
      <c r="F442" s="248" t="s">
        <v>79</v>
      </c>
      <c r="G442" s="246"/>
      <c r="H442" s="249">
        <v>1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215</v>
      </c>
      <c r="AU442" s="255" t="s">
        <v>81</v>
      </c>
      <c r="AV442" s="14" t="s">
        <v>81</v>
      </c>
      <c r="AW442" s="14" t="s">
        <v>33</v>
      </c>
      <c r="AX442" s="14" t="s">
        <v>72</v>
      </c>
      <c r="AY442" s="255" t="s">
        <v>203</v>
      </c>
    </row>
    <row r="443" s="13" customFormat="1">
      <c r="A443" s="13"/>
      <c r="B443" s="234"/>
      <c r="C443" s="235"/>
      <c r="D443" s="236" t="s">
        <v>215</v>
      </c>
      <c r="E443" s="237" t="s">
        <v>19</v>
      </c>
      <c r="F443" s="238" t="s">
        <v>216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215</v>
      </c>
      <c r="AU443" s="244" t="s">
        <v>81</v>
      </c>
      <c r="AV443" s="13" t="s">
        <v>79</v>
      </c>
      <c r="AW443" s="13" t="s">
        <v>33</v>
      </c>
      <c r="AX443" s="13" t="s">
        <v>72</v>
      </c>
      <c r="AY443" s="244" t="s">
        <v>203</v>
      </c>
    </row>
    <row r="444" s="13" customFormat="1">
      <c r="A444" s="13"/>
      <c r="B444" s="234"/>
      <c r="C444" s="235"/>
      <c r="D444" s="236" t="s">
        <v>215</v>
      </c>
      <c r="E444" s="237" t="s">
        <v>19</v>
      </c>
      <c r="F444" s="238" t="s">
        <v>1295</v>
      </c>
      <c r="G444" s="235"/>
      <c r="H444" s="237" t="s">
        <v>19</v>
      </c>
      <c r="I444" s="239"/>
      <c r="J444" s="235"/>
      <c r="K444" s="235"/>
      <c r="L444" s="240"/>
      <c r="M444" s="241"/>
      <c r="N444" s="242"/>
      <c r="O444" s="242"/>
      <c r="P444" s="242"/>
      <c r="Q444" s="242"/>
      <c r="R444" s="242"/>
      <c r="S444" s="242"/>
      <c r="T444" s="24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4" t="s">
        <v>215</v>
      </c>
      <c r="AU444" s="244" t="s">
        <v>81</v>
      </c>
      <c r="AV444" s="13" t="s">
        <v>79</v>
      </c>
      <c r="AW444" s="13" t="s">
        <v>33</v>
      </c>
      <c r="AX444" s="13" t="s">
        <v>72</v>
      </c>
      <c r="AY444" s="244" t="s">
        <v>203</v>
      </c>
    </row>
    <row r="445" s="13" customFormat="1">
      <c r="A445" s="13"/>
      <c r="B445" s="234"/>
      <c r="C445" s="235"/>
      <c r="D445" s="236" t="s">
        <v>215</v>
      </c>
      <c r="E445" s="237" t="s">
        <v>19</v>
      </c>
      <c r="F445" s="238" t="s">
        <v>547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215</v>
      </c>
      <c r="AU445" s="244" t="s">
        <v>81</v>
      </c>
      <c r="AV445" s="13" t="s">
        <v>79</v>
      </c>
      <c r="AW445" s="13" t="s">
        <v>33</v>
      </c>
      <c r="AX445" s="13" t="s">
        <v>72</v>
      </c>
      <c r="AY445" s="244" t="s">
        <v>203</v>
      </c>
    </row>
    <row r="446" s="13" customFormat="1">
      <c r="A446" s="13"/>
      <c r="B446" s="234"/>
      <c r="C446" s="235"/>
      <c r="D446" s="236" t="s">
        <v>215</v>
      </c>
      <c r="E446" s="237" t="s">
        <v>19</v>
      </c>
      <c r="F446" s="238" t="s">
        <v>817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215</v>
      </c>
      <c r="AU446" s="244" t="s">
        <v>81</v>
      </c>
      <c r="AV446" s="13" t="s">
        <v>79</v>
      </c>
      <c r="AW446" s="13" t="s">
        <v>33</v>
      </c>
      <c r="AX446" s="13" t="s">
        <v>72</v>
      </c>
      <c r="AY446" s="244" t="s">
        <v>203</v>
      </c>
    </row>
    <row r="447" s="13" customFormat="1">
      <c r="A447" s="13"/>
      <c r="B447" s="234"/>
      <c r="C447" s="235"/>
      <c r="D447" s="236" t="s">
        <v>215</v>
      </c>
      <c r="E447" s="237" t="s">
        <v>19</v>
      </c>
      <c r="F447" s="238" t="s">
        <v>1296</v>
      </c>
      <c r="G447" s="235"/>
      <c r="H447" s="237" t="s">
        <v>19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215</v>
      </c>
      <c r="AU447" s="244" t="s">
        <v>81</v>
      </c>
      <c r="AV447" s="13" t="s">
        <v>79</v>
      </c>
      <c r="AW447" s="13" t="s">
        <v>33</v>
      </c>
      <c r="AX447" s="13" t="s">
        <v>72</v>
      </c>
      <c r="AY447" s="244" t="s">
        <v>203</v>
      </c>
    </row>
    <row r="448" s="14" customFormat="1">
      <c r="A448" s="14"/>
      <c r="B448" s="245"/>
      <c r="C448" s="246"/>
      <c r="D448" s="236" t="s">
        <v>215</v>
      </c>
      <c r="E448" s="247" t="s">
        <v>19</v>
      </c>
      <c r="F448" s="248" t="s">
        <v>79</v>
      </c>
      <c r="G448" s="246"/>
      <c r="H448" s="249">
        <v>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215</v>
      </c>
      <c r="AU448" s="255" t="s">
        <v>81</v>
      </c>
      <c r="AV448" s="14" t="s">
        <v>81</v>
      </c>
      <c r="AW448" s="14" t="s">
        <v>33</v>
      </c>
      <c r="AX448" s="14" t="s">
        <v>72</v>
      </c>
      <c r="AY448" s="255" t="s">
        <v>203</v>
      </c>
    </row>
    <row r="449" s="13" customFormat="1">
      <c r="A449" s="13"/>
      <c r="B449" s="234"/>
      <c r="C449" s="235"/>
      <c r="D449" s="236" t="s">
        <v>215</v>
      </c>
      <c r="E449" s="237" t="s">
        <v>19</v>
      </c>
      <c r="F449" s="238" t="s">
        <v>216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215</v>
      </c>
      <c r="AU449" s="244" t="s">
        <v>81</v>
      </c>
      <c r="AV449" s="13" t="s">
        <v>79</v>
      </c>
      <c r="AW449" s="13" t="s">
        <v>33</v>
      </c>
      <c r="AX449" s="13" t="s">
        <v>72</v>
      </c>
      <c r="AY449" s="244" t="s">
        <v>203</v>
      </c>
    </row>
    <row r="450" s="13" customFormat="1">
      <c r="A450" s="13"/>
      <c r="B450" s="234"/>
      <c r="C450" s="235"/>
      <c r="D450" s="236" t="s">
        <v>215</v>
      </c>
      <c r="E450" s="237" t="s">
        <v>19</v>
      </c>
      <c r="F450" s="238" t="s">
        <v>1297</v>
      </c>
      <c r="G450" s="235"/>
      <c r="H450" s="237" t="s">
        <v>19</v>
      </c>
      <c r="I450" s="239"/>
      <c r="J450" s="235"/>
      <c r="K450" s="235"/>
      <c r="L450" s="240"/>
      <c r="M450" s="241"/>
      <c r="N450" s="242"/>
      <c r="O450" s="242"/>
      <c r="P450" s="242"/>
      <c r="Q450" s="242"/>
      <c r="R450" s="242"/>
      <c r="S450" s="242"/>
      <c r="T450" s="24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4" t="s">
        <v>215</v>
      </c>
      <c r="AU450" s="244" t="s">
        <v>81</v>
      </c>
      <c r="AV450" s="13" t="s">
        <v>79</v>
      </c>
      <c r="AW450" s="13" t="s">
        <v>33</v>
      </c>
      <c r="AX450" s="13" t="s">
        <v>72</v>
      </c>
      <c r="AY450" s="244" t="s">
        <v>203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556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817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3" customFormat="1">
      <c r="A453" s="13"/>
      <c r="B453" s="234"/>
      <c r="C453" s="235"/>
      <c r="D453" s="236" t="s">
        <v>215</v>
      </c>
      <c r="E453" s="237" t="s">
        <v>19</v>
      </c>
      <c r="F453" s="238" t="s">
        <v>1298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215</v>
      </c>
      <c r="AU453" s="244" t="s">
        <v>81</v>
      </c>
      <c r="AV453" s="13" t="s">
        <v>79</v>
      </c>
      <c r="AW453" s="13" t="s">
        <v>33</v>
      </c>
      <c r="AX453" s="13" t="s">
        <v>72</v>
      </c>
      <c r="AY453" s="244" t="s">
        <v>203</v>
      </c>
    </row>
    <row r="454" s="14" customFormat="1">
      <c r="A454" s="14"/>
      <c r="B454" s="245"/>
      <c r="C454" s="246"/>
      <c r="D454" s="236" t="s">
        <v>215</v>
      </c>
      <c r="E454" s="247" t="s">
        <v>19</v>
      </c>
      <c r="F454" s="248" t="s">
        <v>79</v>
      </c>
      <c r="G454" s="246"/>
      <c r="H454" s="249">
        <v>1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215</v>
      </c>
      <c r="AU454" s="255" t="s">
        <v>81</v>
      </c>
      <c r="AV454" s="14" t="s">
        <v>81</v>
      </c>
      <c r="AW454" s="14" t="s">
        <v>33</v>
      </c>
      <c r="AX454" s="14" t="s">
        <v>72</v>
      </c>
      <c r="AY454" s="255" t="s">
        <v>203</v>
      </c>
    </row>
    <row r="455" s="15" customFormat="1">
      <c r="A455" s="15"/>
      <c r="B455" s="256"/>
      <c r="C455" s="257"/>
      <c r="D455" s="236" t="s">
        <v>215</v>
      </c>
      <c r="E455" s="258" t="s">
        <v>19</v>
      </c>
      <c r="F455" s="259" t="s">
        <v>246</v>
      </c>
      <c r="G455" s="257"/>
      <c r="H455" s="260">
        <v>4</v>
      </c>
      <c r="I455" s="261"/>
      <c r="J455" s="257"/>
      <c r="K455" s="257"/>
      <c r="L455" s="262"/>
      <c r="M455" s="263"/>
      <c r="N455" s="264"/>
      <c r="O455" s="264"/>
      <c r="P455" s="264"/>
      <c r="Q455" s="264"/>
      <c r="R455" s="264"/>
      <c r="S455" s="264"/>
      <c r="T455" s="26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66" t="s">
        <v>215</v>
      </c>
      <c r="AU455" s="266" t="s">
        <v>81</v>
      </c>
      <c r="AV455" s="15" t="s">
        <v>211</v>
      </c>
      <c r="AW455" s="15" t="s">
        <v>33</v>
      </c>
      <c r="AX455" s="15" t="s">
        <v>79</v>
      </c>
      <c r="AY455" s="266" t="s">
        <v>203</v>
      </c>
    </row>
    <row r="456" s="2" customFormat="1" ht="21.75" customHeight="1">
      <c r="A456" s="40"/>
      <c r="B456" s="41"/>
      <c r="C456" s="270" t="s">
        <v>355</v>
      </c>
      <c r="D456" s="270" t="s">
        <v>771</v>
      </c>
      <c r="E456" s="271" t="s">
        <v>837</v>
      </c>
      <c r="F456" s="272" t="s">
        <v>838</v>
      </c>
      <c r="G456" s="273" t="s">
        <v>358</v>
      </c>
      <c r="H456" s="274">
        <v>4</v>
      </c>
      <c r="I456" s="275"/>
      <c r="J456" s="276">
        <f>ROUND(I456*H456,2)</f>
        <v>0</v>
      </c>
      <c r="K456" s="272" t="s">
        <v>210</v>
      </c>
      <c r="L456" s="277"/>
      <c r="M456" s="278" t="s">
        <v>19</v>
      </c>
      <c r="N456" s="279" t="s">
        <v>43</v>
      </c>
      <c r="O456" s="86"/>
      <c r="P456" s="225">
        <f>O456*H456</f>
        <v>0</v>
      </c>
      <c r="Q456" s="225">
        <v>0.024299999999999999</v>
      </c>
      <c r="R456" s="225">
        <f>Q456*H456</f>
        <v>0.097199999999999995</v>
      </c>
      <c r="S456" s="225">
        <v>0</v>
      </c>
      <c r="T456" s="226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27" t="s">
        <v>821</v>
      </c>
      <c r="AT456" s="227" t="s">
        <v>771</v>
      </c>
      <c r="AU456" s="227" t="s">
        <v>81</v>
      </c>
      <c r="AY456" s="19" t="s">
        <v>203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19" t="s">
        <v>79</v>
      </c>
      <c r="BK456" s="228">
        <f>ROUND(I456*H456,2)</f>
        <v>0</v>
      </c>
      <c r="BL456" s="19" t="s">
        <v>321</v>
      </c>
      <c r="BM456" s="227" t="s">
        <v>1299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216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1292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3" customFormat="1">
      <c r="A459" s="13"/>
      <c r="B459" s="234"/>
      <c r="C459" s="235"/>
      <c r="D459" s="236" t="s">
        <v>215</v>
      </c>
      <c r="E459" s="237" t="s">
        <v>19</v>
      </c>
      <c r="F459" s="238" t="s">
        <v>541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215</v>
      </c>
      <c r="AU459" s="244" t="s">
        <v>81</v>
      </c>
      <c r="AV459" s="13" t="s">
        <v>79</v>
      </c>
      <c r="AW459" s="13" t="s">
        <v>33</v>
      </c>
      <c r="AX459" s="13" t="s">
        <v>72</v>
      </c>
      <c r="AY459" s="244" t="s">
        <v>203</v>
      </c>
    </row>
    <row r="460" s="13" customFormat="1">
      <c r="A460" s="13"/>
      <c r="B460" s="234"/>
      <c r="C460" s="235"/>
      <c r="D460" s="236" t="s">
        <v>215</v>
      </c>
      <c r="E460" s="237" t="s">
        <v>19</v>
      </c>
      <c r="F460" s="238" t="s">
        <v>817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215</v>
      </c>
      <c r="AU460" s="244" t="s">
        <v>81</v>
      </c>
      <c r="AV460" s="13" t="s">
        <v>79</v>
      </c>
      <c r="AW460" s="13" t="s">
        <v>33</v>
      </c>
      <c r="AX460" s="13" t="s">
        <v>72</v>
      </c>
      <c r="AY460" s="244" t="s">
        <v>203</v>
      </c>
    </row>
    <row r="461" s="13" customFormat="1">
      <c r="A461" s="13"/>
      <c r="B461" s="234"/>
      <c r="C461" s="235"/>
      <c r="D461" s="236" t="s">
        <v>215</v>
      </c>
      <c r="E461" s="237" t="s">
        <v>19</v>
      </c>
      <c r="F461" s="238" t="s">
        <v>1293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215</v>
      </c>
      <c r="AU461" s="244" t="s">
        <v>81</v>
      </c>
      <c r="AV461" s="13" t="s">
        <v>79</v>
      </c>
      <c r="AW461" s="13" t="s">
        <v>33</v>
      </c>
      <c r="AX461" s="13" t="s">
        <v>72</v>
      </c>
      <c r="AY461" s="244" t="s">
        <v>203</v>
      </c>
    </row>
    <row r="462" s="14" customFormat="1">
      <c r="A462" s="14"/>
      <c r="B462" s="245"/>
      <c r="C462" s="246"/>
      <c r="D462" s="236" t="s">
        <v>215</v>
      </c>
      <c r="E462" s="247" t="s">
        <v>19</v>
      </c>
      <c r="F462" s="248" t="s">
        <v>79</v>
      </c>
      <c r="G462" s="246"/>
      <c r="H462" s="249">
        <v>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215</v>
      </c>
      <c r="AU462" s="255" t="s">
        <v>81</v>
      </c>
      <c r="AV462" s="14" t="s">
        <v>81</v>
      </c>
      <c r="AW462" s="14" t="s">
        <v>33</v>
      </c>
      <c r="AX462" s="14" t="s">
        <v>72</v>
      </c>
      <c r="AY462" s="255" t="s">
        <v>203</v>
      </c>
    </row>
    <row r="463" s="13" customFormat="1">
      <c r="A463" s="13"/>
      <c r="B463" s="234"/>
      <c r="C463" s="235"/>
      <c r="D463" s="236" t="s">
        <v>215</v>
      </c>
      <c r="E463" s="237" t="s">
        <v>19</v>
      </c>
      <c r="F463" s="238" t="s">
        <v>216</v>
      </c>
      <c r="G463" s="235"/>
      <c r="H463" s="237" t="s">
        <v>19</v>
      </c>
      <c r="I463" s="239"/>
      <c r="J463" s="235"/>
      <c r="K463" s="235"/>
      <c r="L463" s="240"/>
      <c r="M463" s="241"/>
      <c r="N463" s="242"/>
      <c r="O463" s="242"/>
      <c r="P463" s="242"/>
      <c r="Q463" s="242"/>
      <c r="R463" s="242"/>
      <c r="S463" s="242"/>
      <c r="T463" s="24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4" t="s">
        <v>215</v>
      </c>
      <c r="AU463" s="244" t="s">
        <v>81</v>
      </c>
      <c r="AV463" s="13" t="s">
        <v>79</v>
      </c>
      <c r="AW463" s="13" t="s">
        <v>33</v>
      </c>
      <c r="AX463" s="13" t="s">
        <v>72</v>
      </c>
      <c r="AY463" s="244" t="s">
        <v>203</v>
      </c>
    </row>
    <row r="464" s="13" customFormat="1">
      <c r="A464" s="13"/>
      <c r="B464" s="234"/>
      <c r="C464" s="235"/>
      <c r="D464" s="236" t="s">
        <v>215</v>
      </c>
      <c r="E464" s="237" t="s">
        <v>19</v>
      </c>
      <c r="F464" s="238" t="s">
        <v>1294</v>
      </c>
      <c r="G464" s="235"/>
      <c r="H464" s="237" t="s">
        <v>19</v>
      </c>
      <c r="I464" s="239"/>
      <c r="J464" s="235"/>
      <c r="K464" s="235"/>
      <c r="L464" s="240"/>
      <c r="M464" s="241"/>
      <c r="N464" s="242"/>
      <c r="O464" s="242"/>
      <c r="P464" s="242"/>
      <c r="Q464" s="242"/>
      <c r="R464" s="242"/>
      <c r="S464" s="242"/>
      <c r="T464" s="24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4" t="s">
        <v>215</v>
      </c>
      <c r="AU464" s="244" t="s">
        <v>81</v>
      </c>
      <c r="AV464" s="13" t="s">
        <v>79</v>
      </c>
      <c r="AW464" s="13" t="s">
        <v>33</v>
      </c>
      <c r="AX464" s="13" t="s">
        <v>72</v>
      </c>
      <c r="AY464" s="244" t="s">
        <v>203</v>
      </c>
    </row>
    <row r="465" s="13" customFormat="1">
      <c r="A465" s="13"/>
      <c r="B465" s="234"/>
      <c r="C465" s="235"/>
      <c r="D465" s="236" t="s">
        <v>215</v>
      </c>
      <c r="E465" s="237" t="s">
        <v>19</v>
      </c>
      <c r="F465" s="238" t="s">
        <v>541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215</v>
      </c>
      <c r="AU465" s="244" t="s">
        <v>81</v>
      </c>
      <c r="AV465" s="13" t="s">
        <v>79</v>
      </c>
      <c r="AW465" s="13" t="s">
        <v>33</v>
      </c>
      <c r="AX465" s="13" t="s">
        <v>72</v>
      </c>
      <c r="AY465" s="244" t="s">
        <v>203</v>
      </c>
    </row>
    <row r="466" s="13" customFormat="1">
      <c r="A466" s="13"/>
      <c r="B466" s="234"/>
      <c r="C466" s="235"/>
      <c r="D466" s="236" t="s">
        <v>215</v>
      </c>
      <c r="E466" s="237" t="s">
        <v>19</v>
      </c>
      <c r="F466" s="238" t="s">
        <v>817</v>
      </c>
      <c r="G466" s="235"/>
      <c r="H466" s="237" t="s">
        <v>19</v>
      </c>
      <c r="I466" s="239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215</v>
      </c>
      <c r="AU466" s="244" t="s">
        <v>81</v>
      </c>
      <c r="AV466" s="13" t="s">
        <v>79</v>
      </c>
      <c r="AW466" s="13" t="s">
        <v>33</v>
      </c>
      <c r="AX466" s="13" t="s">
        <v>72</v>
      </c>
      <c r="AY466" s="244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1293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4" customFormat="1">
      <c r="A468" s="14"/>
      <c r="B468" s="245"/>
      <c r="C468" s="246"/>
      <c r="D468" s="236" t="s">
        <v>215</v>
      </c>
      <c r="E468" s="247" t="s">
        <v>19</v>
      </c>
      <c r="F468" s="248" t="s">
        <v>79</v>
      </c>
      <c r="G468" s="246"/>
      <c r="H468" s="249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215</v>
      </c>
      <c r="AU468" s="255" t="s">
        <v>81</v>
      </c>
      <c r="AV468" s="14" t="s">
        <v>81</v>
      </c>
      <c r="AW468" s="14" t="s">
        <v>33</v>
      </c>
      <c r="AX468" s="14" t="s">
        <v>72</v>
      </c>
      <c r="AY468" s="255" t="s">
        <v>203</v>
      </c>
    </row>
    <row r="469" s="13" customFormat="1">
      <c r="A469" s="13"/>
      <c r="B469" s="234"/>
      <c r="C469" s="235"/>
      <c r="D469" s="236" t="s">
        <v>215</v>
      </c>
      <c r="E469" s="237" t="s">
        <v>19</v>
      </c>
      <c r="F469" s="238" t="s">
        <v>216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215</v>
      </c>
      <c r="AU469" s="244" t="s">
        <v>81</v>
      </c>
      <c r="AV469" s="13" t="s">
        <v>79</v>
      </c>
      <c r="AW469" s="13" t="s">
        <v>33</v>
      </c>
      <c r="AX469" s="13" t="s">
        <v>72</v>
      </c>
      <c r="AY469" s="244" t="s">
        <v>203</v>
      </c>
    </row>
    <row r="470" s="13" customFormat="1">
      <c r="A470" s="13"/>
      <c r="B470" s="234"/>
      <c r="C470" s="235"/>
      <c r="D470" s="236" t="s">
        <v>215</v>
      </c>
      <c r="E470" s="237" t="s">
        <v>19</v>
      </c>
      <c r="F470" s="238" t="s">
        <v>1295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215</v>
      </c>
      <c r="AU470" s="244" t="s">
        <v>81</v>
      </c>
      <c r="AV470" s="13" t="s">
        <v>79</v>
      </c>
      <c r="AW470" s="13" t="s">
        <v>33</v>
      </c>
      <c r="AX470" s="13" t="s">
        <v>72</v>
      </c>
      <c r="AY470" s="244" t="s">
        <v>203</v>
      </c>
    </row>
    <row r="471" s="13" customFormat="1">
      <c r="A471" s="13"/>
      <c r="B471" s="234"/>
      <c r="C471" s="235"/>
      <c r="D471" s="236" t="s">
        <v>215</v>
      </c>
      <c r="E471" s="237" t="s">
        <v>19</v>
      </c>
      <c r="F471" s="238" t="s">
        <v>547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215</v>
      </c>
      <c r="AU471" s="244" t="s">
        <v>81</v>
      </c>
      <c r="AV471" s="13" t="s">
        <v>79</v>
      </c>
      <c r="AW471" s="13" t="s">
        <v>33</v>
      </c>
      <c r="AX471" s="13" t="s">
        <v>72</v>
      </c>
      <c r="AY471" s="244" t="s">
        <v>203</v>
      </c>
    </row>
    <row r="472" s="13" customFormat="1">
      <c r="A472" s="13"/>
      <c r="B472" s="234"/>
      <c r="C472" s="235"/>
      <c r="D472" s="236" t="s">
        <v>215</v>
      </c>
      <c r="E472" s="237" t="s">
        <v>19</v>
      </c>
      <c r="F472" s="238" t="s">
        <v>817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215</v>
      </c>
      <c r="AU472" s="244" t="s">
        <v>81</v>
      </c>
      <c r="AV472" s="13" t="s">
        <v>79</v>
      </c>
      <c r="AW472" s="13" t="s">
        <v>33</v>
      </c>
      <c r="AX472" s="13" t="s">
        <v>72</v>
      </c>
      <c r="AY472" s="244" t="s">
        <v>203</v>
      </c>
    </row>
    <row r="473" s="13" customFormat="1">
      <c r="A473" s="13"/>
      <c r="B473" s="234"/>
      <c r="C473" s="235"/>
      <c r="D473" s="236" t="s">
        <v>215</v>
      </c>
      <c r="E473" s="237" t="s">
        <v>19</v>
      </c>
      <c r="F473" s="238" t="s">
        <v>1296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215</v>
      </c>
      <c r="AU473" s="244" t="s">
        <v>81</v>
      </c>
      <c r="AV473" s="13" t="s">
        <v>79</v>
      </c>
      <c r="AW473" s="13" t="s">
        <v>33</v>
      </c>
      <c r="AX473" s="13" t="s">
        <v>72</v>
      </c>
      <c r="AY473" s="244" t="s">
        <v>203</v>
      </c>
    </row>
    <row r="474" s="14" customFormat="1">
      <c r="A474" s="14"/>
      <c r="B474" s="245"/>
      <c r="C474" s="246"/>
      <c r="D474" s="236" t="s">
        <v>215</v>
      </c>
      <c r="E474" s="247" t="s">
        <v>19</v>
      </c>
      <c r="F474" s="248" t="s">
        <v>79</v>
      </c>
      <c r="G474" s="246"/>
      <c r="H474" s="249">
        <v>1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215</v>
      </c>
      <c r="AU474" s="255" t="s">
        <v>81</v>
      </c>
      <c r="AV474" s="14" t="s">
        <v>81</v>
      </c>
      <c r="AW474" s="14" t="s">
        <v>33</v>
      </c>
      <c r="AX474" s="14" t="s">
        <v>72</v>
      </c>
      <c r="AY474" s="255" t="s">
        <v>203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216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3" customFormat="1">
      <c r="A476" s="13"/>
      <c r="B476" s="234"/>
      <c r="C476" s="235"/>
      <c r="D476" s="236" t="s">
        <v>215</v>
      </c>
      <c r="E476" s="237" t="s">
        <v>19</v>
      </c>
      <c r="F476" s="238" t="s">
        <v>1297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215</v>
      </c>
      <c r="AU476" s="244" t="s">
        <v>81</v>
      </c>
      <c r="AV476" s="13" t="s">
        <v>79</v>
      </c>
      <c r="AW476" s="13" t="s">
        <v>33</v>
      </c>
      <c r="AX476" s="13" t="s">
        <v>72</v>
      </c>
      <c r="AY476" s="244" t="s">
        <v>203</v>
      </c>
    </row>
    <row r="477" s="13" customFormat="1">
      <c r="A477" s="13"/>
      <c r="B477" s="234"/>
      <c r="C477" s="235"/>
      <c r="D477" s="236" t="s">
        <v>215</v>
      </c>
      <c r="E477" s="237" t="s">
        <v>19</v>
      </c>
      <c r="F477" s="238" t="s">
        <v>556</v>
      </c>
      <c r="G477" s="235"/>
      <c r="H477" s="237" t="s">
        <v>19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215</v>
      </c>
      <c r="AU477" s="244" t="s">
        <v>81</v>
      </c>
      <c r="AV477" s="13" t="s">
        <v>79</v>
      </c>
      <c r="AW477" s="13" t="s">
        <v>33</v>
      </c>
      <c r="AX477" s="13" t="s">
        <v>72</v>
      </c>
      <c r="AY477" s="244" t="s">
        <v>203</v>
      </c>
    </row>
    <row r="478" s="13" customFormat="1">
      <c r="A478" s="13"/>
      <c r="B478" s="234"/>
      <c r="C478" s="235"/>
      <c r="D478" s="236" t="s">
        <v>215</v>
      </c>
      <c r="E478" s="237" t="s">
        <v>19</v>
      </c>
      <c r="F478" s="238" t="s">
        <v>817</v>
      </c>
      <c r="G478" s="235"/>
      <c r="H478" s="237" t="s">
        <v>19</v>
      </c>
      <c r="I478" s="239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215</v>
      </c>
      <c r="AU478" s="244" t="s">
        <v>81</v>
      </c>
      <c r="AV478" s="13" t="s">
        <v>79</v>
      </c>
      <c r="AW478" s="13" t="s">
        <v>33</v>
      </c>
      <c r="AX478" s="13" t="s">
        <v>72</v>
      </c>
      <c r="AY478" s="244" t="s">
        <v>203</v>
      </c>
    </row>
    <row r="479" s="13" customFormat="1">
      <c r="A479" s="13"/>
      <c r="B479" s="234"/>
      <c r="C479" s="235"/>
      <c r="D479" s="236" t="s">
        <v>215</v>
      </c>
      <c r="E479" s="237" t="s">
        <v>19</v>
      </c>
      <c r="F479" s="238" t="s">
        <v>1298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215</v>
      </c>
      <c r="AU479" s="244" t="s">
        <v>81</v>
      </c>
      <c r="AV479" s="13" t="s">
        <v>79</v>
      </c>
      <c r="AW479" s="13" t="s">
        <v>33</v>
      </c>
      <c r="AX479" s="13" t="s">
        <v>72</v>
      </c>
      <c r="AY479" s="244" t="s">
        <v>203</v>
      </c>
    </row>
    <row r="480" s="14" customFormat="1">
      <c r="A480" s="14"/>
      <c r="B480" s="245"/>
      <c r="C480" s="246"/>
      <c r="D480" s="236" t="s">
        <v>215</v>
      </c>
      <c r="E480" s="247" t="s">
        <v>19</v>
      </c>
      <c r="F480" s="248" t="s">
        <v>79</v>
      </c>
      <c r="G480" s="246"/>
      <c r="H480" s="249">
        <v>1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215</v>
      </c>
      <c r="AU480" s="255" t="s">
        <v>81</v>
      </c>
      <c r="AV480" s="14" t="s">
        <v>81</v>
      </c>
      <c r="AW480" s="14" t="s">
        <v>33</v>
      </c>
      <c r="AX480" s="14" t="s">
        <v>72</v>
      </c>
      <c r="AY480" s="255" t="s">
        <v>203</v>
      </c>
    </row>
    <row r="481" s="15" customFormat="1">
      <c r="A481" s="15"/>
      <c r="B481" s="256"/>
      <c r="C481" s="257"/>
      <c r="D481" s="236" t="s">
        <v>215</v>
      </c>
      <c r="E481" s="258" t="s">
        <v>19</v>
      </c>
      <c r="F481" s="259" t="s">
        <v>246</v>
      </c>
      <c r="G481" s="257"/>
      <c r="H481" s="260">
        <v>4</v>
      </c>
      <c r="I481" s="261"/>
      <c r="J481" s="257"/>
      <c r="K481" s="257"/>
      <c r="L481" s="262"/>
      <c r="M481" s="263"/>
      <c r="N481" s="264"/>
      <c r="O481" s="264"/>
      <c r="P481" s="264"/>
      <c r="Q481" s="264"/>
      <c r="R481" s="264"/>
      <c r="S481" s="264"/>
      <c r="T481" s="26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6" t="s">
        <v>215</v>
      </c>
      <c r="AU481" s="266" t="s">
        <v>81</v>
      </c>
      <c r="AV481" s="15" t="s">
        <v>211</v>
      </c>
      <c r="AW481" s="15" t="s">
        <v>33</v>
      </c>
      <c r="AX481" s="15" t="s">
        <v>79</v>
      </c>
      <c r="AY481" s="266" t="s">
        <v>203</v>
      </c>
    </row>
    <row r="482" s="2" customFormat="1" ht="24.15" customHeight="1">
      <c r="A482" s="40"/>
      <c r="B482" s="41"/>
      <c r="C482" s="216" t="s">
        <v>365</v>
      </c>
      <c r="D482" s="216" t="s">
        <v>206</v>
      </c>
      <c r="E482" s="217" t="s">
        <v>865</v>
      </c>
      <c r="F482" s="218" t="s">
        <v>866</v>
      </c>
      <c r="G482" s="219" t="s">
        <v>282</v>
      </c>
      <c r="H482" s="220">
        <v>0.119</v>
      </c>
      <c r="I482" s="221"/>
      <c r="J482" s="222">
        <f>ROUND(I482*H482,2)</f>
        <v>0</v>
      </c>
      <c r="K482" s="218" t="s">
        <v>210</v>
      </c>
      <c r="L482" s="46"/>
      <c r="M482" s="223" t="s">
        <v>19</v>
      </c>
      <c r="N482" s="224" t="s">
        <v>43</v>
      </c>
      <c r="O482" s="86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27" t="s">
        <v>321</v>
      </c>
      <c r="AT482" s="227" t="s">
        <v>206</v>
      </c>
      <c r="AU482" s="227" t="s">
        <v>81</v>
      </c>
      <c r="AY482" s="19" t="s">
        <v>203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19" t="s">
        <v>79</v>
      </c>
      <c r="BK482" s="228">
        <f>ROUND(I482*H482,2)</f>
        <v>0</v>
      </c>
      <c r="BL482" s="19" t="s">
        <v>321</v>
      </c>
      <c r="BM482" s="227" t="s">
        <v>1300</v>
      </c>
    </row>
    <row r="483" s="2" customFormat="1">
      <c r="A483" s="40"/>
      <c r="B483" s="41"/>
      <c r="C483" s="42"/>
      <c r="D483" s="229" t="s">
        <v>213</v>
      </c>
      <c r="E483" s="42"/>
      <c r="F483" s="230" t="s">
        <v>868</v>
      </c>
      <c r="G483" s="42"/>
      <c r="H483" s="42"/>
      <c r="I483" s="231"/>
      <c r="J483" s="42"/>
      <c r="K483" s="42"/>
      <c r="L483" s="46"/>
      <c r="M483" s="232"/>
      <c r="N483" s="233"/>
      <c r="O483" s="86"/>
      <c r="P483" s="86"/>
      <c r="Q483" s="86"/>
      <c r="R483" s="86"/>
      <c r="S483" s="86"/>
      <c r="T483" s="87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T483" s="19" t="s">
        <v>213</v>
      </c>
      <c r="AU483" s="19" t="s">
        <v>81</v>
      </c>
    </row>
    <row r="484" s="12" customFormat="1" ht="22.8" customHeight="1">
      <c r="A484" s="12"/>
      <c r="B484" s="200"/>
      <c r="C484" s="201"/>
      <c r="D484" s="202" t="s">
        <v>71</v>
      </c>
      <c r="E484" s="214" t="s">
        <v>619</v>
      </c>
      <c r="F484" s="214" t="s">
        <v>908</v>
      </c>
      <c r="G484" s="201"/>
      <c r="H484" s="201"/>
      <c r="I484" s="204"/>
      <c r="J484" s="215">
        <f>BK484</f>
        <v>0</v>
      </c>
      <c r="K484" s="201"/>
      <c r="L484" s="206"/>
      <c r="M484" s="207"/>
      <c r="N484" s="208"/>
      <c r="O484" s="208"/>
      <c r="P484" s="209">
        <f>SUM(P485:P591)</f>
        <v>0</v>
      </c>
      <c r="Q484" s="208"/>
      <c r="R484" s="209">
        <f>SUM(R485:R591)</f>
        <v>0.30151869999999997</v>
      </c>
      <c r="S484" s="208"/>
      <c r="T484" s="210">
        <f>SUM(T485:T591)</f>
        <v>0</v>
      </c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R484" s="211" t="s">
        <v>81</v>
      </c>
      <c r="AT484" s="212" t="s">
        <v>71</v>
      </c>
      <c r="AU484" s="212" t="s">
        <v>79</v>
      </c>
      <c r="AY484" s="211" t="s">
        <v>203</v>
      </c>
      <c r="BK484" s="213">
        <f>SUM(BK485:BK591)</f>
        <v>0</v>
      </c>
    </row>
    <row r="485" s="2" customFormat="1" ht="16.5" customHeight="1">
      <c r="A485" s="40"/>
      <c r="B485" s="41"/>
      <c r="C485" s="216" t="s">
        <v>321</v>
      </c>
      <c r="D485" s="216" t="s">
        <v>206</v>
      </c>
      <c r="E485" s="217" t="s">
        <v>910</v>
      </c>
      <c r="F485" s="218" t="s">
        <v>911</v>
      </c>
      <c r="G485" s="219" t="s">
        <v>209</v>
      </c>
      <c r="H485" s="220">
        <v>84.814999999999998</v>
      </c>
      <c r="I485" s="221"/>
      <c r="J485" s="222">
        <f>ROUND(I485*H485,2)</f>
        <v>0</v>
      </c>
      <c r="K485" s="218" t="s">
        <v>210</v>
      </c>
      <c r="L485" s="46"/>
      <c r="M485" s="223" t="s">
        <v>19</v>
      </c>
      <c r="N485" s="224" t="s">
        <v>43</v>
      </c>
      <c r="O485" s="86"/>
      <c r="P485" s="225">
        <f>O485*H485</f>
        <v>0</v>
      </c>
      <c r="Q485" s="225">
        <v>0</v>
      </c>
      <c r="R485" s="225">
        <f>Q485*H485</f>
        <v>0</v>
      </c>
      <c r="S485" s="225">
        <v>0</v>
      </c>
      <c r="T485" s="226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27" t="s">
        <v>321</v>
      </c>
      <c r="AT485" s="227" t="s">
        <v>206</v>
      </c>
      <c r="AU485" s="227" t="s">
        <v>81</v>
      </c>
      <c r="AY485" s="19" t="s">
        <v>203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19" t="s">
        <v>79</v>
      </c>
      <c r="BK485" s="228">
        <f>ROUND(I485*H485,2)</f>
        <v>0</v>
      </c>
      <c r="BL485" s="19" t="s">
        <v>321</v>
      </c>
      <c r="BM485" s="227" t="s">
        <v>1301</v>
      </c>
    </row>
    <row r="486" s="2" customFormat="1">
      <c r="A486" s="40"/>
      <c r="B486" s="41"/>
      <c r="C486" s="42"/>
      <c r="D486" s="229" t="s">
        <v>213</v>
      </c>
      <c r="E486" s="42"/>
      <c r="F486" s="230" t="s">
        <v>913</v>
      </c>
      <c r="G486" s="42"/>
      <c r="H486" s="42"/>
      <c r="I486" s="231"/>
      <c r="J486" s="42"/>
      <c r="K486" s="42"/>
      <c r="L486" s="46"/>
      <c r="M486" s="232"/>
      <c r="N486" s="233"/>
      <c r="O486" s="86"/>
      <c r="P486" s="86"/>
      <c r="Q486" s="86"/>
      <c r="R486" s="86"/>
      <c r="S486" s="86"/>
      <c r="T486" s="87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T486" s="19" t="s">
        <v>213</v>
      </c>
      <c r="AU486" s="19" t="s">
        <v>81</v>
      </c>
    </row>
    <row r="487" s="13" customFormat="1">
      <c r="A487" s="13"/>
      <c r="B487" s="234"/>
      <c r="C487" s="235"/>
      <c r="D487" s="236" t="s">
        <v>215</v>
      </c>
      <c r="E487" s="237" t="s">
        <v>19</v>
      </c>
      <c r="F487" s="238" t="s">
        <v>216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215</v>
      </c>
      <c r="AU487" s="244" t="s">
        <v>81</v>
      </c>
      <c r="AV487" s="13" t="s">
        <v>79</v>
      </c>
      <c r="AW487" s="13" t="s">
        <v>33</v>
      </c>
      <c r="AX487" s="13" t="s">
        <v>72</v>
      </c>
      <c r="AY487" s="244" t="s">
        <v>203</v>
      </c>
    </row>
    <row r="488" s="13" customFormat="1">
      <c r="A488" s="13"/>
      <c r="B488" s="234"/>
      <c r="C488" s="235"/>
      <c r="D488" s="236" t="s">
        <v>215</v>
      </c>
      <c r="E488" s="237" t="s">
        <v>19</v>
      </c>
      <c r="F488" s="238" t="s">
        <v>1302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215</v>
      </c>
      <c r="AU488" s="244" t="s">
        <v>81</v>
      </c>
      <c r="AV488" s="13" t="s">
        <v>79</v>
      </c>
      <c r="AW488" s="13" t="s">
        <v>33</v>
      </c>
      <c r="AX488" s="13" t="s">
        <v>72</v>
      </c>
      <c r="AY488" s="244" t="s">
        <v>203</v>
      </c>
    </row>
    <row r="489" s="13" customFormat="1">
      <c r="A489" s="13"/>
      <c r="B489" s="234"/>
      <c r="C489" s="235"/>
      <c r="D489" s="236" t="s">
        <v>215</v>
      </c>
      <c r="E489" s="237" t="s">
        <v>19</v>
      </c>
      <c r="F489" s="238" t="s">
        <v>550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215</v>
      </c>
      <c r="AU489" s="244" t="s">
        <v>81</v>
      </c>
      <c r="AV489" s="13" t="s">
        <v>79</v>
      </c>
      <c r="AW489" s="13" t="s">
        <v>33</v>
      </c>
      <c r="AX489" s="13" t="s">
        <v>72</v>
      </c>
      <c r="AY489" s="244" t="s">
        <v>203</v>
      </c>
    </row>
    <row r="490" s="13" customFormat="1">
      <c r="A490" s="13"/>
      <c r="B490" s="234"/>
      <c r="C490" s="235"/>
      <c r="D490" s="236" t="s">
        <v>215</v>
      </c>
      <c r="E490" s="237" t="s">
        <v>19</v>
      </c>
      <c r="F490" s="238" t="s">
        <v>915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215</v>
      </c>
      <c r="AU490" s="244" t="s">
        <v>81</v>
      </c>
      <c r="AV490" s="13" t="s">
        <v>79</v>
      </c>
      <c r="AW490" s="13" t="s">
        <v>33</v>
      </c>
      <c r="AX490" s="13" t="s">
        <v>72</v>
      </c>
      <c r="AY490" s="244" t="s">
        <v>203</v>
      </c>
    </row>
    <row r="491" s="13" customFormat="1">
      <c r="A491" s="13"/>
      <c r="B491" s="234"/>
      <c r="C491" s="235"/>
      <c r="D491" s="236" t="s">
        <v>215</v>
      </c>
      <c r="E491" s="237" t="s">
        <v>19</v>
      </c>
      <c r="F491" s="238" t="s">
        <v>1140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215</v>
      </c>
      <c r="AU491" s="244" t="s">
        <v>81</v>
      </c>
      <c r="AV491" s="13" t="s">
        <v>79</v>
      </c>
      <c r="AW491" s="13" t="s">
        <v>33</v>
      </c>
      <c r="AX491" s="13" t="s">
        <v>72</v>
      </c>
      <c r="AY491" s="244" t="s">
        <v>203</v>
      </c>
    </row>
    <row r="492" s="14" customFormat="1">
      <c r="A492" s="14"/>
      <c r="B492" s="245"/>
      <c r="C492" s="246"/>
      <c r="D492" s="236" t="s">
        <v>215</v>
      </c>
      <c r="E492" s="247" t="s">
        <v>19</v>
      </c>
      <c r="F492" s="248" t="s">
        <v>1235</v>
      </c>
      <c r="G492" s="246"/>
      <c r="H492" s="249">
        <v>12.619999999999999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215</v>
      </c>
      <c r="AU492" s="255" t="s">
        <v>81</v>
      </c>
      <c r="AV492" s="14" t="s">
        <v>81</v>
      </c>
      <c r="AW492" s="14" t="s">
        <v>33</v>
      </c>
      <c r="AX492" s="14" t="s">
        <v>72</v>
      </c>
      <c r="AY492" s="255" t="s">
        <v>203</v>
      </c>
    </row>
    <row r="493" s="13" customFormat="1">
      <c r="A493" s="13"/>
      <c r="B493" s="234"/>
      <c r="C493" s="235"/>
      <c r="D493" s="236" t="s">
        <v>215</v>
      </c>
      <c r="E493" s="237" t="s">
        <v>19</v>
      </c>
      <c r="F493" s="238" t="s">
        <v>216</v>
      </c>
      <c r="G493" s="235"/>
      <c r="H493" s="237" t="s">
        <v>19</v>
      </c>
      <c r="I493" s="239"/>
      <c r="J493" s="235"/>
      <c r="K493" s="235"/>
      <c r="L493" s="240"/>
      <c r="M493" s="241"/>
      <c r="N493" s="242"/>
      <c r="O493" s="242"/>
      <c r="P493" s="242"/>
      <c r="Q493" s="242"/>
      <c r="R493" s="242"/>
      <c r="S493" s="242"/>
      <c r="T493" s="24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4" t="s">
        <v>215</v>
      </c>
      <c r="AU493" s="244" t="s">
        <v>81</v>
      </c>
      <c r="AV493" s="13" t="s">
        <v>79</v>
      </c>
      <c r="AW493" s="13" t="s">
        <v>33</v>
      </c>
      <c r="AX493" s="13" t="s">
        <v>72</v>
      </c>
      <c r="AY493" s="244" t="s">
        <v>203</v>
      </c>
    </row>
    <row r="494" s="13" customFormat="1">
      <c r="A494" s="13"/>
      <c r="B494" s="234"/>
      <c r="C494" s="235"/>
      <c r="D494" s="236" t="s">
        <v>215</v>
      </c>
      <c r="E494" s="237" t="s">
        <v>19</v>
      </c>
      <c r="F494" s="238" t="s">
        <v>1303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215</v>
      </c>
      <c r="AU494" s="244" t="s">
        <v>81</v>
      </c>
      <c r="AV494" s="13" t="s">
        <v>79</v>
      </c>
      <c r="AW494" s="13" t="s">
        <v>33</v>
      </c>
      <c r="AX494" s="13" t="s">
        <v>72</v>
      </c>
      <c r="AY494" s="244" t="s">
        <v>203</v>
      </c>
    </row>
    <row r="495" s="13" customFormat="1">
      <c r="A495" s="13"/>
      <c r="B495" s="234"/>
      <c r="C495" s="235"/>
      <c r="D495" s="236" t="s">
        <v>215</v>
      </c>
      <c r="E495" s="237" t="s">
        <v>19</v>
      </c>
      <c r="F495" s="238" t="s">
        <v>550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215</v>
      </c>
      <c r="AU495" s="244" t="s">
        <v>81</v>
      </c>
      <c r="AV495" s="13" t="s">
        <v>79</v>
      </c>
      <c r="AW495" s="13" t="s">
        <v>33</v>
      </c>
      <c r="AX495" s="13" t="s">
        <v>72</v>
      </c>
      <c r="AY495" s="244" t="s">
        <v>203</v>
      </c>
    </row>
    <row r="496" s="13" customFormat="1">
      <c r="A496" s="13"/>
      <c r="B496" s="234"/>
      <c r="C496" s="235"/>
      <c r="D496" s="236" t="s">
        <v>215</v>
      </c>
      <c r="E496" s="237" t="s">
        <v>19</v>
      </c>
      <c r="F496" s="238" t="s">
        <v>915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215</v>
      </c>
      <c r="AU496" s="244" t="s">
        <v>81</v>
      </c>
      <c r="AV496" s="13" t="s">
        <v>79</v>
      </c>
      <c r="AW496" s="13" t="s">
        <v>33</v>
      </c>
      <c r="AX496" s="13" t="s">
        <v>72</v>
      </c>
      <c r="AY496" s="244" t="s">
        <v>203</v>
      </c>
    </row>
    <row r="497" s="13" customFormat="1">
      <c r="A497" s="13"/>
      <c r="B497" s="234"/>
      <c r="C497" s="235"/>
      <c r="D497" s="236" t="s">
        <v>215</v>
      </c>
      <c r="E497" s="237" t="s">
        <v>19</v>
      </c>
      <c r="F497" s="238" t="s">
        <v>1140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215</v>
      </c>
      <c r="AU497" s="244" t="s">
        <v>81</v>
      </c>
      <c r="AV497" s="13" t="s">
        <v>79</v>
      </c>
      <c r="AW497" s="13" t="s">
        <v>33</v>
      </c>
      <c r="AX497" s="13" t="s">
        <v>72</v>
      </c>
      <c r="AY497" s="244" t="s">
        <v>203</v>
      </c>
    </row>
    <row r="498" s="14" customFormat="1">
      <c r="A498" s="14"/>
      <c r="B498" s="245"/>
      <c r="C498" s="246"/>
      <c r="D498" s="236" t="s">
        <v>215</v>
      </c>
      <c r="E498" s="247" t="s">
        <v>19</v>
      </c>
      <c r="F498" s="248" t="s">
        <v>1237</v>
      </c>
      <c r="G498" s="246"/>
      <c r="H498" s="249">
        <v>12.619999999999999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215</v>
      </c>
      <c r="AU498" s="255" t="s">
        <v>81</v>
      </c>
      <c r="AV498" s="14" t="s">
        <v>81</v>
      </c>
      <c r="AW498" s="14" t="s">
        <v>33</v>
      </c>
      <c r="AX498" s="14" t="s">
        <v>72</v>
      </c>
      <c r="AY498" s="255" t="s">
        <v>203</v>
      </c>
    </row>
    <row r="499" s="13" customFormat="1">
      <c r="A499" s="13"/>
      <c r="B499" s="234"/>
      <c r="C499" s="235"/>
      <c r="D499" s="236" t="s">
        <v>215</v>
      </c>
      <c r="E499" s="237" t="s">
        <v>19</v>
      </c>
      <c r="F499" s="238" t="s">
        <v>216</v>
      </c>
      <c r="G499" s="235"/>
      <c r="H499" s="237" t="s">
        <v>19</v>
      </c>
      <c r="I499" s="239"/>
      <c r="J499" s="235"/>
      <c r="K499" s="235"/>
      <c r="L499" s="240"/>
      <c r="M499" s="241"/>
      <c r="N499" s="242"/>
      <c r="O499" s="242"/>
      <c r="P499" s="242"/>
      <c r="Q499" s="242"/>
      <c r="R499" s="242"/>
      <c r="S499" s="242"/>
      <c r="T499" s="24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4" t="s">
        <v>215</v>
      </c>
      <c r="AU499" s="244" t="s">
        <v>81</v>
      </c>
      <c r="AV499" s="13" t="s">
        <v>79</v>
      </c>
      <c r="AW499" s="13" t="s">
        <v>33</v>
      </c>
      <c r="AX499" s="13" t="s">
        <v>72</v>
      </c>
      <c r="AY499" s="244" t="s">
        <v>203</v>
      </c>
    </row>
    <row r="500" s="13" customFormat="1">
      <c r="A500" s="13"/>
      <c r="B500" s="234"/>
      <c r="C500" s="235"/>
      <c r="D500" s="236" t="s">
        <v>215</v>
      </c>
      <c r="E500" s="237" t="s">
        <v>19</v>
      </c>
      <c r="F500" s="238" t="s">
        <v>1304</v>
      </c>
      <c r="G500" s="235"/>
      <c r="H500" s="237" t="s">
        <v>19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215</v>
      </c>
      <c r="AU500" s="244" t="s">
        <v>81</v>
      </c>
      <c r="AV500" s="13" t="s">
        <v>79</v>
      </c>
      <c r="AW500" s="13" t="s">
        <v>33</v>
      </c>
      <c r="AX500" s="13" t="s">
        <v>72</v>
      </c>
      <c r="AY500" s="244" t="s">
        <v>203</v>
      </c>
    </row>
    <row r="501" s="13" customFormat="1">
      <c r="A501" s="13"/>
      <c r="B501" s="234"/>
      <c r="C501" s="235"/>
      <c r="D501" s="236" t="s">
        <v>215</v>
      </c>
      <c r="E501" s="237" t="s">
        <v>19</v>
      </c>
      <c r="F501" s="238" t="s">
        <v>553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215</v>
      </c>
      <c r="AU501" s="244" t="s">
        <v>81</v>
      </c>
      <c r="AV501" s="13" t="s">
        <v>79</v>
      </c>
      <c r="AW501" s="13" t="s">
        <v>33</v>
      </c>
      <c r="AX501" s="13" t="s">
        <v>72</v>
      </c>
      <c r="AY501" s="244" t="s">
        <v>203</v>
      </c>
    </row>
    <row r="502" s="13" customFormat="1">
      <c r="A502" s="13"/>
      <c r="B502" s="234"/>
      <c r="C502" s="235"/>
      <c r="D502" s="236" t="s">
        <v>215</v>
      </c>
      <c r="E502" s="237" t="s">
        <v>19</v>
      </c>
      <c r="F502" s="238" t="s">
        <v>915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215</v>
      </c>
      <c r="AU502" s="244" t="s">
        <v>81</v>
      </c>
      <c r="AV502" s="13" t="s">
        <v>79</v>
      </c>
      <c r="AW502" s="13" t="s">
        <v>33</v>
      </c>
      <c r="AX502" s="13" t="s">
        <v>72</v>
      </c>
      <c r="AY502" s="244" t="s">
        <v>203</v>
      </c>
    </row>
    <row r="503" s="13" customFormat="1">
      <c r="A503" s="13"/>
      <c r="B503" s="234"/>
      <c r="C503" s="235"/>
      <c r="D503" s="236" t="s">
        <v>215</v>
      </c>
      <c r="E503" s="237" t="s">
        <v>19</v>
      </c>
      <c r="F503" s="238" t="s">
        <v>1140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215</v>
      </c>
      <c r="AU503" s="244" t="s">
        <v>81</v>
      </c>
      <c r="AV503" s="13" t="s">
        <v>79</v>
      </c>
      <c r="AW503" s="13" t="s">
        <v>33</v>
      </c>
      <c r="AX503" s="13" t="s">
        <v>72</v>
      </c>
      <c r="AY503" s="244" t="s">
        <v>203</v>
      </c>
    </row>
    <row r="504" s="14" customFormat="1">
      <c r="A504" s="14"/>
      <c r="B504" s="245"/>
      <c r="C504" s="246"/>
      <c r="D504" s="236" t="s">
        <v>215</v>
      </c>
      <c r="E504" s="247" t="s">
        <v>19</v>
      </c>
      <c r="F504" s="248" t="s">
        <v>1305</v>
      </c>
      <c r="G504" s="246"/>
      <c r="H504" s="249">
        <v>59.575000000000003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215</v>
      </c>
      <c r="AU504" s="255" t="s">
        <v>81</v>
      </c>
      <c r="AV504" s="14" t="s">
        <v>81</v>
      </c>
      <c r="AW504" s="14" t="s">
        <v>33</v>
      </c>
      <c r="AX504" s="14" t="s">
        <v>72</v>
      </c>
      <c r="AY504" s="255" t="s">
        <v>203</v>
      </c>
    </row>
    <row r="505" s="15" customFormat="1">
      <c r="A505" s="15"/>
      <c r="B505" s="256"/>
      <c r="C505" s="257"/>
      <c r="D505" s="236" t="s">
        <v>215</v>
      </c>
      <c r="E505" s="258" t="s">
        <v>19</v>
      </c>
      <c r="F505" s="259" t="s">
        <v>246</v>
      </c>
      <c r="G505" s="257"/>
      <c r="H505" s="260">
        <v>84.814999999999998</v>
      </c>
      <c r="I505" s="261"/>
      <c r="J505" s="257"/>
      <c r="K505" s="257"/>
      <c r="L505" s="262"/>
      <c r="M505" s="263"/>
      <c r="N505" s="264"/>
      <c r="O505" s="264"/>
      <c r="P505" s="264"/>
      <c r="Q505" s="264"/>
      <c r="R505" s="264"/>
      <c r="S505" s="264"/>
      <c r="T505" s="26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66" t="s">
        <v>215</v>
      </c>
      <c r="AU505" s="266" t="s">
        <v>81</v>
      </c>
      <c r="AV505" s="15" t="s">
        <v>211</v>
      </c>
      <c r="AW505" s="15" t="s">
        <v>33</v>
      </c>
      <c r="AX505" s="15" t="s">
        <v>79</v>
      </c>
      <c r="AY505" s="266" t="s">
        <v>203</v>
      </c>
    </row>
    <row r="506" s="2" customFormat="1" ht="16.5" customHeight="1">
      <c r="A506" s="40"/>
      <c r="B506" s="41"/>
      <c r="C506" s="216" t="s">
        <v>394</v>
      </c>
      <c r="D506" s="216" t="s">
        <v>206</v>
      </c>
      <c r="E506" s="217" t="s">
        <v>919</v>
      </c>
      <c r="F506" s="218" t="s">
        <v>920</v>
      </c>
      <c r="G506" s="219" t="s">
        <v>209</v>
      </c>
      <c r="H506" s="220">
        <v>84.814999999999998</v>
      </c>
      <c r="I506" s="221"/>
      <c r="J506" s="222">
        <f>ROUND(I506*H506,2)</f>
        <v>0</v>
      </c>
      <c r="K506" s="218" t="s">
        <v>210</v>
      </c>
      <c r="L506" s="46"/>
      <c r="M506" s="223" t="s">
        <v>19</v>
      </c>
      <c r="N506" s="224" t="s">
        <v>43</v>
      </c>
      <c r="O506" s="86"/>
      <c r="P506" s="225">
        <f>O506*H506</f>
        <v>0</v>
      </c>
      <c r="Q506" s="225">
        <v>0</v>
      </c>
      <c r="R506" s="225">
        <f>Q506*H506</f>
        <v>0</v>
      </c>
      <c r="S506" s="225">
        <v>0</v>
      </c>
      <c r="T506" s="226">
        <f>S506*H506</f>
        <v>0</v>
      </c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27" t="s">
        <v>321</v>
      </c>
      <c r="AT506" s="227" t="s">
        <v>206</v>
      </c>
      <c r="AU506" s="227" t="s">
        <v>81</v>
      </c>
      <c r="AY506" s="19" t="s">
        <v>203</v>
      </c>
      <c r="BE506" s="228">
        <f>IF(N506="základní",J506,0)</f>
        <v>0</v>
      </c>
      <c r="BF506" s="228">
        <f>IF(N506="snížená",J506,0)</f>
        <v>0</v>
      </c>
      <c r="BG506" s="228">
        <f>IF(N506="zákl. přenesená",J506,0)</f>
        <v>0</v>
      </c>
      <c r="BH506" s="228">
        <f>IF(N506="sníž. přenesená",J506,0)</f>
        <v>0</v>
      </c>
      <c r="BI506" s="228">
        <f>IF(N506="nulová",J506,0)</f>
        <v>0</v>
      </c>
      <c r="BJ506" s="19" t="s">
        <v>79</v>
      </c>
      <c r="BK506" s="228">
        <f>ROUND(I506*H506,2)</f>
        <v>0</v>
      </c>
      <c r="BL506" s="19" t="s">
        <v>321</v>
      </c>
      <c r="BM506" s="227" t="s">
        <v>1306</v>
      </c>
    </row>
    <row r="507" s="2" customFormat="1">
      <c r="A507" s="40"/>
      <c r="B507" s="41"/>
      <c r="C507" s="42"/>
      <c r="D507" s="229" t="s">
        <v>213</v>
      </c>
      <c r="E507" s="42"/>
      <c r="F507" s="230" t="s">
        <v>922</v>
      </c>
      <c r="G507" s="42"/>
      <c r="H507" s="42"/>
      <c r="I507" s="231"/>
      <c r="J507" s="42"/>
      <c r="K507" s="42"/>
      <c r="L507" s="46"/>
      <c r="M507" s="232"/>
      <c r="N507" s="233"/>
      <c r="O507" s="86"/>
      <c r="P507" s="86"/>
      <c r="Q507" s="86"/>
      <c r="R507" s="86"/>
      <c r="S507" s="86"/>
      <c r="T507" s="87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T507" s="19" t="s">
        <v>213</v>
      </c>
      <c r="AU507" s="19" t="s">
        <v>81</v>
      </c>
    </row>
    <row r="508" s="13" customFormat="1">
      <c r="A508" s="13"/>
      <c r="B508" s="234"/>
      <c r="C508" s="235"/>
      <c r="D508" s="236" t="s">
        <v>215</v>
      </c>
      <c r="E508" s="237" t="s">
        <v>19</v>
      </c>
      <c r="F508" s="238" t="s">
        <v>216</v>
      </c>
      <c r="G508" s="235"/>
      <c r="H508" s="237" t="s">
        <v>19</v>
      </c>
      <c r="I508" s="239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215</v>
      </c>
      <c r="AU508" s="244" t="s">
        <v>81</v>
      </c>
      <c r="AV508" s="13" t="s">
        <v>79</v>
      </c>
      <c r="AW508" s="13" t="s">
        <v>33</v>
      </c>
      <c r="AX508" s="13" t="s">
        <v>72</v>
      </c>
      <c r="AY508" s="244" t="s">
        <v>203</v>
      </c>
    </row>
    <row r="509" s="13" customFormat="1">
      <c r="A509" s="13"/>
      <c r="B509" s="234"/>
      <c r="C509" s="235"/>
      <c r="D509" s="236" t="s">
        <v>215</v>
      </c>
      <c r="E509" s="237" t="s">
        <v>19</v>
      </c>
      <c r="F509" s="238" t="s">
        <v>1302</v>
      </c>
      <c r="G509" s="235"/>
      <c r="H509" s="237" t="s">
        <v>19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215</v>
      </c>
      <c r="AU509" s="244" t="s">
        <v>81</v>
      </c>
      <c r="AV509" s="13" t="s">
        <v>79</v>
      </c>
      <c r="AW509" s="13" t="s">
        <v>33</v>
      </c>
      <c r="AX509" s="13" t="s">
        <v>72</v>
      </c>
      <c r="AY509" s="244" t="s">
        <v>203</v>
      </c>
    </row>
    <row r="510" s="13" customFormat="1">
      <c r="A510" s="13"/>
      <c r="B510" s="234"/>
      <c r="C510" s="235"/>
      <c r="D510" s="236" t="s">
        <v>215</v>
      </c>
      <c r="E510" s="237" t="s">
        <v>19</v>
      </c>
      <c r="F510" s="238" t="s">
        <v>550</v>
      </c>
      <c r="G510" s="235"/>
      <c r="H510" s="237" t="s">
        <v>19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215</v>
      </c>
      <c r="AU510" s="244" t="s">
        <v>81</v>
      </c>
      <c r="AV510" s="13" t="s">
        <v>79</v>
      </c>
      <c r="AW510" s="13" t="s">
        <v>33</v>
      </c>
      <c r="AX510" s="13" t="s">
        <v>72</v>
      </c>
      <c r="AY510" s="244" t="s">
        <v>203</v>
      </c>
    </row>
    <row r="511" s="13" customFormat="1">
      <c r="A511" s="13"/>
      <c r="B511" s="234"/>
      <c r="C511" s="235"/>
      <c r="D511" s="236" t="s">
        <v>215</v>
      </c>
      <c r="E511" s="237" t="s">
        <v>19</v>
      </c>
      <c r="F511" s="238" t="s">
        <v>915</v>
      </c>
      <c r="G511" s="235"/>
      <c r="H511" s="237" t="s">
        <v>19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215</v>
      </c>
      <c r="AU511" s="244" t="s">
        <v>81</v>
      </c>
      <c r="AV511" s="13" t="s">
        <v>79</v>
      </c>
      <c r="AW511" s="13" t="s">
        <v>33</v>
      </c>
      <c r="AX511" s="13" t="s">
        <v>72</v>
      </c>
      <c r="AY511" s="244" t="s">
        <v>203</v>
      </c>
    </row>
    <row r="512" s="13" customFormat="1">
      <c r="A512" s="13"/>
      <c r="B512" s="234"/>
      <c r="C512" s="235"/>
      <c r="D512" s="236" t="s">
        <v>215</v>
      </c>
      <c r="E512" s="237" t="s">
        <v>19</v>
      </c>
      <c r="F512" s="238" t="s">
        <v>1140</v>
      </c>
      <c r="G512" s="235"/>
      <c r="H512" s="237" t="s">
        <v>19</v>
      </c>
      <c r="I512" s="239"/>
      <c r="J512" s="235"/>
      <c r="K512" s="235"/>
      <c r="L512" s="240"/>
      <c r="M512" s="241"/>
      <c r="N512" s="242"/>
      <c r="O512" s="242"/>
      <c r="P512" s="242"/>
      <c r="Q512" s="242"/>
      <c r="R512" s="242"/>
      <c r="S512" s="242"/>
      <c r="T512" s="24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4" t="s">
        <v>215</v>
      </c>
      <c r="AU512" s="244" t="s">
        <v>81</v>
      </c>
      <c r="AV512" s="13" t="s">
        <v>79</v>
      </c>
      <c r="AW512" s="13" t="s">
        <v>33</v>
      </c>
      <c r="AX512" s="13" t="s">
        <v>72</v>
      </c>
      <c r="AY512" s="244" t="s">
        <v>203</v>
      </c>
    </row>
    <row r="513" s="14" customFormat="1">
      <c r="A513" s="14"/>
      <c r="B513" s="245"/>
      <c r="C513" s="246"/>
      <c r="D513" s="236" t="s">
        <v>215</v>
      </c>
      <c r="E513" s="247" t="s">
        <v>19</v>
      </c>
      <c r="F513" s="248" t="s">
        <v>1235</v>
      </c>
      <c r="G513" s="246"/>
      <c r="H513" s="249">
        <v>12.619999999999999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215</v>
      </c>
      <c r="AU513" s="255" t="s">
        <v>81</v>
      </c>
      <c r="AV513" s="14" t="s">
        <v>81</v>
      </c>
      <c r="AW513" s="14" t="s">
        <v>33</v>
      </c>
      <c r="AX513" s="14" t="s">
        <v>72</v>
      </c>
      <c r="AY513" s="255" t="s">
        <v>203</v>
      </c>
    </row>
    <row r="514" s="13" customFormat="1">
      <c r="A514" s="13"/>
      <c r="B514" s="234"/>
      <c r="C514" s="235"/>
      <c r="D514" s="236" t="s">
        <v>215</v>
      </c>
      <c r="E514" s="237" t="s">
        <v>19</v>
      </c>
      <c r="F514" s="238" t="s">
        <v>216</v>
      </c>
      <c r="G514" s="235"/>
      <c r="H514" s="237" t="s">
        <v>19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215</v>
      </c>
      <c r="AU514" s="244" t="s">
        <v>81</v>
      </c>
      <c r="AV514" s="13" t="s">
        <v>79</v>
      </c>
      <c r="AW514" s="13" t="s">
        <v>33</v>
      </c>
      <c r="AX514" s="13" t="s">
        <v>72</v>
      </c>
      <c r="AY514" s="244" t="s">
        <v>203</v>
      </c>
    </row>
    <row r="515" s="13" customFormat="1">
      <c r="A515" s="13"/>
      <c r="B515" s="234"/>
      <c r="C515" s="235"/>
      <c r="D515" s="236" t="s">
        <v>215</v>
      </c>
      <c r="E515" s="237" t="s">
        <v>19</v>
      </c>
      <c r="F515" s="238" t="s">
        <v>1303</v>
      </c>
      <c r="G515" s="235"/>
      <c r="H515" s="237" t="s">
        <v>19</v>
      </c>
      <c r="I515" s="239"/>
      <c r="J515" s="235"/>
      <c r="K515" s="235"/>
      <c r="L515" s="240"/>
      <c r="M515" s="241"/>
      <c r="N515" s="242"/>
      <c r="O515" s="242"/>
      <c r="P515" s="242"/>
      <c r="Q515" s="242"/>
      <c r="R515" s="242"/>
      <c r="S515" s="242"/>
      <c r="T515" s="24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4" t="s">
        <v>215</v>
      </c>
      <c r="AU515" s="244" t="s">
        <v>81</v>
      </c>
      <c r="AV515" s="13" t="s">
        <v>79</v>
      </c>
      <c r="AW515" s="13" t="s">
        <v>33</v>
      </c>
      <c r="AX515" s="13" t="s">
        <v>72</v>
      </c>
      <c r="AY515" s="244" t="s">
        <v>203</v>
      </c>
    </row>
    <row r="516" s="13" customFormat="1">
      <c r="A516" s="13"/>
      <c r="B516" s="234"/>
      <c r="C516" s="235"/>
      <c r="D516" s="236" t="s">
        <v>215</v>
      </c>
      <c r="E516" s="237" t="s">
        <v>19</v>
      </c>
      <c r="F516" s="238" t="s">
        <v>550</v>
      </c>
      <c r="G516" s="235"/>
      <c r="H516" s="237" t="s">
        <v>19</v>
      </c>
      <c r="I516" s="239"/>
      <c r="J516" s="235"/>
      <c r="K516" s="235"/>
      <c r="L516" s="240"/>
      <c r="M516" s="241"/>
      <c r="N516" s="242"/>
      <c r="O516" s="242"/>
      <c r="P516" s="242"/>
      <c r="Q516" s="242"/>
      <c r="R516" s="242"/>
      <c r="S516" s="242"/>
      <c r="T516" s="24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4" t="s">
        <v>215</v>
      </c>
      <c r="AU516" s="244" t="s">
        <v>81</v>
      </c>
      <c r="AV516" s="13" t="s">
        <v>79</v>
      </c>
      <c r="AW516" s="13" t="s">
        <v>33</v>
      </c>
      <c r="AX516" s="13" t="s">
        <v>72</v>
      </c>
      <c r="AY516" s="244" t="s">
        <v>203</v>
      </c>
    </row>
    <row r="517" s="13" customFormat="1">
      <c r="A517" s="13"/>
      <c r="B517" s="234"/>
      <c r="C517" s="235"/>
      <c r="D517" s="236" t="s">
        <v>215</v>
      </c>
      <c r="E517" s="237" t="s">
        <v>19</v>
      </c>
      <c r="F517" s="238" t="s">
        <v>915</v>
      </c>
      <c r="G517" s="235"/>
      <c r="H517" s="237" t="s">
        <v>19</v>
      </c>
      <c r="I517" s="239"/>
      <c r="J517" s="235"/>
      <c r="K517" s="235"/>
      <c r="L517" s="240"/>
      <c r="M517" s="241"/>
      <c r="N517" s="242"/>
      <c r="O517" s="242"/>
      <c r="P517" s="242"/>
      <c r="Q517" s="242"/>
      <c r="R517" s="242"/>
      <c r="S517" s="242"/>
      <c r="T517" s="24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4" t="s">
        <v>215</v>
      </c>
      <c r="AU517" s="244" t="s">
        <v>81</v>
      </c>
      <c r="AV517" s="13" t="s">
        <v>79</v>
      </c>
      <c r="AW517" s="13" t="s">
        <v>33</v>
      </c>
      <c r="AX517" s="13" t="s">
        <v>72</v>
      </c>
      <c r="AY517" s="244" t="s">
        <v>203</v>
      </c>
    </row>
    <row r="518" s="13" customFormat="1">
      <c r="A518" s="13"/>
      <c r="B518" s="234"/>
      <c r="C518" s="235"/>
      <c r="D518" s="236" t="s">
        <v>215</v>
      </c>
      <c r="E518" s="237" t="s">
        <v>19</v>
      </c>
      <c r="F518" s="238" t="s">
        <v>1140</v>
      </c>
      <c r="G518" s="235"/>
      <c r="H518" s="237" t="s">
        <v>19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215</v>
      </c>
      <c r="AU518" s="244" t="s">
        <v>81</v>
      </c>
      <c r="AV518" s="13" t="s">
        <v>79</v>
      </c>
      <c r="AW518" s="13" t="s">
        <v>33</v>
      </c>
      <c r="AX518" s="13" t="s">
        <v>72</v>
      </c>
      <c r="AY518" s="244" t="s">
        <v>203</v>
      </c>
    </row>
    <row r="519" s="14" customFormat="1">
      <c r="A519" s="14"/>
      <c r="B519" s="245"/>
      <c r="C519" s="246"/>
      <c r="D519" s="236" t="s">
        <v>215</v>
      </c>
      <c r="E519" s="247" t="s">
        <v>19</v>
      </c>
      <c r="F519" s="248" t="s">
        <v>1237</v>
      </c>
      <c r="G519" s="246"/>
      <c r="H519" s="249">
        <v>12.619999999999999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215</v>
      </c>
      <c r="AU519" s="255" t="s">
        <v>81</v>
      </c>
      <c r="AV519" s="14" t="s">
        <v>81</v>
      </c>
      <c r="AW519" s="14" t="s">
        <v>33</v>
      </c>
      <c r="AX519" s="14" t="s">
        <v>72</v>
      </c>
      <c r="AY519" s="255" t="s">
        <v>203</v>
      </c>
    </row>
    <row r="520" s="13" customFormat="1">
      <c r="A520" s="13"/>
      <c r="B520" s="234"/>
      <c r="C520" s="235"/>
      <c r="D520" s="236" t="s">
        <v>215</v>
      </c>
      <c r="E520" s="237" t="s">
        <v>19</v>
      </c>
      <c r="F520" s="238" t="s">
        <v>216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215</v>
      </c>
      <c r="AU520" s="244" t="s">
        <v>81</v>
      </c>
      <c r="AV520" s="13" t="s">
        <v>79</v>
      </c>
      <c r="AW520" s="13" t="s">
        <v>33</v>
      </c>
      <c r="AX520" s="13" t="s">
        <v>72</v>
      </c>
      <c r="AY520" s="244" t="s">
        <v>203</v>
      </c>
    </row>
    <row r="521" s="13" customFormat="1">
      <c r="A521" s="13"/>
      <c r="B521" s="234"/>
      <c r="C521" s="235"/>
      <c r="D521" s="236" t="s">
        <v>215</v>
      </c>
      <c r="E521" s="237" t="s">
        <v>19</v>
      </c>
      <c r="F521" s="238" t="s">
        <v>1304</v>
      </c>
      <c r="G521" s="235"/>
      <c r="H521" s="237" t="s">
        <v>19</v>
      </c>
      <c r="I521" s="239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215</v>
      </c>
      <c r="AU521" s="244" t="s">
        <v>81</v>
      </c>
      <c r="AV521" s="13" t="s">
        <v>79</v>
      </c>
      <c r="AW521" s="13" t="s">
        <v>33</v>
      </c>
      <c r="AX521" s="13" t="s">
        <v>72</v>
      </c>
      <c r="AY521" s="244" t="s">
        <v>203</v>
      </c>
    </row>
    <row r="522" s="13" customFormat="1">
      <c r="A522" s="13"/>
      <c r="B522" s="234"/>
      <c r="C522" s="235"/>
      <c r="D522" s="236" t="s">
        <v>215</v>
      </c>
      <c r="E522" s="237" t="s">
        <v>19</v>
      </c>
      <c r="F522" s="238" t="s">
        <v>553</v>
      </c>
      <c r="G522" s="235"/>
      <c r="H522" s="237" t="s">
        <v>19</v>
      </c>
      <c r="I522" s="239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215</v>
      </c>
      <c r="AU522" s="244" t="s">
        <v>81</v>
      </c>
      <c r="AV522" s="13" t="s">
        <v>79</v>
      </c>
      <c r="AW522" s="13" t="s">
        <v>33</v>
      </c>
      <c r="AX522" s="13" t="s">
        <v>72</v>
      </c>
      <c r="AY522" s="244" t="s">
        <v>203</v>
      </c>
    </row>
    <row r="523" s="13" customFormat="1">
      <c r="A523" s="13"/>
      <c r="B523" s="234"/>
      <c r="C523" s="235"/>
      <c r="D523" s="236" t="s">
        <v>215</v>
      </c>
      <c r="E523" s="237" t="s">
        <v>19</v>
      </c>
      <c r="F523" s="238" t="s">
        <v>915</v>
      </c>
      <c r="G523" s="235"/>
      <c r="H523" s="237" t="s">
        <v>19</v>
      </c>
      <c r="I523" s="239"/>
      <c r="J523" s="235"/>
      <c r="K523" s="235"/>
      <c r="L523" s="240"/>
      <c r="M523" s="241"/>
      <c r="N523" s="242"/>
      <c r="O523" s="242"/>
      <c r="P523" s="242"/>
      <c r="Q523" s="242"/>
      <c r="R523" s="242"/>
      <c r="S523" s="242"/>
      <c r="T523" s="24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4" t="s">
        <v>215</v>
      </c>
      <c r="AU523" s="244" t="s">
        <v>81</v>
      </c>
      <c r="AV523" s="13" t="s">
        <v>79</v>
      </c>
      <c r="AW523" s="13" t="s">
        <v>33</v>
      </c>
      <c r="AX523" s="13" t="s">
        <v>72</v>
      </c>
      <c r="AY523" s="244" t="s">
        <v>203</v>
      </c>
    </row>
    <row r="524" s="13" customFormat="1">
      <c r="A524" s="13"/>
      <c r="B524" s="234"/>
      <c r="C524" s="235"/>
      <c r="D524" s="236" t="s">
        <v>215</v>
      </c>
      <c r="E524" s="237" t="s">
        <v>19</v>
      </c>
      <c r="F524" s="238" t="s">
        <v>1140</v>
      </c>
      <c r="G524" s="235"/>
      <c r="H524" s="237" t="s">
        <v>19</v>
      </c>
      <c r="I524" s="239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215</v>
      </c>
      <c r="AU524" s="244" t="s">
        <v>81</v>
      </c>
      <c r="AV524" s="13" t="s">
        <v>79</v>
      </c>
      <c r="AW524" s="13" t="s">
        <v>33</v>
      </c>
      <c r="AX524" s="13" t="s">
        <v>72</v>
      </c>
      <c r="AY524" s="244" t="s">
        <v>203</v>
      </c>
    </row>
    <row r="525" s="14" customFormat="1">
      <c r="A525" s="14"/>
      <c r="B525" s="245"/>
      <c r="C525" s="246"/>
      <c r="D525" s="236" t="s">
        <v>215</v>
      </c>
      <c r="E525" s="247" t="s">
        <v>19</v>
      </c>
      <c r="F525" s="248" t="s">
        <v>1305</v>
      </c>
      <c r="G525" s="246"/>
      <c r="H525" s="249">
        <v>59.575000000000003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215</v>
      </c>
      <c r="AU525" s="255" t="s">
        <v>81</v>
      </c>
      <c r="AV525" s="14" t="s">
        <v>81</v>
      </c>
      <c r="AW525" s="14" t="s">
        <v>33</v>
      </c>
      <c r="AX525" s="14" t="s">
        <v>72</v>
      </c>
      <c r="AY525" s="255" t="s">
        <v>203</v>
      </c>
    </row>
    <row r="526" s="15" customFormat="1">
      <c r="A526" s="15"/>
      <c r="B526" s="256"/>
      <c r="C526" s="257"/>
      <c r="D526" s="236" t="s">
        <v>215</v>
      </c>
      <c r="E526" s="258" t="s">
        <v>19</v>
      </c>
      <c r="F526" s="259" t="s">
        <v>246</v>
      </c>
      <c r="G526" s="257"/>
      <c r="H526" s="260">
        <v>84.814999999999998</v>
      </c>
      <c r="I526" s="261"/>
      <c r="J526" s="257"/>
      <c r="K526" s="257"/>
      <c r="L526" s="262"/>
      <c r="M526" s="263"/>
      <c r="N526" s="264"/>
      <c r="O526" s="264"/>
      <c r="P526" s="264"/>
      <c r="Q526" s="264"/>
      <c r="R526" s="264"/>
      <c r="S526" s="264"/>
      <c r="T526" s="26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66" t="s">
        <v>215</v>
      </c>
      <c r="AU526" s="266" t="s">
        <v>81</v>
      </c>
      <c r="AV526" s="15" t="s">
        <v>211</v>
      </c>
      <c r="AW526" s="15" t="s">
        <v>33</v>
      </c>
      <c r="AX526" s="15" t="s">
        <v>79</v>
      </c>
      <c r="AY526" s="266" t="s">
        <v>203</v>
      </c>
    </row>
    <row r="527" s="2" customFormat="1" ht="16.5" customHeight="1">
      <c r="A527" s="40"/>
      <c r="B527" s="41"/>
      <c r="C527" s="216" t="s">
        <v>430</v>
      </c>
      <c r="D527" s="216" t="s">
        <v>206</v>
      </c>
      <c r="E527" s="217" t="s">
        <v>924</v>
      </c>
      <c r="F527" s="218" t="s">
        <v>925</v>
      </c>
      <c r="G527" s="219" t="s">
        <v>209</v>
      </c>
      <c r="H527" s="220">
        <v>84.814999999999998</v>
      </c>
      <c r="I527" s="221"/>
      <c r="J527" s="222">
        <f>ROUND(I527*H527,2)</f>
        <v>0</v>
      </c>
      <c r="K527" s="218" t="s">
        <v>210</v>
      </c>
      <c r="L527" s="46"/>
      <c r="M527" s="223" t="s">
        <v>19</v>
      </c>
      <c r="N527" s="224" t="s">
        <v>43</v>
      </c>
      <c r="O527" s="86"/>
      <c r="P527" s="225">
        <f>O527*H527</f>
        <v>0</v>
      </c>
      <c r="Q527" s="225">
        <v>3.0000000000000001E-05</v>
      </c>
      <c r="R527" s="225">
        <f>Q527*H527</f>
        <v>0.0025444500000000002</v>
      </c>
      <c r="S527" s="225">
        <v>0</v>
      </c>
      <c r="T527" s="226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7" t="s">
        <v>321</v>
      </c>
      <c r="AT527" s="227" t="s">
        <v>206</v>
      </c>
      <c r="AU527" s="227" t="s">
        <v>81</v>
      </c>
      <c r="AY527" s="19" t="s">
        <v>203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19" t="s">
        <v>79</v>
      </c>
      <c r="BK527" s="228">
        <f>ROUND(I527*H527,2)</f>
        <v>0</v>
      </c>
      <c r="BL527" s="19" t="s">
        <v>321</v>
      </c>
      <c r="BM527" s="227" t="s">
        <v>1307</v>
      </c>
    </row>
    <row r="528" s="2" customFormat="1">
      <c r="A528" s="40"/>
      <c r="B528" s="41"/>
      <c r="C528" s="42"/>
      <c r="D528" s="229" t="s">
        <v>213</v>
      </c>
      <c r="E528" s="42"/>
      <c r="F528" s="230" t="s">
        <v>927</v>
      </c>
      <c r="G528" s="42"/>
      <c r="H528" s="42"/>
      <c r="I528" s="231"/>
      <c r="J528" s="42"/>
      <c r="K528" s="42"/>
      <c r="L528" s="46"/>
      <c r="M528" s="232"/>
      <c r="N528" s="233"/>
      <c r="O528" s="86"/>
      <c r="P528" s="86"/>
      <c r="Q528" s="86"/>
      <c r="R528" s="86"/>
      <c r="S528" s="86"/>
      <c r="T528" s="87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T528" s="19" t="s">
        <v>213</v>
      </c>
      <c r="AU528" s="19" t="s">
        <v>81</v>
      </c>
    </row>
    <row r="529" s="13" customFormat="1">
      <c r="A529" s="13"/>
      <c r="B529" s="234"/>
      <c r="C529" s="235"/>
      <c r="D529" s="236" t="s">
        <v>215</v>
      </c>
      <c r="E529" s="237" t="s">
        <v>19</v>
      </c>
      <c r="F529" s="238" t="s">
        <v>216</v>
      </c>
      <c r="G529" s="235"/>
      <c r="H529" s="237" t="s">
        <v>19</v>
      </c>
      <c r="I529" s="239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215</v>
      </c>
      <c r="AU529" s="244" t="s">
        <v>81</v>
      </c>
      <c r="AV529" s="13" t="s">
        <v>79</v>
      </c>
      <c r="AW529" s="13" t="s">
        <v>33</v>
      </c>
      <c r="AX529" s="13" t="s">
        <v>72</v>
      </c>
      <c r="AY529" s="244" t="s">
        <v>203</v>
      </c>
    </row>
    <row r="530" s="13" customFormat="1">
      <c r="A530" s="13"/>
      <c r="B530" s="234"/>
      <c r="C530" s="235"/>
      <c r="D530" s="236" t="s">
        <v>215</v>
      </c>
      <c r="E530" s="237" t="s">
        <v>19</v>
      </c>
      <c r="F530" s="238" t="s">
        <v>1302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215</v>
      </c>
      <c r="AU530" s="244" t="s">
        <v>81</v>
      </c>
      <c r="AV530" s="13" t="s">
        <v>79</v>
      </c>
      <c r="AW530" s="13" t="s">
        <v>33</v>
      </c>
      <c r="AX530" s="13" t="s">
        <v>72</v>
      </c>
      <c r="AY530" s="244" t="s">
        <v>203</v>
      </c>
    </row>
    <row r="531" s="13" customFormat="1">
      <c r="A531" s="13"/>
      <c r="B531" s="234"/>
      <c r="C531" s="235"/>
      <c r="D531" s="236" t="s">
        <v>215</v>
      </c>
      <c r="E531" s="237" t="s">
        <v>19</v>
      </c>
      <c r="F531" s="238" t="s">
        <v>550</v>
      </c>
      <c r="G531" s="235"/>
      <c r="H531" s="237" t="s">
        <v>19</v>
      </c>
      <c r="I531" s="239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215</v>
      </c>
      <c r="AU531" s="244" t="s">
        <v>81</v>
      </c>
      <c r="AV531" s="13" t="s">
        <v>79</v>
      </c>
      <c r="AW531" s="13" t="s">
        <v>33</v>
      </c>
      <c r="AX531" s="13" t="s">
        <v>72</v>
      </c>
      <c r="AY531" s="244" t="s">
        <v>203</v>
      </c>
    </row>
    <row r="532" s="13" customFormat="1">
      <c r="A532" s="13"/>
      <c r="B532" s="234"/>
      <c r="C532" s="235"/>
      <c r="D532" s="236" t="s">
        <v>215</v>
      </c>
      <c r="E532" s="237" t="s">
        <v>19</v>
      </c>
      <c r="F532" s="238" t="s">
        <v>915</v>
      </c>
      <c r="G532" s="235"/>
      <c r="H532" s="237" t="s">
        <v>19</v>
      </c>
      <c r="I532" s="239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215</v>
      </c>
      <c r="AU532" s="244" t="s">
        <v>81</v>
      </c>
      <c r="AV532" s="13" t="s">
        <v>79</v>
      </c>
      <c r="AW532" s="13" t="s">
        <v>33</v>
      </c>
      <c r="AX532" s="13" t="s">
        <v>72</v>
      </c>
      <c r="AY532" s="244" t="s">
        <v>203</v>
      </c>
    </row>
    <row r="533" s="13" customFormat="1">
      <c r="A533" s="13"/>
      <c r="B533" s="234"/>
      <c r="C533" s="235"/>
      <c r="D533" s="236" t="s">
        <v>215</v>
      </c>
      <c r="E533" s="237" t="s">
        <v>19</v>
      </c>
      <c r="F533" s="238" t="s">
        <v>1140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215</v>
      </c>
      <c r="AU533" s="244" t="s">
        <v>81</v>
      </c>
      <c r="AV533" s="13" t="s">
        <v>79</v>
      </c>
      <c r="AW533" s="13" t="s">
        <v>33</v>
      </c>
      <c r="AX533" s="13" t="s">
        <v>72</v>
      </c>
      <c r="AY533" s="244" t="s">
        <v>203</v>
      </c>
    </row>
    <row r="534" s="14" customFormat="1">
      <c r="A534" s="14"/>
      <c r="B534" s="245"/>
      <c r="C534" s="246"/>
      <c r="D534" s="236" t="s">
        <v>215</v>
      </c>
      <c r="E534" s="247" t="s">
        <v>19</v>
      </c>
      <c r="F534" s="248" t="s">
        <v>1235</v>
      </c>
      <c r="G534" s="246"/>
      <c r="H534" s="249">
        <v>12.619999999999999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5" t="s">
        <v>215</v>
      </c>
      <c r="AU534" s="255" t="s">
        <v>81</v>
      </c>
      <c r="AV534" s="14" t="s">
        <v>81</v>
      </c>
      <c r="AW534" s="14" t="s">
        <v>33</v>
      </c>
      <c r="AX534" s="14" t="s">
        <v>72</v>
      </c>
      <c r="AY534" s="255" t="s">
        <v>203</v>
      </c>
    </row>
    <row r="535" s="13" customFormat="1">
      <c r="A535" s="13"/>
      <c r="B535" s="234"/>
      <c r="C535" s="235"/>
      <c r="D535" s="236" t="s">
        <v>215</v>
      </c>
      <c r="E535" s="237" t="s">
        <v>19</v>
      </c>
      <c r="F535" s="238" t="s">
        <v>216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215</v>
      </c>
      <c r="AU535" s="244" t="s">
        <v>81</v>
      </c>
      <c r="AV535" s="13" t="s">
        <v>79</v>
      </c>
      <c r="AW535" s="13" t="s">
        <v>33</v>
      </c>
      <c r="AX535" s="13" t="s">
        <v>72</v>
      </c>
      <c r="AY535" s="244" t="s">
        <v>203</v>
      </c>
    </row>
    <row r="536" s="13" customFormat="1">
      <c r="A536" s="13"/>
      <c r="B536" s="234"/>
      <c r="C536" s="235"/>
      <c r="D536" s="236" t="s">
        <v>215</v>
      </c>
      <c r="E536" s="237" t="s">
        <v>19</v>
      </c>
      <c r="F536" s="238" t="s">
        <v>1303</v>
      </c>
      <c r="G536" s="235"/>
      <c r="H536" s="237" t="s">
        <v>19</v>
      </c>
      <c r="I536" s="239"/>
      <c r="J536" s="235"/>
      <c r="K536" s="235"/>
      <c r="L536" s="240"/>
      <c r="M536" s="241"/>
      <c r="N536" s="242"/>
      <c r="O536" s="242"/>
      <c r="P536" s="242"/>
      <c r="Q536" s="242"/>
      <c r="R536" s="242"/>
      <c r="S536" s="242"/>
      <c r="T536" s="24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4" t="s">
        <v>215</v>
      </c>
      <c r="AU536" s="244" t="s">
        <v>81</v>
      </c>
      <c r="AV536" s="13" t="s">
        <v>79</v>
      </c>
      <c r="AW536" s="13" t="s">
        <v>33</v>
      </c>
      <c r="AX536" s="13" t="s">
        <v>72</v>
      </c>
      <c r="AY536" s="244" t="s">
        <v>203</v>
      </c>
    </row>
    <row r="537" s="13" customFormat="1">
      <c r="A537" s="13"/>
      <c r="B537" s="234"/>
      <c r="C537" s="235"/>
      <c r="D537" s="236" t="s">
        <v>215</v>
      </c>
      <c r="E537" s="237" t="s">
        <v>19</v>
      </c>
      <c r="F537" s="238" t="s">
        <v>550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215</v>
      </c>
      <c r="AU537" s="244" t="s">
        <v>81</v>
      </c>
      <c r="AV537" s="13" t="s">
        <v>79</v>
      </c>
      <c r="AW537" s="13" t="s">
        <v>33</v>
      </c>
      <c r="AX537" s="13" t="s">
        <v>72</v>
      </c>
      <c r="AY537" s="244" t="s">
        <v>203</v>
      </c>
    </row>
    <row r="538" s="13" customFormat="1">
      <c r="A538" s="13"/>
      <c r="B538" s="234"/>
      <c r="C538" s="235"/>
      <c r="D538" s="236" t="s">
        <v>215</v>
      </c>
      <c r="E538" s="237" t="s">
        <v>19</v>
      </c>
      <c r="F538" s="238" t="s">
        <v>915</v>
      </c>
      <c r="G538" s="235"/>
      <c r="H538" s="237" t="s">
        <v>19</v>
      </c>
      <c r="I538" s="239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215</v>
      </c>
      <c r="AU538" s="244" t="s">
        <v>81</v>
      </c>
      <c r="AV538" s="13" t="s">
        <v>79</v>
      </c>
      <c r="AW538" s="13" t="s">
        <v>33</v>
      </c>
      <c r="AX538" s="13" t="s">
        <v>72</v>
      </c>
      <c r="AY538" s="244" t="s">
        <v>203</v>
      </c>
    </row>
    <row r="539" s="13" customFormat="1">
      <c r="A539" s="13"/>
      <c r="B539" s="234"/>
      <c r="C539" s="235"/>
      <c r="D539" s="236" t="s">
        <v>215</v>
      </c>
      <c r="E539" s="237" t="s">
        <v>19</v>
      </c>
      <c r="F539" s="238" t="s">
        <v>1140</v>
      </c>
      <c r="G539" s="235"/>
      <c r="H539" s="237" t="s">
        <v>19</v>
      </c>
      <c r="I539" s="239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215</v>
      </c>
      <c r="AU539" s="244" t="s">
        <v>81</v>
      </c>
      <c r="AV539" s="13" t="s">
        <v>79</v>
      </c>
      <c r="AW539" s="13" t="s">
        <v>33</v>
      </c>
      <c r="AX539" s="13" t="s">
        <v>72</v>
      </c>
      <c r="AY539" s="244" t="s">
        <v>203</v>
      </c>
    </row>
    <row r="540" s="14" customFormat="1">
      <c r="A540" s="14"/>
      <c r="B540" s="245"/>
      <c r="C540" s="246"/>
      <c r="D540" s="236" t="s">
        <v>215</v>
      </c>
      <c r="E540" s="247" t="s">
        <v>19</v>
      </c>
      <c r="F540" s="248" t="s">
        <v>1237</v>
      </c>
      <c r="G540" s="246"/>
      <c r="H540" s="249">
        <v>12.619999999999999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215</v>
      </c>
      <c r="AU540" s="255" t="s">
        <v>81</v>
      </c>
      <c r="AV540" s="14" t="s">
        <v>81</v>
      </c>
      <c r="AW540" s="14" t="s">
        <v>33</v>
      </c>
      <c r="AX540" s="14" t="s">
        <v>72</v>
      </c>
      <c r="AY540" s="255" t="s">
        <v>203</v>
      </c>
    </row>
    <row r="541" s="13" customFormat="1">
      <c r="A541" s="13"/>
      <c r="B541" s="234"/>
      <c r="C541" s="235"/>
      <c r="D541" s="236" t="s">
        <v>215</v>
      </c>
      <c r="E541" s="237" t="s">
        <v>19</v>
      </c>
      <c r="F541" s="238" t="s">
        <v>216</v>
      </c>
      <c r="G541" s="235"/>
      <c r="H541" s="237" t="s">
        <v>19</v>
      </c>
      <c r="I541" s="239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215</v>
      </c>
      <c r="AU541" s="244" t="s">
        <v>81</v>
      </c>
      <c r="AV541" s="13" t="s">
        <v>79</v>
      </c>
      <c r="AW541" s="13" t="s">
        <v>33</v>
      </c>
      <c r="AX541" s="13" t="s">
        <v>72</v>
      </c>
      <c r="AY541" s="244" t="s">
        <v>203</v>
      </c>
    </row>
    <row r="542" s="13" customFormat="1">
      <c r="A542" s="13"/>
      <c r="B542" s="234"/>
      <c r="C542" s="235"/>
      <c r="D542" s="236" t="s">
        <v>215</v>
      </c>
      <c r="E542" s="237" t="s">
        <v>19</v>
      </c>
      <c r="F542" s="238" t="s">
        <v>1304</v>
      </c>
      <c r="G542" s="235"/>
      <c r="H542" s="237" t="s">
        <v>19</v>
      </c>
      <c r="I542" s="239"/>
      <c r="J542" s="235"/>
      <c r="K542" s="235"/>
      <c r="L542" s="240"/>
      <c r="M542" s="241"/>
      <c r="N542" s="242"/>
      <c r="O542" s="242"/>
      <c r="P542" s="242"/>
      <c r="Q542" s="242"/>
      <c r="R542" s="242"/>
      <c r="S542" s="242"/>
      <c r="T542" s="24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4" t="s">
        <v>215</v>
      </c>
      <c r="AU542" s="244" t="s">
        <v>81</v>
      </c>
      <c r="AV542" s="13" t="s">
        <v>79</v>
      </c>
      <c r="AW542" s="13" t="s">
        <v>33</v>
      </c>
      <c r="AX542" s="13" t="s">
        <v>72</v>
      </c>
      <c r="AY542" s="244" t="s">
        <v>203</v>
      </c>
    </row>
    <row r="543" s="13" customFormat="1">
      <c r="A543" s="13"/>
      <c r="B543" s="234"/>
      <c r="C543" s="235"/>
      <c r="D543" s="236" t="s">
        <v>215</v>
      </c>
      <c r="E543" s="237" t="s">
        <v>19</v>
      </c>
      <c r="F543" s="238" t="s">
        <v>553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215</v>
      </c>
      <c r="AU543" s="244" t="s">
        <v>81</v>
      </c>
      <c r="AV543" s="13" t="s">
        <v>79</v>
      </c>
      <c r="AW543" s="13" t="s">
        <v>33</v>
      </c>
      <c r="AX543" s="13" t="s">
        <v>72</v>
      </c>
      <c r="AY543" s="244" t="s">
        <v>203</v>
      </c>
    </row>
    <row r="544" s="13" customFormat="1">
      <c r="A544" s="13"/>
      <c r="B544" s="234"/>
      <c r="C544" s="235"/>
      <c r="D544" s="236" t="s">
        <v>215</v>
      </c>
      <c r="E544" s="237" t="s">
        <v>19</v>
      </c>
      <c r="F544" s="238" t="s">
        <v>915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215</v>
      </c>
      <c r="AU544" s="244" t="s">
        <v>81</v>
      </c>
      <c r="AV544" s="13" t="s">
        <v>79</v>
      </c>
      <c r="AW544" s="13" t="s">
        <v>33</v>
      </c>
      <c r="AX544" s="13" t="s">
        <v>72</v>
      </c>
      <c r="AY544" s="244" t="s">
        <v>203</v>
      </c>
    </row>
    <row r="545" s="13" customFormat="1">
      <c r="A545" s="13"/>
      <c r="B545" s="234"/>
      <c r="C545" s="235"/>
      <c r="D545" s="236" t="s">
        <v>215</v>
      </c>
      <c r="E545" s="237" t="s">
        <v>19</v>
      </c>
      <c r="F545" s="238" t="s">
        <v>1140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215</v>
      </c>
      <c r="AU545" s="244" t="s">
        <v>81</v>
      </c>
      <c r="AV545" s="13" t="s">
        <v>79</v>
      </c>
      <c r="AW545" s="13" t="s">
        <v>33</v>
      </c>
      <c r="AX545" s="13" t="s">
        <v>72</v>
      </c>
      <c r="AY545" s="244" t="s">
        <v>203</v>
      </c>
    </row>
    <row r="546" s="14" customFormat="1">
      <c r="A546" s="14"/>
      <c r="B546" s="245"/>
      <c r="C546" s="246"/>
      <c r="D546" s="236" t="s">
        <v>215</v>
      </c>
      <c r="E546" s="247" t="s">
        <v>19</v>
      </c>
      <c r="F546" s="248" t="s">
        <v>1305</v>
      </c>
      <c r="G546" s="246"/>
      <c r="H546" s="249">
        <v>59.575000000000003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215</v>
      </c>
      <c r="AU546" s="255" t="s">
        <v>81</v>
      </c>
      <c r="AV546" s="14" t="s">
        <v>81</v>
      </c>
      <c r="AW546" s="14" t="s">
        <v>33</v>
      </c>
      <c r="AX546" s="14" t="s">
        <v>72</v>
      </c>
      <c r="AY546" s="255" t="s">
        <v>203</v>
      </c>
    </row>
    <row r="547" s="15" customFormat="1">
      <c r="A547" s="15"/>
      <c r="B547" s="256"/>
      <c r="C547" s="257"/>
      <c r="D547" s="236" t="s">
        <v>215</v>
      </c>
      <c r="E547" s="258" t="s">
        <v>19</v>
      </c>
      <c r="F547" s="259" t="s">
        <v>246</v>
      </c>
      <c r="G547" s="257"/>
      <c r="H547" s="260">
        <v>84.814999999999998</v>
      </c>
      <c r="I547" s="261"/>
      <c r="J547" s="257"/>
      <c r="K547" s="257"/>
      <c r="L547" s="262"/>
      <c r="M547" s="263"/>
      <c r="N547" s="264"/>
      <c r="O547" s="264"/>
      <c r="P547" s="264"/>
      <c r="Q547" s="264"/>
      <c r="R547" s="264"/>
      <c r="S547" s="264"/>
      <c r="T547" s="26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6" t="s">
        <v>215</v>
      </c>
      <c r="AU547" s="266" t="s">
        <v>81</v>
      </c>
      <c r="AV547" s="15" t="s">
        <v>211</v>
      </c>
      <c r="AW547" s="15" t="s">
        <v>33</v>
      </c>
      <c r="AX547" s="15" t="s">
        <v>79</v>
      </c>
      <c r="AY547" s="266" t="s">
        <v>203</v>
      </c>
    </row>
    <row r="548" s="2" customFormat="1" ht="16.5" customHeight="1">
      <c r="A548" s="40"/>
      <c r="B548" s="41"/>
      <c r="C548" s="216" t="s">
        <v>843</v>
      </c>
      <c r="D548" s="216" t="s">
        <v>206</v>
      </c>
      <c r="E548" s="217" t="s">
        <v>928</v>
      </c>
      <c r="F548" s="218" t="s">
        <v>929</v>
      </c>
      <c r="G548" s="219" t="s">
        <v>209</v>
      </c>
      <c r="H548" s="220">
        <v>84.814999999999998</v>
      </c>
      <c r="I548" s="221"/>
      <c r="J548" s="222">
        <f>ROUND(I548*H548,2)</f>
        <v>0</v>
      </c>
      <c r="K548" s="218" t="s">
        <v>210</v>
      </c>
      <c r="L548" s="46"/>
      <c r="M548" s="223" t="s">
        <v>19</v>
      </c>
      <c r="N548" s="224" t="s">
        <v>43</v>
      </c>
      <c r="O548" s="86"/>
      <c r="P548" s="225">
        <f>O548*H548</f>
        <v>0</v>
      </c>
      <c r="Q548" s="225">
        <v>0.00050000000000000001</v>
      </c>
      <c r="R548" s="225">
        <f>Q548*H548</f>
        <v>0.042407500000000001</v>
      </c>
      <c r="S548" s="225">
        <v>0</v>
      </c>
      <c r="T548" s="226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27" t="s">
        <v>321</v>
      </c>
      <c r="AT548" s="227" t="s">
        <v>206</v>
      </c>
      <c r="AU548" s="227" t="s">
        <v>81</v>
      </c>
      <c r="AY548" s="19" t="s">
        <v>203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19" t="s">
        <v>79</v>
      </c>
      <c r="BK548" s="228">
        <f>ROUND(I548*H548,2)</f>
        <v>0</v>
      </c>
      <c r="BL548" s="19" t="s">
        <v>321</v>
      </c>
      <c r="BM548" s="227" t="s">
        <v>1308</v>
      </c>
    </row>
    <row r="549" s="2" customFormat="1">
      <c r="A549" s="40"/>
      <c r="B549" s="41"/>
      <c r="C549" s="42"/>
      <c r="D549" s="229" t="s">
        <v>213</v>
      </c>
      <c r="E549" s="42"/>
      <c r="F549" s="230" t="s">
        <v>931</v>
      </c>
      <c r="G549" s="42"/>
      <c r="H549" s="42"/>
      <c r="I549" s="231"/>
      <c r="J549" s="42"/>
      <c r="K549" s="42"/>
      <c r="L549" s="46"/>
      <c r="M549" s="232"/>
      <c r="N549" s="233"/>
      <c r="O549" s="86"/>
      <c r="P549" s="86"/>
      <c r="Q549" s="86"/>
      <c r="R549" s="86"/>
      <c r="S549" s="86"/>
      <c r="T549" s="87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213</v>
      </c>
      <c r="AU549" s="19" t="s">
        <v>81</v>
      </c>
    </row>
    <row r="550" s="13" customFormat="1">
      <c r="A550" s="13"/>
      <c r="B550" s="234"/>
      <c r="C550" s="235"/>
      <c r="D550" s="236" t="s">
        <v>215</v>
      </c>
      <c r="E550" s="237" t="s">
        <v>19</v>
      </c>
      <c r="F550" s="238" t="s">
        <v>216</v>
      </c>
      <c r="G550" s="235"/>
      <c r="H550" s="237" t="s">
        <v>19</v>
      </c>
      <c r="I550" s="239"/>
      <c r="J550" s="235"/>
      <c r="K550" s="235"/>
      <c r="L550" s="240"/>
      <c r="M550" s="241"/>
      <c r="N550" s="242"/>
      <c r="O550" s="242"/>
      <c r="P550" s="242"/>
      <c r="Q550" s="242"/>
      <c r="R550" s="242"/>
      <c r="S550" s="242"/>
      <c r="T550" s="24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4" t="s">
        <v>215</v>
      </c>
      <c r="AU550" s="244" t="s">
        <v>81</v>
      </c>
      <c r="AV550" s="13" t="s">
        <v>79</v>
      </c>
      <c r="AW550" s="13" t="s">
        <v>33</v>
      </c>
      <c r="AX550" s="13" t="s">
        <v>72</v>
      </c>
      <c r="AY550" s="244" t="s">
        <v>203</v>
      </c>
    </row>
    <row r="551" s="13" customFormat="1">
      <c r="A551" s="13"/>
      <c r="B551" s="234"/>
      <c r="C551" s="235"/>
      <c r="D551" s="236" t="s">
        <v>215</v>
      </c>
      <c r="E551" s="237" t="s">
        <v>19</v>
      </c>
      <c r="F551" s="238" t="s">
        <v>1302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215</v>
      </c>
      <c r="AU551" s="244" t="s">
        <v>81</v>
      </c>
      <c r="AV551" s="13" t="s">
        <v>79</v>
      </c>
      <c r="AW551" s="13" t="s">
        <v>33</v>
      </c>
      <c r="AX551" s="13" t="s">
        <v>72</v>
      </c>
      <c r="AY551" s="244" t="s">
        <v>203</v>
      </c>
    </row>
    <row r="552" s="13" customFormat="1">
      <c r="A552" s="13"/>
      <c r="B552" s="234"/>
      <c r="C552" s="235"/>
      <c r="D552" s="236" t="s">
        <v>215</v>
      </c>
      <c r="E552" s="237" t="s">
        <v>19</v>
      </c>
      <c r="F552" s="238" t="s">
        <v>550</v>
      </c>
      <c r="G552" s="235"/>
      <c r="H552" s="237" t="s">
        <v>19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215</v>
      </c>
      <c r="AU552" s="244" t="s">
        <v>81</v>
      </c>
      <c r="AV552" s="13" t="s">
        <v>79</v>
      </c>
      <c r="AW552" s="13" t="s">
        <v>33</v>
      </c>
      <c r="AX552" s="13" t="s">
        <v>72</v>
      </c>
      <c r="AY552" s="244" t="s">
        <v>203</v>
      </c>
    </row>
    <row r="553" s="13" customFormat="1">
      <c r="A553" s="13"/>
      <c r="B553" s="234"/>
      <c r="C553" s="235"/>
      <c r="D553" s="236" t="s">
        <v>215</v>
      </c>
      <c r="E553" s="237" t="s">
        <v>19</v>
      </c>
      <c r="F553" s="238" t="s">
        <v>915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215</v>
      </c>
      <c r="AU553" s="244" t="s">
        <v>81</v>
      </c>
      <c r="AV553" s="13" t="s">
        <v>79</v>
      </c>
      <c r="AW553" s="13" t="s">
        <v>33</v>
      </c>
      <c r="AX553" s="13" t="s">
        <v>72</v>
      </c>
      <c r="AY553" s="244" t="s">
        <v>203</v>
      </c>
    </row>
    <row r="554" s="13" customFormat="1">
      <c r="A554" s="13"/>
      <c r="B554" s="234"/>
      <c r="C554" s="235"/>
      <c r="D554" s="236" t="s">
        <v>215</v>
      </c>
      <c r="E554" s="237" t="s">
        <v>19</v>
      </c>
      <c r="F554" s="238" t="s">
        <v>1140</v>
      </c>
      <c r="G554" s="235"/>
      <c r="H554" s="237" t="s">
        <v>19</v>
      </c>
      <c r="I554" s="239"/>
      <c r="J554" s="235"/>
      <c r="K554" s="235"/>
      <c r="L554" s="240"/>
      <c r="M554" s="241"/>
      <c r="N554" s="242"/>
      <c r="O554" s="242"/>
      <c r="P554" s="242"/>
      <c r="Q554" s="242"/>
      <c r="R554" s="242"/>
      <c r="S554" s="242"/>
      <c r="T554" s="24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4" t="s">
        <v>215</v>
      </c>
      <c r="AU554" s="244" t="s">
        <v>81</v>
      </c>
      <c r="AV554" s="13" t="s">
        <v>79</v>
      </c>
      <c r="AW554" s="13" t="s">
        <v>33</v>
      </c>
      <c r="AX554" s="13" t="s">
        <v>72</v>
      </c>
      <c r="AY554" s="244" t="s">
        <v>203</v>
      </c>
    </row>
    <row r="555" s="14" customFormat="1">
      <c r="A555" s="14"/>
      <c r="B555" s="245"/>
      <c r="C555" s="246"/>
      <c r="D555" s="236" t="s">
        <v>215</v>
      </c>
      <c r="E555" s="247" t="s">
        <v>19</v>
      </c>
      <c r="F555" s="248" t="s">
        <v>1235</v>
      </c>
      <c r="G555" s="246"/>
      <c r="H555" s="249">
        <v>12.619999999999999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5" t="s">
        <v>215</v>
      </c>
      <c r="AU555" s="255" t="s">
        <v>81</v>
      </c>
      <c r="AV555" s="14" t="s">
        <v>81</v>
      </c>
      <c r="AW555" s="14" t="s">
        <v>33</v>
      </c>
      <c r="AX555" s="14" t="s">
        <v>72</v>
      </c>
      <c r="AY555" s="255" t="s">
        <v>203</v>
      </c>
    </row>
    <row r="556" s="13" customFormat="1">
      <c r="A556" s="13"/>
      <c r="B556" s="234"/>
      <c r="C556" s="235"/>
      <c r="D556" s="236" t="s">
        <v>215</v>
      </c>
      <c r="E556" s="237" t="s">
        <v>19</v>
      </c>
      <c r="F556" s="238" t="s">
        <v>216</v>
      </c>
      <c r="G556" s="235"/>
      <c r="H556" s="237" t="s">
        <v>19</v>
      </c>
      <c r="I556" s="239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215</v>
      </c>
      <c r="AU556" s="244" t="s">
        <v>81</v>
      </c>
      <c r="AV556" s="13" t="s">
        <v>79</v>
      </c>
      <c r="AW556" s="13" t="s">
        <v>33</v>
      </c>
      <c r="AX556" s="13" t="s">
        <v>72</v>
      </c>
      <c r="AY556" s="244" t="s">
        <v>203</v>
      </c>
    </row>
    <row r="557" s="13" customFormat="1">
      <c r="A557" s="13"/>
      <c r="B557" s="234"/>
      <c r="C557" s="235"/>
      <c r="D557" s="236" t="s">
        <v>215</v>
      </c>
      <c r="E557" s="237" t="s">
        <v>19</v>
      </c>
      <c r="F557" s="238" t="s">
        <v>1303</v>
      </c>
      <c r="G557" s="235"/>
      <c r="H557" s="237" t="s">
        <v>19</v>
      </c>
      <c r="I557" s="239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215</v>
      </c>
      <c r="AU557" s="244" t="s">
        <v>81</v>
      </c>
      <c r="AV557" s="13" t="s">
        <v>79</v>
      </c>
      <c r="AW557" s="13" t="s">
        <v>33</v>
      </c>
      <c r="AX557" s="13" t="s">
        <v>72</v>
      </c>
      <c r="AY557" s="244" t="s">
        <v>203</v>
      </c>
    </row>
    <row r="558" s="13" customFormat="1">
      <c r="A558" s="13"/>
      <c r="B558" s="234"/>
      <c r="C558" s="235"/>
      <c r="D558" s="236" t="s">
        <v>215</v>
      </c>
      <c r="E558" s="237" t="s">
        <v>19</v>
      </c>
      <c r="F558" s="238" t="s">
        <v>550</v>
      </c>
      <c r="G558" s="235"/>
      <c r="H558" s="237" t="s">
        <v>19</v>
      </c>
      <c r="I558" s="239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215</v>
      </c>
      <c r="AU558" s="244" t="s">
        <v>81</v>
      </c>
      <c r="AV558" s="13" t="s">
        <v>79</v>
      </c>
      <c r="AW558" s="13" t="s">
        <v>33</v>
      </c>
      <c r="AX558" s="13" t="s">
        <v>72</v>
      </c>
      <c r="AY558" s="244" t="s">
        <v>203</v>
      </c>
    </row>
    <row r="559" s="13" customFormat="1">
      <c r="A559" s="13"/>
      <c r="B559" s="234"/>
      <c r="C559" s="235"/>
      <c r="D559" s="236" t="s">
        <v>215</v>
      </c>
      <c r="E559" s="237" t="s">
        <v>19</v>
      </c>
      <c r="F559" s="238" t="s">
        <v>915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215</v>
      </c>
      <c r="AU559" s="244" t="s">
        <v>81</v>
      </c>
      <c r="AV559" s="13" t="s">
        <v>79</v>
      </c>
      <c r="AW559" s="13" t="s">
        <v>33</v>
      </c>
      <c r="AX559" s="13" t="s">
        <v>72</v>
      </c>
      <c r="AY559" s="244" t="s">
        <v>203</v>
      </c>
    </row>
    <row r="560" s="13" customFormat="1">
      <c r="A560" s="13"/>
      <c r="B560" s="234"/>
      <c r="C560" s="235"/>
      <c r="D560" s="236" t="s">
        <v>215</v>
      </c>
      <c r="E560" s="237" t="s">
        <v>19</v>
      </c>
      <c r="F560" s="238" t="s">
        <v>1140</v>
      </c>
      <c r="G560" s="235"/>
      <c r="H560" s="237" t="s">
        <v>19</v>
      </c>
      <c r="I560" s="239"/>
      <c r="J560" s="235"/>
      <c r="K560" s="235"/>
      <c r="L560" s="240"/>
      <c r="M560" s="241"/>
      <c r="N560" s="242"/>
      <c r="O560" s="242"/>
      <c r="P560" s="242"/>
      <c r="Q560" s="242"/>
      <c r="R560" s="242"/>
      <c r="S560" s="242"/>
      <c r="T560" s="24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4" t="s">
        <v>215</v>
      </c>
      <c r="AU560" s="244" t="s">
        <v>81</v>
      </c>
      <c r="AV560" s="13" t="s">
        <v>79</v>
      </c>
      <c r="AW560" s="13" t="s">
        <v>33</v>
      </c>
      <c r="AX560" s="13" t="s">
        <v>72</v>
      </c>
      <c r="AY560" s="244" t="s">
        <v>203</v>
      </c>
    </row>
    <row r="561" s="14" customFormat="1">
      <c r="A561" s="14"/>
      <c r="B561" s="245"/>
      <c r="C561" s="246"/>
      <c r="D561" s="236" t="s">
        <v>215</v>
      </c>
      <c r="E561" s="247" t="s">
        <v>19</v>
      </c>
      <c r="F561" s="248" t="s">
        <v>1237</v>
      </c>
      <c r="G561" s="246"/>
      <c r="H561" s="249">
        <v>12.619999999999999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215</v>
      </c>
      <c r="AU561" s="255" t="s">
        <v>81</v>
      </c>
      <c r="AV561" s="14" t="s">
        <v>81</v>
      </c>
      <c r="AW561" s="14" t="s">
        <v>33</v>
      </c>
      <c r="AX561" s="14" t="s">
        <v>72</v>
      </c>
      <c r="AY561" s="255" t="s">
        <v>203</v>
      </c>
    </row>
    <row r="562" s="13" customFormat="1">
      <c r="A562" s="13"/>
      <c r="B562" s="234"/>
      <c r="C562" s="235"/>
      <c r="D562" s="236" t="s">
        <v>215</v>
      </c>
      <c r="E562" s="237" t="s">
        <v>19</v>
      </c>
      <c r="F562" s="238" t="s">
        <v>216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215</v>
      </c>
      <c r="AU562" s="244" t="s">
        <v>81</v>
      </c>
      <c r="AV562" s="13" t="s">
        <v>79</v>
      </c>
      <c r="AW562" s="13" t="s">
        <v>33</v>
      </c>
      <c r="AX562" s="13" t="s">
        <v>72</v>
      </c>
      <c r="AY562" s="244" t="s">
        <v>203</v>
      </c>
    </row>
    <row r="563" s="13" customFormat="1">
      <c r="A563" s="13"/>
      <c r="B563" s="234"/>
      <c r="C563" s="235"/>
      <c r="D563" s="236" t="s">
        <v>215</v>
      </c>
      <c r="E563" s="237" t="s">
        <v>19</v>
      </c>
      <c r="F563" s="238" t="s">
        <v>1304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215</v>
      </c>
      <c r="AU563" s="244" t="s">
        <v>81</v>
      </c>
      <c r="AV563" s="13" t="s">
        <v>79</v>
      </c>
      <c r="AW563" s="13" t="s">
        <v>33</v>
      </c>
      <c r="AX563" s="13" t="s">
        <v>72</v>
      </c>
      <c r="AY563" s="244" t="s">
        <v>203</v>
      </c>
    </row>
    <row r="564" s="13" customFormat="1">
      <c r="A564" s="13"/>
      <c r="B564" s="234"/>
      <c r="C564" s="235"/>
      <c r="D564" s="236" t="s">
        <v>215</v>
      </c>
      <c r="E564" s="237" t="s">
        <v>19</v>
      </c>
      <c r="F564" s="238" t="s">
        <v>553</v>
      </c>
      <c r="G564" s="235"/>
      <c r="H564" s="237" t="s">
        <v>19</v>
      </c>
      <c r="I564" s="239"/>
      <c r="J564" s="235"/>
      <c r="K564" s="235"/>
      <c r="L564" s="240"/>
      <c r="M564" s="241"/>
      <c r="N564" s="242"/>
      <c r="O564" s="242"/>
      <c r="P564" s="242"/>
      <c r="Q564" s="242"/>
      <c r="R564" s="242"/>
      <c r="S564" s="242"/>
      <c r="T564" s="24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4" t="s">
        <v>215</v>
      </c>
      <c r="AU564" s="244" t="s">
        <v>81</v>
      </c>
      <c r="AV564" s="13" t="s">
        <v>79</v>
      </c>
      <c r="AW564" s="13" t="s">
        <v>33</v>
      </c>
      <c r="AX564" s="13" t="s">
        <v>72</v>
      </c>
      <c r="AY564" s="244" t="s">
        <v>203</v>
      </c>
    </row>
    <row r="565" s="13" customFormat="1">
      <c r="A565" s="13"/>
      <c r="B565" s="234"/>
      <c r="C565" s="235"/>
      <c r="D565" s="236" t="s">
        <v>215</v>
      </c>
      <c r="E565" s="237" t="s">
        <v>19</v>
      </c>
      <c r="F565" s="238" t="s">
        <v>915</v>
      </c>
      <c r="G565" s="235"/>
      <c r="H565" s="237" t="s">
        <v>19</v>
      </c>
      <c r="I565" s="239"/>
      <c r="J565" s="235"/>
      <c r="K565" s="235"/>
      <c r="L565" s="240"/>
      <c r="M565" s="241"/>
      <c r="N565" s="242"/>
      <c r="O565" s="242"/>
      <c r="P565" s="242"/>
      <c r="Q565" s="242"/>
      <c r="R565" s="242"/>
      <c r="S565" s="242"/>
      <c r="T565" s="24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4" t="s">
        <v>215</v>
      </c>
      <c r="AU565" s="244" t="s">
        <v>81</v>
      </c>
      <c r="AV565" s="13" t="s">
        <v>79</v>
      </c>
      <c r="AW565" s="13" t="s">
        <v>33</v>
      </c>
      <c r="AX565" s="13" t="s">
        <v>72</v>
      </c>
      <c r="AY565" s="244" t="s">
        <v>203</v>
      </c>
    </row>
    <row r="566" s="13" customFormat="1">
      <c r="A566" s="13"/>
      <c r="B566" s="234"/>
      <c r="C566" s="235"/>
      <c r="D566" s="236" t="s">
        <v>215</v>
      </c>
      <c r="E566" s="237" t="s">
        <v>19</v>
      </c>
      <c r="F566" s="238" t="s">
        <v>1140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215</v>
      </c>
      <c r="AU566" s="244" t="s">
        <v>81</v>
      </c>
      <c r="AV566" s="13" t="s">
        <v>79</v>
      </c>
      <c r="AW566" s="13" t="s">
        <v>33</v>
      </c>
      <c r="AX566" s="13" t="s">
        <v>72</v>
      </c>
      <c r="AY566" s="244" t="s">
        <v>203</v>
      </c>
    </row>
    <row r="567" s="14" customFormat="1">
      <c r="A567" s="14"/>
      <c r="B567" s="245"/>
      <c r="C567" s="246"/>
      <c r="D567" s="236" t="s">
        <v>215</v>
      </c>
      <c r="E567" s="247" t="s">
        <v>19</v>
      </c>
      <c r="F567" s="248" t="s">
        <v>1305</v>
      </c>
      <c r="G567" s="246"/>
      <c r="H567" s="249">
        <v>59.575000000000003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215</v>
      </c>
      <c r="AU567" s="255" t="s">
        <v>81</v>
      </c>
      <c r="AV567" s="14" t="s">
        <v>81</v>
      </c>
      <c r="AW567" s="14" t="s">
        <v>33</v>
      </c>
      <c r="AX567" s="14" t="s">
        <v>72</v>
      </c>
      <c r="AY567" s="255" t="s">
        <v>203</v>
      </c>
    </row>
    <row r="568" s="15" customFormat="1">
      <c r="A568" s="15"/>
      <c r="B568" s="256"/>
      <c r="C568" s="257"/>
      <c r="D568" s="236" t="s">
        <v>215</v>
      </c>
      <c r="E568" s="258" t="s">
        <v>19</v>
      </c>
      <c r="F568" s="259" t="s">
        <v>246</v>
      </c>
      <c r="G568" s="257"/>
      <c r="H568" s="260">
        <v>84.814999999999998</v>
      </c>
      <c r="I568" s="261"/>
      <c r="J568" s="257"/>
      <c r="K568" s="257"/>
      <c r="L568" s="262"/>
      <c r="M568" s="263"/>
      <c r="N568" s="264"/>
      <c r="O568" s="264"/>
      <c r="P568" s="264"/>
      <c r="Q568" s="264"/>
      <c r="R568" s="264"/>
      <c r="S568" s="264"/>
      <c r="T568" s="26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66" t="s">
        <v>215</v>
      </c>
      <c r="AU568" s="266" t="s">
        <v>81</v>
      </c>
      <c r="AV568" s="15" t="s">
        <v>211</v>
      </c>
      <c r="AW568" s="15" t="s">
        <v>33</v>
      </c>
      <c r="AX568" s="15" t="s">
        <v>79</v>
      </c>
      <c r="AY568" s="266" t="s">
        <v>203</v>
      </c>
    </row>
    <row r="569" s="2" customFormat="1" ht="78" customHeight="1">
      <c r="A569" s="40"/>
      <c r="B569" s="41"/>
      <c r="C569" s="270" t="s">
        <v>847</v>
      </c>
      <c r="D569" s="270" t="s">
        <v>771</v>
      </c>
      <c r="E569" s="271" t="s">
        <v>933</v>
      </c>
      <c r="F569" s="272" t="s">
        <v>934</v>
      </c>
      <c r="G569" s="273" t="s">
        <v>209</v>
      </c>
      <c r="H569" s="274">
        <v>93.296999999999997</v>
      </c>
      <c r="I569" s="275"/>
      <c r="J569" s="276">
        <f>ROUND(I569*H569,2)</f>
        <v>0</v>
      </c>
      <c r="K569" s="272" t="s">
        <v>19</v>
      </c>
      <c r="L569" s="277"/>
      <c r="M569" s="278" t="s">
        <v>19</v>
      </c>
      <c r="N569" s="279" t="s">
        <v>43</v>
      </c>
      <c r="O569" s="86"/>
      <c r="P569" s="225">
        <f>O569*H569</f>
        <v>0</v>
      </c>
      <c r="Q569" s="225">
        <v>0.0027499999999999998</v>
      </c>
      <c r="R569" s="225">
        <f>Q569*H569</f>
        <v>0.25656674999999995</v>
      </c>
      <c r="S569" s="225">
        <v>0</v>
      </c>
      <c r="T569" s="226">
        <f>S569*H569</f>
        <v>0</v>
      </c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R569" s="227" t="s">
        <v>821</v>
      </c>
      <c r="AT569" s="227" t="s">
        <v>771</v>
      </c>
      <c r="AU569" s="227" t="s">
        <v>81</v>
      </c>
      <c r="AY569" s="19" t="s">
        <v>203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19" t="s">
        <v>79</v>
      </c>
      <c r="BK569" s="228">
        <f>ROUND(I569*H569,2)</f>
        <v>0</v>
      </c>
      <c r="BL569" s="19" t="s">
        <v>321</v>
      </c>
      <c r="BM569" s="227" t="s">
        <v>1309</v>
      </c>
    </row>
    <row r="570" s="13" customFormat="1">
      <c r="A570" s="13"/>
      <c r="B570" s="234"/>
      <c r="C570" s="235"/>
      <c r="D570" s="236" t="s">
        <v>215</v>
      </c>
      <c r="E570" s="237" t="s">
        <v>19</v>
      </c>
      <c r="F570" s="238" t="s">
        <v>216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215</v>
      </c>
      <c r="AU570" s="244" t="s">
        <v>81</v>
      </c>
      <c r="AV570" s="13" t="s">
        <v>79</v>
      </c>
      <c r="AW570" s="13" t="s">
        <v>33</v>
      </c>
      <c r="AX570" s="13" t="s">
        <v>72</v>
      </c>
      <c r="AY570" s="244" t="s">
        <v>203</v>
      </c>
    </row>
    <row r="571" s="13" customFormat="1">
      <c r="A571" s="13"/>
      <c r="B571" s="234"/>
      <c r="C571" s="235"/>
      <c r="D571" s="236" t="s">
        <v>215</v>
      </c>
      <c r="E571" s="237" t="s">
        <v>19</v>
      </c>
      <c r="F571" s="238" t="s">
        <v>1302</v>
      </c>
      <c r="G571" s="235"/>
      <c r="H571" s="237" t="s">
        <v>19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215</v>
      </c>
      <c r="AU571" s="244" t="s">
        <v>81</v>
      </c>
      <c r="AV571" s="13" t="s">
        <v>79</v>
      </c>
      <c r="AW571" s="13" t="s">
        <v>33</v>
      </c>
      <c r="AX571" s="13" t="s">
        <v>72</v>
      </c>
      <c r="AY571" s="244" t="s">
        <v>203</v>
      </c>
    </row>
    <row r="572" s="13" customFormat="1">
      <c r="A572" s="13"/>
      <c r="B572" s="234"/>
      <c r="C572" s="235"/>
      <c r="D572" s="236" t="s">
        <v>215</v>
      </c>
      <c r="E572" s="237" t="s">
        <v>19</v>
      </c>
      <c r="F572" s="238" t="s">
        <v>550</v>
      </c>
      <c r="G572" s="235"/>
      <c r="H572" s="237" t="s">
        <v>19</v>
      </c>
      <c r="I572" s="239"/>
      <c r="J572" s="235"/>
      <c r="K572" s="235"/>
      <c r="L572" s="240"/>
      <c r="M572" s="241"/>
      <c r="N572" s="242"/>
      <c r="O572" s="242"/>
      <c r="P572" s="242"/>
      <c r="Q572" s="242"/>
      <c r="R572" s="242"/>
      <c r="S572" s="242"/>
      <c r="T572" s="24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4" t="s">
        <v>215</v>
      </c>
      <c r="AU572" s="244" t="s">
        <v>81</v>
      </c>
      <c r="AV572" s="13" t="s">
        <v>79</v>
      </c>
      <c r="AW572" s="13" t="s">
        <v>33</v>
      </c>
      <c r="AX572" s="13" t="s">
        <v>72</v>
      </c>
      <c r="AY572" s="244" t="s">
        <v>203</v>
      </c>
    </row>
    <row r="573" s="13" customFormat="1">
      <c r="A573" s="13"/>
      <c r="B573" s="234"/>
      <c r="C573" s="235"/>
      <c r="D573" s="236" t="s">
        <v>215</v>
      </c>
      <c r="E573" s="237" t="s">
        <v>19</v>
      </c>
      <c r="F573" s="238" t="s">
        <v>915</v>
      </c>
      <c r="G573" s="235"/>
      <c r="H573" s="237" t="s">
        <v>19</v>
      </c>
      <c r="I573" s="239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215</v>
      </c>
      <c r="AU573" s="244" t="s">
        <v>81</v>
      </c>
      <c r="AV573" s="13" t="s">
        <v>79</v>
      </c>
      <c r="AW573" s="13" t="s">
        <v>33</v>
      </c>
      <c r="AX573" s="13" t="s">
        <v>72</v>
      </c>
      <c r="AY573" s="244" t="s">
        <v>203</v>
      </c>
    </row>
    <row r="574" s="13" customFormat="1">
      <c r="A574" s="13"/>
      <c r="B574" s="234"/>
      <c r="C574" s="235"/>
      <c r="D574" s="236" t="s">
        <v>215</v>
      </c>
      <c r="E574" s="237" t="s">
        <v>19</v>
      </c>
      <c r="F574" s="238" t="s">
        <v>1140</v>
      </c>
      <c r="G574" s="235"/>
      <c r="H574" s="237" t="s">
        <v>19</v>
      </c>
      <c r="I574" s="239"/>
      <c r="J574" s="235"/>
      <c r="K574" s="235"/>
      <c r="L574" s="240"/>
      <c r="M574" s="241"/>
      <c r="N574" s="242"/>
      <c r="O574" s="242"/>
      <c r="P574" s="242"/>
      <c r="Q574" s="242"/>
      <c r="R574" s="242"/>
      <c r="S574" s="242"/>
      <c r="T574" s="24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4" t="s">
        <v>215</v>
      </c>
      <c r="AU574" s="244" t="s">
        <v>81</v>
      </c>
      <c r="AV574" s="13" t="s">
        <v>79</v>
      </c>
      <c r="AW574" s="13" t="s">
        <v>33</v>
      </c>
      <c r="AX574" s="13" t="s">
        <v>72</v>
      </c>
      <c r="AY574" s="244" t="s">
        <v>203</v>
      </c>
    </row>
    <row r="575" s="14" customFormat="1">
      <c r="A575" s="14"/>
      <c r="B575" s="245"/>
      <c r="C575" s="246"/>
      <c r="D575" s="236" t="s">
        <v>215</v>
      </c>
      <c r="E575" s="247" t="s">
        <v>19</v>
      </c>
      <c r="F575" s="248" t="s">
        <v>1235</v>
      </c>
      <c r="G575" s="246"/>
      <c r="H575" s="249">
        <v>12.619999999999999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5" t="s">
        <v>215</v>
      </c>
      <c r="AU575" s="255" t="s">
        <v>81</v>
      </c>
      <c r="AV575" s="14" t="s">
        <v>81</v>
      </c>
      <c r="AW575" s="14" t="s">
        <v>33</v>
      </c>
      <c r="AX575" s="14" t="s">
        <v>72</v>
      </c>
      <c r="AY575" s="255" t="s">
        <v>203</v>
      </c>
    </row>
    <row r="576" s="13" customFormat="1">
      <c r="A576" s="13"/>
      <c r="B576" s="234"/>
      <c r="C576" s="235"/>
      <c r="D576" s="236" t="s">
        <v>215</v>
      </c>
      <c r="E576" s="237" t="s">
        <v>19</v>
      </c>
      <c r="F576" s="238" t="s">
        <v>216</v>
      </c>
      <c r="G576" s="235"/>
      <c r="H576" s="237" t="s">
        <v>19</v>
      </c>
      <c r="I576" s="239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215</v>
      </c>
      <c r="AU576" s="244" t="s">
        <v>81</v>
      </c>
      <c r="AV576" s="13" t="s">
        <v>79</v>
      </c>
      <c r="AW576" s="13" t="s">
        <v>33</v>
      </c>
      <c r="AX576" s="13" t="s">
        <v>72</v>
      </c>
      <c r="AY576" s="244" t="s">
        <v>203</v>
      </c>
    </row>
    <row r="577" s="13" customFormat="1">
      <c r="A577" s="13"/>
      <c r="B577" s="234"/>
      <c r="C577" s="235"/>
      <c r="D577" s="236" t="s">
        <v>215</v>
      </c>
      <c r="E577" s="237" t="s">
        <v>19</v>
      </c>
      <c r="F577" s="238" t="s">
        <v>1303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215</v>
      </c>
      <c r="AU577" s="244" t="s">
        <v>81</v>
      </c>
      <c r="AV577" s="13" t="s">
        <v>79</v>
      </c>
      <c r="AW577" s="13" t="s">
        <v>33</v>
      </c>
      <c r="AX577" s="13" t="s">
        <v>72</v>
      </c>
      <c r="AY577" s="244" t="s">
        <v>203</v>
      </c>
    </row>
    <row r="578" s="13" customFormat="1">
      <c r="A578" s="13"/>
      <c r="B578" s="234"/>
      <c r="C578" s="235"/>
      <c r="D578" s="236" t="s">
        <v>215</v>
      </c>
      <c r="E578" s="237" t="s">
        <v>19</v>
      </c>
      <c r="F578" s="238" t="s">
        <v>550</v>
      </c>
      <c r="G578" s="235"/>
      <c r="H578" s="237" t="s">
        <v>19</v>
      </c>
      <c r="I578" s="239"/>
      <c r="J578" s="235"/>
      <c r="K578" s="235"/>
      <c r="L578" s="240"/>
      <c r="M578" s="241"/>
      <c r="N578" s="242"/>
      <c r="O578" s="242"/>
      <c r="P578" s="242"/>
      <c r="Q578" s="242"/>
      <c r="R578" s="242"/>
      <c r="S578" s="242"/>
      <c r="T578" s="24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4" t="s">
        <v>215</v>
      </c>
      <c r="AU578" s="244" t="s">
        <v>81</v>
      </c>
      <c r="AV578" s="13" t="s">
        <v>79</v>
      </c>
      <c r="AW578" s="13" t="s">
        <v>33</v>
      </c>
      <c r="AX578" s="13" t="s">
        <v>72</v>
      </c>
      <c r="AY578" s="244" t="s">
        <v>203</v>
      </c>
    </row>
    <row r="579" s="13" customFormat="1">
      <c r="A579" s="13"/>
      <c r="B579" s="234"/>
      <c r="C579" s="235"/>
      <c r="D579" s="236" t="s">
        <v>215</v>
      </c>
      <c r="E579" s="237" t="s">
        <v>19</v>
      </c>
      <c r="F579" s="238" t="s">
        <v>915</v>
      </c>
      <c r="G579" s="235"/>
      <c r="H579" s="237" t="s">
        <v>19</v>
      </c>
      <c r="I579" s="239"/>
      <c r="J579" s="235"/>
      <c r="K579" s="235"/>
      <c r="L579" s="240"/>
      <c r="M579" s="241"/>
      <c r="N579" s="242"/>
      <c r="O579" s="242"/>
      <c r="P579" s="242"/>
      <c r="Q579" s="242"/>
      <c r="R579" s="242"/>
      <c r="S579" s="242"/>
      <c r="T579" s="24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4" t="s">
        <v>215</v>
      </c>
      <c r="AU579" s="244" t="s">
        <v>81</v>
      </c>
      <c r="AV579" s="13" t="s">
        <v>79</v>
      </c>
      <c r="AW579" s="13" t="s">
        <v>33</v>
      </c>
      <c r="AX579" s="13" t="s">
        <v>72</v>
      </c>
      <c r="AY579" s="244" t="s">
        <v>203</v>
      </c>
    </row>
    <row r="580" s="13" customFormat="1">
      <c r="A580" s="13"/>
      <c r="B580" s="234"/>
      <c r="C580" s="235"/>
      <c r="D580" s="236" t="s">
        <v>215</v>
      </c>
      <c r="E580" s="237" t="s">
        <v>19</v>
      </c>
      <c r="F580" s="238" t="s">
        <v>1140</v>
      </c>
      <c r="G580" s="235"/>
      <c r="H580" s="237" t="s">
        <v>19</v>
      </c>
      <c r="I580" s="239"/>
      <c r="J580" s="235"/>
      <c r="K580" s="235"/>
      <c r="L580" s="240"/>
      <c r="M580" s="241"/>
      <c r="N580" s="242"/>
      <c r="O580" s="242"/>
      <c r="P580" s="242"/>
      <c r="Q580" s="242"/>
      <c r="R580" s="242"/>
      <c r="S580" s="242"/>
      <c r="T580" s="24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4" t="s">
        <v>215</v>
      </c>
      <c r="AU580" s="244" t="s">
        <v>81</v>
      </c>
      <c r="AV580" s="13" t="s">
        <v>79</v>
      </c>
      <c r="AW580" s="13" t="s">
        <v>33</v>
      </c>
      <c r="AX580" s="13" t="s">
        <v>72</v>
      </c>
      <c r="AY580" s="244" t="s">
        <v>203</v>
      </c>
    </row>
    <row r="581" s="14" customFormat="1">
      <c r="A581" s="14"/>
      <c r="B581" s="245"/>
      <c r="C581" s="246"/>
      <c r="D581" s="236" t="s">
        <v>215</v>
      </c>
      <c r="E581" s="247" t="s">
        <v>19</v>
      </c>
      <c r="F581" s="248" t="s">
        <v>1237</v>
      </c>
      <c r="G581" s="246"/>
      <c r="H581" s="249">
        <v>12.619999999999999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215</v>
      </c>
      <c r="AU581" s="255" t="s">
        <v>81</v>
      </c>
      <c r="AV581" s="14" t="s">
        <v>81</v>
      </c>
      <c r="AW581" s="14" t="s">
        <v>33</v>
      </c>
      <c r="AX581" s="14" t="s">
        <v>72</v>
      </c>
      <c r="AY581" s="255" t="s">
        <v>203</v>
      </c>
    </row>
    <row r="582" s="13" customFormat="1">
      <c r="A582" s="13"/>
      <c r="B582" s="234"/>
      <c r="C582" s="235"/>
      <c r="D582" s="236" t="s">
        <v>215</v>
      </c>
      <c r="E582" s="237" t="s">
        <v>19</v>
      </c>
      <c r="F582" s="238" t="s">
        <v>216</v>
      </c>
      <c r="G582" s="235"/>
      <c r="H582" s="237" t="s">
        <v>19</v>
      </c>
      <c r="I582" s="239"/>
      <c r="J582" s="235"/>
      <c r="K582" s="235"/>
      <c r="L582" s="240"/>
      <c r="M582" s="241"/>
      <c r="N582" s="242"/>
      <c r="O582" s="242"/>
      <c r="P582" s="242"/>
      <c r="Q582" s="242"/>
      <c r="R582" s="242"/>
      <c r="S582" s="242"/>
      <c r="T582" s="24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4" t="s">
        <v>215</v>
      </c>
      <c r="AU582" s="244" t="s">
        <v>81</v>
      </c>
      <c r="AV582" s="13" t="s">
        <v>79</v>
      </c>
      <c r="AW582" s="13" t="s">
        <v>33</v>
      </c>
      <c r="AX582" s="13" t="s">
        <v>72</v>
      </c>
      <c r="AY582" s="244" t="s">
        <v>203</v>
      </c>
    </row>
    <row r="583" s="13" customFormat="1">
      <c r="A583" s="13"/>
      <c r="B583" s="234"/>
      <c r="C583" s="235"/>
      <c r="D583" s="236" t="s">
        <v>215</v>
      </c>
      <c r="E583" s="237" t="s">
        <v>19</v>
      </c>
      <c r="F583" s="238" t="s">
        <v>1304</v>
      </c>
      <c r="G583" s="235"/>
      <c r="H583" s="237" t="s">
        <v>19</v>
      </c>
      <c r="I583" s="239"/>
      <c r="J583" s="235"/>
      <c r="K583" s="235"/>
      <c r="L583" s="240"/>
      <c r="M583" s="241"/>
      <c r="N583" s="242"/>
      <c r="O583" s="242"/>
      <c r="P583" s="242"/>
      <c r="Q583" s="242"/>
      <c r="R583" s="242"/>
      <c r="S583" s="242"/>
      <c r="T583" s="24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4" t="s">
        <v>215</v>
      </c>
      <c r="AU583" s="244" t="s">
        <v>81</v>
      </c>
      <c r="AV583" s="13" t="s">
        <v>79</v>
      </c>
      <c r="AW583" s="13" t="s">
        <v>33</v>
      </c>
      <c r="AX583" s="13" t="s">
        <v>72</v>
      </c>
      <c r="AY583" s="244" t="s">
        <v>203</v>
      </c>
    </row>
    <row r="584" s="13" customFormat="1">
      <c r="A584" s="13"/>
      <c r="B584" s="234"/>
      <c r="C584" s="235"/>
      <c r="D584" s="236" t="s">
        <v>215</v>
      </c>
      <c r="E584" s="237" t="s">
        <v>19</v>
      </c>
      <c r="F584" s="238" t="s">
        <v>553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215</v>
      </c>
      <c r="AU584" s="244" t="s">
        <v>81</v>
      </c>
      <c r="AV584" s="13" t="s">
        <v>79</v>
      </c>
      <c r="AW584" s="13" t="s">
        <v>33</v>
      </c>
      <c r="AX584" s="13" t="s">
        <v>72</v>
      </c>
      <c r="AY584" s="244" t="s">
        <v>203</v>
      </c>
    </row>
    <row r="585" s="13" customFormat="1">
      <c r="A585" s="13"/>
      <c r="B585" s="234"/>
      <c r="C585" s="235"/>
      <c r="D585" s="236" t="s">
        <v>215</v>
      </c>
      <c r="E585" s="237" t="s">
        <v>19</v>
      </c>
      <c r="F585" s="238" t="s">
        <v>915</v>
      </c>
      <c r="G585" s="235"/>
      <c r="H585" s="237" t="s">
        <v>19</v>
      </c>
      <c r="I585" s="239"/>
      <c r="J585" s="235"/>
      <c r="K585" s="235"/>
      <c r="L585" s="240"/>
      <c r="M585" s="241"/>
      <c r="N585" s="242"/>
      <c r="O585" s="242"/>
      <c r="P585" s="242"/>
      <c r="Q585" s="242"/>
      <c r="R585" s="242"/>
      <c r="S585" s="242"/>
      <c r="T585" s="24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4" t="s">
        <v>215</v>
      </c>
      <c r="AU585" s="244" t="s">
        <v>81</v>
      </c>
      <c r="AV585" s="13" t="s">
        <v>79</v>
      </c>
      <c r="AW585" s="13" t="s">
        <v>33</v>
      </c>
      <c r="AX585" s="13" t="s">
        <v>72</v>
      </c>
      <c r="AY585" s="244" t="s">
        <v>203</v>
      </c>
    </row>
    <row r="586" s="13" customFormat="1">
      <c r="A586" s="13"/>
      <c r="B586" s="234"/>
      <c r="C586" s="235"/>
      <c r="D586" s="236" t="s">
        <v>215</v>
      </c>
      <c r="E586" s="237" t="s">
        <v>19</v>
      </c>
      <c r="F586" s="238" t="s">
        <v>1140</v>
      </c>
      <c r="G586" s="235"/>
      <c r="H586" s="237" t="s">
        <v>19</v>
      </c>
      <c r="I586" s="239"/>
      <c r="J586" s="235"/>
      <c r="K586" s="235"/>
      <c r="L586" s="240"/>
      <c r="M586" s="241"/>
      <c r="N586" s="242"/>
      <c r="O586" s="242"/>
      <c r="P586" s="242"/>
      <c r="Q586" s="242"/>
      <c r="R586" s="242"/>
      <c r="S586" s="242"/>
      <c r="T586" s="24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4" t="s">
        <v>215</v>
      </c>
      <c r="AU586" s="244" t="s">
        <v>81</v>
      </c>
      <c r="AV586" s="13" t="s">
        <v>79</v>
      </c>
      <c r="AW586" s="13" t="s">
        <v>33</v>
      </c>
      <c r="AX586" s="13" t="s">
        <v>72</v>
      </c>
      <c r="AY586" s="244" t="s">
        <v>203</v>
      </c>
    </row>
    <row r="587" s="14" customFormat="1">
      <c r="A587" s="14"/>
      <c r="B587" s="245"/>
      <c r="C587" s="246"/>
      <c r="D587" s="236" t="s">
        <v>215</v>
      </c>
      <c r="E587" s="247" t="s">
        <v>19</v>
      </c>
      <c r="F587" s="248" t="s">
        <v>1305</v>
      </c>
      <c r="G587" s="246"/>
      <c r="H587" s="249">
        <v>59.575000000000003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215</v>
      </c>
      <c r="AU587" s="255" t="s">
        <v>81</v>
      </c>
      <c r="AV587" s="14" t="s">
        <v>81</v>
      </c>
      <c r="AW587" s="14" t="s">
        <v>33</v>
      </c>
      <c r="AX587" s="14" t="s">
        <v>72</v>
      </c>
      <c r="AY587" s="255" t="s">
        <v>203</v>
      </c>
    </row>
    <row r="588" s="15" customFormat="1">
      <c r="A588" s="15"/>
      <c r="B588" s="256"/>
      <c r="C588" s="257"/>
      <c r="D588" s="236" t="s">
        <v>215</v>
      </c>
      <c r="E588" s="258" t="s">
        <v>19</v>
      </c>
      <c r="F588" s="259" t="s">
        <v>246</v>
      </c>
      <c r="G588" s="257"/>
      <c r="H588" s="260">
        <v>84.814999999999998</v>
      </c>
      <c r="I588" s="261"/>
      <c r="J588" s="257"/>
      <c r="K588" s="257"/>
      <c r="L588" s="262"/>
      <c r="M588" s="263"/>
      <c r="N588" s="264"/>
      <c r="O588" s="264"/>
      <c r="P588" s="264"/>
      <c r="Q588" s="264"/>
      <c r="R588" s="264"/>
      <c r="S588" s="264"/>
      <c r="T588" s="26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66" t="s">
        <v>215</v>
      </c>
      <c r="AU588" s="266" t="s">
        <v>81</v>
      </c>
      <c r="AV588" s="15" t="s">
        <v>211</v>
      </c>
      <c r="AW588" s="15" t="s">
        <v>33</v>
      </c>
      <c r="AX588" s="15" t="s">
        <v>79</v>
      </c>
      <c r="AY588" s="266" t="s">
        <v>203</v>
      </c>
    </row>
    <row r="589" s="14" customFormat="1">
      <c r="A589" s="14"/>
      <c r="B589" s="245"/>
      <c r="C589" s="246"/>
      <c r="D589" s="236" t="s">
        <v>215</v>
      </c>
      <c r="E589" s="246"/>
      <c r="F589" s="248" t="s">
        <v>1310</v>
      </c>
      <c r="G589" s="246"/>
      <c r="H589" s="249">
        <v>93.296999999999997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215</v>
      </c>
      <c r="AU589" s="255" t="s">
        <v>81</v>
      </c>
      <c r="AV589" s="14" t="s">
        <v>81</v>
      </c>
      <c r="AW589" s="14" t="s">
        <v>4</v>
      </c>
      <c r="AX589" s="14" t="s">
        <v>79</v>
      </c>
      <c r="AY589" s="255" t="s">
        <v>203</v>
      </c>
    </row>
    <row r="590" s="2" customFormat="1" ht="24.15" customHeight="1">
      <c r="A590" s="40"/>
      <c r="B590" s="41"/>
      <c r="C590" s="216" t="s">
        <v>7</v>
      </c>
      <c r="D590" s="216" t="s">
        <v>206</v>
      </c>
      <c r="E590" s="217" t="s">
        <v>938</v>
      </c>
      <c r="F590" s="218" t="s">
        <v>939</v>
      </c>
      <c r="G590" s="219" t="s">
        <v>282</v>
      </c>
      <c r="H590" s="220">
        <v>0.30199999999999999</v>
      </c>
      <c r="I590" s="221"/>
      <c r="J590" s="222">
        <f>ROUND(I590*H590,2)</f>
        <v>0</v>
      </c>
      <c r="K590" s="218" t="s">
        <v>210</v>
      </c>
      <c r="L590" s="46"/>
      <c r="M590" s="223" t="s">
        <v>19</v>
      </c>
      <c r="N590" s="224" t="s">
        <v>43</v>
      </c>
      <c r="O590" s="86"/>
      <c r="P590" s="225">
        <f>O590*H590</f>
        <v>0</v>
      </c>
      <c r="Q590" s="225">
        <v>0</v>
      </c>
      <c r="R590" s="225">
        <f>Q590*H590</f>
        <v>0</v>
      </c>
      <c r="S590" s="225">
        <v>0</v>
      </c>
      <c r="T590" s="226">
        <f>S590*H590</f>
        <v>0</v>
      </c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R590" s="227" t="s">
        <v>321</v>
      </c>
      <c r="AT590" s="227" t="s">
        <v>206</v>
      </c>
      <c r="AU590" s="227" t="s">
        <v>81</v>
      </c>
      <c r="AY590" s="19" t="s">
        <v>203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19" t="s">
        <v>79</v>
      </c>
      <c r="BK590" s="228">
        <f>ROUND(I590*H590,2)</f>
        <v>0</v>
      </c>
      <c r="BL590" s="19" t="s">
        <v>321</v>
      </c>
      <c r="BM590" s="227" t="s">
        <v>1311</v>
      </c>
    </row>
    <row r="591" s="2" customFormat="1">
      <c r="A591" s="40"/>
      <c r="B591" s="41"/>
      <c r="C591" s="42"/>
      <c r="D591" s="229" t="s">
        <v>213</v>
      </c>
      <c r="E591" s="42"/>
      <c r="F591" s="230" t="s">
        <v>941</v>
      </c>
      <c r="G591" s="42"/>
      <c r="H591" s="42"/>
      <c r="I591" s="231"/>
      <c r="J591" s="42"/>
      <c r="K591" s="42"/>
      <c r="L591" s="46"/>
      <c r="M591" s="232"/>
      <c r="N591" s="233"/>
      <c r="O591" s="86"/>
      <c r="P591" s="86"/>
      <c r="Q591" s="86"/>
      <c r="R591" s="86"/>
      <c r="S591" s="86"/>
      <c r="T591" s="87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T591" s="19" t="s">
        <v>213</v>
      </c>
      <c r="AU591" s="19" t="s">
        <v>81</v>
      </c>
    </row>
    <row r="592" s="12" customFormat="1" ht="22.8" customHeight="1">
      <c r="A592" s="12"/>
      <c r="B592" s="200"/>
      <c r="C592" s="201"/>
      <c r="D592" s="202" t="s">
        <v>71</v>
      </c>
      <c r="E592" s="214" t="s">
        <v>392</v>
      </c>
      <c r="F592" s="214" t="s">
        <v>942</v>
      </c>
      <c r="G592" s="201"/>
      <c r="H592" s="201"/>
      <c r="I592" s="204"/>
      <c r="J592" s="215">
        <f>BK592</f>
        <v>0</v>
      </c>
      <c r="K592" s="201"/>
      <c r="L592" s="206"/>
      <c r="M592" s="207"/>
      <c r="N592" s="208"/>
      <c r="O592" s="208"/>
      <c r="P592" s="209">
        <f>SUM(P593:P1156)</f>
        <v>0</v>
      </c>
      <c r="Q592" s="208"/>
      <c r="R592" s="209">
        <f>SUM(R593:R1156)</f>
        <v>0.25283520835000001</v>
      </c>
      <c r="S592" s="208"/>
      <c r="T592" s="210">
        <f>SUM(T593:T1156)</f>
        <v>0.0077438699999999999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11" t="s">
        <v>81</v>
      </c>
      <c r="AT592" s="212" t="s">
        <v>71</v>
      </c>
      <c r="AU592" s="212" t="s">
        <v>79</v>
      </c>
      <c r="AY592" s="211" t="s">
        <v>203</v>
      </c>
      <c r="BK592" s="213">
        <f>SUM(BK593:BK1156)</f>
        <v>0</v>
      </c>
    </row>
    <row r="593" s="2" customFormat="1" ht="16.5" customHeight="1">
      <c r="A593" s="40"/>
      <c r="B593" s="41"/>
      <c r="C593" s="216" t="s">
        <v>864</v>
      </c>
      <c r="D593" s="216" t="s">
        <v>206</v>
      </c>
      <c r="E593" s="217" t="s">
        <v>944</v>
      </c>
      <c r="F593" s="218" t="s">
        <v>945</v>
      </c>
      <c r="G593" s="219" t="s">
        <v>209</v>
      </c>
      <c r="H593" s="220">
        <v>200.25999999999999</v>
      </c>
      <c r="I593" s="221"/>
      <c r="J593" s="222">
        <f>ROUND(I593*H593,2)</f>
        <v>0</v>
      </c>
      <c r="K593" s="218" t="s">
        <v>210</v>
      </c>
      <c r="L593" s="46"/>
      <c r="M593" s="223" t="s">
        <v>19</v>
      </c>
      <c r="N593" s="224" t="s">
        <v>43</v>
      </c>
      <c r="O593" s="86"/>
      <c r="P593" s="225">
        <f>O593*H593</f>
        <v>0</v>
      </c>
      <c r="Q593" s="225">
        <v>0</v>
      </c>
      <c r="R593" s="225">
        <f>Q593*H593</f>
        <v>0</v>
      </c>
      <c r="S593" s="225">
        <v>3.0000000000000001E-05</v>
      </c>
      <c r="T593" s="226">
        <f>S593*H593</f>
        <v>0.0060077999999999998</v>
      </c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R593" s="227" t="s">
        <v>321</v>
      </c>
      <c r="AT593" s="227" t="s">
        <v>206</v>
      </c>
      <c r="AU593" s="227" t="s">
        <v>81</v>
      </c>
      <c r="AY593" s="19" t="s">
        <v>203</v>
      </c>
      <c r="BE593" s="228">
        <f>IF(N593="základní",J593,0)</f>
        <v>0</v>
      </c>
      <c r="BF593" s="228">
        <f>IF(N593="snížená",J593,0)</f>
        <v>0</v>
      </c>
      <c r="BG593" s="228">
        <f>IF(N593="zákl. přenesená",J593,0)</f>
        <v>0</v>
      </c>
      <c r="BH593" s="228">
        <f>IF(N593="sníž. přenesená",J593,0)</f>
        <v>0</v>
      </c>
      <c r="BI593" s="228">
        <f>IF(N593="nulová",J593,0)</f>
        <v>0</v>
      </c>
      <c r="BJ593" s="19" t="s">
        <v>79</v>
      </c>
      <c r="BK593" s="228">
        <f>ROUND(I593*H593,2)</f>
        <v>0</v>
      </c>
      <c r="BL593" s="19" t="s">
        <v>321</v>
      </c>
      <c r="BM593" s="227" t="s">
        <v>1312</v>
      </c>
    </row>
    <row r="594" s="2" customFormat="1">
      <c r="A594" s="40"/>
      <c r="B594" s="41"/>
      <c r="C594" s="42"/>
      <c r="D594" s="229" t="s">
        <v>213</v>
      </c>
      <c r="E594" s="42"/>
      <c r="F594" s="230" t="s">
        <v>947</v>
      </c>
      <c r="G594" s="42"/>
      <c r="H594" s="42"/>
      <c r="I594" s="231"/>
      <c r="J594" s="42"/>
      <c r="K594" s="42"/>
      <c r="L594" s="46"/>
      <c r="M594" s="232"/>
      <c r="N594" s="233"/>
      <c r="O594" s="86"/>
      <c r="P594" s="86"/>
      <c r="Q594" s="86"/>
      <c r="R594" s="86"/>
      <c r="S594" s="86"/>
      <c r="T594" s="87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T594" s="19" t="s">
        <v>213</v>
      </c>
      <c r="AU594" s="19" t="s">
        <v>81</v>
      </c>
    </row>
    <row r="595" s="13" customFormat="1">
      <c r="A595" s="13"/>
      <c r="B595" s="234"/>
      <c r="C595" s="235"/>
      <c r="D595" s="236" t="s">
        <v>215</v>
      </c>
      <c r="E595" s="237" t="s">
        <v>19</v>
      </c>
      <c r="F595" s="238" t="s">
        <v>216</v>
      </c>
      <c r="G595" s="235"/>
      <c r="H595" s="237" t="s">
        <v>19</v>
      </c>
      <c r="I595" s="239"/>
      <c r="J595" s="235"/>
      <c r="K595" s="235"/>
      <c r="L595" s="240"/>
      <c r="M595" s="241"/>
      <c r="N595" s="242"/>
      <c r="O595" s="242"/>
      <c r="P595" s="242"/>
      <c r="Q595" s="242"/>
      <c r="R595" s="242"/>
      <c r="S595" s="242"/>
      <c r="T595" s="24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4" t="s">
        <v>215</v>
      </c>
      <c r="AU595" s="244" t="s">
        <v>81</v>
      </c>
      <c r="AV595" s="13" t="s">
        <v>79</v>
      </c>
      <c r="AW595" s="13" t="s">
        <v>33</v>
      </c>
      <c r="AX595" s="13" t="s">
        <v>72</v>
      </c>
      <c r="AY595" s="244" t="s">
        <v>203</v>
      </c>
    </row>
    <row r="596" s="13" customFormat="1">
      <c r="A596" s="13"/>
      <c r="B596" s="234"/>
      <c r="C596" s="235"/>
      <c r="D596" s="236" t="s">
        <v>215</v>
      </c>
      <c r="E596" s="237" t="s">
        <v>19</v>
      </c>
      <c r="F596" s="238" t="s">
        <v>1313</v>
      </c>
      <c r="G596" s="235"/>
      <c r="H596" s="237" t="s">
        <v>19</v>
      </c>
      <c r="I596" s="239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215</v>
      </c>
      <c r="AU596" s="244" t="s">
        <v>81</v>
      </c>
      <c r="AV596" s="13" t="s">
        <v>79</v>
      </c>
      <c r="AW596" s="13" t="s">
        <v>33</v>
      </c>
      <c r="AX596" s="13" t="s">
        <v>72</v>
      </c>
      <c r="AY596" s="244" t="s">
        <v>203</v>
      </c>
    </row>
    <row r="597" s="13" customFormat="1">
      <c r="A597" s="13"/>
      <c r="B597" s="234"/>
      <c r="C597" s="235"/>
      <c r="D597" s="236" t="s">
        <v>215</v>
      </c>
      <c r="E597" s="237" t="s">
        <v>19</v>
      </c>
      <c r="F597" s="238" t="s">
        <v>541</v>
      </c>
      <c r="G597" s="235"/>
      <c r="H597" s="237" t="s">
        <v>19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215</v>
      </c>
      <c r="AU597" s="244" t="s">
        <v>81</v>
      </c>
      <c r="AV597" s="13" t="s">
        <v>79</v>
      </c>
      <c r="AW597" s="13" t="s">
        <v>33</v>
      </c>
      <c r="AX597" s="13" t="s">
        <v>72</v>
      </c>
      <c r="AY597" s="244" t="s">
        <v>203</v>
      </c>
    </row>
    <row r="598" s="13" customFormat="1">
      <c r="A598" s="13"/>
      <c r="B598" s="234"/>
      <c r="C598" s="235"/>
      <c r="D598" s="236" t="s">
        <v>215</v>
      </c>
      <c r="E598" s="237" t="s">
        <v>19</v>
      </c>
      <c r="F598" s="238" t="s">
        <v>949</v>
      </c>
      <c r="G598" s="235"/>
      <c r="H598" s="237" t="s">
        <v>19</v>
      </c>
      <c r="I598" s="239"/>
      <c r="J598" s="235"/>
      <c r="K598" s="235"/>
      <c r="L598" s="240"/>
      <c r="M598" s="241"/>
      <c r="N598" s="242"/>
      <c r="O598" s="242"/>
      <c r="P598" s="242"/>
      <c r="Q598" s="242"/>
      <c r="R598" s="242"/>
      <c r="S598" s="242"/>
      <c r="T598" s="24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4" t="s">
        <v>215</v>
      </c>
      <c r="AU598" s="244" t="s">
        <v>81</v>
      </c>
      <c r="AV598" s="13" t="s">
        <v>79</v>
      </c>
      <c r="AW598" s="13" t="s">
        <v>33</v>
      </c>
      <c r="AX598" s="13" t="s">
        <v>72</v>
      </c>
      <c r="AY598" s="244" t="s">
        <v>203</v>
      </c>
    </row>
    <row r="599" s="13" customFormat="1">
      <c r="A599" s="13"/>
      <c r="B599" s="234"/>
      <c r="C599" s="235"/>
      <c r="D599" s="236" t="s">
        <v>215</v>
      </c>
      <c r="E599" s="237" t="s">
        <v>19</v>
      </c>
      <c r="F599" s="238" t="s">
        <v>950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215</v>
      </c>
      <c r="AU599" s="244" t="s">
        <v>81</v>
      </c>
      <c r="AV599" s="13" t="s">
        <v>79</v>
      </c>
      <c r="AW599" s="13" t="s">
        <v>33</v>
      </c>
      <c r="AX599" s="13" t="s">
        <v>72</v>
      </c>
      <c r="AY599" s="244" t="s">
        <v>203</v>
      </c>
    </row>
    <row r="600" s="14" customFormat="1">
      <c r="A600" s="14"/>
      <c r="B600" s="245"/>
      <c r="C600" s="246"/>
      <c r="D600" s="236" t="s">
        <v>215</v>
      </c>
      <c r="E600" s="247" t="s">
        <v>19</v>
      </c>
      <c r="F600" s="248" t="s">
        <v>542</v>
      </c>
      <c r="G600" s="246"/>
      <c r="H600" s="249">
        <v>15.44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215</v>
      </c>
      <c r="AU600" s="255" t="s">
        <v>81</v>
      </c>
      <c r="AV600" s="14" t="s">
        <v>81</v>
      </c>
      <c r="AW600" s="14" t="s">
        <v>33</v>
      </c>
      <c r="AX600" s="14" t="s">
        <v>72</v>
      </c>
      <c r="AY600" s="255" t="s">
        <v>203</v>
      </c>
    </row>
    <row r="601" s="13" customFormat="1">
      <c r="A601" s="13"/>
      <c r="B601" s="234"/>
      <c r="C601" s="235"/>
      <c r="D601" s="236" t="s">
        <v>215</v>
      </c>
      <c r="E601" s="237" t="s">
        <v>19</v>
      </c>
      <c r="F601" s="238" t="s">
        <v>216</v>
      </c>
      <c r="G601" s="235"/>
      <c r="H601" s="237" t="s">
        <v>19</v>
      </c>
      <c r="I601" s="239"/>
      <c r="J601" s="235"/>
      <c r="K601" s="235"/>
      <c r="L601" s="240"/>
      <c r="M601" s="241"/>
      <c r="N601" s="242"/>
      <c r="O601" s="242"/>
      <c r="P601" s="242"/>
      <c r="Q601" s="242"/>
      <c r="R601" s="242"/>
      <c r="S601" s="242"/>
      <c r="T601" s="24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4" t="s">
        <v>215</v>
      </c>
      <c r="AU601" s="244" t="s">
        <v>81</v>
      </c>
      <c r="AV601" s="13" t="s">
        <v>79</v>
      </c>
      <c r="AW601" s="13" t="s">
        <v>33</v>
      </c>
      <c r="AX601" s="13" t="s">
        <v>72</v>
      </c>
      <c r="AY601" s="244" t="s">
        <v>203</v>
      </c>
    </row>
    <row r="602" s="13" customFormat="1">
      <c r="A602" s="13"/>
      <c r="B602" s="234"/>
      <c r="C602" s="235"/>
      <c r="D602" s="236" t="s">
        <v>215</v>
      </c>
      <c r="E602" s="237" t="s">
        <v>19</v>
      </c>
      <c r="F602" s="238" t="s">
        <v>1314</v>
      </c>
      <c r="G602" s="235"/>
      <c r="H602" s="237" t="s">
        <v>19</v>
      </c>
      <c r="I602" s="239"/>
      <c r="J602" s="235"/>
      <c r="K602" s="235"/>
      <c r="L602" s="240"/>
      <c r="M602" s="241"/>
      <c r="N602" s="242"/>
      <c r="O602" s="242"/>
      <c r="P602" s="242"/>
      <c r="Q602" s="242"/>
      <c r="R602" s="242"/>
      <c r="S602" s="242"/>
      <c r="T602" s="24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4" t="s">
        <v>215</v>
      </c>
      <c r="AU602" s="244" t="s">
        <v>81</v>
      </c>
      <c r="AV602" s="13" t="s">
        <v>79</v>
      </c>
      <c r="AW602" s="13" t="s">
        <v>33</v>
      </c>
      <c r="AX602" s="13" t="s">
        <v>72</v>
      </c>
      <c r="AY602" s="244" t="s">
        <v>203</v>
      </c>
    </row>
    <row r="603" s="13" customFormat="1">
      <c r="A603" s="13"/>
      <c r="B603" s="234"/>
      <c r="C603" s="235"/>
      <c r="D603" s="236" t="s">
        <v>215</v>
      </c>
      <c r="E603" s="237" t="s">
        <v>19</v>
      </c>
      <c r="F603" s="238" t="s">
        <v>544</v>
      </c>
      <c r="G603" s="235"/>
      <c r="H603" s="237" t="s">
        <v>19</v>
      </c>
      <c r="I603" s="239"/>
      <c r="J603" s="235"/>
      <c r="K603" s="235"/>
      <c r="L603" s="240"/>
      <c r="M603" s="241"/>
      <c r="N603" s="242"/>
      <c r="O603" s="242"/>
      <c r="P603" s="242"/>
      <c r="Q603" s="242"/>
      <c r="R603" s="242"/>
      <c r="S603" s="242"/>
      <c r="T603" s="24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4" t="s">
        <v>215</v>
      </c>
      <c r="AU603" s="244" t="s">
        <v>81</v>
      </c>
      <c r="AV603" s="13" t="s">
        <v>79</v>
      </c>
      <c r="AW603" s="13" t="s">
        <v>33</v>
      </c>
      <c r="AX603" s="13" t="s">
        <v>72</v>
      </c>
      <c r="AY603" s="244" t="s">
        <v>203</v>
      </c>
    </row>
    <row r="604" s="13" customFormat="1">
      <c r="A604" s="13"/>
      <c r="B604" s="234"/>
      <c r="C604" s="235"/>
      <c r="D604" s="236" t="s">
        <v>215</v>
      </c>
      <c r="E604" s="237" t="s">
        <v>19</v>
      </c>
      <c r="F604" s="238" t="s">
        <v>949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215</v>
      </c>
      <c r="AU604" s="244" t="s">
        <v>81</v>
      </c>
      <c r="AV604" s="13" t="s">
        <v>79</v>
      </c>
      <c r="AW604" s="13" t="s">
        <v>33</v>
      </c>
      <c r="AX604" s="13" t="s">
        <v>72</v>
      </c>
      <c r="AY604" s="244" t="s">
        <v>203</v>
      </c>
    </row>
    <row r="605" s="13" customFormat="1">
      <c r="A605" s="13"/>
      <c r="B605" s="234"/>
      <c r="C605" s="235"/>
      <c r="D605" s="236" t="s">
        <v>215</v>
      </c>
      <c r="E605" s="237" t="s">
        <v>19</v>
      </c>
      <c r="F605" s="238" t="s">
        <v>950</v>
      </c>
      <c r="G605" s="235"/>
      <c r="H605" s="237" t="s">
        <v>19</v>
      </c>
      <c r="I605" s="239"/>
      <c r="J605" s="235"/>
      <c r="K605" s="235"/>
      <c r="L605" s="240"/>
      <c r="M605" s="241"/>
      <c r="N605" s="242"/>
      <c r="O605" s="242"/>
      <c r="P605" s="242"/>
      <c r="Q605" s="242"/>
      <c r="R605" s="242"/>
      <c r="S605" s="242"/>
      <c r="T605" s="24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4" t="s">
        <v>215</v>
      </c>
      <c r="AU605" s="244" t="s">
        <v>81</v>
      </c>
      <c r="AV605" s="13" t="s">
        <v>79</v>
      </c>
      <c r="AW605" s="13" t="s">
        <v>33</v>
      </c>
      <c r="AX605" s="13" t="s">
        <v>72</v>
      </c>
      <c r="AY605" s="244" t="s">
        <v>203</v>
      </c>
    </row>
    <row r="606" s="14" customFormat="1">
      <c r="A606" s="14"/>
      <c r="B606" s="245"/>
      <c r="C606" s="246"/>
      <c r="D606" s="236" t="s">
        <v>215</v>
      </c>
      <c r="E606" s="247" t="s">
        <v>19</v>
      </c>
      <c r="F606" s="248" t="s">
        <v>545</v>
      </c>
      <c r="G606" s="246"/>
      <c r="H606" s="249">
        <v>14.92</v>
      </c>
      <c r="I606" s="250"/>
      <c r="J606" s="246"/>
      <c r="K606" s="246"/>
      <c r="L606" s="251"/>
      <c r="M606" s="252"/>
      <c r="N606" s="253"/>
      <c r="O606" s="253"/>
      <c r="P606" s="253"/>
      <c r="Q606" s="253"/>
      <c r="R606" s="253"/>
      <c r="S606" s="253"/>
      <c r="T606" s="25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5" t="s">
        <v>215</v>
      </c>
      <c r="AU606" s="255" t="s">
        <v>81</v>
      </c>
      <c r="AV606" s="14" t="s">
        <v>81</v>
      </c>
      <c r="AW606" s="14" t="s">
        <v>33</v>
      </c>
      <c r="AX606" s="14" t="s">
        <v>72</v>
      </c>
      <c r="AY606" s="255" t="s">
        <v>203</v>
      </c>
    </row>
    <row r="607" s="13" customFormat="1">
      <c r="A607" s="13"/>
      <c r="B607" s="234"/>
      <c r="C607" s="235"/>
      <c r="D607" s="236" t="s">
        <v>215</v>
      </c>
      <c r="E607" s="237" t="s">
        <v>19</v>
      </c>
      <c r="F607" s="238" t="s">
        <v>216</v>
      </c>
      <c r="G607" s="235"/>
      <c r="H607" s="237" t="s">
        <v>19</v>
      </c>
      <c r="I607" s="239"/>
      <c r="J607" s="235"/>
      <c r="K607" s="235"/>
      <c r="L607" s="240"/>
      <c r="M607" s="241"/>
      <c r="N607" s="242"/>
      <c r="O607" s="242"/>
      <c r="P607" s="242"/>
      <c r="Q607" s="242"/>
      <c r="R607" s="242"/>
      <c r="S607" s="242"/>
      <c r="T607" s="24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4" t="s">
        <v>215</v>
      </c>
      <c r="AU607" s="244" t="s">
        <v>81</v>
      </c>
      <c r="AV607" s="13" t="s">
        <v>79</v>
      </c>
      <c r="AW607" s="13" t="s">
        <v>33</v>
      </c>
      <c r="AX607" s="13" t="s">
        <v>72</v>
      </c>
      <c r="AY607" s="244" t="s">
        <v>203</v>
      </c>
    </row>
    <row r="608" s="13" customFormat="1">
      <c r="A608" s="13"/>
      <c r="B608" s="234"/>
      <c r="C608" s="235"/>
      <c r="D608" s="236" t="s">
        <v>215</v>
      </c>
      <c r="E608" s="237" t="s">
        <v>19</v>
      </c>
      <c r="F608" s="238" t="s">
        <v>1315</v>
      </c>
      <c r="G608" s="235"/>
      <c r="H608" s="237" t="s">
        <v>19</v>
      </c>
      <c r="I608" s="239"/>
      <c r="J608" s="235"/>
      <c r="K608" s="235"/>
      <c r="L608" s="240"/>
      <c r="M608" s="241"/>
      <c r="N608" s="242"/>
      <c r="O608" s="242"/>
      <c r="P608" s="242"/>
      <c r="Q608" s="242"/>
      <c r="R608" s="242"/>
      <c r="S608" s="242"/>
      <c r="T608" s="24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4" t="s">
        <v>215</v>
      </c>
      <c r="AU608" s="244" t="s">
        <v>81</v>
      </c>
      <c r="AV608" s="13" t="s">
        <v>79</v>
      </c>
      <c r="AW608" s="13" t="s">
        <v>33</v>
      </c>
      <c r="AX608" s="13" t="s">
        <v>72</v>
      </c>
      <c r="AY608" s="244" t="s">
        <v>203</v>
      </c>
    </row>
    <row r="609" s="13" customFormat="1">
      <c r="A609" s="13"/>
      <c r="B609" s="234"/>
      <c r="C609" s="235"/>
      <c r="D609" s="236" t="s">
        <v>215</v>
      </c>
      <c r="E609" s="237" t="s">
        <v>19</v>
      </c>
      <c r="F609" s="238" t="s">
        <v>547</v>
      </c>
      <c r="G609" s="235"/>
      <c r="H609" s="237" t="s">
        <v>19</v>
      </c>
      <c r="I609" s="239"/>
      <c r="J609" s="235"/>
      <c r="K609" s="235"/>
      <c r="L609" s="240"/>
      <c r="M609" s="241"/>
      <c r="N609" s="242"/>
      <c r="O609" s="242"/>
      <c r="P609" s="242"/>
      <c r="Q609" s="242"/>
      <c r="R609" s="242"/>
      <c r="S609" s="242"/>
      <c r="T609" s="24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4" t="s">
        <v>215</v>
      </c>
      <c r="AU609" s="244" t="s">
        <v>81</v>
      </c>
      <c r="AV609" s="13" t="s">
        <v>79</v>
      </c>
      <c r="AW609" s="13" t="s">
        <v>33</v>
      </c>
      <c r="AX609" s="13" t="s">
        <v>72</v>
      </c>
      <c r="AY609" s="244" t="s">
        <v>203</v>
      </c>
    </row>
    <row r="610" s="13" customFormat="1">
      <c r="A610" s="13"/>
      <c r="B610" s="234"/>
      <c r="C610" s="235"/>
      <c r="D610" s="236" t="s">
        <v>215</v>
      </c>
      <c r="E610" s="237" t="s">
        <v>19</v>
      </c>
      <c r="F610" s="238" t="s">
        <v>949</v>
      </c>
      <c r="G610" s="235"/>
      <c r="H610" s="237" t="s">
        <v>19</v>
      </c>
      <c r="I610" s="239"/>
      <c r="J610" s="235"/>
      <c r="K610" s="235"/>
      <c r="L610" s="240"/>
      <c r="M610" s="241"/>
      <c r="N610" s="242"/>
      <c r="O610" s="242"/>
      <c r="P610" s="242"/>
      <c r="Q610" s="242"/>
      <c r="R610" s="242"/>
      <c r="S610" s="242"/>
      <c r="T610" s="24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4" t="s">
        <v>215</v>
      </c>
      <c r="AU610" s="244" t="s">
        <v>81</v>
      </c>
      <c r="AV610" s="13" t="s">
        <v>79</v>
      </c>
      <c r="AW610" s="13" t="s">
        <v>33</v>
      </c>
      <c r="AX610" s="13" t="s">
        <v>72</v>
      </c>
      <c r="AY610" s="244" t="s">
        <v>203</v>
      </c>
    </row>
    <row r="611" s="13" customFormat="1">
      <c r="A611" s="13"/>
      <c r="B611" s="234"/>
      <c r="C611" s="235"/>
      <c r="D611" s="236" t="s">
        <v>215</v>
      </c>
      <c r="E611" s="237" t="s">
        <v>19</v>
      </c>
      <c r="F611" s="238" t="s">
        <v>950</v>
      </c>
      <c r="G611" s="235"/>
      <c r="H611" s="237" t="s">
        <v>19</v>
      </c>
      <c r="I611" s="239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215</v>
      </c>
      <c r="AU611" s="244" t="s">
        <v>81</v>
      </c>
      <c r="AV611" s="13" t="s">
        <v>79</v>
      </c>
      <c r="AW611" s="13" t="s">
        <v>33</v>
      </c>
      <c r="AX611" s="13" t="s">
        <v>72</v>
      </c>
      <c r="AY611" s="244" t="s">
        <v>203</v>
      </c>
    </row>
    <row r="612" s="14" customFormat="1">
      <c r="A612" s="14"/>
      <c r="B612" s="245"/>
      <c r="C612" s="246"/>
      <c r="D612" s="236" t="s">
        <v>215</v>
      </c>
      <c r="E612" s="247" t="s">
        <v>19</v>
      </c>
      <c r="F612" s="248" t="s">
        <v>548</v>
      </c>
      <c r="G612" s="246"/>
      <c r="H612" s="249">
        <v>18.780000000000001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215</v>
      </c>
      <c r="AU612" s="255" t="s">
        <v>81</v>
      </c>
      <c r="AV612" s="14" t="s">
        <v>81</v>
      </c>
      <c r="AW612" s="14" t="s">
        <v>33</v>
      </c>
      <c r="AX612" s="14" t="s">
        <v>72</v>
      </c>
      <c r="AY612" s="255" t="s">
        <v>203</v>
      </c>
    </row>
    <row r="613" s="13" customFormat="1">
      <c r="A613" s="13"/>
      <c r="B613" s="234"/>
      <c r="C613" s="235"/>
      <c r="D613" s="236" t="s">
        <v>215</v>
      </c>
      <c r="E613" s="237" t="s">
        <v>19</v>
      </c>
      <c r="F613" s="238" t="s">
        <v>216</v>
      </c>
      <c r="G613" s="235"/>
      <c r="H613" s="237" t="s">
        <v>19</v>
      </c>
      <c r="I613" s="239"/>
      <c r="J613" s="235"/>
      <c r="K613" s="235"/>
      <c r="L613" s="240"/>
      <c r="M613" s="241"/>
      <c r="N613" s="242"/>
      <c r="O613" s="242"/>
      <c r="P613" s="242"/>
      <c r="Q613" s="242"/>
      <c r="R613" s="242"/>
      <c r="S613" s="242"/>
      <c r="T613" s="24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4" t="s">
        <v>215</v>
      </c>
      <c r="AU613" s="244" t="s">
        <v>81</v>
      </c>
      <c r="AV613" s="13" t="s">
        <v>79</v>
      </c>
      <c r="AW613" s="13" t="s">
        <v>33</v>
      </c>
      <c r="AX613" s="13" t="s">
        <v>72</v>
      </c>
      <c r="AY613" s="244" t="s">
        <v>203</v>
      </c>
    </row>
    <row r="614" s="13" customFormat="1">
      <c r="A614" s="13"/>
      <c r="B614" s="234"/>
      <c r="C614" s="235"/>
      <c r="D614" s="236" t="s">
        <v>215</v>
      </c>
      <c r="E614" s="237" t="s">
        <v>19</v>
      </c>
      <c r="F614" s="238" t="s">
        <v>1316</v>
      </c>
      <c r="G614" s="235"/>
      <c r="H614" s="237" t="s">
        <v>19</v>
      </c>
      <c r="I614" s="239"/>
      <c r="J614" s="235"/>
      <c r="K614" s="235"/>
      <c r="L614" s="240"/>
      <c r="M614" s="241"/>
      <c r="N614" s="242"/>
      <c r="O614" s="242"/>
      <c r="P614" s="242"/>
      <c r="Q614" s="242"/>
      <c r="R614" s="242"/>
      <c r="S614" s="242"/>
      <c r="T614" s="24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4" t="s">
        <v>215</v>
      </c>
      <c r="AU614" s="244" t="s">
        <v>81</v>
      </c>
      <c r="AV614" s="13" t="s">
        <v>79</v>
      </c>
      <c r="AW614" s="13" t="s">
        <v>33</v>
      </c>
      <c r="AX614" s="13" t="s">
        <v>72</v>
      </c>
      <c r="AY614" s="244" t="s">
        <v>203</v>
      </c>
    </row>
    <row r="615" s="13" customFormat="1">
      <c r="A615" s="13"/>
      <c r="B615" s="234"/>
      <c r="C615" s="235"/>
      <c r="D615" s="236" t="s">
        <v>215</v>
      </c>
      <c r="E615" s="237" t="s">
        <v>19</v>
      </c>
      <c r="F615" s="238" t="s">
        <v>550</v>
      </c>
      <c r="G615" s="235"/>
      <c r="H615" s="237" t="s">
        <v>19</v>
      </c>
      <c r="I615" s="239"/>
      <c r="J615" s="235"/>
      <c r="K615" s="235"/>
      <c r="L615" s="240"/>
      <c r="M615" s="241"/>
      <c r="N615" s="242"/>
      <c r="O615" s="242"/>
      <c r="P615" s="242"/>
      <c r="Q615" s="242"/>
      <c r="R615" s="242"/>
      <c r="S615" s="242"/>
      <c r="T615" s="24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4" t="s">
        <v>215</v>
      </c>
      <c r="AU615" s="244" t="s">
        <v>81</v>
      </c>
      <c r="AV615" s="13" t="s">
        <v>79</v>
      </c>
      <c r="AW615" s="13" t="s">
        <v>33</v>
      </c>
      <c r="AX615" s="13" t="s">
        <v>72</v>
      </c>
      <c r="AY615" s="244" t="s">
        <v>203</v>
      </c>
    </row>
    <row r="616" s="13" customFormat="1">
      <c r="A616" s="13"/>
      <c r="B616" s="234"/>
      <c r="C616" s="235"/>
      <c r="D616" s="236" t="s">
        <v>215</v>
      </c>
      <c r="E616" s="237" t="s">
        <v>19</v>
      </c>
      <c r="F616" s="238" t="s">
        <v>949</v>
      </c>
      <c r="G616" s="235"/>
      <c r="H616" s="237" t="s">
        <v>19</v>
      </c>
      <c r="I616" s="239"/>
      <c r="J616" s="235"/>
      <c r="K616" s="235"/>
      <c r="L616" s="240"/>
      <c r="M616" s="241"/>
      <c r="N616" s="242"/>
      <c r="O616" s="242"/>
      <c r="P616" s="242"/>
      <c r="Q616" s="242"/>
      <c r="R616" s="242"/>
      <c r="S616" s="242"/>
      <c r="T616" s="24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4" t="s">
        <v>215</v>
      </c>
      <c r="AU616" s="244" t="s">
        <v>81</v>
      </c>
      <c r="AV616" s="13" t="s">
        <v>79</v>
      </c>
      <c r="AW616" s="13" t="s">
        <v>33</v>
      </c>
      <c r="AX616" s="13" t="s">
        <v>72</v>
      </c>
      <c r="AY616" s="244" t="s">
        <v>203</v>
      </c>
    </row>
    <row r="617" s="13" customFormat="1">
      <c r="A617" s="13"/>
      <c r="B617" s="234"/>
      <c r="C617" s="235"/>
      <c r="D617" s="236" t="s">
        <v>215</v>
      </c>
      <c r="E617" s="237" t="s">
        <v>19</v>
      </c>
      <c r="F617" s="238" t="s">
        <v>950</v>
      </c>
      <c r="G617" s="235"/>
      <c r="H617" s="237" t="s">
        <v>19</v>
      </c>
      <c r="I617" s="239"/>
      <c r="J617" s="235"/>
      <c r="K617" s="235"/>
      <c r="L617" s="240"/>
      <c r="M617" s="241"/>
      <c r="N617" s="242"/>
      <c r="O617" s="242"/>
      <c r="P617" s="242"/>
      <c r="Q617" s="242"/>
      <c r="R617" s="242"/>
      <c r="S617" s="242"/>
      <c r="T617" s="24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4" t="s">
        <v>215</v>
      </c>
      <c r="AU617" s="244" t="s">
        <v>81</v>
      </c>
      <c r="AV617" s="13" t="s">
        <v>79</v>
      </c>
      <c r="AW617" s="13" t="s">
        <v>33</v>
      </c>
      <c r="AX617" s="13" t="s">
        <v>72</v>
      </c>
      <c r="AY617" s="244" t="s">
        <v>203</v>
      </c>
    </row>
    <row r="618" s="14" customFormat="1">
      <c r="A618" s="14"/>
      <c r="B618" s="245"/>
      <c r="C618" s="246"/>
      <c r="D618" s="236" t="s">
        <v>215</v>
      </c>
      <c r="E618" s="247" t="s">
        <v>19</v>
      </c>
      <c r="F618" s="248" t="s">
        <v>551</v>
      </c>
      <c r="G618" s="246"/>
      <c r="H618" s="249">
        <v>12.67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5" t="s">
        <v>215</v>
      </c>
      <c r="AU618" s="255" t="s">
        <v>81</v>
      </c>
      <c r="AV618" s="14" t="s">
        <v>81</v>
      </c>
      <c r="AW618" s="14" t="s">
        <v>33</v>
      </c>
      <c r="AX618" s="14" t="s">
        <v>72</v>
      </c>
      <c r="AY618" s="255" t="s">
        <v>203</v>
      </c>
    </row>
    <row r="619" s="13" customFormat="1">
      <c r="A619" s="13"/>
      <c r="B619" s="234"/>
      <c r="C619" s="235"/>
      <c r="D619" s="236" t="s">
        <v>215</v>
      </c>
      <c r="E619" s="237" t="s">
        <v>19</v>
      </c>
      <c r="F619" s="238" t="s">
        <v>216</v>
      </c>
      <c r="G619" s="235"/>
      <c r="H619" s="237" t="s">
        <v>19</v>
      </c>
      <c r="I619" s="239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215</v>
      </c>
      <c r="AU619" s="244" t="s">
        <v>81</v>
      </c>
      <c r="AV619" s="13" t="s">
        <v>79</v>
      </c>
      <c r="AW619" s="13" t="s">
        <v>33</v>
      </c>
      <c r="AX619" s="13" t="s">
        <v>72</v>
      </c>
      <c r="AY619" s="244" t="s">
        <v>203</v>
      </c>
    </row>
    <row r="620" s="13" customFormat="1">
      <c r="A620" s="13"/>
      <c r="B620" s="234"/>
      <c r="C620" s="235"/>
      <c r="D620" s="236" t="s">
        <v>215</v>
      </c>
      <c r="E620" s="237" t="s">
        <v>19</v>
      </c>
      <c r="F620" s="238" t="s">
        <v>1317</v>
      </c>
      <c r="G620" s="235"/>
      <c r="H620" s="237" t="s">
        <v>19</v>
      </c>
      <c r="I620" s="239"/>
      <c r="J620" s="235"/>
      <c r="K620" s="235"/>
      <c r="L620" s="240"/>
      <c r="M620" s="241"/>
      <c r="N620" s="242"/>
      <c r="O620" s="242"/>
      <c r="P620" s="242"/>
      <c r="Q620" s="242"/>
      <c r="R620" s="242"/>
      <c r="S620" s="242"/>
      <c r="T620" s="24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4" t="s">
        <v>215</v>
      </c>
      <c r="AU620" s="244" t="s">
        <v>81</v>
      </c>
      <c r="AV620" s="13" t="s">
        <v>79</v>
      </c>
      <c r="AW620" s="13" t="s">
        <v>33</v>
      </c>
      <c r="AX620" s="13" t="s">
        <v>72</v>
      </c>
      <c r="AY620" s="244" t="s">
        <v>203</v>
      </c>
    </row>
    <row r="621" s="13" customFormat="1">
      <c r="A621" s="13"/>
      <c r="B621" s="234"/>
      <c r="C621" s="235"/>
      <c r="D621" s="236" t="s">
        <v>215</v>
      </c>
      <c r="E621" s="237" t="s">
        <v>19</v>
      </c>
      <c r="F621" s="238" t="s">
        <v>556</v>
      </c>
      <c r="G621" s="235"/>
      <c r="H621" s="237" t="s">
        <v>19</v>
      </c>
      <c r="I621" s="239"/>
      <c r="J621" s="235"/>
      <c r="K621" s="235"/>
      <c r="L621" s="240"/>
      <c r="M621" s="241"/>
      <c r="N621" s="242"/>
      <c r="O621" s="242"/>
      <c r="P621" s="242"/>
      <c r="Q621" s="242"/>
      <c r="R621" s="242"/>
      <c r="S621" s="242"/>
      <c r="T621" s="24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4" t="s">
        <v>215</v>
      </c>
      <c r="AU621" s="244" t="s">
        <v>81</v>
      </c>
      <c r="AV621" s="13" t="s">
        <v>79</v>
      </c>
      <c r="AW621" s="13" t="s">
        <v>33</v>
      </c>
      <c r="AX621" s="13" t="s">
        <v>72</v>
      </c>
      <c r="AY621" s="244" t="s">
        <v>203</v>
      </c>
    </row>
    <row r="622" s="13" customFormat="1">
      <c r="A622" s="13"/>
      <c r="B622" s="234"/>
      <c r="C622" s="235"/>
      <c r="D622" s="236" t="s">
        <v>215</v>
      </c>
      <c r="E622" s="237" t="s">
        <v>19</v>
      </c>
      <c r="F622" s="238" t="s">
        <v>949</v>
      </c>
      <c r="G622" s="235"/>
      <c r="H622" s="237" t="s">
        <v>19</v>
      </c>
      <c r="I622" s="239"/>
      <c r="J622" s="235"/>
      <c r="K622" s="235"/>
      <c r="L622" s="240"/>
      <c r="M622" s="241"/>
      <c r="N622" s="242"/>
      <c r="O622" s="242"/>
      <c r="P622" s="242"/>
      <c r="Q622" s="242"/>
      <c r="R622" s="242"/>
      <c r="S622" s="242"/>
      <c r="T622" s="24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4" t="s">
        <v>215</v>
      </c>
      <c r="AU622" s="244" t="s">
        <v>81</v>
      </c>
      <c r="AV622" s="13" t="s">
        <v>79</v>
      </c>
      <c r="AW622" s="13" t="s">
        <v>33</v>
      </c>
      <c r="AX622" s="13" t="s">
        <v>72</v>
      </c>
      <c r="AY622" s="244" t="s">
        <v>203</v>
      </c>
    </row>
    <row r="623" s="13" customFormat="1">
      <c r="A623" s="13"/>
      <c r="B623" s="234"/>
      <c r="C623" s="235"/>
      <c r="D623" s="236" t="s">
        <v>215</v>
      </c>
      <c r="E623" s="237" t="s">
        <v>19</v>
      </c>
      <c r="F623" s="238" t="s">
        <v>950</v>
      </c>
      <c r="G623" s="235"/>
      <c r="H623" s="237" t="s">
        <v>19</v>
      </c>
      <c r="I623" s="239"/>
      <c r="J623" s="235"/>
      <c r="K623" s="235"/>
      <c r="L623" s="240"/>
      <c r="M623" s="241"/>
      <c r="N623" s="242"/>
      <c r="O623" s="242"/>
      <c r="P623" s="242"/>
      <c r="Q623" s="242"/>
      <c r="R623" s="242"/>
      <c r="S623" s="242"/>
      <c r="T623" s="24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4" t="s">
        <v>215</v>
      </c>
      <c r="AU623" s="244" t="s">
        <v>81</v>
      </c>
      <c r="AV623" s="13" t="s">
        <v>79</v>
      </c>
      <c r="AW623" s="13" t="s">
        <v>33</v>
      </c>
      <c r="AX623" s="13" t="s">
        <v>72</v>
      </c>
      <c r="AY623" s="244" t="s">
        <v>203</v>
      </c>
    </row>
    <row r="624" s="14" customFormat="1">
      <c r="A624" s="14"/>
      <c r="B624" s="245"/>
      <c r="C624" s="246"/>
      <c r="D624" s="236" t="s">
        <v>215</v>
      </c>
      <c r="E624" s="247" t="s">
        <v>19</v>
      </c>
      <c r="F624" s="248" t="s">
        <v>557</v>
      </c>
      <c r="G624" s="246"/>
      <c r="H624" s="249">
        <v>15.09</v>
      </c>
      <c r="I624" s="250"/>
      <c r="J624" s="246"/>
      <c r="K624" s="246"/>
      <c r="L624" s="251"/>
      <c r="M624" s="252"/>
      <c r="N624" s="253"/>
      <c r="O624" s="253"/>
      <c r="P624" s="253"/>
      <c r="Q624" s="253"/>
      <c r="R624" s="253"/>
      <c r="S624" s="253"/>
      <c r="T624" s="25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5" t="s">
        <v>215</v>
      </c>
      <c r="AU624" s="255" t="s">
        <v>81</v>
      </c>
      <c r="AV624" s="14" t="s">
        <v>81</v>
      </c>
      <c r="AW624" s="14" t="s">
        <v>33</v>
      </c>
      <c r="AX624" s="14" t="s">
        <v>72</v>
      </c>
      <c r="AY624" s="255" t="s">
        <v>203</v>
      </c>
    </row>
    <row r="625" s="13" customFormat="1">
      <c r="A625" s="13"/>
      <c r="B625" s="234"/>
      <c r="C625" s="235"/>
      <c r="D625" s="236" t="s">
        <v>215</v>
      </c>
      <c r="E625" s="237" t="s">
        <v>19</v>
      </c>
      <c r="F625" s="238" t="s">
        <v>216</v>
      </c>
      <c r="G625" s="235"/>
      <c r="H625" s="237" t="s">
        <v>19</v>
      </c>
      <c r="I625" s="239"/>
      <c r="J625" s="235"/>
      <c r="K625" s="235"/>
      <c r="L625" s="240"/>
      <c r="M625" s="241"/>
      <c r="N625" s="242"/>
      <c r="O625" s="242"/>
      <c r="P625" s="242"/>
      <c r="Q625" s="242"/>
      <c r="R625" s="242"/>
      <c r="S625" s="242"/>
      <c r="T625" s="24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4" t="s">
        <v>215</v>
      </c>
      <c r="AU625" s="244" t="s">
        <v>81</v>
      </c>
      <c r="AV625" s="13" t="s">
        <v>79</v>
      </c>
      <c r="AW625" s="13" t="s">
        <v>33</v>
      </c>
      <c r="AX625" s="13" t="s">
        <v>72</v>
      </c>
      <c r="AY625" s="244" t="s">
        <v>203</v>
      </c>
    </row>
    <row r="626" s="13" customFormat="1">
      <c r="A626" s="13"/>
      <c r="B626" s="234"/>
      <c r="C626" s="235"/>
      <c r="D626" s="236" t="s">
        <v>215</v>
      </c>
      <c r="E626" s="237" t="s">
        <v>19</v>
      </c>
      <c r="F626" s="238" t="s">
        <v>1318</v>
      </c>
      <c r="G626" s="235"/>
      <c r="H626" s="237" t="s">
        <v>19</v>
      </c>
      <c r="I626" s="239"/>
      <c r="J626" s="235"/>
      <c r="K626" s="235"/>
      <c r="L626" s="240"/>
      <c r="M626" s="241"/>
      <c r="N626" s="242"/>
      <c r="O626" s="242"/>
      <c r="P626" s="242"/>
      <c r="Q626" s="242"/>
      <c r="R626" s="242"/>
      <c r="S626" s="242"/>
      <c r="T626" s="24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4" t="s">
        <v>215</v>
      </c>
      <c r="AU626" s="244" t="s">
        <v>81</v>
      </c>
      <c r="AV626" s="13" t="s">
        <v>79</v>
      </c>
      <c r="AW626" s="13" t="s">
        <v>33</v>
      </c>
      <c r="AX626" s="13" t="s">
        <v>72</v>
      </c>
      <c r="AY626" s="244" t="s">
        <v>203</v>
      </c>
    </row>
    <row r="627" s="13" customFormat="1">
      <c r="A627" s="13"/>
      <c r="B627" s="234"/>
      <c r="C627" s="235"/>
      <c r="D627" s="236" t="s">
        <v>215</v>
      </c>
      <c r="E627" s="237" t="s">
        <v>19</v>
      </c>
      <c r="F627" s="238" t="s">
        <v>559</v>
      </c>
      <c r="G627" s="235"/>
      <c r="H627" s="237" t="s">
        <v>19</v>
      </c>
      <c r="I627" s="239"/>
      <c r="J627" s="235"/>
      <c r="K627" s="235"/>
      <c r="L627" s="240"/>
      <c r="M627" s="241"/>
      <c r="N627" s="242"/>
      <c r="O627" s="242"/>
      <c r="P627" s="242"/>
      <c r="Q627" s="242"/>
      <c r="R627" s="242"/>
      <c r="S627" s="242"/>
      <c r="T627" s="24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4" t="s">
        <v>215</v>
      </c>
      <c r="AU627" s="244" t="s">
        <v>81</v>
      </c>
      <c r="AV627" s="13" t="s">
        <v>79</v>
      </c>
      <c r="AW627" s="13" t="s">
        <v>33</v>
      </c>
      <c r="AX627" s="13" t="s">
        <v>72</v>
      </c>
      <c r="AY627" s="244" t="s">
        <v>203</v>
      </c>
    </row>
    <row r="628" s="13" customFormat="1">
      <c r="A628" s="13"/>
      <c r="B628" s="234"/>
      <c r="C628" s="235"/>
      <c r="D628" s="236" t="s">
        <v>215</v>
      </c>
      <c r="E628" s="237" t="s">
        <v>19</v>
      </c>
      <c r="F628" s="238" t="s">
        <v>949</v>
      </c>
      <c r="G628" s="235"/>
      <c r="H628" s="237" t="s">
        <v>19</v>
      </c>
      <c r="I628" s="239"/>
      <c r="J628" s="235"/>
      <c r="K628" s="235"/>
      <c r="L628" s="240"/>
      <c r="M628" s="241"/>
      <c r="N628" s="242"/>
      <c r="O628" s="242"/>
      <c r="P628" s="242"/>
      <c r="Q628" s="242"/>
      <c r="R628" s="242"/>
      <c r="S628" s="242"/>
      <c r="T628" s="24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4" t="s">
        <v>215</v>
      </c>
      <c r="AU628" s="244" t="s">
        <v>81</v>
      </c>
      <c r="AV628" s="13" t="s">
        <v>79</v>
      </c>
      <c r="AW628" s="13" t="s">
        <v>33</v>
      </c>
      <c r="AX628" s="13" t="s">
        <v>72</v>
      </c>
      <c r="AY628" s="244" t="s">
        <v>203</v>
      </c>
    </row>
    <row r="629" s="13" customFormat="1">
      <c r="A629" s="13"/>
      <c r="B629" s="234"/>
      <c r="C629" s="235"/>
      <c r="D629" s="236" t="s">
        <v>215</v>
      </c>
      <c r="E629" s="237" t="s">
        <v>19</v>
      </c>
      <c r="F629" s="238" t="s">
        <v>950</v>
      </c>
      <c r="G629" s="235"/>
      <c r="H629" s="237" t="s">
        <v>19</v>
      </c>
      <c r="I629" s="239"/>
      <c r="J629" s="235"/>
      <c r="K629" s="235"/>
      <c r="L629" s="240"/>
      <c r="M629" s="241"/>
      <c r="N629" s="242"/>
      <c r="O629" s="242"/>
      <c r="P629" s="242"/>
      <c r="Q629" s="242"/>
      <c r="R629" s="242"/>
      <c r="S629" s="242"/>
      <c r="T629" s="24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4" t="s">
        <v>215</v>
      </c>
      <c r="AU629" s="244" t="s">
        <v>81</v>
      </c>
      <c r="AV629" s="13" t="s">
        <v>79</v>
      </c>
      <c r="AW629" s="13" t="s">
        <v>33</v>
      </c>
      <c r="AX629" s="13" t="s">
        <v>72</v>
      </c>
      <c r="AY629" s="244" t="s">
        <v>203</v>
      </c>
    </row>
    <row r="630" s="14" customFormat="1">
      <c r="A630" s="14"/>
      <c r="B630" s="245"/>
      <c r="C630" s="246"/>
      <c r="D630" s="236" t="s">
        <v>215</v>
      </c>
      <c r="E630" s="247" t="s">
        <v>19</v>
      </c>
      <c r="F630" s="248" t="s">
        <v>560</v>
      </c>
      <c r="G630" s="246"/>
      <c r="H630" s="249">
        <v>38.869999999999997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215</v>
      </c>
      <c r="AU630" s="255" t="s">
        <v>81</v>
      </c>
      <c r="AV630" s="14" t="s">
        <v>81</v>
      </c>
      <c r="AW630" s="14" t="s">
        <v>33</v>
      </c>
      <c r="AX630" s="14" t="s">
        <v>72</v>
      </c>
      <c r="AY630" s="255" t="s">
        <v>203</v>
      </c>
    </row>
    <row r="631" s="13" customFormat="1">
      <c r="A631" s="13"/>
      <c r="B631" s="234"/>
      <c r="C631" s="235"/>
      <c r="D631" s="236" t="s">
        <v>215</v>
      </c>
      <c r="E631" s="237" t="s">
        <v>19</v>
      </c>
      <c r="F631" s="238" t="s">
        <v>216</v>
      </c>
      <c r="G631" s="235"/>
      <c r="H631" s="237" t="s">
        <v>19</v>
      </c>
      <c r="I631" s="239"/>
      <c r="J631" s="235"/>
      <c r="K631" s="235"/>
      <c r="L631" s="240"/>
      <c r="M631" s="241"/>
      <c r="N631" s="242"/>
      <c r="O631" s="242"/>
      <c r="P631" s="242"/>
      <c r="Q631" s="242"/>
      <c r="R631" s="242"/>
      <c r="S631" s="242"/>
      <c r="T631" s="24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4" t="s">
        <v>215</v>
      </c>
      <c r="AU631" s="244" t="s">
        <v>81</v>
      </c>
      <c r="AV631" s="13" t="s">
        <v>79</v>
      </c>
      <c r="AW631" s="13" t="s">
        <v>33</v>
      </c>
      <c r="AX631" s="13" t="s">
        <v>72</v>
      </c>
      <c r="AY631" s="244" t="s">
        <v>203</v>
      </c>
    </row>
    <row r="632" s="13" customFormat="1">
      <c r="A632" s="13"/>
      <c r="B632" s="234"/>
      <c r="C632" s="235"/>
      <c r="D632" s="236" t="s">
        <v>215</v>
      </c>
      <c r="E632" s="237" t="s">
        <v>19</v>
      </c>
      <c r="F632" s="238" t="s">
        <v>1319</v>
      </c>
      <c r="G632" s="235"/>
      <c r="H632" s="237" t="s">
        <v>19</v>
      </c>
      <c r="I632" s="239"/>
      <c r="J632" s="235"/>
      <c r="K632" s="235"/>
      <c r="L632" s="240"/>
      <c r="M632" s="241"/>
      <c r="N632" s="242"/>
      <c r="O632" s="242"/>
      <c r="P632" s="242"/>
      <c r="Q632" s="242"/>
      <c r="R632" s="242"/>
      <c r="S632" s="242"/>
      <c r="T632" s="24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4" t="s">
        <v>215</v>
      </c>
      <c r="AU632" s="244" t="s">
        <v>81</v>
      </c>
      <c r="AV632" s="13" t="s">
        <v>79</v>
      </c>
      <c r="AW632" s="13" t="s">
        <v>33</v>
      </c>
      <c r="AX632" s="13" t="s">
        <v>72</v>
      </c>
      <c r="AY632" s="244" t="s">
        <v>203</v>
      </c>
    </row>
    <row r="633" s="13" customFormat="1">
      <c r="A633" s="13"/>
      <c r="B633" s="234"/>
      <c r="C633" s="235"/>
      <c r="D633" s="236" t="s">
        <v>215</v>
      </c>
      <c r="E633" s="237" t="s">
        <v>19</v>
      </c>
      <c r="F633" s="238" t="s">
        <v>559</v>
      </c>
      <c r="G633" s="235"/>
      <c r="H633" s="237" t="s">
        <v>19</v>
      </c>
      <c r="I633" s="239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215</v>
      </c>
      <c r="AU633" s="244" t="s">
        <v>81</v>
      </c>
      <c r="AV633" s="13" t="s">
        <v>79</v>
      </c>
      <c r="AW633" s="13" t="s">
        <v>33</v>
      </c>
      <c r="AX633" s="13" t="s">
        <v>72</v>
      </c>
      <c r="AY633" s="244" t="s">
        <v>203</v>
      </c>
    </row>
    <row r="634" s="13" customFormat="1">
      <c r="A634" s="13"/>
      <c r="B634" s="234"/>
      <c r="C634" s="235"/>
      <c r="D634" s="236" t="s">
        <v>215</v>
      </c>
      <c r="E634" s="237" t="s">
        <v>19</v>
      </c>
      <c r="F634" s="238" t="s">
        <v>949</v>
      </c>
      <c r="G634" s="235"/>
      <c r="H634" s="237" t="s">
        <v>19</v>
      </c>
      <c r="I634" s="239"/>
      <c r="J634" s="235"/>
      <c r="K634" s="235"/>
      <c r="L634" s="240"/>
      <c r="M634" s="241"/>
      <c r="N634" s="242"/>
      <c r="O634" s="242"/>
      <c r="P634" s="242"/>
      <c r="Q634" s="242"/>
      <c r="R634" s="242"/>
      <c r="S634" s="242"/>
      <c r="T634" s="24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4" t="s">
        <v>215</v>
      </c>
      <c r="AU634" s="244" t="s">
        <v>81</v>
      </c>
      <c r="AV634" s="13" t="s">
        <v>79</v>
      </c>
      <c r="AW634" s="13" t="s">
        <v>33</v>
      </c>
      <c r="AX634" s="13" t="s">
        <v>72</v>
      </c>
      <c r="AY634" s="244" t="s">
        <v>203</v>
      </c>
    </row>
    <row r="635" s="13" customFormat="1">
      <c r="A635" s="13"/>
      <c r="B635" s="234"/>
      <c r="C635" s="235"/>
      <c r="D635" s="236" t="s">
        <v>215</v>
      </c>
      <c r="E635" s="237" t="s">
        <v>19</v>
      </c>
      <c r="F635" s="238" t="s">
        <v>950</v>
      </c>
      <c r="G635" s="235"/>
      <c r="H635" s="237" t="s">
        <v>19</v>
      </c>
      <c r="I635" s="239"/>
      <c r="J635" s="235"/>
      <c r="K635" s="235"/>
      <c r="L635" s="240"/>
      <c r="M635" s="241"/>
      <c r="N635" s="242"/>
      <c r="O635" s="242"/>
      <c r="P635" s="242"/>
      <c r="Q635" s="242"/>
      <c r="R635" s="242"/>
      <c r="S635" s="242"/>
      <c r="T635" s="24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4" t="s">
        <v>215</v>
      </c>
      <c r="AU635" s="244" t="s">
        <v>81</v>
      </c>
      <c r="AV635" s="13" t="s">
        <v>79</v>
      </c>
      <c r="AW635" s="13" t="s">
        <v>33</v>
      </c>
      <c r="AX635" s="13" t="s">
        <v>72</v>
      </c>
      <c r="AY635" s="244" t="s">
        <v>203</v>
      </c>
    </row>
    <row r="636" s="14" customFormat="1">
      <c r="A636" s="14"/>
      <c r="B636" s="245"/>
      <c r="C636" s="246"/>
      <c r="D636" s="236" t="s">
        <v>215</v>
      </c>
      <c r="E636" s="247" t="s">
        <v>19</v>
      </c>
      <c r="F636" s="248" t="s">
        <v>1210</v>
      </c>
      <c r="G636" s="246"/>
      <c r="H636" s="249">
        <v>1.5900000000000001</v>
      </c>
      <c r="I636" s="250"/>
      <c r="J636" s="246"/>
      <c r="K636" s="246"/>
      <c r="L636" s="251"/>
      <c r="M636" s="252"/>
      <c r="N636" s="253"/>
      <c r="O636" s="253"/>
      <c r="P636" s="253"/>
      <c r="Q636" s="253"/>
      <c r="R636" s="253"/>
      <c r="S636" s="253"/>
      <c r="T636" s="25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5" t="s">
        <v>215</v>
      </c>
      <c r="AU636" s="255" t="s">
        <v>81</v>
      </c>
      <c r="AV636" s="14" t="s">
        <v>81</v>
      </c>
      <c r="AW636" s="14" t="s">
        <v>33</v>
      </c>
      <c r="AX636" s="14" t="s">
        <v>72</v>
      </c>
      <c r="AY636" s="255" t="s">
        <v>203</v>
      </c>
    </row>
    <row r="637" s="13" customFormat="1">
      <c r="A637" s="13"/>
      <c r="B637" s="234"/>
      <c r="C637" s="235"/>
      <c r="D637" s="236" t="s">
        <v>215</v>
      </c>
      <c r="E637" s="237" t="s">
        <v>19</v>
      </c>
      <c r="F637" s="238" t="s">
        <v>216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215</v>
      </c>
      <c r="AU637" s="244" t="s">
        <v>81</v>
      </c>
      <c r="AV637" s="13" t="s">
        <v>79</v>
      </c>
      <c r="AW637" s="13" t="s">
        <v>33</v>
      </c>
      <c r="AX637" s="13" t="s">
        <v>72</v>
      </c>
      <c r="AY637" s="244" t="s">
        <v>203</v>
      </c>
    </row>
    <row r="638" s="13" customFormat="1">
      <c r="A638" s="13"/>
      <c r="B638" s="234"/>
      <c r="C638" s="235"/>
      <c r="D638" s="236" t="s">
        <v>215</v>
      </c>
      <c r="E638" s="237" t="s">
        <v>19</v>
      </c>
      <c r="F638" s="238" t="s">
        <v>1320</v>
      </c>
      <c r="G638" s="235"/>
      <c r="H638" s="237" t="s">
        <v>19</v>
      </c>
      <c r="I638" s="239"/>
      <c r="J638" s="235"/>
      <c r="K638" s="235"/>
      <c r="L638" s="240"/>
      <c r="M638" s="241"/>
      <c r="N638" s="242"/>
      <c r="O638" s="242"/>
      <c r="P638" s="242"/>
      <c r="Q638" s="242"/>
      <c r="R638" s="242"/>
      <c r="S638" s="242"/>
      <c r="T638" s="24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4" t="s">
        <v>215</v>
      </c>
      <c r="AU638" s="244" t="s">
        <v>81</v>
      </c>
      <c r="AV638" s="13" t="s">
        <v>79</v>
      </c>
      <c r="AW638" s="13" t="s">
        <v>33</v>
      </c>
      <c r="AX638" s="13" t="s">
        <v>72</v>
      </c>
      <c r="AY638" s="244" t="s">
        <v>203</v>
      </c>
    </row>
    <row r="639" s="13" customFormat="1">
      <c r="A639" s="13"/>
      <c r="B639" s="234"/>
      <c r="C639" s="235"/>
      <c r="D639" s="236" t="s">
        <v>215</v>
      </c>
      <c r="E639" s="237" t="s">
        <v>19</v>
      </c>
      <c r="F639" s="238" t="s">
        <v>553</v>
      </c>
      <c r="G639" s="235"/>
      <c r="H639" s="237" t="s">
        <v>19</v>
      </c>
      <c r="I639" s="239"/>
      <c r="J639" s="235"/>
      <c r="K639" s="235"/>
      <c r="L639" s="240"/>
      <c r="M639" s="241"/>
      <c r="N639" s="242"/>
      <c r="O639" s="242"/>
      <c r="P639" s="242"/>
      <c r="Q639" s="242"/>
      <c r="R639" s="242"/>
      <c r="S639" s="242"/>
      <c r="T639" s="24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4" t="s">
        <v>215</v>
      </c>
      <c r="AU639" s="244" t="s">
        <v>81</v>
      </c>
      <c r="AV639" s="13" t="s">
        <v>79</v>
      </c>
      <c r="AW639" s="13" t="s">
        <v>33</v>
      </c>
      <c r="AX639" s="13" t="s">
        <v>72</v>
      </c>
      <c r="AY639" s="244" t="s">
        <v>203</v>
      </c>
    </row>
    <row r="640" s="13" customFormat="1">
      <c r="A640" s="13"/>
      <c r="B640" s="234"/>
      <c r="C640" s="235"/>
      <c r="D640" s="236" t="s">
        <v>215</v>
      </c>
      <c r="E640" s="237" t="s">
        <v>19</v>
      </c>
      <c r="F640" s="238" t="s">
        <v>949</v>
      </c>
      <c r="G640" s="235"/>
      <c r="H640" s="237" t="s">
        <v>19</v>
      </c>
      <c r="I640" s="239"/>
      <c r="J640" s="235"/>
      <c r="K640" s="235"/>
      <c r="L640" s="240"/>
      <c r="M640" s="241"/>
      <c r="N640" s="242"/>
      <c r="O640" s="242"/>
      <c r="P640" s="242"/>
      <c r="Q640" s="242"/>
      <c r="R640" s="242"/>
      <c r="S640" s="242"/>
      <c r="T640" s="24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4" t="s">
        <v>215</v>
      </c>
      <c r="AU640" s="244" t="s">
        <v>81</v>
      </c>
      <c r="AV640" s="13" t="s">
        <v>79</v>
      </c>
      <c r="AW640" s="13" t="s">
        <v>33</v>
      </c>
      <c r="AX640" s="13" t="s">
        <v>72</v>
      </c>
      <c r="AY640" s="244" t="s">
        <v>203</v>
      </c>
    </row>
    <row r="641" s="13" customFormat="1">
      <c r="A641" s="13"/>
      <c r="B641" s="234"/>
      <c r="C641" s="235"/>
      <c r="D641" s="236" t="s">
        <v>215</v>
      </c>
      <c r="E641" s="237" t="s">
        <v>19</v>
      </c>
      <c r="F641" s="238" t="s">
        <v>950</v>
      </c>
      <c r="G641" s="235"/>
      <c r="H641" s="237" t="s">
        <v>19</v>
      </c>
      <c r="I641" s="239"/>
      <c r="J641" s="235"/>
      <c r="K641" s="235"/>
      <c r="L641" s="240"/>
      <c r="M641" s="241"/>
      <c r="N641" s="242"/>
      <c r="O641" s="242"/>
      <c r="P641" s="242"/>
      <c r="Q641" s="242"/>
      <c r="R641" s="242"/>
      <c r="S641" s="242"/>
      <c r="T641" s="24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4" t="s">
        <v>215</v>
      </c>
      <c r="AU641" s="244" t="s">
        <v>81</v>
      </c>
      <c r="AV641" s="13" t="s">
        <v>79</v>
      </c>
      <c r="AW641" s="13" t="s">
        <v>33</v>
      </c>
      <c r="AX641" s="13" t="s">
        <v>72</v>
      </c>
      <c r="AY641" s="244" t="s">
        <v>203</v>
      </c>
    </row>
    <row r="642" s="14" customFormat="1">
      <c r="A642" s="14"/>
      <c r="B642" s="245"/>
      <c r="C642" s="246"/>
      <c r="D642" s="236" t="s">
        <v>215</v>
      </c>
      <c r="E642" s="247" t="s">
        <v>19</v>
      </c>
      <c r="F642" s="248" t="s">
        <v>554</v>
      </c>
      <c r="G642" s="246"/>
      <c r="H642" s="249">
        <v>75.170000000000002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215</v>
      </c>
      <c r="AU642" s="255" t="s">
        <v>81</v>
      </c>
      <c r="AV642" s="14" t="s">
        <v>81</v>
      </c>
      <c r="AW642" s="14" t="s">
        <v>33</v>
      </c>
      <c r="AX642" s="14" t="s">
        <v>72</v>
      </c>
      <c r="AY642" s="255" t="s">
        <v>203</v>
      </c>
    </row>
    <row r="643" s="13" customFormat="1">
      <c r="A643" s="13"/>
      <c r="B643" s="234"/>
      <c r="C643" s="235"/>
      <c r="D643" s="236" t="s">
        <v>215</v>
      </c>
      <c r="E643" s="237" t="s">
        <v>19</v>
      </c>
      <c r="F643" s="238" t="s">
        <v>216</v>
      </c>
      <c r="G643" s="235"/>
      <c r="H643" s="237" t="s">
        <v>19</v>
      </c>
      <c r="I643" s="239"/>
      <c r="J643" s="235"/>
      <c r="K643" s="235"/>
      <c r="L643" s="240"/>
      <c r="M643" s="241"/>
      <c r="N643" s="242"/>
      <c r="O643" s="242"/>
      <c r="P643" s="242"/>
      <c r="Q643" s="242"/>
      <c r="R643" s="242"/>
      <c r="S643" s="242"/>
      <c r="T643" s="24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4" t="s">
        <v>215</v>
      </c>
      <c r="AU643" s="244" t="s">
        <v>81</v>
      </c>
      <c r="AV643" s="13" t="s">
        <v>79</v>
      </c>
      <c r="AW643" s="13" t="s">
        <v>33</v>
      </c>
      <c r="AX643" s="13" t="s">
        <v>72</v>
      </c>
      <c r="AY643" s="244" t="s">
        <v>203</v>
      </c>
    </row>
    <row r="644" s="13" customFormat="1">
      <c r="A644" s="13"/>
      <c r="B644" s="234"/>
      <c r="C644" s="235"/>
      <c r="D644" s="236" t="s">
        <v>215</v>
      </c>
      <c r="E644" s="237" t="s">
        <v>19</v>
      </c>
      <c r="F644" s="238" t="s">
        <v>1321</v>
      </c>
      <c r="G644" s="235"/>
      <c r="H644" s="237" t="s">
        <v>19</v>
      </c>
      <c r="I644" s="239"/>
      <c r="J644" s="235"/>
      <c r="K644" s="235"/>
      <c r="L644" s="240"/>
      <c r="M644" s="241"/>
      <c r="N644" s="242"/>
      <c r="O644" s="242"/>
      <c r="P644" s="242"/>
      <c r="Q644" s="242"/>
      <c r="R644" s="242"/>
      <c r="S644" s="242"/>
      <c r="T644" s="24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4" t="s">
        <v>215</v>
      </c>
      <c r="AU644" s="244" t="s">
        <v>81</v>
      </c>
      <c r="AV644" s="13" t="s">
        <v>79</v>
      </c>
      <c r="AW644" s="13" t="s">
        <v>33</v>
      </c>
      <c r="AX644" s="13" t="s">
        <v>72</v>
      </c>
      <c r="AY644" s="244" t="s">
        <v>203</v>
      </c>
    </row>
    <row r="645" s="13" customFormat="1">
      <c r="A645" s="13"/>
      <c r="B645" s="234"/>
      <c r="C645" s="235"/>
      <c r="D645" s="236" t="s">
        <v>215</v>
      </c>
      <c r="E645" s="237" t="s">
        <v>19</v>
      </c>
      <c r="F645" s="238" t="s">
        <v>1213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215</v>
      </c>
      <c r="AU645" s="244" t="s">
        <v>81</v>
      </c>
      <c r="AV645" s="13" t="s">
        <v>79</v>
      </c>
      <c r="AW645" s="13" t="s">
        <v>33</v>
      </c>
      <c r="AX645" s="13" t="s">
        <v>72</v>
      </c>
      <c r="AY645" s="244" t="s">
        <v>203</v>
      </c>
    </row>
    <row r="646" s="13" customFormat="1">
      <c r="A646" s="13"/>
      <c r="B646" s="234"/>
      <c r="C646" s="235"/>
      <c r="D646" s="236" t="s">
        <v>215</v>
      </c>
      <c r="E646" s="237" t="s">
        <v>19</v>
      </c>
      <c r="F646" s="238" t="s">
        <v>949</v>
      </c>
      <c r="G646" s="235"/>
      <c r="H646" s="237" t="s">
        <v>19</v>
      </c>
      <c r="I646" s="239"/>
      <c r="J646" s="235"/>
      <c r="K646" s="235"/>
      <c r="L646" s="240"/>
      <c r="M646" s="241"/>
      <c r="N646" s="242"/>
      <c r="O646" s="242"/>
      <c r="P646" s="242"/>
      <c r="Q646" s="242"/>
      <c r="R646" s="242"/>
      <c r="S646" s="242"/>
      <c r="T646" s="24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4" t="s">
        <v>215</v>
      </c>
      <c r="AU646" s="244" t="s">
        <v>81</v>
      </c>
      <c r="AV646" s="13" t="s">
        <v>79</v>
      </c>
      <c r="AW646" s="13" t="s">
        <v>33</v>
      </c>
      <c r="AX646" s="13" t="s">
        <v>72</v>
      </c>
      <c r="AY646" s="244" t="s">
        <v>203</v>
      </c>
    </row>
    <row r="647" s="13" customFormat="1">
      <c r="A647" s="13"/>
      <c r="B647" s="234"/>
      <c r="C647" s="235"/>
      <c r="D647" s="236" t="s">
        <v>215</v>
      </c>
      <c r="E647" s="237" t="s">
        <v>19</v>
      </c>
      <c r="F647" s="238" t="s">
        <v>950</v>
      </c>
      <c r="G647" s="235"/>
      <c r="H647" s="237" t="s">
        <v>19</v>
      </c>
      <c r="I647" s="239"/>
      <c r="J647" s="235"/>
      <c r="K647" s="235"/>
      <c r="L647" s="240"/>
      <c r="M647" s="241"/>
      <c r="N647" s="242"/>
      <c r="O647" s="242"/>
      <c r="P647" s="242"/>
      <c r="Q647" s="242"/>
      <c r="R647" s="242"/>
      <c r="S647" s="242"/>
      <c r="T647" s="24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4" t="s">
        <v>215</v>
      </c>
      <c r="AU647" s="244" t="s">
        <v>81</v>
      </c>
      <c r="AV647" s="13" t="s">
        <v>79</v>
      </c>
      <c r="AW647" s="13" t="s">
        <v>33</v>
      </c>
      <c r="AX647" s="13" t="s">
        <v>72</v>
      </c>
      <c r="AY647" s="244" t="s">
        <v>203</v>
      </c>
    </row>
    <row r="648" s="14" customFormat="1">
      <c r="A648" s="14"/>
      <c r="B648" s="245"/>
      <c r="C648" s="246"/>
      <c r="D648" s="236" t="s">
        <v>215</v>
      </c>
      <c r="E648" s="247" t="s">
        <v>19</v>
      </c>
      <c r="F648" s="248" t="s">
        <v>1214</v>
      </c>
      <c r="G648" s="246"/>
      <c r="H648" s="249">
        <v>7.7300000000000004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5" t="s">
        <v>215</v>
      </c>
      <c r="AU648" s="255" t="s">
        <v>81</v>
      </c>
      <c r="AV648" s="14" t="s">
        <v>81</v>
      </c>
      <c r="AW648" s="14" t="s">
        <v>33</v>
      </c>
      <c r="AX648" s="14" t="s">
        <v>72</v>
      </c>
      <c r="AY648" s="255" t="s">
        <v>203</v>
      </c>
    </row>
    <row r="649" s="15" customFormat="1">
      <c r="A649" s="15"/>
      <c r="B649" s="256"/>
      <c r="C649" s="257"/>
      <c r="D649" s="236" t="s">
        <v>215</v>
      </c>
      <c r="E649" s="258" t="s">
        <v>19</v>
      </c>
      <c r="F649" s="259" t="s">
        <v>246</v>
      </c>
      <c r="G649" s="257"/>
      <c r="H649" s="260">
        <v>200.26000000000002</v>
      </c>
      <c r="I649" s="261"/>
      <c r="J649" s="257"/>
      <c r="K649" s="257"/>
      <c r="L649" s="262"/>
      <c r="M649" s="263"/>
      <c r="N649" s="264"/>
      <c r="O649" s="264"/>
      <c r="P649" s="264"/>
      <c r="Q649" s="264"/>
      <c r="R649" s="264"/>
      <c r="S649" s="264"/>
      <c r="T649" s="26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T649" s="266" t="s">
        <v>215</v>
      </c>
      <c r="AU649" s="266" t="s">
        <v>81</v>
      </c>
      <c r="AV649" s="15" t="s">
        <v>211</v>
      </c>
      <c r="AW649" s="15" t="s">
        <v>33</v>
      </c>
      <c r="AX649" s="15" t="s">
        <v>79</v>
      </c>
      <c r="AY649" s="266" t="s">
        <v>203</v>
      </c>
    </row>
    <row r="650" s="2" customFormat="1" ht="16.5" customHeight="1">
      <c r="A650" s="40"/>
      <c r="B650" s="41"/>
      <c r="C650" s="270" t="s">
        <v>871</v>
      </c>
      <c r="D650" s="270" t="s">
        <v>771</v>
      </c>
      <c r="E650" s="271" t="s">
        <v>961</v>
      </c>
      <c r="F650" s="272" t="s">
        <v>962</v>
      </c>
      <c r="G650" s="273" t="s">
        <v>209</v>
      </c>
      <c r="H650" s="274">
        <v>220.286</v>
      </c>
      <c r="I650" s="275"/>
      <c r="J650" s="276">
        <f>ROUND(I650*H650,2)</f>
        <v>0</v>
      </c>
      <c r="K650" s="272" t="s">
        <v>210</v>
      </c>
      <c r="L650" s="277"/>
      <c r="M650" s="278" t="s">
        <v>19</v>
      </c>
      <c r="N650" s="279" t="s">
        <v>43</v>
      </c>
      <c r="O650" s="86"/>
      <c r="P650" s="225">
        <f>O650*H650</f>
        <v>0</v>
      </c>
      <c r="Q650" s="225">
        <v>2.0000000000000002E-05</v>
      </c>
      <c r="R650" s="225">
        <f>Q650*H650</f>
        <v>0.0044057200000000001</v>
      </c>
      <c r="S650" s="225">
        <v>0</v>
      </c>
      <c r="T650" s="226">
        <f>S650*H650</f>
        <v>0</v>
      </c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R650" s="227" t="s">
        <v>821</v>
      </c>
      <c r="AT650" s="227" t="s">
        <v>771</v>
      </c>
      <c r="AU650" s="227" t="s">
        <v>81</v>
      </c>
      <c r="AY650" s="19" t="s">
        <v>203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19" t="s">
        <v>79</v>
      </c>
      <c r="BK650" s="228">
        <f>ROUND(I650*H650,2)</f>
        <v>0</v>
      </c>
      <c r="BL650" s="19" t="s">
        <v>321</v>
      </c>
      <c r="BM650" s="227" t="s">
        <v>1322</v>
      </c>
    </row>
    <row r="651" s="13" customFormat="1">
      <c r="A651" s="13"/>
      <c r="B651" s="234"/>
      <c r="C651" s="235"/>
      <c r="D651" s="236" t="s">
        <v>215</v>
      </c>
      <c r="E651" s="237" t="s">
        <v>19</v>
      </c>
      <c r="F651" s="238" t="s">
        <v>216</v>
      </c>
      <c r="G651" s="235"/>
      <c r="H651" s="237" t="s">
        <v>19</v>
      </c>
      <c r="I651" s="239"/>
      <c r="J651" s="235"/>
      <c r="K651" s="235"/>
      <c r="L651" s="240"/>
      <c r="M651" s="241"/>
      <c r="N651" s="242"/>
      <c r="O651" s="242"/>
      <c r="P651" s="242"/>
      <c r="Q651" s="242"/>
      <c r="R651" s="242"/>
      <c r="S651" s="242"/>
      <c r="T651" s="24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4" t="s">
        <v>215</v>
      </c>
      <c r="AU651" s="244" t="s">
        <v>81</v>
      </c>
      <c r="AV651" s="13" t="s">
        <v>79</v>
      </c>
      <c r="AW651" s="13" t="s">
        <v>33</v>
      </c>
      <c r="AX651" s="13" t="s">
        <v>72</v>
      </c>
      <c r="AY651" s="244" t="s">
        <v>203</v>
      </c>
    </row>
    <row r="652" s="13" customFormat="1">
      <c r="A652" s="13"/>
      <c r="B652" s="234"/>
      <c r="C652" s="235"/>
      <c r="D652" s="236" t="s">
        <v>215</v>
      </c>
      <c r="E652" s="237" t="s">
        <v>19</v>
      </c>
      <c r="F652" s="238" t="s">
        <v>1313</v>
      </c>
      <c r="G652" s="235"/>
      <c r="H652" s="237" t="s">
        <v>19</v>
      </c>
      <c r="I652" s="239"/>
      <c r="J652" s="235"/>
      <c r="K652" s="235"/>
      <c r="L652" s="240"/>
      <c r="M652" s="241"/>
      <c r="N652" s="242"/>
      <c r="O652" s="242"/>
      <c r="P652" s="242"/>
      <c r="Q652" s="242"/>
      <c r="R652" s="242"/>
      <c r="S652" s="242"/>
      <c r="T652" s="24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4" t="s">
        <v>215</v>
      </c>
      <c r="AU652" s="244" t="s">
        <v>81</v>
      </c>
      <c r="AV652" s="13" t="s">
        <v>79</v>
      </c>
      <c r="AW652" s="13" t="s">
        <v>33</v>
      </c>
      <c r="AX652" s="13" t="s">
        <v>72</v>
      </c>
      <c r="AY652" s="244" t="s">
        <v>203</v>
      </c>
    </row>
    <row r="653" s="13" customFormat="1">
      <c r="A653" s="13"/>
      <c r="B653" s="234"/>
      <c r="C653" s="235"/>
      <c r="D653" s="236" t="s">
        <v>215</v>
      </c>
      <c r="E653" s="237" t="s">
        <v>19</v>
      </c>
      <c r="F653" s="238" t="s">
        <v>541</v>
      </c>
      <c r="G653" s="235"/>
      <c r="H653" s="237" t="s">
        <v>19</v>
      </c>
      <c r="I653" s="239"/>
      <c r="J653" s="235"/>
      <c r="K653" s="235"/>
      <c r="L653" s="240"/>
      <c r="M653" s="241"/>
      <c r="N653" s="242"/>
      <c r="O653" s="242"/>
      <c r="P653" s="242"/>
      <c r="Q653" s="242"/>
      <c r="R653" s="242"/>
      <c r="S653" s="242"/>
      <c r="T653" s="24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4" t="s">
        <v>215</v>
      </c>
      <c r="AU653" s="244" t="s">
        <v>81</v>
      </c>
      <c r="AV653" s="13" t="s">
        <v>79</v>
      </c>
      <c r="AW653" s="13" t="s">
        <v>33</v>
      </c>
      <c r="AX653" s="13" t="s">
        <v>72</v>
      </c>
      <c r="AY653" s="244" t="s">
        <v>203</v>
      </c>
    </row>
    <row r="654" s="13" customFormat="1">
      <c r="A654" s="13"/>
      <c r="B654" s="234"/>
      <c r="C654" s="235"/>
      <c r="D654" s="236" t="s">
        <v>215</v>
      </c>
      <c r="E654" s="237" t="s">
        <v>19</v>
      </c>
      <c r="F654" s="238" t="s">
        <v>949</v>
      </c>
      <c r="G654" s="235"/>
      <c r="H654" s="237" t="s">
        <v>19</v>
      </c>
      <c r="I654" s="239"/>
      <c r="J654" s="235"/>
      <c r="K654" s="235"/>
      <c r="L654" s="240"/>
      <c r="M654" s="241"/>
      <c r="N654" s="242"/>
      <c r="O654" s="242"/>
      <c r="P654" s="242"/>
      <c r="Q654" s="242"/>
      <c r="R654" s="242"/>
      <c r="S654" s="242"/>
      <c r="T654" s="24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4" t="s">
        <v>215</v>
      </c>
      <c r="AU654" s="244" t="s">
        <v>81</v>
      </c>
      <c r="AV654" s="13" t="s">
        <v>79</v>
      </c>
      <c r="AW654" s="13" t="s">
        <v>33</v>
      </c>
      <c r="AX654" s="13" t="s">
        <v>72</v>
      </c>
      <c r="AY654" s="244" t="s">
        <v>203</v>
      </c>
    </row>
    <row r="655" s="13" customFormat="1">
      <c r="A655" s="13"/>
      <c r="B655" s="234"/>
      <c r="C655" s="235"/>
      <c r="D655" s="236" t="s">
        <v>215</v>
      </c>
      <c r="E655" s="237" t="s">
        <v>19</v>
      </c>
      <c r="F655" s="238" t="s">
        <v>950</v>
      </c>
      <c r="G655" s="235"/>
      <c r="H655" s="237" t="s">
        <v>19</v>
      </c>
      <c r="I655" s="239"/>
      <c r="J655" s="235"/>
      <c r="K655" s="235"/>
      <c r="L655" s="240"/>
      <c r="M655" s="241"/>
      <c r="N655" s="242"/>
      <c r="O655" s="242"/>
      <c r="P655" s="242"/>
      <c r="Q655" s="242"/>
      <c r="R655" s="242"/>
      <c r="S655" s="242"/>
      <c r="T655" s="24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4" t="s">
        <v>215</v>
      </c>
      <c r="AU655" s="244" t="s">
        <v>81</v>
      </c>
      <c r="AV655" s="13" t="s">
        <v>79</v>
      </c>
      <c r="AW655" s="13" t="s">
        <v>33</v>
      </c>
      <c r="AX655" s="13" t="s">
        <v>72</v>
      </c>
      <c r="AY655" s="244" t="s">
        <v>203</v>
      </c>
    </row>
    <row r="656" s="14" customFormat="1">
      <c r="A656" s="14"/>
      <c r="B656" s="245"/>
      <c r="C656" s="246"/>
      <c r="D656" s="236" t="s">
        <v>215</v>
      </c>
      <c r="E656" s="247" t="s">
        <v>19</v>
      </c>
      <c r="F656" s="248" t="s">
        <v>542</v>
      </c>
      <c r="G656" s="246"/>
      <c r="H656" s="249">
        <v>15.44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215</v>
      </c>
      <c r="AU656" s="255" t="s">
        <v>81</v>
      </c>
      <c r="AV656" s="14" t="s">
        <v>81</v>
      </c>
      <c r="AW656" s="14" t="s">
        <v>33</v>
      </c>
      <c r="AX656" s="14" t="s">
        <v>72</v>
      </c>
      <c r="AY656" s="255" t="s">
        <v>203</v>
      </c>
    </row>
    <row r="657" s="13" customFormat="1">
      <c r="A657" s="13"/>
      <c r="B657" s="234"/>
      <c r="C657" s="235"/>
      <c r="D657" s="236" t="s">
        <v>215</v>
      </c>
      <c r="E657" s="237" t="s">
        <v>19</v>
      </c>
      <c r="F657" s="238" t="s">
        <v>216</v>
      </c>
      <c r="G657" s="235"/>
      <c r="H657" s="237" t="s">
        <v>19</v>
      </c>
      <c r="I657" s="239"/>
      <c r="J657" s="235"/>
      <c r="K657" s="235"/>
      <c r="L657" s="240"/>
      <c r="M657" s="241"/>
      <c r="N657" s="242"/>
      <c r="O657" s="242"/>
      <c r="P657" s="242"/>
      <c r="Q657" s="242"/>
      <c r="R657" s="242"/>
      <c r="S657" s="242"/>
      <c r="T657" s="24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4" t="s">
        <v>215</v>
      </c>
      <c r="AU657" s="244" t="s">
        <v>81</v>
      </c>
      <c r="AV657" s="13" t="s">
        <v>79</v>
      </c>
      <c r="AW657" s="13" t="s">
        <v>33</v>
      </c>
      <c r="AX657" s="13" t="s">
        <v>72</v>
      </c>
      <c r="AY657" s="244" t="s">
        <v>203</v>
      </c>
    </row>
    <row r="658" s="13" customFormat="1">
      <c r="A658" s="13"/>
      <c r="B658" s="234"/>
      <c r="C658" s="235"/>
      <c r="D658" s="236" t="s">
        <v>215</v>
      </c>
      <c r="E658" s="237" t="s">
        <v>19</v>
      </c>
      <c r="F658" s="238" t="s">
        <v>1314</v>
      </c>
      <c r="G658" s="235"/>
      <c r="H658" s="237" t="s">
        <v>19</v>
      </c>
      <c r="I658" s="239"/>
      <c r="J658" s="235"/>
      <c r="K658" s="235"/>
      <c r="L658" s="240"/>
      <c r="M658" s="241"/>
      <c r="N658" s="242"/>
      <c r="O658" s="242"/>
      <c r="P658" s="242"/>
      <c r="Q658" s="242"/>
      <c r="R658" s="242"/>
      <c r="S658" s="242"/>
      <c r="T658" s="24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4" t="s">
        <v>215</v>
      </c>
      <c r="AU658" s="244" t="s">
        <v>81</v>
      </c>
      <c r="AV658" s="13" t="s">
        <v>79</v>
      </c>
      <c r="AW658" s="13" t="s">
        <v>33</v>
      </c>
      <c r="AX658" s="13" t="s">
        <v>72</v>
      </c>
      <c r="AY658" s="244" t="s">
        <v>203</v>
      </c>
    </row>
    <row r="659" s="13" customFormat="1">
      <c r="A659" s="13"/>
      <c r="B659" s="234"/>
      <c r="C659" s="235"/>
      <c r="D659" s="236" t="s">
        <v>215</v>
      </c>
      <c r="E659" s="237" t="s">
        <v>19</v>
      </c>
      <c r="F659" s="238" t="s">
        <v>544</v>
      </c>
      <c r="G659" s="235"/>
      <c r="H659" s="237" t="s">
        <v>19</v>
      </c>
      <c r="I659" s="239"/>
      <c r="J659" s="235"/>
      <c r="K659" s="235"/>
      <c r="L659" s="240"/>
      <c r="M659" s="241"/>
      <c r="N659" s="242"/>
      <c r="O659" s="242"/>
      <c r="P659" s="242"/>
      <c r="Q659" s="242"/>
      <c r="R659" s="242"/>
      <c r="S659" s="242"/>
      <c r="T659" s="24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4" t="s">
        <v>215</v>
      </c>
      <c r="AU659" s="244" t="s">
        <v>81</v>
      </c>
      <c r="AV659" s="13" t="s">
        <v>79</v>
      </c>
      <c r="AW659" s="13" t="s">
        <v>33</v>
      </c>
      <c r="AX659" s="13" t="s">
        <v>72</v>
      </c>
      <c r="AY659" s="244" t="s">
        <v>203</v>
      </c>
    </row>
    <row r="660" s="13" customFormat="1">
      <c r="A660" s="13"/>
      <c r="B660" s="234"/>
      <c r="C660" s="235"/>
      <c r="D660" s="236" t="s">
        <v>215</v>
      </c>
      <c r="E660" s="237" t="s">
        <v>19</v>
      </c>
      <c r="F660" s="238" t="s">
        <v>949</v>
      </c>
      <c r="G660" s="235"/>
      <c r="H660" s="237" t="s">
        <v>19</v>
      </c>
      <c r="I660" s="239"/>
      <c r="J660" s="235"/>
      <c r="K660" s="235"/>
      <c r="L660" s="240"/>
      <c r="M660" s="241"/>
      <c r="N660" s="242"/>
      <c r="O660" s="242"/>
      <c r="P660" s="242"/>
      <c r="Q660" s="242"/>
      <c r="R660" s="242"/>
      <c r="S660" s="242"/>
      <c r="T660" s="24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4" t="s">
        <v>215</v>
      </c>
      <c r="AU660" s="244" t="s">
        <v>81</v>
      </c>
      <c r="AV660" s="13" t="s">
        <v>79</v>
      </c>
      <c r="AW660" s="13" t="s">
        <v>33</v>
      </c>
      <c r="AX660" s="13" t="s">
        <v>72</v>
      </c>
      <c r="AY660" s="244" t="s">
        <v>203</v>
      </c>
    </row>
    <row r="661" s="13" customFormat="1">
      <c r="A661" s="13"/>
      <c r="B661" s="234"/>
      <c r="C661" s="235"/>
      <c r="D661" s="236" t="s">
        <v>215</v>
      </c>
      <c r="E661" s="237" t="s">
        <v>19</v>
      </c>
      <c r="F661" s="238" t="s">
        <v>950</v>
      </c>
      <c r="G661" s="235"/>
      <c r="H661" s="237" t="s">
        <v>19</v>
      </c>
      <c r="I661" s="239"/>
      <c r="J661" s="235"/>
      <c r="K661" s="235"/>
      <c r="L661" s="240"/>
      <c r="M661" s="241"/>
      <c r="N661" s="242"/>
      <c r="O661" s="242"/>
      <c r="P661" s="242"/>
      <c r="Q661" s="242"/>
      <c r="R661" s="242"/>
      <c r="S661" s="242"/>
      <c r="T661" s="24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4" t="s">
        <v>215</v>
      </c>
      <c r="AU661" s="244" t="s">
        <v>81</v>
      </c>
      <c r="AV661" s="13" t="s">
        <v>79</v>
      </c>
      <c r="AW661" s="13" t="s">
        <v>33</v>
      </c>
      <c r="AX661" s="13" t="s">
        <v>72</v>
      </c>
      <c r="AY661" s="244" t="s">
        <v>203</v>
      </c>
    </row>
    <row r="662" s="14" customFormat="1">
      <c r="A662" s="14"/>
      <c r="B662" s="245"/>
      <c r="C662" s="246"/>
      <c r="D662" s="236" t="s">
        <v>215</v>
      </c>
      <c r="E662" s="247" t="s">
        <v>19</v>
      </c>
      <c r="F662" s="248" t="s">
        <v>545</v>
      </c>
      <c r="G662" s="246"/>
      <c r="H662" s="249">
        <v>14.92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215</v>
      </c>
      <c r="AU662" s="255" t="s">
        <v>81</v>
      </c>
      <c r="AV662" s="14" t="s">
        <v>81</v>
      </c>
      <c r="AW662" s="14" t="s">
        <v>33</v>
      </c>
      <c r="AX662" s="14" t="s">
        <v>72</v>
      </c>
      <c r="AY662" s="255" t="s">
        <v>203</v>
      </c>
    </row>
    <row r="663" s="13" customFormat="1">
      <c r="A663" s="13"/>
      <c r="B663" s="234"/>
      <c r="C663" s="235"/>
      <c r="D663" s="236" t="s">
        <v>215</v>
      </c>
      <c r="E663" s="237" t="s">
        <v>19</v>
      </c>
      <c r="F663" s="238" t="s">
        <v>216</v>
      </c>
      <c r="G663" s="235"/>
      <c r="H663" s="237" t="s">
        <v>19</v>
      </c>
      <c r="I663" s="239"/>
      <c r="J663" s="235"/>
      <c r="K663" s="235"/>
      <c r="L663" s="240"/>
      <c r="M663" s="241"/>
      <c r="N663" s="242"/>
      <c r="O663" s="242"/>
      <c r="P663" s="242"/>
      <c r="Q663" s="242"/>
      <c r="R663" s="242"/>
      <c r="S663" s="242"/>
      <c r="T663" s="24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4" t="s">
        <v>215</v>
      </c>
      <c r="AU663" s="244" t="s">
        <v>81</v>
      </c>
      <c r="AV663" s="13" t="s">
        <v>79</v>
      </c>
      <c r="AW663" s="13" t="s">
        <v>33</v>
      </c>
      <c r="AX663" s="13" t="s">
        <v>72</v>
      </c>
      <c r="AY663" s="244" t="s">
        <v>203</v>
      </c>
    </row>
    <row r="664" s="13" customFormat="1">
      <c r="A664" s="13"/>
      <c r="B664" s="234"/>
      <c r="C664" s="235"/>
      <c r="D664" s="236" t="s">
        <v>215</v>
      </c>
      <c r="E664" s="237" t="s">
        <v>19</v>
      </c>
      <c r="F664" s="238" t="s">
        <v>1315</v>
      </c>
      <c r="G664" s="235"/>
      <c r="H664" s="237" t="s">
        <v>19</v>
      </c>
      <c r="I664" s="239"/>
      <c r="J664" s="235"/>
      <c r="K664" s="235"/>
      <c r="L664" s="240"/>
      <c r="M664" s="241"/>
      <c r="N664" s="242"/>
      <c r="O664" s="242"/>
      <c r="P664" s="242"/>
      <c r="Q664" s="242"/>
      <c r="R664" s="242"/>
      <c r="S664" s="242"/>
      <c r="T664" s="24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4" t="s">
        <v>215</v>
      </c>
      <c r="AU664" s="244" t="s">
        <v>81</v>
      </c>
      <c r="AV664" s="13" t="s">
        <v>79</v>
      </c>
      <c r="AW664" s="13" t="s">
        <v>33</v>
      </c>
      <c r="AX664" s="13" t="s">
        <v>72</v>
      </c>
      <c r="AY664" s="244" t="s">
        <v>203</v>
      </c>
    </row>
    <row r="665" s="13" customFormat="1">
      <c r="A665" s="13"/>
      <c r="B665" s="234"/>
      <c r="C665" s="235"/>
      <c r="D665" s="236" t="s">
        <v>215</v>
      </c>
      <c r="E665" s="237" t="s">
        <v>19</v>
      </c>
      <c r="F665" s="238" t="s">
        <v>547</v>
      </c>
      <c r="G665" s="235"/>
      <c r="H665" s="237" t="s">
        <v>19</v>
      </c>
      <c r="I665" s="239"/>
      <c r="J665" s="235"/>
      <c r="K665" s="235"/>
      <c r="L665" s="240"/>
      <c r="M665" s="241"/>
      <c r="N665" s="242"/>
      <c r="O665" s="242"/>
      <c r="P665" s="242"/>
      <c r="Q665" s="242"/>
      <c r="R665" s="242"/>
      <c r="S665" s="242"/>
      <c r="T665" s="24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4" t="s">
        <v>215</v>
      </c>
      <c r="AU665" s="244" t="s">
        <v>81</v>
      </c>
      <c r="AV665" s="13" t="s">
        <v>79</v>
      </c>
      <c r="AW665" s="13" t="s">
        <v>33</v>
      </c>
      <c r="AX665" s="13" t="s">
        <v>72</v>
      </c>
      <c r="AY665" s="244" t="s">
        <v>203</v>
      </c>
    </row>
    <row r="666" s="13" customFormat="1">
      <c r="A666" s="13"/>
      <c r="B666" s="234"/>
      <c r="C666" s="235"/>
      <c r="D666" s="236" t="s">
        <v>215</v>
      </c>
      <c r="E666" s="237" t="s">
        <v>19</v>
      </c>
      <c r="F666" s="238" t="s">
        <v>949</v>
      </c>
      <c r="G666" s="235"/>
      <c r="H666" s="237" t="s">
        <v>19</v>
      </c>
      <c r="I666" s="239"/>
      <c r="J666" s="235"/>
      <c r="K666" s="235"/>
      <c r="L666" s="240"/>
      <c r="M666" s="241"/>
      <c r="N666" s="242"/>
      <c r="O666" s="242"/>
      <c r="P666" s="242"/>
      <c r="Q666" s="242"/>
      <c r="R666" s="242"/>
      <c r="S666" s="242"/>
      <c r="T666" s="24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4" t="s">
        <v>215</v>
      </c>
      <c r="AU666" s="244" t="s">
        <v>81</v>
      </c>
      <c r="AV666" s="13" t="s">
        <v>79</v>
      </c>
      <c r="AW666" s="13" t="s">
        <v>33</v>
      </c>
      <c r="AX666" s="13" t="s">
        <v>72</v>
      </c>
      <c r="AY666" s="244" t="s">
        <v>203</v>
      </c>
    </row>
    <row r="667" s="13" customFormat="1">
      <c r="A667" s="13"/>
      <c r="B667" s="234"/>
      <c r="C667" s="235"/>
      <c r="D667" s="236" t="s">
        <v>215</v>
      </c>
      <c r="E667" s="237" t="s">
        <v>19</v>
      </c>
      <c r="F667" s="238" t="s">
        <v>950</v>
      </c>
      <c r="G667" s="235"/>
      <c r="H667" s="237" t="s">
        <v>19</v>
      </c>
      <c r="I667" s="239"/>
      <c r="J667" s="235"/>
      <c r="K667" s="235"/>
      <c r="L667" s="240"/>
      <c r="M667" s="241"/>
      <c r="N667" s="242"/>
      <c r="O667" s="242"/>
      <c r="P667" s="242"/>
      <c r="Q667" s="242"/>
      <c r="R667" s="242"/>
      <c r="S667" s="242"/>
      <c r="T667" s="24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4" t="s">
        <v>215</v>
      </c>
      <c r="AU667" s="244" t="s">
        <v>81</v>
      </c>
      <c r="AV667" s="13" t="s">
        <v>79</v>
      </c>
      <c r="AW667" s="13" t="s">
        <v>33</v>
      </c>
      <c r="AX667" s="13" t="s">
        <v>72</v>
      </c>
      <c r="AY667" s="244" t="s">
        <v>203</v>
      </c>
    </row>
    <row r="668" s="14" customFormat="1">
      <c r="A668" s="14"/>
      <c r="B668" s="245"/>
      <c r="C668" s="246"/>
      <c r="D668" s="236" t="s">
        <v>215</v>
      </c>
      <c r="E668" s="247" t="s">
        <v>19</v>
      </c>
      <c r="F668" s="248" t="s">
        <v>548</v>
      </c>
      <c r="G668" s="246"/>
      <c r="H668" s="249">
        <v>18.780000000000001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215</v>
      </c>
      <c r="AU668" s="255" t="s">
        <v>81</v>
      </c>
      <c r="AV668" s="14" t="s">
        <v>81</v>
      </c>
      <c r="AW668" s="14" t="s">
        <v>33</v>
      </c>
      <c r="AX668" s="14" t="s">
        <v>72</v>
      </c>
      <c r="AY668" s="255" t="s">
        <v>203</v>
      </c>
    </row>
    <row r="669" s="13" customFormat="1">
      <c r="A669" s="13"/>
      <c r="B669" s="234"/>
      <c r="C669" s="235"/>
      <c r="D669" s="236" t="s">
        <v>215</v>
      </c>
      <c r="E669" s="237" t="s">
        <v>19</v>
      </c>
      <c r="F669" s="238" t="s">
        <v>216</v>
      </c>
      <c r="G669" s="235"/>
      <c r="H669" s="237" t="s">
        <v>19</v>
      </c>
      <c r="I669" s="239"/>
      <c r="J669" s="235"/>
      <c r="K669" s="235"/>
      <c r="L669" s="240"/>
      <c r="M669" s="241"/>
      <c r="N669" s="242"/>
      <c r="O669" s="242"/>
      <c r="P669" s="242"/>
      <c r="Q669" s="242"/>
      <c r="R669" s="242"/>
      <c r="S669" s="242"/>
      <c r="T669" s="24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4" t="s">
        <v>215</v>
      </c>
      <c r="AU669" s="244" t="s">
        <v>81</v>
      </c>
      <c r="AV669" s="13" t="s">
        <v>79</v>
      </c>
      <c r="AW669" s="13" t="s">
        <v>33</v>
      </c>
      <c r="AX669" s="13" t="s">
        <v>72</v>
      </c>
      <c r="AY669" s="244" t="s">
        <v>203</v>
      </c>
    </row>
    <row r="670" s="13" customFormat="1">
      <c r="A670" s="13"/>
      <c r="B670" s="234"/>
      <c r="C670" s="235"/>
      <c r="D670" s="236" t="s">
        <v>215</v>
      </c>
      <c r="E670" s="237" t="s">
        <v>19</v>
      </c>
      <c r="F670" s="238" t="s">
        <v>1316</v>
      </c>
      <c r="G670" s="235"/>
      <c r="H670" s="237" t="s">
        <v>19</v>
      </c>
      <c r="I670" s="239"/>
      <c r="J670" s="235"/>
      <c r="K670" s="235"/>
      <c r="L670" s="240"/>
      <c r="M670" s="241"/>
      <c r="N670" s="242"/>
      <c r="O670" s="242"/>
      <c r="P670" s="242"/>
      <c r="Q670" s="242"/>
      <c r="R670" s="242"/>
      <c r="S670" s="242"/>
      <c r="T670" s="24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4" t="s">
        <v>215</v>
      </c>
      <c r="AU670" s="244" t="s">
        <v>81</v>
      </c>
      <c r="AV670" s="13" t="s">
        <v>79</v>
      </c>
      <c r="AW670" s="13" t="s">
        <v>33</v>
      </c>
      <c r="AX670" s="13" t="s">
        <v>72</v>
      </c>
      <c r="AY670" s="244" t="s">
        <v>203</v>
      </c>
    </row>
    <row r="671" s="13" customFormat="1">
      <c r="A671" s="13"/>
      <c r="B671" s="234"/>
      <c r="C671" s="235"/>
      <c r="D671" s="236" t="s">
        <v>215</v>
      </c>
      <c r="E671" s="237" t="s">
        <v>19</v>
      </c>
      <c r="F671" s="238" t="s">
        <v>550</v>
      </c>
      <c r="G671" s="235"/>
      <c r="H671" s="237" t="s">
        <v>19</v>
      </c>
      <c r="I671" s="239"/>
      <c r="J671" s="235"/>
      <c r="K671" s="235"/>
      <c r="L671" s="240"/>
      <c r="M671" s="241"/>
      <c r="N671" s="242"/>
      <c r="O671" s="242"/>
      <c r="P671" s="242"/>
      <c r="Q671" s="242"/>
      <c r="R671" s="242"/>
      <c r="S671" s="242"/>
      <c r="T671" s="24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4" t="s">
        <v>215</v>
      </c>
      <c r="AU671" s="244" t="s">
        <v>81</v>
      </c>
      <c r="AV671" s="13" t="s">
        <v>79</v>
      </c>
      <c r="AW671" s="13" t="s">
        <v>33</v>
      </c>
      <c r="AX671" s="13" t="s">
        <v>72</v>
      </c>
      <c r="AY671" s="244" t="s">
        <v>203</v>
      </c>
    </row>
    <row r="672" s="13" customFormat="1">
      <c r="A672" s="13"/>
      <c r="B672" s="234"/>
      <c r="C672" s="235"/>
      <c r="D672" s="236" t="s">
        <v>215</v>
      </c>
      <c r="E672" s="237" t="s">
        <v>19</v>
      </c>
      <c r="F672" s="238" t="s">
        <v>949</v>
      </c>
      <c r="G672" s="235"/>
      <c r="H672" s="237" t="s">
        <v>19</v>
      </c>
      <c r="I672" s="239"/>
      <c r="J672" s="235"/>
      <c r="K672" s="235"/>
      <c r="L672" s="240"/>
      <c r="M672" s="241"/>
      <c r="N672" s="242"/>
      <c r="O672" s="242"/>
      <c r="P672" s="242"/>
      <c r="Q672" s="242"/>
      <c r="R672" s="242"/>
      <c r="S672" s="242"/>
      <c r="T672" s="24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4" t="s">
        <v>215</v>
      </c>
      <c r="AU672" s="244" t="s">
        <v>81</v>
      </c>
      <c r="AV672" s="13" t="s">
        <v>79</v>
      </c>
      <c r="AW672" s="13" t="s">
        <v>33</v>
      </c>
      <c r="AX672" s="13" t="s">
        <v>72</v>
      </c>
      <c r="AY672" s="244" t="s">
        <v>203</v>
      </c>
    </row>
    <row r="673" s="13" customFormat="1">
      <c r="A673" s="13"/>
      <c r="B673" s="234"/>
      <c r="C673" s="235"/>
      <c r="D673" s="236" t="s">
        <v>215</v>
      </c>
      <c r="E673" s="237" t="s">
        <v>19</v>
      </c>
      <c r="F673" s="238" t="s">
        <v>950</v>
      </c>
      <c r="G673" s="235"/>
      <c r="H673" s="237" t="s">
        <v>19</v>
      </c>
      <c r="I673" s="239"/>
      <c r="J673" s="235"/>
      <c r="K673" s="235"/>
      <c r="L673" s="240"/>
      <c r="M673" s="241"/>
      <c r="N673" s="242"/>
      <c r="O673" s="242"/>
      <c r="P673" s="242"/>
      <c r="Q673" s="242"/>
      <c r="R673" s="242"/>
      <c r="S673" s="242"/>
      <c r="T673" s="24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4" t="s">
        <v>215</v>
      </c>
      <c r="AU673" s="244" t="s">
        <v>81</v>
      </c>
      <c r="AV673" s="13" t="s">
        <v>79</v>
      </c>
      <c r="AW673" s="13" t="s">
        <v>33</v>
      </c>
      <c r="AX673" s="13" t="s">
        <v>72</v>
      </c>
      <c r="AY673" s="244" t="s">
        <v>203</v>
      </c>
    </row>
    <row r="674" s="14" customFormat="1">
      <c r="A674" s="14"/>
      <c r="B674" s="245"/>
      <c r="C674" s="246"/>
      <c r="D674" s="236" t="s">
        <v>215</v>
      </c>
      <c r="E674" s="247" t="s">
        <v>19</v>
      </c>
      <c r="F674" s="248" t="s">
        <v>551</v>
      </c>
      <c r="G674" s="246"/>
      <c r="H674" s="249">
        <v>12.67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215</v>
      </c>
      <c r="AU674" s="255" t="s">
        <v>81</v>
      </c>
      <c r="AV674" s="14" t="s">
        <v>81</v>
      </c>
      <c r="AW674" s="14" t="s">
        <v>33</v>
      </c>
      <c r="AX674" s="14" t="s">
        <v>72</v>
      </c>
      <c r="AY674" s="255" t="s">
        <v>203</v>
      </c>
    </row>
    <row r="675" s="13" customFormat="1">
      <c r="A675" s="13"/>
      <c r="B675" s="234"/>
      <c r="C675" s="235"/>
      <c r="D675" s="236" t="s">
        <v>215</v>
      </c>
      <c r="E675" s="237" t="s">
        <v>19</v>
      </c>
      <c r="F675" s="238" t="s">
        <v>216</v>
      </c>
      <c r="G675" s="235"/>
      <c r="H675" s="237" t="s">
        <v>19</v>
      </c>
      <c r="I675" s="239"/>
      <c r="J675" s="235"/>
      <c r="K675" s="235"/>
      <c r="L675" s="240"/>
      <c r="M675" s="241"/>
      <c r="N675" s="242"/>
      <c r="O675" s="242"/>
      <c r="P675" s="242"/>
      <c r="Q675" s="242"/>
      <c r="R675" s="242"/>
      <c r="S675" s="242"/>
      <c r="T675" s="24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4" t="s">
        <v>215</v>
      </c>
      <c r="AU675" s="244" t="s">
        <v>81</v>
      </c>
      <c r="AV675" s="13" t="s">
        <v>79</v>
      </c>
      <c r="AW675" s="13" t="s">
        <v>33</v>
      </c>
      <c r="AX675" s="13" t="s">
        <v>72</v>
      </c>
      <c r="AY675" s="244" t="s">
        <v>203</v>
      </c>
    </row>
    <row r="676" s="13" customFormat="1">
      <c r="A676" s="13"/>
      <c r="B676" s="234"/>
      <c r="C676" s="235"/>
      <c r="D676" s="236" t="s">
        <v>215</v>
      </c>
      <c r="E676" s="237" t="s">
        <v>19</v>
      </c>
      <c r="F676" s="238" t="s">
        <v>1317</v>
      </c>
      <c r="G676" s="235"/>
      <c r="H676" s="237" t="s">
        <v>19</v>
      </c>
      <c r="I676" s="239"/>
      <c r="J676" s="235"/>
      <c r="K676" s="235"/>
      <c r="L676" s="240"/>
      <c r="M676" s="241"/>
      <c r="N676" s="242"/>
      <c r="O676" s="242"/>
      <c r="P676" s="242"/>
      <c r="Q676" s="242"/>
      <c r="R676" s="242"/>
      <c r="S676" s="242"/>
      <c r="T676" s="24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4" t="s">
        <v>215</v>
      </c>
      <c r="AU676" s="244" t="s">
        <v>81</v>
      </c>
      <c r="AV676" s="13" t="s">
        <v>79</v>
      </c>
      <c r="AW676" s="13" t="s">
        <v>33</v>
      </c>
      <c r="AX676" s="13" t="s">
        <v>72</v>
      </c>
      <c r="AY676" s="244" t="s">
        <v>203</v>
      </c>
    </row>
    <row r="677" s="13" customFormat="1">
      <c r="A677" s="13"/>
      <c r="B677" s="234"/>
      <c r="C677" s="235"/>
      <c r="D677" s="236" t="s">
        <v>215</v>
      </c>
      <c r="E677" s="237" t="s">
        <v>19</v>
      </c>
      <c r="F677" s="238" t="s">
        <v>556</v>
      </c>
      <c r="G677" s="235"/>
      <c r="H677" s="237" t="s">
        <v>19</v>
      </c>
      <c r="I677" s="239"/>
      <c r="J677" s="235"/>
      <c r="K677" s="235"/>
      <c r="L677" s="240"/>
      <c r="M677" s="241"/>
      <c r="N677" s="242"/>
      <c r="O677" s="242"/>
      <c r="P677" s="242"/>
      <c r="Q677" s="242"/>
      <c r="R677" s="242"/>
      <c r="S677" s="242"/>
      <c r="T677" s="24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4" t="s">
        <v>215</v>
      </c>
      <c r="AU677" s="244" t="s">
        <v>81</v>
      </c>
      <c r="AV677" s="13" t="s">
        <v>79</v>
      </c>
      <c r="AW677" s="13" t="s">
        <v>33</v>
      </c>
      <c r="AX677" s="13" t="s">
        <v>72</v>
      </c>
      <c r="AY677" s="244" t="s">
        <v>203</v>
      </c>
    </row>
    <row r="678" s="13" customFormat="1">
      <c r="A678" s="13"/>
      <c r="B678" s="234"/>
      <c r="C678" s="235"/>
      <c r="D678" s="236" t="s">
        <v>215</v>
      </c>
      <c r="E678" s="237" t="s">
        <v>19</v>
      </c>
      <c r="F678" s="238" t="s">
        <v>949</v>
      </c>
      <c r="G678" s="235"/>
      <c r="H678" s="237" t="s">
        <v>19</v>
      </c>
      <c r="I678" s="239"/>
      <c r="J678" s="235"/>
      <c r="K678" s="235"/>
      <c r="L678" s="240"/>
      <c r="M678" s="241"/>
      <c r="N678" s="242"/>
      <c r="O678" s="242"/>
      <c r="P678" s="242"/>
      <c r="Q678" s="242"/>
      <c r="R678" s="242"/>
      <c r="S678" s="242"/>
      <c r="T678" s="24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4" t="s">
        <v>215</v>
      </c>
      <c r="AU678" s="244" t="s">
        <v>81</v>
      </c>
      <c r="AV678" s="13" t="s">
        <v>79</v>
      </c>
      <c r="AW678" s="13" t="s">
        <v>33</v>
      </c>
      <c r="AX678" s="13" t="s">
        <v>72</v>
      </c>
      <c r="AY678" s="244" t="s">
        <v>203</v>
      </c>
    </row>
    <row r="679" s="13" customFormat="1">
      <c r="A679" s="13"/>
      <c r="B679" s="234"/>
      <c r="C679" s="235"/>
      <c r="D679" s="236" t="s">
        <v>215</v>
      </c>
      <c r="E679" s="237" t="s">
        <v>19</v>
      </c>
      <c r="F679" s="238" t="s">
        <v>950</v>
      </c>
      <c r="G679" s="235"/>
      <c r="H679" s="237" t="s">
        <v>19</v>
      </c>
      <c r="I679" s="239"/>
      <c r="J679" s="235"/>
      <c r="K679" s="235"/>
      <c r="L679" s="240"/>
      <c r="M679" s="241"/>
      <c r="N679" s="242"/>
      <c r="O679" s="242"/>
      <c r="P679" s="242"/>
      <c r="Q679" s="242"/>
      <c r="R679" s="242"/>
      <c r="S679" s="242"/>
      <c r="T679" s="24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4" t="s">
        <v>215</v>
      </c>
      <c r="AU679" s="244" t="s">
        <v>81</v>
      </c>
      <c r="AV679" s="13" t="s">
        <v>79</v>
      </c>
      <c r="AW679" s="13" t="s">
        <v>33</v>
      </c>
      <c r="AX679" s="13" t="s">
        <v>72</v>
      </c>
      <c r="AY679" s="244" t="s">
        <v>203</v>
      </c>
    </row>
    <row r="680" s="14" customFormat="1">
      <c r="A680" s="14"/>
      <c r="B680" s="245"/>
      <c r="C680" s="246"/>
      <c r="D680" s="236" t="s">
        <v>215</v>
      </c>
      <c r="E680" s="247" t="s">
        <v>19</v>
      </c>
      <c r="F680" s="248" t="s">
        <v>557</v>
      </c>
      <c r="G680" s="246"/>
      <c r="H680" s="249">
        <v>15.09</v>
      </c>
      <c r="I680" s="250"/>
      <c r="J680" s="246"/>
      <c r="K680" s="246"/>
      <c r="L680" s="251"/>
      <c r="M680" s="252"/>
      <c r="N680" s="253"/>
      <c r="O680" s="253"/>
      <c r="P680" s="253"/>
      <c r="Q680" s="253"/>
      <c r="R680" s="253"/>
      <c r="S680" s="253"/>
      <c r="T680" s="25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5" t="s">
        <v>215</v>
      </c>
      <c r="AU680" s="255" t="s">
        <v>81</v>
      </c>
      <c r="AV680" s="14" t="s">
        <v>81</v>
      </c>
      <c r="AW680" s="14" t="s">
        <v>33</v>
      </c>
      <c r="AX680" s="14" t="s">
        <v>72</v>
      </c>
      <c r="AY680" s="255" t="s">
        <v>203</v>
      </c>
    </row>
    <row r="681" s="13" customFormat="1">
      <c r="A681" s="13"/>
      <c r="B681" s="234"/>
      <c r="C681" s="235"/>
      <c r="D681" s="236" t="s">
        <v>215</v>
      </c>
      <c r="E681" s="237" t="s">
        <v>19</v>
      </c>
      <c r="F681" s="238" t="s">
        <v>216</v>
      </c>
      <c r="G681" s="235"/>
      <c r="H681" s="237" t="s">
        <v>19</v>
      </c>
      <c r="I681" s="239"/>
      <c r="J681" s="235"/>
      <c r="K681" s="235"/>
      <c r="L681" s="240"/>
      <c r="M681" s="241"/>
      <c r="N681" s="242"/>
      <c r="O681" s="242"/>
      <c r="P681" s="242"/>
      <c r="Q681" s="242"/>
      <c r="R681" s="242"/>
      <c r="S681" s="242"/>
      <c r="T681" s="24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4" t="s">
        <v>215</v>
      </c>
      <c r="AU681" s="244" t="s">
        <v>81</v>
      </c>
      <c r="AV681" s="13" t="s">
        <v>79</v>
      </c>
      <c r="AW681" s="13" t="s">
        <v>33</v>
      </c>
      <c r="AX681" s="13" t="s">
        <v>72</v>
      </c>
      <c r="AY681" s="244" t="s">
        <v>203</v>
      </c>
    </row>
    <row r="682" s="13" customFormat="1">
      <c r="A682" s="13"/>
      <c r="B682" s="234"/>
      <c r="C682" s="235"/>
      <c r="D682" s="236" t="s">
        <v>215</v>
      </c>
      <c r="E682" s="237" t="s">
        <v>19</v>
      </c>
      <c r="F682" s="238" t="s">
        <v>1318</v>
      </c>
      <c r="G682" s="235"/>
      <c r="H682" s="237" t="s">
        <v>19</v>
      </c>
      <c r="I682" s="239"/>
      <c r="J682" s="235"/>
      <c r="K682" s="235"/>
      <c r="L682" s="240"/>
      <c r="M682" s="241"/>
      <c r="N682" s="242"/>
      <c r="O682" s="242"/>
      <c r="P682" s="242"/>
      <c r="Q682" s="242"/>
      <c r="R682" s="242"/>
      <c r="S682" s="242"/>
      <c r="T682" s="24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4" t="s">
        <v>215</v>
      </c>
      <c r="AU682" s="244" t="s">
        <v>81</v>
      </c>
      <c r="AV682" s="13" t="s">
        <v>79</v>
      </c>
      <c r="AW682" s="13" t="s">
        <v>33</v>
      </c>
      <c r="AX682" s="13" t="s">
        <v>72</v>
      </c>
      <c r="AY682" s="244" t="s">
        <v>203</v>
      </c>
    </row>
    <row r="683" s="13" customFormat="1">
      <c r="A683" s="13"/>
      <c r="B683" s="234"/>
      <c r="C683" s="235"/>
      <c r="D683" s="236" t="s">
        <v>215</v>
      </c>
      <c r="E683" s="237" t="s">
        <v>19</v>
      </c>
      <c r="F683" s="238" t="s">
        <v>559</v>
      </c>
      <c r="G683" s="235"/>
      <c r="H683" s="237" t="s">
        <v>19</v>
      </c>
      <c r="I683" s="239"/>
      <c r="J683" s="235"/>
      <c r="K683" s="235"/>
      <c r="L683" s="240"/>
      <c r="M683" s="241"/>
      <c r="N683" s="242"/>
      <c r="O683" s="242"/>
      <c r="P683" s="242"/>
      <c r="Q683" s="242"/>
      <c r="R683" s="242"/>
      <c r="S683" s="242"/>
      <c r="T683" s="24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4" t="s">
        <v>215</v>
      </c>
      <c r="AU683" s="244" t="s">
        <v>81</v>
      </c>
      <c r="AV683" s="13" t="s">
        <v>79</v>
      </c>
      <c r="AW683" s="13" t="s">
        <v>33</v>
      </c>
      <c r="AX683" s="13" t="s">
        <v>72</v>
      </c>
      <c r="AY683" s="244" t="s">
        <v>203</v>
      </c>
    </row>
    <row r="684" s="13" customFormat="1">
      <c r="A684" s="13"/>
      <c r="B684" s="234"/>
      <c r="C684" s="235"/>
      <c r="D684" s="236" t="s">
        <v>215</v>
      </c>
      <c r="E684" s="237" t="s">
        <v>19</v>
      </c>
      <c r="F684" s="238" t="s">
        <v>949</v>
      </c>
      <c r="G684" s="235"/>
      <c r="H684" s="237" t="s">
        <v>19</v>
      </c>
      <c r="I684" s="239"/>
      <c r="J684" s="235"/>
      <c r="K684" s="235"/>
      <c r="L684" s="240"/>
      <c r="M684" s="241"/>
      <c r="N684" s="242"/>
      <c r="O684" s="242"/>
      <c r="P684" s="242"/>
      <c r="Q684" s="242"/>
      <c r="R684" s="242"/>
      <c r="S684" s="242"/>
      <c r="T684" s="24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4" t="s">
        <v>215</v>
      </c>
      <c r="AU684" s="244" t="s">
        <v>81</v>
      </c>
      <c r="AV684" s="13" t="s">
        <v>79</v>
      </c>
      <c r="AW684" s="13" t="s">
        <v>33</v>
      </c>
      <c r="AX684" s="13" t="s">
        <v>72</v>
      </c>
      <c r="AY684" s="244" t="s">
        <v>203</v>
      </c>
    </row>
    <row r="685" s="13" customFormat="1">
      <c r="A685" s="13"/>
      <c r="B685" s="234"/>
      <c r="C685" s="235"/>
      <c r="D685" s="236" t="s">
        <v>215</v>
      </c>
      <c r="E685" s="237" t="s">
        <v>19</v>
      </c>
      <c r="F685" s="238" t="s">
        <v>950</v>
      </c>
      <c r="G685" s="235"/>
      <c r="H685" s="237" t="s">
        <v>19</v>
      </c>
      <c r="I685" s="239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215</v>
      </c>
      <c r="AU685" s="244" t="s">
        <v>81</v>
      </c>
      <c r="AV685" s="13" t="s">
        <v>79</v>
      </c>
      <c r="AW685" s="13" t="s">
        <v>33</v>
      </c>
      <c r="AX685" s="13" t="s">
        <v>72</v>
      </c>
      <c r="AY685" s="244" t="s">
        <v>203</v>
      </c>
    </row>
    <row r="686" s="14" customFormat="1">
      <c r="A686" s="14"/>
      <c r="B686" s="245"/>
      <c r="C686" s="246"/>
      <c r="D686" s="236" t="s">
        <v>215</v>
      </c>
      <c r="E686" s="247" t="s">
        <v>19</v>
      </c>
      <c r="F686" s="248" t="s">
        <v>560</v>
      </c>
      <c r="G686" s="246"/>
      <c r="H686" s="249">
        <v>38.869999999999997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5" t="s">
        <v>215</v>
      </c>
      <c r="AU686" s="255" t="s">
        <v>81</v>
      </c>
      <c r="AV686" s="14" t="s">
        <v>81</v>
      </c>
      <c r="AW686" s="14" t="s">
        <v>33</v>
      </c>
      <c r="AX686" s="14" t="s">
        <v>72</v>
      </c>
      <c r="AY686" s="255" t="s">
        <v>203</v>
      </c>
    </row>
    <row r="687" s="13" customFormat="1">
      <c r="A687" s="13"/>
      <c r="B687" s="234"/>
      <c r="C687" s="235"/>
      <c r="D687" s="236" t="s">
        <v>215</v>
      </c>
      <c r="E687" s="237" t="s">
        <v>19</v>
      </c>
      <c r="F687" s="238" t="s">
        <v>216</v>
      </c>
      <c r="G687" s="235"/>
      <c r="H687" s="237" t="s">
        <v>19</v>
      </c>
      <c r="I687" s="239"/>
      <c r="J687" s="235"/>
      <c r="K687" s="235"/>
      <c r="L687" s="240"/>
      <c r="M687" s="241"/>
      <c r="N687" s="242"/>
      <c r="O687" s="242"/>
      <c r="P687" s="242"/>
      <c r="Q687" s="242"/>
      <c r="R687" s="242"/>
      <c r="S687" s="242"/>
      <c r="T687" s="24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4" t="s">
        <v>215</v>
      </c>
      <c r="AU687" s="244" t="s">
        <v>81</v>
      </c>
      <c r="AV687" s="13" t="s">
        <v>79</v>
      </c>
      <c r="AW687" s="13" t="s">
        <v>33</v>
      </c>
      <c r="AX687" s="13" t="s">
        <v>72</v>
      </c>
      <c r="AY687" s="244" t="s">
        <v>203</v>
      </c>
    </row>
    <row r="688" s="13" customFormat="1">
      <c r="A688" s="13"/>
      <c r="B688" s="234"/>
      <c r="C688" s="235"/>
      <c r="D688" s="236" t="s">
        <v>215</v>
      </c>
      <c r="E688" s="237" t="s">
        <v>19</v>
      </c>
      <c r="F688" s="238" t="s">
        <v>1319</v>
      </c>
      <c r="G688" s="235"/>
      <c r="H688" s="237" t="s">
        <v>19</v>
      </c>
      <c r="I688" s="239"/>
      <c r="J688" s="235"/>
      <c r="K688" s="235"/>
      <c r="L688" s="240"/>
      <c r="M688" s="241"/>
      <c r="N688" s="242"/>
      <c r="O688" s="242"/>
      <c r="P688" s="242"/>
      <c r="Q688" s="242"/>
      <c r="R688" s="242"/>
      <c r="S688" s="242"/>
      <c r="T688" s="24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4" t="s">
        <v>215</v>
      </c>
      <c r="AU688" s="244" t="s">
        <v>81</v>
      </c>
      <c r="AV688" s="13" t="s">
        <v>79</v>
      </c>
      <c r="AW688" s="13" t="s">
        <v>33</v>
      </c>
      <c r="AX688" s="13" t="s">
        <v>72</v>
      </c>
      <c r="AY688" s="244" t="s">
        <v>203</v>
      </c>
    </row>
    <row r="689" s="13" customFormat="1">
      <c r="A689" s="13"/>
      <c r="B689" s="234"/>
      <c r="C689" s="235"/>
      <c r="D689" s="236" t="s">
        <v>215</v>
      </c>
      <c r="E689" s="237" t="s">
        <v>19</v>
      </c>
      <c r="F689" s="238" t="s">
        <v>559</v>
      </c>
      <c r="G689" s="235"/>
      <c r="H689" s="237" t="s">
        <v>19</v>
      </c>
      <c r="I689" s="239"/>
      <c r="J689" s="235"/>
      <c r="K689" s="235"/>
      <c r="L689" s="240"/>
      <c r="M689" s="241"/>
      <c r="N689" s="242"/>
      <c r="O689" s="242"/>
      <c r="P689" s="242"/>
      <c r="Q689" s="242"/>
      <c r="R689" s="242"/>
      <c r="S689" s="242"/>
      <c r="T689" s="24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4" t="s">
        <v>215</v>
      </c>
      <c r="AU689" s="244" t="s">
        <v>81</v>
      </c>
      <c r="AV689" s="13" t="s">
        <v>79</v>
      </c>
      <c r="AW689" s="13" t="s">
        <v>33</v>
      </c>
      <c r="AX689" s="13" t="s">
        <v>72</v>
      </c>
      <c r="AY689" s="244" t="s">
        <v>203</v>
      </c>
    </row>
    <row r="690" s="13" customFormat="1">
      <c r="A690" s="13"/>
      <c r="B690" s="234"/>
      <c r="C690" s="235"/>
      <c r="D690" s="236" t="s">
        <v>215</v>
      </c>
      <c r="E690" s="237" t="s">
        <v>19</v>
      </c>
      <c r="F690" s="238" t="s">
        <v>949</v>
      </c>
      <c r="G690" s="235"/>
      <c r="H690" s="237" t="s">
        <v>19</v>
      </c>
      <c r="I690" s="239"/>
      <c r="J690" s="235"/>
      <c r="K690" s="235"/>
      <c r="L690" s="240"/>
      <c r="M690" s="241"/>
      <c r="N690" s="242"/>
      <c r="O690" s="242"/>
      <c r="P690" s="242"/>
      <c r="Q690" s="242"/>
      <c r="R690" s="242"/>
      <c r="S690" s="242"/>
      <c r="T690" s="24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4" t="s">
        <v>215</v>
      </c>
      <c r="AU690" s="244" t="s">
        <v>81</v>
      </c>
      <c r="AV690" s="13" t="s">
        <v>79</v>
      </c>
      <c r="AW690" s="13" t="s">
        <v>33</v>
      </c>
      <c r="AX690" s="13" t="s">
        <v>72</v>
      </c>
      <c r="AY690" s="244" t="s">
        <v>203</v>
      </c>
    </row>
    <row r="691" s="13" customFormat="1">
      <c r="A691" s="13"/>
      <c r="B691" s="234"/>
      <c r="C691" s="235"/>
      <c r="D691" s="236" t="s">
        <v>215</v>
      </c>
      <c r="E691" s="237" t="s">
        <v>19</v>
      </c>
      <c r="F691" s="238" t="s">
        <v>950</v>
      </c>
      <c r="G691" s="235"/>
      <c r="H691" s="237" t="s">
        <v>19</v>
      </c>
      <c r="I691" s="239"/>
      <c r="J691" s="235"/>
      <c r="K691" s="235"/>
      <c r="L691" s="240"/>
      <c r="M691" s="241"/>
      <c r="N691" s="242"/>
      <c r="O691" s="242"/>
      <c r="P691" s="242"/>
      <c r="Q691" s="242"/>
      <c r="R691" s="242"/>
      <c r="S691" s="242"/>
      <c r="T691" s="24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4" t="s">
        <v>215</v>
      </c>
      <c r="AU691" s="244" t="s">
        <v>81</v>
      </c>
      <c r="AV691" s="13" t="s">
        <v>79</v>
      </c>
      <c r="AW691" s="13" t="s">
        <v>33</v>
      </c>
      <c r="AX691" s="13" t="s">
        <v>72</v>
      </c>
      <c r="AY691" s="244" t="s">
        <v>203</v>
      </c>
    </row>
    <row r="692" s="14" customFormat="1">
      <c r="A692" s="14"/>
      <c r="B692" s="245"/>
      <c r="C692" s="246"/>
      <c r="D692" s="236" t="s">
        <v>215</v>
      </c>
      <c r="E692" s="247" t="s">
        <v>19</v>
      </c>
      <c r="F692" s="248" t="s">
        <v>1210</v>
      </c>
      <c r="G692" s="246"/>
      <c r="H692" s="249">
        <v>1.5900000000000001</v>
      </c>
      <c r="I692" s="250"/>
      <c r="J692" s="246"/>
      <c r="K692" s="246"/>
      <c r="L692" s="251"/>
      <c r="M692" s="252"/>
      <c r="N692" s="253"/>
      <c r="O692" s="253"/>
      <c r="P692" s="253"/>
      <c r="Q692" s="253"/>
      <c r="R692" s="253"/>
      <c r="S692" s="253"/>
      <c r="T692" s="25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5" t="s">
        <v>215</v>
      </c>
      <c r="AU692" s="255" t="s">
        <v>81</v>
      </c>
      <c r="AV692" s="14" t="s">
        <v>81</v>
      </c>
      <c r="AW692" s="14" t="s">
        <v>33</v>
      </c>
      <c r="AX692" s="14" t="s">
        <v>72</v>
      </c>
      <c r="AY692" s="255" t="s">
        <v>203</v>
      </c>
    </row>
    <row r="693" s="13" customFormat="1">
      <c r="A693" s="13"/>
      <c r="B693" s="234"/>
      <c r="C693" s="235"/>
      <c r="D693" s="236" t="s">
        <v>215</v>
      </c>
      <c r="E693" s="237" t="s">
        <v>19</v>
      </c>
      <c r="F693" s="238" t="s">
        <v>216</v>
      </c>
      <c r="G693" s="235"/>
      <c r="H693" s="237" t="s">
        <v>19</v>
      </c>
      <c r="I693" s="239"/>
      <c r="J693" s="235"/>
      <c r="K693" s="235"/>
      <c r="L693" s="240"/>
      <c r="M693" s="241"/>
      <c r="N693" s="242"/>
      <c r="O693" s="242"/>
      <c r="P693" s="242"/>
      <c r="Q693" s="242"/>
      <c r="R693" s="242"/>
      <c r="S693" s="242"/>
      <c r="T693" s="24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4" t="s">
        <v>215</v>
      </c>
      <c r="AU693" s="244" t="s">
        <v>81</v>
      </c>
      <c r="AV693" s="13" t="s">
        <v>79</v>
      </c>
      <c r="AW693" s="13" t="s">
        <v>33</v>
      </c>
      <c r="AX693" s="13" t="s">
        <v>72</v>
      </c>
      <c r="AY693" s="244" t="s">
        <v>203</v>
      </c>
    </row>
    <row r="694" s="13" customFormat="1">
      <c r="A694" s="13"/>
      <c r="B694" s="234"/>
      <c r="C694" s="235"/>
      <c r="D694" s="236" t="s">
        <v>215</v>
      </c>
      <c r="E694" s="237" t="s">
        <v>19</v>
      </c>
      <c r="F694" s="238" t="s">
        <v>1320</v>
      </c>
      <c r="G694" s="235"/>
      <c r="H694" s="237" t="s">
        <v>19</v>
      </c>
      <c r="I694" s="239"/>
      <c r="J694" s="235"/>
      <c r="K694" s="235"/>
      <c r="L694" s="240"/>
      <c r="M694" s="241"/>
      <c r="N694" s="242"/>
      <c r="O694" s="242"/>
      <c r="P694" s="242"/>
      <c r="Q694" s="242"/>
      <c r="R694" s="242"/>
      <c r="S694" s="242"/>
      <c r="T694" s="24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4" t="s">
        <v>215</v>
      </c>
      <c r="AU694" s="244" t="s">
        <v>81</v>
      </c>
      <c r="AV694" s="13" t="s">
        <v>79</v>
      </c>
      <c r="AW694" s="13" t="s">
        <v>33</v>
      </c>
      <c r="AX694" s="13" t="s">
        <v>72</v>
      </c>
      <c r="AY694" s="244" t="s">
        <v>203</v>
      </c>
    </row>
    <row r="695" s="13" customFormat="1">
      <c r="A695" s="13"/>
      <c r="B695" s="234"/>
      <c r="C695" s="235"/>
      <c r="D695" s="236" t="s">
        <v>215</v>
      </c>
      <c r="E695" s="237" t="s">
        <v>19</v>
      </c>
      <c r="F695" s="238" t="s">
        <v>553</v>
      </c>
      <c r="G695" s="235"/>
      <c r="H695" s="237" t="s">
        <v>19</v>
      </c>
      <c r="I695" s="239"/>
      <c r="J695" s="235"/>
      <c r="K695" s="235"/>
      <c r="L695" s="240"/>
      <c r="M695" s="241"/>
      <c r="N695" s="242"/>
      <c r="O695" s="242"/>
      <c r="P695" s="242"/>
      <c r="Q695" s="242"/>
      <c r="R695" s="242"/>
      <c r="S695" s="242"/>
      <c r="T695" s="24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4" t="s">
        <v>215</v>
      </c>
      <c r="AU695" s="244" t="s">
        <v>81</v>
      </c>
      <c r="AV695" s="13" t="s">
        <v>79</v>
      </c>
      <c r="AW695" s="13" t="s">
        <v>33</v>
      </c>
      <c r="AX695" s="13" t="s">
        <v>72</v>
      </c>
      <c r="AY695" s="244" t="s">
        <v>203</v>
      </c>
    </row>
    <row r="696" s="13" customFormat="1">
      <c r="A696" s="13"/>
      <c r="B696" s="234"/>
      <c r="C696" s="235"/>
      <c r="D696" s="236" t="s">
        <v>215</v>
      </c>
      <c r="E696" s="237" t="s">
        <v>19</v>
      </c>
      <c r="F696" s="238" t="s">
        <v>949</v>
      </c>
      <c r="G696" s="235"/>
      <c r="H696" s="237" t="s">
        <v>19</v>
      </c>
      <c r="I696" s="239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215</v>
      </c>
      <c r="AU696" s="244" t="s">
        <v>81</v>
      </c>
      <c r="AV696" s="13" t="s">
        <v>79</v>
      </c>
      <c r="AW696" s="13" t="s">
        <v>33</v>
      </c>
      <c r="AX696" s="13" t="s">
        <v>72</v>
      </c>
      <c r="AY696" s="244" t="s">
        <v>203</v>
      </c>
    </row>
    <row r="697" s="13" customFormat="1">
      <c r="A697" s="13"/>
      <c r="B697" s="234"/>
      <c r="C697" s="235"/>
      <c r="D697" s="236" t="s">
        <v>215</v>
      </c>
      <c r="E697" s="237" t="s">
        <v>19</v>
      </c>
      <c r="F697" s="238" t="s">
        <v>950</v>
      </c>
      <c r="G697" s="235"/>
      <c r="H697" s="237" t="s">
        <v>19</v>
      </c>
      <c r="I697" s="239"/>
      <c r="J697" s="235"/>
      <c r="K697" s="235"/>
      <c r="L697" s="240"/>
      <c r="M697" s="241"/>
      <c r="N697" s="242"/>
      <c r="O697" s="242"/>
      <c r="P697" s="242"/>
      <c r="Q697" s="242"/>
      <c r="R697" s="242"/>
      <c r="S697" s="242"/>
      <c r="T697" s="24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4" t="s">
        <v>215</v>
      </c>
      <c r="AU697" s="244" t="s">
        <v>81</v>
      </c>
      <c r="AV697" s="13" t="s">
        <v>79</v>
      </c>
      <c r="AW697" s="13" t="s">
        <v>33</v>
      </c>
      <c r="AX697" s="13" t="s">
        <v>72</v>
      </c>
      <c r="AY697" s="244" t="s">
        <v>203</v>
      </c>
    </row>
    <row r="698" s="14" customFormat="1">
      <c r="A698" s="14"/>
      <c r="B698" s="245"/>
      <c r="C698" s="246"/>
      <c r="D698" s="236" t="s">
        <v>215</v>
      </c>
      <c r="E698" s="247" t="s">
        <v>19</v>
      </c>
      <c r="F698" s="248" t="s">
        <v>554</v>
      </c>
      <c r="G698" s="246"/>
      <c r="H698" s="249">
        <v>75.170000000000002</v>
      </c>
      <c r="I698" s="250"/>
      <c r="J698" s="246"/>
      <c r="K698" s="246"/>
      <c r="L698" s="251"/>
      <c r="M698" s="252"/>
      <c r="N698" s="253"/>
      <c r="O698" s="253"/>
      <c r="P698" s="253"/>
      <c r="Q698" s="253"/>
      <c r="R698" s="253"/>
      <c r="S698" s="253"/>
      <c r="T698" s="25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5" t="s">
        <v>215</v>
      </c>
      <c r="AU698" s="255" t="s">
        <v>81</v>
      </c>
      <c r="AV698" s="14" t="s">
        <v>81</v>
      </c>
      <c r="AW698" s="14" t="s">
        <v>33</v>
      </c>
      <c r="AX698" s="14" t="s">
        <v>72</v>
      </c>
      <c r="AY698" s="255" t="s">
        <v>203</v>
      </c>
    </row>
    <row r="699" s="13" customFormat="1">
      <c r="A699" s="13"/>
      <c r="B699" s="234"/>
      <c r="C699" s="235"/>
      <c r="D699" s="236" t="s">
        <v>215</v>
      </c>
      <c r="E699" s="237" t="s">
        <v>19</v>
      </c>
      <c r="F699" s="238" t="s">
        <v>216</v>
      </c>
      <c r="G699" s="235"/>
      <c r="H699" s="237" t="s">
        <v>19</v>
      </c>
      <c r="I699" s="239"/>
      <c r="J699" s="235"/>
      <c r="K699" s="235"/>
      <c r="L699" s="240"/>
      <c r="M699" s="241"/>
      <c r="N699" s="242"/>
      <c r="O699" s="242"/>
      <c r="P699" s="242"/>
      <c r="Q699" s="242"/>
      <c r="R699" s="242"/>
      <c r="S699" s="242"/>
      <c r="T699" s="24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4" t="s">
        <v>215</v>
      </c>
      <c r="AU699" s="244" t="s">
        <v>81</v>
      </c>
      <c r="AV699" s="13" t="s">
        <v>79</v>
      </c>
      <c r="AW699" s="13" t="s">
        <v>33</v>
      </c>
      <c r="AX699" s="13" t="s">
        <v>72</v>
      </c>
      <c r="AY699" s="244" t="s">
        <v>203</v>
      </c>
    </row>
    <row r="700" s="13" customFormat="1">
      <c r="A700" s="13"/>
      <c r="B700" s="234"/>
      <c r="C700" s="235"/>
      <c r="D700" s="236" t="s">
        <v>215</v>
      </c>
      <c r="E700" s="237" t="s">
        <v>19</v>
      </c>
      <c r="F700" s="238" t="s">
        <v>1321</v>
      </c>
      <c r="G700" s="235"/>
      <c r="H700" s="237" t="s">
        <v>19</v>
      </c>
      <c r="I700" s="239"/>
      <c r="J700" s="235"/>
      <c r="K700" s="235"/>
      <c r="L700" s="240"/>
      <c r="M700" s="241"/>
      <c r="N700" s="242"/>
      <c r="O700" s="242"/>
      <c r="P700" s="242"/>
      <c r="Q700" s="242"/>
      <c r="R700" s="242"/>
      <c r="S700" s="242"/>
      <c r="T700" s="24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4" t="s">
        <v>215</v>
      </c>
      <c r="AU700" s="244" t="s">
        <v>81</v>
      </c>
      <c r="AV700" s="13" t="s">
        <v>79</v>
      </c>
      <c r="AW700" s="13" t="s">
        <v>33</v>
      </c>
      <c r="AX700" s="13" t="s">
        <v>72</v>
      </c>
      <c r="AY700" s="244" t="s">
        <v>203</v>
      </c>
    </row>
    <row r="701" s="13" customFormat="1">
      <c r="A701" s="13"/>
      <c r="B701" s="234"/>
      <c r="C701" s="235"/>
      <c r="D701" s="236" t="s">
        <v>215</v>
      </c>
      <c r="E701" s="237" t="s">
        <v>19</v>
      </c>
      <c r="F701" s="238" t="s">
        <v>1213</v>
      </c>
      <c r="G701" s="235"/>
      <c r="H701" s="237" t="s">
        <v>19</v>
      </c>
      <c r="I701" s="239"/>
      <c r="J701" s="235"/>
      <c r="K701" s="235"/>
      <c r="L701" s="240"/>
      <c r="M701" s="241"/>
      <c r="N701" s="242"/>
      <c r="O701" s="242"/>
      <c r="P701" s="242"/>
      <c r="Q701" s="242"/>
      <c r="R701" s="242"/>
      <c r="S701" s="242"/>
      <c r="T701" s="24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4" t="s">
        <v>215</v>
      </c>
      <c r="AU701" s="244" t="s">
        <v>81</v>
      </c>
      <c r="AV701" s="13" t="s">
        <v>79</v>
      </c>
      <c r="AW701" s="13" t="s">
        <v>33</v>
      </c>
      <c r="AX701" s="13" t="s">
        <v>72</v>
      </c>
      <c r="AY701" s="244" t="s">
        <v>203</v>
      </c>
    </row>
    <row r="702" s="13" customFormat="1">
      <c r="A702" s="13"/>
      <c r="B702" s="234"/>
      <c r="C702" s="235"/>
      <c r="D702" s="236" t="s">
        <v>215</v>
      </c>
      <c r="E702" s="237" t="s">
        <v>19</v>
      </c>
      <c r="F702" s="238" t="s">
        <v>949</v>
      </c>
      <c r="G702" s="235"/>
      <c r="H702" s="237" t="s">
        <v>19</v>
      </c>
      <c r="I702" s="239"/>
      <c r="J702" s="235"/>
      <c r="K702" s="235"/>
      <c r="L702" s="240"/>
      <c r="M702" s="241"/>
      <c r="N702" s="242"/>
      <c r="O702" s="242"/>
      <c r="P702" s="242"/>
      <c r="Q702" s="242"/>
      <c r="R702" s="242"/>
      <c r="S702" s="242"/>
      <c r="T702" s="24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4" t="s">
        <v>215</v>
      </c>
      <c r="AU702" s="244" t="s">
        <v>81</v>
      </c>
      <c r="AV702" s="13" t="s">
        <v>79</v>
      </c>
      <c r="AW702" s="13" t="s">
        <v>33</v>
      </c>
      <c r="AX702" s="13" t="s">
        <v>72</v>
      </c>
      <c r="AY702" s="244" t="s">
        <v>203</v>
      </c>
    </row>
    <row r="703" s="13" customFormat="1">
      <c r="A703" s="13"/>
      <c r="B703" s="234"/>
      <c r="C703" s="235"/>
      <c r="D703" s="236" t="s">
        <v>215</v>
      </c>
      <c r="E703" s="237" t="s">
        <v>19</v>
      </c>
      <c r="F703" s="238" t="s">
        <v>950</v>
      </c>
      <c r="G703" s="235"/>
      <c r="H703" s="237" t="s">
        <v>19</v>
      </c>
      <c r="I703" s="239"/>
      <c r="J703" s="235"/>
      <c r="K703" s="235"/>
      <c r="L703" s="240"/>
      <c r="M703" s="241"/>
      <c r="N703" s="242"/>
      <c r="O703" s="242"/>
      <c r="P703" s="242"/>
      <c r="Q703" s="242"/>
      <c r="R703" s="242"/>
      <c r="S703" s="242"/>
      <c r="T703" s="24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4" t="s">
        <v>215</v>
      </c>
      <c r="AU703" s="244" t="s">
        <v>81</v>
      </c>
      <c r="AV703" s="13" t="s">
        <v>79</v>
      </c>
      <c r="AW703" s="13" t="s">
        <v>33</v>
      </c>
      <c r="AX703" s="13" t="s">
        <v>72</v>
      </c>
      <c r="AY703" s="244" t="s">
        <v>203</v>
      </c>
    </row>
    <row r="704" s="14" customFormat="1">
      <c r="A704" s="14"/>
      <c r="B704" s="245"/>
      <c r="C704" s="246"/>
      <c r="D704" s="236" t="s">
        <v>215</v>
      </c>
      <c r="E704" s="247" t="s">
        <v>19</v>
      </c>
      <c r="F704" s="248" t="s">
        <v>1214</v>
      </c>
      <c r="G704" s="246"/>
      <c r="H704" s="249">
        <v>7.7300000000000004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215</v>
      </c>
      <c r="AU704" s="255" t="s">
        <v>81</v>
      </c>
      <c r="AV704" s="14" t="s">
        <v>81</v>
      </c>
      <c r="AW704" s="14" t="s">
        <v>33</v>
      </c>
      <c r="AX704" s="14" t="s">
        <v>72</v>
      </c>
      <c r="AY704" s="255" t="s">
        <v>203</v>
      </c>
    </row>
    <row r="705" s="15" customFormat="1">
      <c r="A705" s="15"/>
      <c r="B705" s="256"/>
      <c r="C705" s="257"/>
      <c r="D705" s="236" t="s">
        <v>215</v>
      </c>
      <c r="E705" s="258" t="s">
        <v>19</v>
      </c>
      <c r="F705" s="259" t="s">
        <v>246</v>
      </c>
      <c r="G705" s="257"/>
      <c r="H705" s="260">
        <v>200.26000000000002</v>
      </c>
      <c r="I705" s="261"/>
      <c r="J705" s="257"/>
      <c r="K705" s="257"/>
      <c r="L705" s="262"/>
      <c r="M705" s="263"/>
      <c r="N705" s="264"/>
      <c r="O705" s="264"/>
      <c r="P705" s="264"/>
      <c r="Q705" s="264"/>
      <c r="R705" s="264"/>
      <c r="S705" s="264"/>
      <c r="T705" s="26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66" t="s">
        <v>215</v>
      </c>
      <c r="AU705" s="266" t="s">
        <v>81</v>
      </c>
      <c r="AV705" s="15" t="s">
        <v>211</v>
      </c>
      <c r="AW705" s="15" t="s">
        <v>33</v>
      </c>
      <c r="AX705" s="15" t="s">
        <v>79</v>
      </c>
      <c r="AY705" s="266" t="s">
        <v>203</v>
      </c>
    </row>
    <row r="706" s="14" customFormat="1">
      <c r="A706" s="14"/>
      <c r="B706" s="245"/>
      <c r="C706" s="246"/>
      <c r="D706" s="236" t="s">
        <v>215</v>
      </c>
      <c r="E706" s="246"/>
      <c r="F706" s="248" t="s">
        <v>1323</v>
      </c>
      <c r="G706" s="246"/>
      <c r="H706" s="249">
        <v>220.286</v>
      </c>
      <c r="I706" s="250"/>
      <c r="J706" s="246"/>
      <c r="K706" s="246"/>
      <c r="L706" s="251"/>
      <c r="M706" s="252"/>
      <c r="N706" s="253"/>
      <c r="O706" s="253"/>
      <c r="P706" s="253"/>
      <c r="Q706" s="253"/>
      <c r="R706" s="253"/>
      <c r="S706" s="253"/>
      <c r="T706" s="25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5" t="s">
        <v>215</v>
      </c>
      <c r="AU706" s="255" t="s">
        <v>81</v>
      </c>
      <c r="AV706" s="14" t="s">
        <v>81</v>
      </c>
      <c r="AW706" s="14" t="s">
        <v>4</v>
      </c>
      <c r="AX706" s="14" t="s">
        <v>79</v>
      </c>
      <c r="AY706" s="255" t="s">
        <v>203</v>
      </c>
    </row>
    <row r="707" s="2" customFormat="1" ht="24.15" customHeight="1">
      <c r="A707" s="40"/>
      <c r="B707" s="41"/>
      <c r="C707" s="216" t="s">
        <v>884</v>
      </c>
      <c r="D707" s="216" t="s">
        <v>206</v>
      </c>
      <c r="E707" s="217" t="s">
        <v>966</v>
      </c>
      <c r="F707" s="218" t="s">
        <v>967</v>
      </c>
      <c r="G707" s="219" t="s">
        <v>209</v>
      </c>
      <c r="H707" s="220">
        <v>57.869</v>
      </c>
      <c r="I707" s="221"/>
      <c r="J707" s="222">
        <f>ROUND(I707*H707,2)</f>
        <v>0</v>
      </c>
      <c r="K707" s="218" t="s">
        <v>210</v>
      </c>
      <c r="L707" s="46"/>
      <c r="M707" s="223" t="s">
        <v>19</v>
      </c>
      <c r="N707" s="224" t="s">
        <v>43</v>
      </c>
      <c r="O707" s="86"/>
      <c r="P707" s="225">
        <f>O707*H707</f>
        <v>0</v>
      </c>
      <c r="Q707" s="225">
        <v>0</v>
      </c>
      <c r="R707" s="225">
        <f>Q707*H707</f>
        <v>0</v>
      </c>
      <c r="S707" s="225">
        <v>3.0000000000000001E-05</v>
      </c>
      <c r="T707" s="226">
        <f>S707*H707</f>
        <v>0.0017360699999999999</v>
      </c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R707" s="227" t="s">
        <v>321</v>
      </c>
      <c r="AT707" s="227" t="s">
        <v>206</v>
      </c>
      <c r="AU707" s="227" t="s">
        <v>81</v>
      </c>
      <c r="AY707" s="19" t="s">
        <v>203</v>
      </c>
      <c r="BE707" s="228">
        <f>IF(N707="základní",J707,0)</f>
        <v>0</v>
      </c>
      <c r="BF707" s="228">
        <f>IF(N707="snížená",J707,0)</f>
        <v>0</v>
      </c>
      <c r="BG707" s="228">
        <f>IF(N707="zákl. přenesená",J707,0)</f>
        <v>0</v>
      </c>
      <c r="BH707" s="228">
        <f>IF(N707="sníž. přenesená",J707,0)</f>
        <v>0</v>
      </c>
      <c r="BI707" s="228">
        <f>IF(N707="nulová",J707,0)</f>
        <v>0</v>
      </c>
      <c r="BJ707" s="19" t="s">
        <v>79</v>
      </c>
      <c r="BK707" s="228">
        <f>ROUND(I707*H707,2)</f>
        <v>0</v>
      </c>
      <c r="BL707" s="19" t="s">
        <v>321</v>
      </c>
      <c r="BM707" s="227" t="s">
        <v>1324</v>
      </c>
    </row>
    <row r="708" s="2" customFormat="1">
      <c r="A708" s="40"/>
      <c r="B708" s="41"/>
      <c r="C708" s="42"/>
      <c r="D708" s="229" t="s">
        <v>213</v>
      </c>
      <c r="E708" s="42"/>
      <c r="F708" s="230" t="s">
        <v>969</v>
      </c>
      <c r="G708" s="42"/>
      <c r="H708" s="42"/>
      <c r="I708" s="231"/>
      <c r="J708" s="42"/>
      <c r="K708" s="42"/>
      <c r="L708" s="46"/>
      <c r="M708" s="232"/>
      <c r="N708" s="233"/>
      <c r="O708" s="86"/>
      <c r="P708" s="86"/>
      <c r="Q708" s="86"/>
      <c r="R708" s="86"/>
      <c r="S708" s="86"/>
      <c r="T708" s="87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T708" s="19" t="s">
        <v>213</v>
      </c>
      <c r="AU708" s="19" t="s">
        <v>81</v>
      </c>
    </row>
    <row r="709" s="13" customFormat="1">
      <c r="A709" s="13"/>
      <c r="B709" s="234"/>
      <c r="C709" s="235"/>
      <c r="D709" s="236" t="s">
        <v>215</v>
      </c>
      <c r="E709" s="237" t="s">
        <v>19</v>
      </c>
      <c r="F709" s="238" t="s">
        <v>216</v>
      </c>
      <c r="G709" s="235"/>
      <c r="H709" s="237" t="s">
        <v>19</v>
      </c>
      <c r="I709" s="239"/>
      <c r="J709" s="235"/>
      <c r="K709" s="235"/>
      <c r="L709" s="240"/>
      <c r="M709" s="241"/>
      <c r="N709" s="242"/>
      <c r="O709" s="242"/>
      <c r="P709" s="242"/>
      <c r="Q709" s="242"/>
      <c r="R709" s="242"/>
      <c r="S709" s="242"/>
      <c r="T709" s="24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4" t="s">
        <v>215</v>
      </c>
      <c r="AU709" s="244" t="s">
        <v>81</v>
      </c>
      <c r="AV709" s="13" t="s">
        <v>79</v>
      </c>
      <c r="AW709" s="13" t="s">
        <v>33</v>
      </c>
      <c r="AX709" s="13" t="s">
        <v>72</v>
      </c>
      <c r="AY709" s="244" t="s">
        <v>203</v>
      </c>
    </row>
    <row r="710" s="13" customFormat="1">
      <c r="A710" s="13"/>
      <c r="B710" s="234"/>
      <c r="C710" s="235"/>
      <c r="D710" s="236" t="s">
        <v>215</v>
      </c>
      <c r="E710" s="237" t="s">
        <v>19</v>
      </c>
      <c r="F710" s="238" t="s">
        <v>1325</v>
      </c>
      <c r="G710" s="235"/>
      <c r="H710" s="237" t="s">
        <v>19</v>
      </c>
      <c r="I710" s="239"/>
      <c r="J710" s="235"/>
      <c r="K710" s="235"/>
      <c r="L710" s="240"/>
      <c r="M710" s="241"/>
      <c r="N710" s="242"/>
      <c r="O710" s="242"/>
      <c r="P710" s="242"/>
      <c r="Q710" s="242"/>
      <c r="R710" s="242"/>
      <c r="S710" s="242"/>
      <c r="T710" s="24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4" t="s">
        <v>215</v>
      </c>
      <c r="AU710" s="244" t="s">
        <v>81</v>
      </c>
      <c r="AV710" s="13" t="s">
        <v>79</v>
      </c>
      <c r="AW710" s="13" t="s">
        <v>33</v>
      </c>
      <c r="AX710" s="13" t="s">
        <v>72</v>
      </c>
      <c r="AY710" s="244" t="s">
        <v>203</v>
      </c>
    </row>
    <row r="711" s="13" customFormat="1">
      <c r="A711" s="13"/>
      <c r="B711" s="234"/>
      <c r="C711" s="235"/>
      <c r="D711" s="236" t="s">
        <v>215</v>
      </c>
      <c r="E711" s="237" t="s">
        <v>19</v>
      </c>
      <c r="F711" s="238" t="s">
        <v>541</v>
      </c>
      <c r="G711" s="235"/>
      <c r="H711" s="237" t="s">
        <v>19</v>
      </c>
      <c r="I711" s="239"/>
      <c r="J711" s="235"/>
      <c r="K711" s="235"/>
      <c r="L711" s="240"/>
      <c r="M711" s="241"/>
      <c r="N711" s="242"/>
      <c r="O711" s="242"/>
      <c r="P711" s="242"/>
      <c r="Q711" s="242"/>
      <c r="R711" s="242"/>
      <c r="S711" s="242"/>
      <c r="T711" s="24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4" t="s">
        <v>215</v>
      </c>
      <c r="AU711" s="244" t="s">
        <v>81</v>
      </c>
      <c r="AV711" s="13" t="s">
        <v>79</v>
      </c>
      <c r="AW711" s="13" t="s">
        <v>33</v>
      </c>
      <c r="AX711" s="13" t="s">
        <v>72</v>
      </c>
      <c r="AY711" s="244" t="s">
        <v>203</v>
      </c>
    </row>
    <row r="712" s="13" customFormat="1">
      <c r="A712" s="13"/>
      <c r="B712" s="234"/>
      <c r="C712" s="235"/>
      <c r="D712" s="236" t="s">
        <v>215</v>
      </c>
      <c r="E712" s="237" t="s">
        <v>19</v>
      </c>
      <c r="F712" s="238" t="s">
        <v>949</v>
      </c>
      <c r="G712" s="235"/>
      <c r="H712" s="237" t="s">
        <v>19</v>
      </c>
      <c r="I712" s="239"/>
      <c r="J712" s="235"/>
      <c r="K712" s="235"/>
      <c r="L712" s="240"/>
      <c r="M712" s="241"/>
      <c r="N712" s="242"/>
      <c r="O712" s="242"/>
      <c r="P712" s="242"/>
      <c r="Q712" s="242"/>
      <c r="R712" s="242"/>
      <c r="S712" s="242"/>
      <c r="T712" s="24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4" t="s">
        <v>215</v>
      </c>
      <c r="AU712" s="244" t="s">
        <v>81</v>
      </c>
      <c r="AV712" s="13" t="s">
        <v>79</v>
      </c>
      <c r="AW712" s="13" t="s">
        <v>33</v>
      </c>
      <c r="AX712" s="13" t="s">
        <v>72</v>
      </c>
      <c r="AY712" s="244" t="s">
        <v>203</v>
      </c>
    </row>
    <row r="713" s="13" customFormat="1">
      <c r="A713" s="13"/>
      <c r="B713" s="234"/>
      <c r="C713" s="235"/>
      <c r="D713" s="236" t="s">
        <v>215</v>
      </c>
      <c r="E713" s="237" t="s">
        <v>19</v>
      </c>
      <c r="F713" s="238" t="s">
        <v>971</v>
      </c>
      <c r="G713" s="235"/>
      <c r="H713" s="237" t="s">
        <v>19</v>
      </c>
      <c r="I713" s="239"/>
      <c r="J713" s="235"/>
      <c r="K713" s="235"/>
      <c r="L713" s="240"/>
      <c r="M713" s="241"/>
      <c r="N713" s="242"/>
      <c r="O713" s="242"/>
      <c r="P713" s="242"/>
      <c r="Q713" s="242"/>
      <c r="R713" s="242"/>
      <c r="S713" s="242"/>
      <c r="T713" s="24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4" t="s">
        <v>215</v>
      </c>
      <c r="AU713" s="244" t="s">
        <v>81</v>
      </c>
      <c r="AV713" s="13" t="s">
        <v>79</v>
      </c>
      <c r="AW713" s="13" t="s">
        <v>33</v>
      </c>
      <c r="AX713" s="13" t="s">
        <v>72</v>
      </c>
      <c r="AY713" s="244" t="s">
        <v>203</v>
      </c>
    </row>
    <row r="714" s="14" customFormat="1">
      <c r="A714" s="14"/>
      <c r="B714" s="245"/>
      <c r="C714" s="246"/>
      <c r="D714" s="236" t="s">
        <v>215</v>
      </c>
      <c r="E714" s="247" t="s">
        <v>19</v>
      </c>
      <c r="F714" s="248" t="s">
        <v>1326</v>
      </c>
      <c r="G714" s="246"/>
      <c r="H714" s="249">
        <v>3.5459999999999998</v>
      </c>
      <c r="I714" s="250"/>
      <c r="J714" s="246"/>
      <c r="K714" s="246"/>
      <c r="L714" s="251"/>
      <c r="M714" s="252"/>
      <c r="N714" s="253"/>
      <c r="O714" s="253"/>
      <c r="P714" s="253"/>
      <c r="Q714" s="253"/>
      <c r="R714" s="253"/>
      <c r="S714" s="253"/>
      <c r="T714" s="25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5" t="s">
        <v>215</v>
      </c>
      <c r="AU714" s="255" t="s">
        <v>81</v>
      </c>
      <c r="AV714" s="14" t="s">
        <v>81</v>
      </c>
      <c r="AW714" s="14" t="s">
        <v>33</v>
      </c>
      <c r="AX714" s="14" t="s">
        <v>72</v>
      </c>
      <c r="AY714" s="255" t="s">
        <v>203</v>
      </c>
    </row>
    <row r="715" s="13" customFormat="1">
      <c r="A715" s="13"/>
      <c r="B715" s="234"/>
      <c r="C715" s="235"/>
      <c r="D715" s="236" t="s">
        <v>215</v>
      </c>
      <c r="E715" s="237" t="s">
        <v>19</v>
      </c>
      <c r="F715" s="238" t="s">
        <v>216</v>
      </c>
      <c r="G715" s="235"/>
      <c r="H715" s="237" t="s">
        <v>19</v>
      </c>
      <c r="I715" s="239"/>
      <c r="J715" s="235"/>
      <c r="K715" s="235"/>
      <c r="L715" s="240"/>
      <c r="M715" s="241"/>
      <c r="N715" s="242"/>
      <c r="O715" s="242"/>
      <c r="P715" s="242"/>
      <c r="Q715" s="242"/>
      <c r="R715" s="242"/>
      <c r="S715" s="242"/>
      <c r="T715" s="24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4" t="s">
        <v>215</v>
      </c>
      <c r="AU715" s="244" t="s">
        <v>81</v>
      </c>
      <c r="AV715" s="13" t="s">
        <v>79</v>
      </c>
      <c r="AW715" s="13" t="s">
        <v>33</v>
      </c>
      <c r="AX715" s="13" t="s">
        <v>72</v>
      </c>
      <c r="AY715" s="244" t="s">
        <v>203</v>
      </c>
    </row>
    <row r="716" s="13" customFormat="1">
      <c r="A716" s="13"/>
      <c r="B716" s="234"/>
      <c r="C716" s="235"/>
      <c r="D716" s="236" t="s">
        <v>215</v>
      </c>
      <c r="E716" s="237" t="s">
        <v>19</v>
      </c>
      <c r="F716" s="238" t="s">
        <v>1327</v>
      </c>
      <c r="G716" s="235"/>
      <c r="H716" s="237" t="s">
        <v>19</v>
      </c>
      <c r="I716" s="239"/>
      <c r="J716" s="235"/>
      <c r="K716" s="235"/>
      <c r="L716" s="240"/>
      <c r="M716" s="241"/>
      <c r="N716" s="242"/>
      <c r="O716" s="242"/>
      <c r="P716" s="242"/>
      <c r="Q716" s="242"/>
      <c r="R716" s="242"/>
      <c r="S716" s="242"/>
      <c r="T716" s="24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4" t="s">
        <v>215</v>
      </c>
      <c r="AU716" s="244" t="s">
        <v>81</v>
      </c>
      <c r="AV716" s="13" t="s">
        <v>79</v>
      </c>
      <c r="AW716" s="13" t="s">
        <v>33</v>
      </c>
      <c r="AX716" s="13" t="s">
        <v>72</v>
      </c>
      <c r="AY716" s="244" t="s">
        <v>203</v>
      </c>
    </row>
    <row r="717" s="13" customFormat="1">
      <c r="A717" s="13"/>
      <c r="B717" s="234"/>
      <c r="C717" s="235"/>
      <c r="D717" s="236" t="s">
        <v>215</v>
      </c>
      <c r="E717" s="237" t="s">
        <v>19</v>
      </c>
      <c r="F717" s="238" t="s">
        <v>544</v>
      </c>
      <c r="G717" s="235"/>
      <c r="H717" s="237" t="s">
        <v>19</v>
      </c>
      <c r="I717" s="239"/>
      <c r="J717" s="235"/>
      <c r="K717" s="235"/>
      <c r="L717" s="240"/>
      <c r="M717" s="241"/>
      <c r="N717" s="242"/>
      <c r="O717" s="242"/>
      <c r="P717" s="242"/>
      <c r="Q717" s="242"/>
      <c r="R717" s="242"/>
      <c r="S717" s="242"/>
      <c r="T717" s="24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4" t="s">
        <v>215</v>
      </c>
      <c r="AU717" s="244" t="s">
        <v>81</v>
      </c>
      <c r="AV717" s="13" t="s">
        <v>79</v>
      </c>
      <c r="AW717" s="13" t="s">
        <v>33</v>
      </c>
      <c r="AX717" s="13" t="s">
        <v>72</v>
      </c>
      <c r="AY717" s="244" t="s">
        <v>203</v>
      </c>
    </row>
    <row r="718" s="13" customFormat="1">
      <c r="A718" s="13"/>
      <c r="B718" s="234"/>
      <c r="C718" s="235"/>
      <c r="D718" s="236" t="s">
        <v>215</v>
      </c>
      <c r="E718" s="237" t="s">
        <v>19</v>
      </c>
      <c r="F718" s="238" t="s">
        <v>949</v>
      </c>
      <c r="G718" s="235"/>
      <c r="H718" s="237" t="s">
        <v>19</v>
      </c>
      <c r="I718" s="239"/>
      <c r="J718" s="235"/>
      <c r="K718" s="235"/>
      <c r="L718" s="240"/>
      <c r="M718" s="241"/>
      <c r="N718" s="242"/>
      <c r="O718" s="242"/>
      <c r="P718" s="242"/>
      <c r="Q718" s="242"/>
      <c r="R718" s="242"/>
      <c r="S718" s="242"/>
      <c r="T718" s="24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4" t="s">
        <v>215</v>
      </c>
      <c r="AU718" s="244" t="s">
        <v>81</v>
      </c>
      <c r="AV718" s="13" t="s">
        <v>79</v>
      </c>
      <c r="AW718" s="13" t="s">
        <v>33</v>
      </c>
      <c r="AX718" s="13" t="s">
        <v>72</v>
      </c>
      <c r="AY718" s="244" t="s">
        <v>203</v>
      </c>
    </row>
    <row r="719" s="13" customFormat="1">
      <c r="A719" s="13"/>
      <c r="B719" s="234"/>
      <c r="C719" s="235"/>
      <c r="D719" s="236" t="s">
        <v>215</v>
      </c>
      <c r="E719" s="237" t="s">
        <v>19</v>
      </c>
      <c r="F719" s="238" t="s">
        <v>971</v>
      </c>
      <c r="G719" s="235"/>
      <c r="H719" s="237" t="s">
        <v>19</v>
      </c>
      <c r="I719" s="239"/>
      <c r="J719" s="235"/>
      <c r="K719" s="235"/>
      <c r="L719" s="240"/>
      <c r="M719" s="241"/>
      <c r="N719" s="242"/>
      <c r="O719" s="242"/>
      <c r="P719" s="242"/>
      <c r="Q719" s="242"/>
      <c r="R719" s="242"/>
      <c r="S719" s="242"/>
      <c r="T719" s="24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4" t="s">
        <v>215</v>
      </c>
      <c r="AU719" s="244" t="s">
        <v>81</v>
      </c>
      <c r="AV719" s="13" t="s">
        <v>79</v>
      </c>
      <c r="AW719" s="13" t="s">
        <v>33</v>
      </c>
      <c r="AX719" s="13" t="s">
        <v>72</v>
      </c>
      <c r="AY719" s="244" t="s">
        <v>203</v>
      </c>
    </row>
    <row r="720" s="14" customFormat="1">
      <c r="A720" s="14"/>
      <c r="B720" s="245"/>
      <c r="C720" s="246"/>
      <c r="D720" s="236" t="s">
        <v>215</v>
      </c>
      <c r="E720" s="247" t="s">
        <v>19</v>
      </c>
      <c r="F720" s="248" t="s">
        <v>1328</v>
      </c>
      <c r="G720" s="246"/>
      <c r="H720" s="249">
        <v>7.2729999999999997</v>
      </c>
      <c r="I720" s="250"/>
      <c r="J720" s="246"/>
      <c r="K720" s="246"/>
      <c r="L720" s="251"/>
      <c r="M720" s="252"/>
      <c r="N720" s="253"/>
      <c r="O720" s="253"/>
      <c r="P720" s="253"/>
      <c r="Q720" s="253"/>
      <c r="R720" s="253"/>
      <c r="S720" s="253"/>
      <c r="T720" s="25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215</v>
      </c>
      <c r="AU720" s="255" t="s">
        <v>81</v>
      </c>
      <c r="AV720" s="14" t="s">
        <v>81</v>
      </c>
      <c r="AW720" s="14" t="s">
        <v>33</v>
      </c>
      <c r="AX720" s="14" t="s">
        <v>72</v>
      </c>
      <c r="AY720" s="255" t="s">
        <v>203</v>
      </c>
    </row>
    <row r="721" s="13" customFormat="1">
      <c r="A721" s="13"/>
      <c r="B721" s="234"/>
      <c r="C721" s="235"/>
      <c r="D721" s="236" t="s">
        <v>215</v>
      </c>
      <c r="E721" s="237" t="s">
        <v>19</v>
      </c>
      <c r="F721" s="238" t="s">
        <v>216</v>
      </c>
      <c r="G721" s="235"/>
      <c r="H721" s="237" t="s">
        <v>19</v>
      </c>
      <c r="I721" s="239"/>
      <c r="J721" s="235"/>
      <c r="K721" s="235"/>
      <c r="L721" s="240"/>
      <c r="M721" s="241"/>
      <c r="N721" s="242"/>
      <c r="O721" s="242"/>
      <c r="P721" s="242"/>
      <c r="Q721" s="242"/>
      <c r="R721" s="242"/>
      <c r="S721" s="242"/>
      <c r="T721" s="24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4" t="s">
        <v>215</v>
      </c>
      <c r="AU721" s="244" t="s">
        <v>81</v>
      </c>
      <c r="AV721" s="13" t="s">
        <v>79</v>
      </c>
      <c r="AW721" s="13" t="s">
        <v>33</v>
      </c>
      <c r="AX721" s="13" t="s">
        <v>72</v>
      </c>
      <c r="AY721" s="244" t="s">
        <v>203</v>
      </c>
    </row>
    <row r="722" s="13" customFormat="1">
      <c r="A722" s="13"/>
      <c r="B722" s="234"/>
      <c r="C722" s="235"/>
      <c r="D722" s="236" t="s">
        <v>215</v>
      </c>
      <c r="E722" s="237" t="s">
        <v>19</v>
      </c>
      <c r="F722" s="238" t="s">
        <v>1329</v>
      </c>
      <c r="G722" s="235"/>
      <c r="H722" s="237" t="s">
        <v>19</v>
      </c>
      <c r="I722" s="239"/>
      <c r="J722" s="235"/>
      <c r="K722" s="235"/>
      <c r="L722" s="240"/>
      <c r="M722" s="241"/>
      <c r="N722" s="242"/>
      <c r="O722" s="242"/>
      <c r="P722" s="242"/>
      <c r="Q722" s="242"/>
      <c r="R722" s="242"/>
      <c r="S722" s="242"/>
      <c r="T722" s="24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4" t="s">
        <v>215</v>
      </c>
      <c r="AU722" s="244" t="s">
        <v>81</v>
      </c>
      <c r="AV722" s="13" t="s">
        <v>79</v>
      </c>
      <c r="AW722" s="13" t="s">
        <v>33</v>
      </c>
      <c r="AX722" s="13" t="s">
        <v>72</v>
      </c>
      <c r="AY722" s="244" t="s">
        <v>203</v>
      </c>
    </row>
    <row r="723" s="13" customFormat="1">
      <c r="A723" s="13"/>
      <c r="B723" s="234"/>
      <c r="C723" s="235"/>
      <c r="D723" s="236" t="s">
        <v>215</v>
      </c>
      <c r="E723" s="237" t="s">
        <v>19</v>
      </c>
      <c r="F723" s="238" t="s">
        <v>547</v>
      </c>
      <c r="G723" s="235"/>
      <c r="H723" s="237" t="s">
        <v>19</v>
      </c>
      <c r="I723" s="239"/>
      <c r="J723" s="235"/>
      <c r="K723" s="235"/>
      <c r="L723" s="240"/>
      <c r="M723" s="241"/>
      <c r="N723" s="242"/>
      <c r="O723" s="242"/>
      <c r="P723" s="242"/>
      <c r="Q723" s="242"/>
      <c r="R723" s="242"/>
      <c r="S723" s="242"/>
      <c r="T723" s="24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4" t="s">
        <v>215</v>
      </c>
      <c r="AU723" s="244" t="s">
        <v>81</v>
      </c>
      <c r="AV723" s="13" t="s">
        <v>79</v>
      </c>
      <c r="AW723" s="13" t="s">
        <v>33</v>
      </c>
      <c r="AX723" s="13" t="s">
        <v>72</v>
      </c>
      <c r="AY723" s="244" t="s">
        <v>203</v>
      </c>
    </row>
    <row r="724" s="13" customFormat="1">
      <c r="A724" s="13"/>
      <c r="B724" s="234"/>
      <c r="C724" s="235"/>
      <c r="D724" s="236" t="s">
        <v>215</v>
      </c>
      <c r="E724" s="237" t="s">
        <v>19</v>
      </c>
      <c r="F724" s="238" t="s">
        <v>949</v>
      </c>
      <c r="G724" s="235"/>
      <c r="H724" s="237" t="s">
        <v>19</v>
      </c>
      <c r="I724" s="239"/>
      <c r="J724" s="235"/>
      <c r="K724" s="235"/>
      <c r="L724" s="240"/>
      <c r="M724" s="241"/>
      <c r="N724" s="242"/>
      <c r="O724" s="242"/>
      <c r="P724" s="242"/>
      <c r="Q724" s="242"/>
      <c r="R724" s="242"/>
      <c r="S724" s="242"/>
      <c r="T724" s="24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4" t="s">
        <v>215</v>
      </c>
      <c r="AU724" s="244" t="s">
        <v>81</v>
      </c>
      <c r="AV724" s="13" t="s">
        <v>79</v>
      </c>
      <c r="AW724" s="13" t="s">
        <v>33</v>
      </c>
      <c r="AX724" s="13" t="s">
        <v>72</v>
      </c>
      <c r="AY724" s="244" t="s">
        <v>203</v>
      </c>
    </row>
    <row r="725" s="13" customFormat="1">
      <c r="A725" s="13"/>
      <c r="B725" s="234"/>
      <c r="C725" s="235"/>
      <c r="D725" s="236" t="s">
        <v>215</v>
      </c>
      <c r="E725" s="237" t="s">
        <v>19</v>
      </c>
      <c r="F725" s="238" t="s">
        <v>971</v>
      </c>
      <c r="G725" s="235"/>
      <c r="H725" s="237" t="s">
        <v>19</v>
      </c>
      <c r="I725" s="239"/>
      <c r="J725" s="235"/>
      <c r="K725" s="235"/>
      <c r="L725" s="240"/>
      <c r="M725" s="241"/>
      <c r="N725" s="242"/>
      <c r="O725" s="242"/>
      <c r="P725" s="242"/>
      <c r="Q725" s="242"/>
      <c r="R725" s="242"/>
      <c r="S725" s="242"/>
      <c r="T725" s="24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4" t="s">
        <v>215</v>
      </c>
      <c r="AU725" s="244" t="s">
        <v>81</v>
      </c>
      <c r="AV725" s="13" t="s">
        <v>79</v>
      </c>
      <c r="AW725" s="13" t="s">
        <v>33</v>
      </c>
      <c r="AX725" s="13" t="s">
        <v>72</v>
      </c>
      <c r="AY725" s="244" t="s">
        <v>203</v>
      </c>
    </row>
    <row r="726" s="14" customFormat="1">
      <c r="A726" s="14"/>
      <c r="B726" s="245"/>
      <c r="C726" s="246"/>
      <c r="D726" s="236" t="s">
        <v>215</v>
      </c>
      <c r="E726" s="247" t="s">
        <v>19</v>
      </c>
      <c r="F726" s="248" t="s">
        <v>256</v>
      </c>
      <c r="G726" s="246"/>
      <c r="H726" s="249">
        <v>1.7729999999999999</v>
      </c>
      <c r="I726" s="250"/>
      <c r="J726" s="246"/>
      <c r="K726" s="246"/>
      <c r="L726" s="251"/>
      <c r="M726" s="252"/>
      <c r="N726" s="253"/>
      <c r="O726" s="253"/>
      <c r="P726" s="253"/>
      <c r="Q726" s="253"/>
      <c r="R726" s="253"/>
      <c r="S726" s="253"/>
      <c r="T726" s="25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5" t="s">
        <v>215</v>
      </c>
      <c r="AU726" s="255" t="s">
        <v>81</v>
      </c>
      <c r="AV726" s="14" t="s">
        <v>81</v>
      </c>
      <c r="AW726" s="14" t="s">
        <v>33</v>
      </c>
      <c r="AX726" s="14" t="s">
        <v>72</v>
      </c>
      <c r="AY726" s="255" t="s">
        <v>203</v>
      </c>
    </row>
    <row r="727" s="13" customFormat="1">
      <c r="A727" s="13"/>
      <c r="B727" s="234"/>
      <c r="C727" s="235"/>
      <c r="D727" s="236" t="s">
        <v>215</v>
      </c>
      <c r="E727" s="237" t="s">
        <v>19</v>
      </c>
      <c r="F727" s="238" t="s">
        <v>216</v>
      </c>
      <c r="G727" s="235"/>
      <c r="H727" s="237" t="s">
        <v>19</v>
      </c>
      <c r="I727" s="239"/>
      <c r="J727" s="235"/>
      <c r="K727" s="235"/>
      <c r="L727" s="240"/>
      <c r="M727" s="241"/>
      <c r="N727" s="242"/>
      <c r="O727" s="242"/>
      <c r="P727" s="242"/>
      <c r="Q727" s="242"/>
      <c r="R727" s="242"/>
      <c r="S727" s="242"/>
      <c r="T727" s="24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4" t="s">
        <v>215</v>
      </c>
      <c r="AU727" s="244" t="s">
        <v>81</v>
      </c>
      <c r="AV727" s="13" t="s">
        <v>79</v>
      </c>
      <c r="AW727" s="13" t="s">
        <v>33</v>
      </c>
      <c r="AX727" s="13" t="s">
        <v>72</v>
      </c>
      <c r="AY727" s="244" t="s">
        <v>203</v>
      </c>
    </row>
    <row r="728" s="13" customFormat="1">
      <c r="A728" s="13"/>
      <c r="B728" s="234"/>
      <c r="C728" s="235"/>
      <c r="D728" s="236" t="s">
        <v>215</v>
      </c>
      <c r="E728" s="237" t="s">
        <v>19</v>
      </c>
      <c r="F728" s="238" t="s">
        <v>1330</v>
      </c>
      <c r="G728" s="235"/>
      <c r="H728" s="237" t="s">
        <v>19</v>
      </c>
      <c r="I728" s="239"/>
      <c r="J728" s="235"/>
      <c r="K728" s="235"/>
      <c r="L728" s="240"/>
      <c r="M728" s="241"/>
      <c r="N728" s="242"/>
      <c r="O728" s="242"/>
      <c r="P728" s="242"/>
      <c r="Q728" s="242"/>
      <c r="R728" s="242"/>
      <c r="S728" s="242"/>
      <c r="T728" s="24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4" t="s">
        <v>215</v>
      </c>
      <c r="AU728" s="244" t="s">
        <v>81</v>
      </c>
      <c r="AV728" s="13" t="s">
        <v>79</v>
      </c>
      <c r="AW728" s="13" t="s">
        <v>33</v>
      </c>
      <c r="AX728" s="13" t="s">
        <v>72</v>
      </c>
      <c r="AY728" s="244" t="s">
        <v>203</v>
      </c>
    </row>
    <row r="729" s="13" customFormat="1">
      <c r="A729" s="13"/>
      <c r="B729" s="234"/>
      <c r="C729" s="235"/>
      <c r="D729" s="236" t="s">
        <v>215</v>
      </c>
      <c r="E729" s="237" t="s">
        <v>19</v>
      </c>
      <c r="F729" s="238" t="s">
        <v>550</v>
      </c>
      <c r="G729" s="235"/>
      <c r="H729" s="237" t="s">
        <v>19</v>
      </c>
      <c r="I729" s="239"/>
      <c r="J729" s="235"/>
      <c r="K729" s="235"/>
      <c r="L729" s="240"/>
      <c r="M729" s="241"/>
      <c r="N729" s="242"/>
      <c r="O729" s="242"/>
      <c r="P729" s="242"/>
      <c r="Q729" s="242"/>
      <c r="R729" s="242"/>
      <c r="S729" s="242"/>
      <c r="T729" s="24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4" t="s">
        <v>215</v>
      </c>
      <c r="AU729" s="244" t="s">
        <v>81</v>
      </c>
      <c r="AV729" s="13" t="s">
        <v>79</v>
      </c>
      <c r="AW729" s="13" t="s">
        <v>33</v>
      </c>
      <c r="AX729" s="13" t="s">
        <v>72</v>
      </c>
      <c r="AY729" s="244" t="s">
        <v>203</v>
      </c>
    </row>
    <row r="730" s="13" customFormat="1">
      <c r="A730" s="13"/>
      <c r="B730" s="234"/>
      <c r="C730" s="235"/>
      <c r="D730" s="236" t="s">
        <v>215</v>
      </c>
      <c r="E730" s="237" t="s">
        <v>19</v>
      </c>
      <c r="F730" s="238" t="s">
        <v>949</v>
      </c>
      <c r="G730" s="235"/>
      <c r="H730" s="237" t="s">
        <v>19</v>
      </c>
      <c r="I730" s="239"/>
      <c r="J730" s="235"/>
      <c r="K730" s="235"/>
      <c r="L730" s="240"/>
      <c r="M730" s="241"/>
      <c r="N730" s="242"/>
      <c r="O730" s="242"/>
      <c r="P730" s="242"/>
      <c r="Q730" s="242"/>
      <c r="R730" s="242"/>
      <c r="S730" s="242"/>
      <c r="T730" s="24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4" t="s">
        <v>215</v>
      </c>
      <c r="AU730" s="244" t="s">
        <v>81</v>
      </c>
      <c r="AV730" s="13" t="s">
        <v>79</v>
      </c>
      <c r="AW730" s="13" t="s">
        <v>33</v>
      </c>
      <c r="AX730" s="13" t="s">
        <v>72</v>
      </c>
      <c r="AY730" s="244" t="s">
        <v>203</v>
      </c>
    </row>
    <row r="731" s="13" customFormat="1">
      <c r="A731" s="13"/>
      <c r="B731" s="234"/>
      <c r="C731" s="235"/>
      <c r="D731" s="236" t="s">
        <v>215</v>
      </c>
      <c r="E731" s="237" t="s">
        <v>19</v>
      </c>
      <c r="F731" s="238" t="s">
        <v>971</v>
      </c>
      <c r="G731" s="235"/>
      <c r="H731" s="237" t="s">
        <v>19</v>
      </c>
      <c r="I731" s="239"/>
      <c r="J731" s="235"/>
      <c r="K731" s="235"/>
      <c r="L731" s="240"/>
      <c r="M731" s="241"/>
      <c r="N731" s="242"/>
      <c r="O731" s="242"/>
      <c r="P731" s="242"/>
      <c r="Q731" s="242"/>
      <c r="R731" s="242"/>
      <c r="S731" s="242"/>
      <c r="T731" s="24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4" t="s">
        <v>215</v>
      </c>
      <c r="AU731" s="244" t="s">
        <v>81</v>
      </c>
      <c r="AV731" s="13" t="s">
        <v>79</v>
      </c>
      <c r="AW731" s="13" t="s">
        <v>33</v>
      </c>
      <c r="AX731" s="13" t="s">
        <v>72</v>
      </c>
      <c r="AY731" s="244" t="s">
        <v>203</v>
      </c>
    </row>
    <row r="732" s="14" customFormat="1">
      <c r="A732" s="14"/>
      <c r="B732" s="245"/>
      <c r="C732" s="246"/>
      <c r="D732" s="236" t="s">
        <v>215</v>
      </c>
      <c r="E732" s="247" t="s">
        <v>19</v>
      </c>
      <c r="F732" s="248" t="s">
        <v>1331</v>
      </c>
      <c r="G732" s="246"/>
      <c r="H732" s="249">
        <v>10.023</v>
      </c>
      <c r="I732" s="250"/>
      <c r="J732" s="246"/>
      <c r="K732" s="246"/>
      <c r="L732" s="251"/>
      <c r="M732" s="252"/>
      <c r="N732" s="253"/>
      <c r="O732" s="253"/>
      <c r="P732" s="253"/>
      <c r="Q732" s="253"/>
      <c r="R732" s="253"/>
      <c r="S732" s="253"/>
      <c r="T732" s="25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5" t="s">
        <v>215</v>
      </c>
      <c r="AU732" s="255" t="s">
        <v>81</v>
      </c>
      <c r="AV732" s="14" t="s">
        <v>81</v>
      </c>
      <c r="AW732" s="14" t="s">
        <v>33</v>
      </c>
      <c r="AX732" s="14" t="s">
        <v>72</v>
      </c>
      <c r="AY732" s="255" t="s">
        <v>203</v>
      </c>
    </row>
    <row r="733" s="13" customFormat="1">
      <c r="A733" s="13"/>
      <c r="B733" s="234"/>
      <c r="C733" s="235"/>
      <c r="D733" s="236" t="s">
        <v>215</v>
      </c>
      <c r="E733" s="237" t="s">
        <v>19</v>
      </c>
      <c r="F733" s="238" t="s">
        <v>216</v>
      </c>
      <c r="G733" s="235"/>
      <c r="H733" s="237" t="s">
        <v>19</v>
      </c>
      <c r="I733" s="239"/>
      <c r="J733" s="235"/>
      <c r="K733" s="235"/>
      <c r="L733" s="240"/>
      <c r="M733" s="241"/>
      <c r="N733" s="242"/>
      <c r="O733" s="242"/>
      <c r="P733" s="242"/>
      <c r="Q733" s="242"/>
      <c r="R733" s="242"/>
      <c r="S733" s="242"/>
      <c r="T733" s="24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4" t="s">
        <v>215</v>
      </c>
      <c r="AU733" s="244" t="s">
        <v>81</v>
      </c>
      <c r="AV733" s="13" t="s">
        <v>79</v>
      </c>
      <c r="AW733" s="13" t="s">
        <v>33</v>
      </c>
      <c r="AX733" s="13" t="s">
        <v>72</v>
      </c>
      <c r="AY733" s="244" t="s">
        <v>203</v>
      </c>
    </row>
    <row r="734" s="13" customFormat="1">
      <c r="A734" s="13"/>
      <c r="B734" s="234"/>
      <c r="C734" s="235"/>
      <c r="D734" s="236" t="s">
        <v>215</v>
      </c>
      <c r="E734" s="237" t="s">
        <v>19</v>
      </c>
      <c r="F734" s="238" t="s">
        <v>1332</v>
      </c>
      <c r="G734" s="235"/>
      <c r="H734" s="237" t="s">
        <v>19</v>
      </c>
      <c r="I734" s="239"/>
      <c r="J734" s="235"/>
      <c r="K734" s="235"/>
      <c r="L734" s="240"/>
      <c r="M734" s="241"/>
      <c r="N734" s="242"/>
      <c r="O734" s="242"/>
      <c r="P734" s="242"/>
      <c r="Q734" s="242"/>
      <c r="R734" s="242"/>
      <c r="S734" s="242"/>
      <c r="T734" s="24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4" t="s">
        <v>215</v>
      </c>
      <c r="AU734" s="244" t="s">
        <v>81</v>
      </c>
      <c r="AV734" s="13" t="s">
        <v>79</v>
      </c>
      <c r="AW734" s="13" t="s">
        <v>33</v>
      </c>
      <c r="AX734" s="13" t="s">
        <v>72</v>
      </c>
      <c r="AY734" s="244" t="s">
        <v>203</v>
      </c>
    </row>
    <row r="735" s="13" customFormat="1">
      <c r="A735" s="13"/>
      <c r="B735" s="234"/>
      <c r="C735" s="235"/>
      <c r="D735" s="236" t="s">
        <v>215</v>
      </c>
      <c r="E735" s="237" t="s">
        <v>19</v>
      </c>
      <c r="F735" s="238" t="s">
        <v>556</v>
      </c>
      <c r="G735" s="235"/>
      <c r="H735" s="237" t="s">
        <v>19</v>
      </c>
      <c r="I735" s="239"/>
      <c r="J735" s="235"/>
      <c r="K735" s="235"/>
      <c r="L735" s="240"/>
      <c r="M735" s="241"/>
      <c r="N735" s="242"/>
      <c r="O735" s="242"/>
      <c r="P735" s="242"/>
      <c r="Q735" s="242"/>
      <c r="R735" s="242"/>
      <c r="S735" s="242"/>
      <c r="T735" s="24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4" t="s">
        <v>215</v>
      </c>
      <c r="AU735" s="244" t="s">
        <v>81</v>
      </c>
      <c r="AV735" s="13" t="s">
        <v>79</v>
      </c>
      <c r="AW735" s="13" t="s">
        <v>33</v>
      </c>
      <c r="AX735" s="13" t="s">
        <v>72</v>
      </c>
      <c r="AY735" s="244" t="s">
        <v>203</v>
      </c>
    </row>
    <row r="736" s="13" customFormat="1">
      <c r="A736" s="13"/>
      <c r="B736" s="234"/>
      <c r="C736" s="235"/>
      <c r="D736" s="236" t="s">
        <v>215</v>
      </c>
      <c r="E736" s="237" t="s">
        <v>19</v>
      </c>
      <c r="F736" s="238" t="s">
        <v>949</v>
      </c>
      <c r="G736" s="235"/>
      <c r="H736" s="237" t="s">
        <v>19</v>
      </c>
      <c r="I736" s="239"/>
      <c r="J736" s="235"/>
      <c r="K736" s="235"/>
      <c r="L736" s="240"/>
      <c r="M736" s="241"/>
      <c r="N736" s="242"/>
      <c r="O736" s="242"/>
      <c r="P736" s="242"/>
      <c r="Q736" s="242"/>
      <c r="R736" s="242"/>
      <c r="S736" s="242"/>
      <c r="T736" s="24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4" t="s">
        <v>215</v>
      </c>
      <c r="AU736" s="244" t="s">
        <v>81</v>
      </c>
      <c r="AV736" s="13" t="s">
        <v>79</v>
      </c>
      <c r="AW736" s="13" t="s">
        <v>33</v>
      </c>
      <c r="AX736" s="13" t="s">
        <v>72</v>
      </c>
      <c r="AY736" s="244" t="s">
        <v>203</v>
      </c>
    </row>
    <row r="737" s="13" customFormat="1">
      <c r="A737" s="13"/>
      <c r="B737" s="234"/>
      <c r="C737" s="235"/>
      <c r="D737" s="236" t="s">
        <v>215</v>
      </c>
      <c r="E737" s="237" t="s">
        <v>19</v>
      </c>
      <c r="F737" s="238" t="s">
        <v>971</v>
      </c>
      <c r="G737" s="235"/>
      <c r="H737" s="237" t="s">
        <v>19</v>
      </c>
      <c r="I737" s="239"/>
      <c r="J737" s="235"/>
      <c r="K737" s="235"/>
      <c r="L737" s="240"/>
      <c r="M737" s="241"/>
      <c r="N737" s="242"/>
      <c r="O737" s="242"/>
      <c r="P737" s="242"/>
      <c r="Q737" s="242"/>
      <c r="R737" s="242"/>
      <c r="S737" s="242"/>
      <c r="T737" s="24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4" t="s">
        <v>215</v>
      </c>
      <c r="AU737" s="244" t="s">
        <v>81</v>
      </c>
      <c r="AV737" s="13" t="s">
        <v>79</v>
      </c>
      <c r="AW737" s="13" t="s">
        <v>33</v>
      </c>
      <c r="AX737" s="13" t="s">
        <v>72</v>
      </c>
      <c r="AY737" s="244" t="s">
        <v>203</v>
      </c>
    </row>
    <row r="738" s="14" customFormat="1">
      <c r="A738" s="14"/>
      <c r="B738" s="245"/>
      <c r="C738" s="246"/>
      <c r="D738" s="236" t="s">
        <v>215</v>
      </c>
      <c r="E738" s="247" t="s">
        <v>19</v>
      </c>
      <c r="F738" s="248" t="s">
        <v>256</v>
      </c>
      <c r="G738" s="246"/>
      <c r="H738" s="249">
        <v>1.7729999999999999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215</v>
      </c>
      <c r="AU738" s="255" t="s">
        <v>81</v>
      </c>
      <c r="AV738" s="14" t="s">
        <v>81</v>
      </c>
      <c r="AW738" s="14" t="s">
        <v>33</v>
      </c>
      <c r="AX738" s="14" t="s">
        <v>72</v>
      </c>
      <c r="AY738" s="255" t="s">
        <v>203</v>
      </c>
    </row>
    <row r="739" s="13" customFormat="1">
      <c r="A739" s="13"/>
      <c r="B739" s="234"/>
      <c r="C739" s="235"/>
      <c r="D739" s="236" t="s">
        <v>215</v>
      </c>
      <c r="E739" s="237" t="s">
        <v>19</v>
      </c>
      <c r="F739" s="238" t="s">
        <v>216</v>
      </c>
      <c r="G739" s="235"/>
      <c r="H739" s="237" t="s">
        <v>19</v>
      </c>
      <c r="I739" s="239"/>
      <c r="J739" s="235"/>
      <c r="K739" s="235"/>
      <c r="L739" s="240"/>
      <c r="M739" s="241"/>
      <c r="N739" s="242"/>
      <c r="O739" s="242"/>
      <c r="P739" s="242"/>
      <c r="Q739" s="242"/>
      <c r="R739" s="242"/>
      <c r="S739" s="242"/>
      <c r="T739" s="24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4" t="s">
        <v>215</v>
      </c>
      <c r="AU739" s="244" t="s">
        <v>81</v>
      </c>
      <c r="AV739" s="13" t="s">
        <v>79</v>
      </c>
      <c r="AW739" s="13" t="s">
        <v>33</v>
      </c>
      <c r="AX739" s="13" t="s">
        <v>72</v>
      </c>
      <c r="AY739" s="244" t="s">
        <v>203</v>
      </c>
    </row>
    <row r="740" s="13" customFormat="1">
      <c r="A740" s="13"/>
      <c r="B740" s="234"/>
      <c r="C740" s="235"/>
      <c r="D740" s="236" t="s">
        <v>215</v>
      </c>
      <c r="E740" s="237" t="s">
        <v>19</v>
      </c>
      <c r="F740" s="238" t="s">
        <v>1333</v>
      </c>
      <c r="G740" s="235"/>
      <c r="H740" s="237" t="s">
        <v>19</v>
      </c>
      <c r="I740" s="239"/>
      <c r="J740" s="235"/>
      <c r="K740" s="235"/>
      <c r="L740" s="240"/>
      <c r="M740" s="241"/>
      <c r="N740" s="242"/>
      <c r="O740" s="242"/>
      <c r="P740" s="242"/>
      <c r="Q740" s="242"/>
      <c r="R740" s="242"/>
      <c r="S740" s="242"/>
      <c r="T740" s="24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4" t="s">
        <v>215</v>
      </c>
      <c r="AU740" s="244" t="s">
        <v>81</v>
      </c>
      <c r="AV740" s="13" t="s">
        <v>79</v>
      </c>
      <c r="AW740" s="13" t="s">
        <v>33</v>
      </c>
      <c r="AX740" s="13" t="s">
        <v>72</v>
      </c>
      <c r="AY740" s="244" t="s">
        <v>203</v>
      </c>
    </row>
    <row r="741" s="13" customFormat="1">
      <c r="A741" s="13"/>
      <c r="B741" s="234"/>
      <c r="C741" s="235"/>
      <c r="D741" s="236" t="s">
        <v>215</v>
      </c>
      <c r="E741" s="237" t="s">
        <v>19</v>
      </c>
      <c r="F741" s="238" t="s">
        <v>559</v>
      </c>
      <c r="G741" s="235"/>
      <c r="H741" s="237" t="s">
        <v>19</v>
      </c>
      <c r="I741" s="239"/>
      <c r="J741" s="235"/>
      <c r="K741" s="235"/>
      <c r="L741" s="240"/>
      <c r="M741" s="241"/>
      <c r="N741" s="242"/>
      <c r="O741" s="242"/>
      <c r="P741" s="242"/>
      <c r="Q741" s="242"/>
      <c r="R741" s="242"/>
      <c r="S741" s="242"/>
      <c r="T741" s="24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4" t="s">
        <v>215</v>
      </c>
      <c r="AU741" s="244" t="s">
        <v>81</v>
      </c>
      <c r="AV741" s="13" t="s">
        <v>79</v>
      </c>
      <c r="AW741" s="13" t="s">
        <v>33</v>
      </c>
      <c r="AX741" s="13" t="s">
        <v>72</v>
      </c>
      <c r="AY741" s="244" t="s">
        <v>203</v>
      </c>
    </row>
    <row r="742" s="13" customFormat="1">
      <c r="A742" s="13"/>
      <c r="B742" s="234"/>
      <c r="C742" s="235"/>
      <c r="D742" s="236" t="s">
        <v>215</v>
      </c>
      <c r="E742" s="237" t="s">
        <v>19</v>
      </c>
      <c r="F742" s="238" t="s">
        <v>949</v>
      </c>
      <c r="G742" s="235"/>
      <c r="H742" s="237" t="s">
        <v>19</v>
      </c>
      <c r="I742" s="239"/>
      <c r="J742" s="235"/>
      <c r="K742" s="235"/>
      <c r="L742" s="240"/>
      <c r="M742" s="241"/>
      <c r="N742" s="242"/>
      <c r="O742" s="242"/>
      <c r="P742" s="242"/>
      <c r="Q742" s="242"/>
      <c r="R742" s="242"/>
      <c r="S742" s="242"/>
      <c r="T742" s="24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4" t="s">
        <v>215</v>
      </c>
      <c r="AU742" s="244" t="s">
        <v>81</v>
      </c>
      <c r="AV742" s="13" t="s">
        <v>79</v>
      </c>
      <c r="AW742" s="13" t="s">
        <v>33</v>
      </c>
      <c r="AX742" s="13" t="s">
        <v>72</v>
      </c>
      <c r="AY742" s="244" t="s">
        <v>203</v>
      </c>
    </row>
    <row r="743" s="13" customFormat="1">
      <c r="A743" s="13"/>
      <c r="B743" s="234"/>
      <c r="C743" s="235"/>
      <c r="D743" s="236" t="s">
        <v>215</v>
      </c>
      <c r="E743" s="237" t="s">
        <v>19</v>
      </c>
      <c r="F743" s="238" t="s">
        <v>971</v>
      </c>
      <c r="G743" s="235"/>
      <c r="H743" s="237" t="s">
        <v>19</v>
      </c>
      <c r="I743" s="239"/>
      <c r="J743" s="235"/>
      <c r="K743" s="235"/>
      <c r="L743" s="240"/>
      <c r="M743" s="241"/>
      <c r="N743" s="242"/>
      <c r="O743" s="242"/>
      <c r="P743" s="242"/>
      <c r="Q743" s="242"/>
      <c r="R743" s="242"/>
      <c r="S743" s="242"/>
      <c r="T743" s="24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4" t="s">
        <v>215</v>
      </c>
      <c r="AU743" s="244" t="s">
        <v>81</v>
      </c>
      <c r="AV743" s="13" t="s">
        <v>79</v>
      </c>
      <c r="AW743" s="13" t="s">
        <v>33</v>
      </c>
      <c r="AX743" s="13" t="s">
        <v>72</v>
      </c>
      <c r="AY743" s="244" t="s">
        <v>203</v>
      </c>
    </row>
    <row r="744" s="14" customFormat="1">
      <c r="A744" s="14"/>
      <c r="B744" s="245"/>
      <c r="C744" s="246"/>
      <c r="D744" s="236" t="s">
        <v>215</v>
      </c>
      <c r="E744" s="247" t="s">
        <v>19</v>
      </c>
      <c r="F744" s="248" t="s">
        <v>1176</v>
      </c>
      <c r="G744" s="246"/>
      <c r="H744" s="249">
        <v>6.2960000000000003</v>
      </c>
      <c r="I744" s="250"/>
      <c r="J744" s="246"/>
      <c r="K744" s="246"/>
      <c r="L744" s="251"/>
      <c r="M744" s="252"/>
      <c r="N744" s="253"/>
      <c r="O744" s="253"/>
      <c r="P744" s="253"/>
      <c r="Q744" s="253"/>
      <c r="R744" s="253"/>
      <c r="S744" s="253"/>
      <c r="T744" s="25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5" t="s">
        <v>215</v>
      </c>
      <c r="AU744" s="255" t="s">
        <v>81</v>
      </c>
      <c r="AV744" s="14" t="s">
        <v>81</v>
      </c>
      <c r="AW744" s="14" t="s">
        <v>33</v>
      </c>
      <c r="AX744" s="14" t="s">
        <v>72</v>
      </c>
      <c r="AY744" s="255" t="s">
        <v>203</v>
      </c>
    </row>
    <row r="745" s="13" customFormat="1">
      <c r="A745" s="13"/>
      <c r="B745" s="234"/>
      <c r="C745" s="235"/>
      <c r="D745" s="236" t="s">
        <v>215</v>
      </c>
      <c r="E745" s="237" t="s">
        <v>19</v>
      </c>
      <c r="F745" s="238" t="s">
        <v>216</v>
      </c>
      <c r="G745" s="235"/>
      <c r="H745" s="237" t="s">
        <v>19</v>
      </c>
      <c r="I745" s="239"/>
      <c r="J745" s="235"/>
      <c r="K745" s="235"/>
      <c r="L745" s="240"/>
      <c r="M745" s="241"/>
      <c r="N745" s="242"/>
      <c r="O745" s="242"/>
      <c r="P745" s="242"/>
      <c r="Q745" s="242"/>
      <c r="R745" s="242"/>
      <c r="S745" s="242"/>
      <c r="T745" s="24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4" t="s">
        <v>215</v>
      </c>
      <c r="AU745" s="244" t="s">
        <v>81</v>
      </c>
      <c r="AV745" s="13" t="s">
        <v>79</v>
      </c>
      <c r="AW745" s="13" t="s">
        <v>33</v>
      </c>
      <c r="AX745" s="13" t="s">
        <v>72</v>
      </c>
      <c r="AY745" s="244" t="s">
        <v>203</v>
      </c>
    </row>
    <row r="746" s="13" customFormat="1">
      <c r="A746" s="13"/>
      <c r="B746" s="234"/>
      <c r="C746" s="235"/>
      <c r="D746" s="236" t="s">
        <v>215</v>
      </c>
      <c r="E746" s="237" t="s">
        <v>19</v>
      </c>
      <c r="F746" s="238" t="s">
        <v>1334</v>
      </c>
      <c r="G746" s="235"/>
      <c r="H746" s="237" t="s">
        <v>19</v>
      </c>
      <c r="I746" s="239"/>
      <c r="J746" s="235"/>
      <c r="K746" s="235"/>
      <c r="L746" s="240"/>
      <c r="M746" s="241"/>
      <c r="N746" s="242"/>
      <c r="O746" s="242"/>
      <c r="P746" s="242"/>
      <c r="Q746" s="242"/>
      <c r="R746" s="242"/>
      <c r="S746" s="242"/>
      <c r="T746" s="24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4" t="s">
        <v>215</v>
      </c>
      <c r="AU746" s="244" t="s">
        <v>81</v>
      </c>
      <c r="AV746" s="13" t="s">
        <v>79</v>
      </c>
      <c r="AW746" s="13" t="s">
        <v>33</v>
      </c>
      <c r="AX746" s="13" t="s">
        <v>72</v>
      </c>
      <c r="AY746" s="244" t="s">
        <v>203</v>
      </c>
    </row>
    <row r="747" s="13" customFormat="1">
      <c r="A747" s="13"/>
      <c r="B747" s="234"/>
      <c r="C747" s="235"/>
      <c r="D747" s="236" t="s">
        <v>215</v>
      </c>
      <c r="E747" s="237" t="s">
        <v>19</v>
      </c>
      <c r="F747" s="238" t="s">
        <v>559</v>
      </c>
      <c r="G747" s="235"/>
      <c r="H747" s="237" t="s">
        <v>19</v>
      </c>
      <c r="I747" s="239"/>
      <c r="J747" s="235"/>
      <c r="K747" s="235"/>
      <c r="L747" s="240"/>
      <c r="M747" s="241"/>
      <c r="N747" s="242"/>
      <c r="O747" s="242"/>
      <c r="P747" s="242"/>
      <c r="Q747" s="242"/>
      <c r="R747" s="242"/>
      <c r="S747" s="242"/>
      <c r="T747" s="24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4" t="s">
        <v>215</v>
      </c>
      <c r="AU747" s="244" t="s">
        <v>81</v>
      </c>
      <c r="AV747" s="13" t="s">
        <v>79</v>
      </c>
      <c r="AW747" s="13" t="s">
        <v>33</v>
      </c>
      <c r="AX747" s="13" t="s">
        <v>72</v>
      </c>
      <c r="AY747" s="244" t="s">
        <v>203</v>
      </c>
    </row>
    <row r="748" s="13" customFormat="1">
      <c r="A748" s="13"/>
      <c r="B748" s="234"/>
      <c r="C748" s="235"/>
      <c r="D748" s="236" t="s">
        <v>215</v>
      </c>
      <c r="E748" s="237" t="s">
        <v>19</v>
      </c>
      <c r="F748" s="238" t="s">
        <v>949</v>
      </c>
      <c r="G748" s="235"/>
      <c r="H748" s="237" t="s">
        <v>19</v>
      </c>
      <c r="I748" s="239"/>
      <c r="J748" s="235"/>
      <c r="K748" s="235"/>
      <c r="L748" s="240"/>
      <c r="M748" s="241"/>
      <c r="N748" s="242"/>
      <c r="O748" s="242"/>
      <c r="P748" s="242"/>
      <c r="Q748" s="242"/>
      <c r="R748" s="242"/>
      <c r="S748" s="242"/>
      <c r="T748" s="24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4" t="s">
        <v>215</v>
      </c>
      <c r="AU748" s="244" t="s">
        <v>81</v>
      </c>
      <c r="AV748" s="13" t="s">
        <v>79</v>
      </c>
      <c r="AW748" s="13" t="s">
        <v>33</v>
      </c>
      <c r="AX748" s="13" t="s">
        <v>72</v>
      </c>
      <c r="AY748" s="244" t="s">
        <v>203</v>
      </c>
    </row>
    <row r="749" s="13" customFormat="1">
      <c r="A749" s="13"/>
      <c r="B749" s="234"/>
      <c r="C749" s="235"/>
      <c r="D749" s="236" t="s">
        <v>215</v>
      </c>
      <c r="E749" s="237" t="s">
        <v>19</v>
      </c>
      <c r="F749" s="238" t="s">
        <v>971</v>
      </c>
      <c r="G749" s="235"/>
      <c r="H749" s="237" t="s">
        <v>19</v>
      </c>
      <c r="I749" s="239"/>
      <c r="J749" s="235"/>
      <c r="K749" s="235"/>
      <c r="L749" s="240"/>
      <c r="M749" s="241"/>
      <c r="N749" s="242"/>
      <c r="O749" s="242"/>
      <c r="P749" s="242"/>
      <c r="Q749" s="242"/>
      <c r="R749" s="242"/>
      <c r="S749" s="242"/>
      <c r="T749" s="24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44" t="s">
        <v>215</v>
      </c>
      <c r="AU749" s="244" t="s">
        <v>81</v>
      </c>
      <c r="AV749" s="13" t="s">
        <v>79</v>
      </c>
      <c r="AW749" s="13" t="s">
        <v>33</v>
      </c>
      <c r="AX749" s="13" t="s">
        <v>72</v>
      </c>
      <c r="AY749" s="244" t="s">
        <v>203</v>
      </c>
    </row>
    <row r="750" s="14" customFormat="1">
      <c r="A750" s="14"/>
      <c r="B750" s="245"/>
      <c r="C750" s="246"/>
      <c r="D750" s="236" t="s">
        <v>215</v>
      </c>
      <c r="E750" s="247" t="s">
        <v>19</v>
      </c>
      <c r="F750" s="248" t="s">
        <v>567</v>
      </c>
      <c r="G750" s="246"/>
      <c r="H750" s="249">
        <v>1.2350000000000001</v>
      </c>
      <c r="I750" s="250"/>
      <c r="J750" s="246"/>
      <c r="K750" s="246"/>
      <c r="L750" s="251"/>
      <c r="M750" s="252"/>
      <c r="N750" s="253"/>
      <c r="O750" s="253"/>
      <c r="P750" s="253"/>
      <c r="Q750" s="253"/>
      <c r="R750" s="253"/>
      <c r="S750" s="253"/>
      <c r="T750" s="25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5" t="s">
        <v>215</v>
      </c>
      <c r="AU750" s="255" t="s">
        <v>81</v>
      </c>
      <c r="AV750" s="14" t="s">
        <v>81</v>
      </c>
      <c r="AW750" s="14" t="s">
        <v>33</v>
      </c>
      <c r="AX750" s="14" t="s">
        <v>72</v>
      </c>
      <c r="AY750" s="255" t="s">
        <v>203</v>
      </c>
    </row>
    <row r="751" s="13" customFormat="1">
      <c r="A751" s="13"/>
      <c r="B751" s="234"/>
      <c r="C751" s="235"/>
      <c r="D751" s="236" t="s">
        <v>215</v>
      </c>
      <c r="E751" s="237" t="s">
        <v>19</v>
      </c>
      <c r="F751" s="238" t="s">
        <v>216</v>
      </c>
      <c r="G751" s="235"/>
      <c r="H751" s="237" t="s">
        <v>19</v>
      </c>
      <c r="I751" s="239"/>
      <c r="J751" s="235"/>
      <c r="K751" s="235"/>
      <c r="L751" s="240"/>
      <c r="M751" s="241"/>
      <c r="N751" s="242"/>
      <c r="O751" s="242"/>
      <c r="P751" s="242"/>
      <c r="Q751" s="242"/>
      <c r="R751" s="242"/>
      <c r="S751" s="242"/>
      <c r="T751" s="24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4" t="s">
        <v>215</v>
      </c>
      <c r="AU751" s="244" t="s">
        <v>81</v>
      </c>
      <c r="AV751" s="13" t="s">
        <v>79</v>
      </c>
      <c r="AW751" s="13" t="s">
        <v>33</v>
      </c>
      <c r="AX751" s="13" t="s">
        <v>72</v>
      </c>
      <c r="AY751" s="244" t="s">
        <v>203</v>
      </c>
    </row>
    <row r="752" s="13" customFormat="1">
      <c r="A752" s="13"/>
      <c r="B752" s="234"/>
      <c r="C752" s="235"/>
      <c r="D752" s="236" t="s">
        <v>215</v>
      </c>
      <c r="E752" s="237" t="s">
        <v>19</v>
      </c>
      <c r="F752" s="238" t="s">
        <v>1335</v>
      </c>
      <c r="G752" s="235"/>
      <c r="H752" s="237" t="s">
        <v>19</v>
      </c>
      <c r="I752" s="239"/>
      <c r="J752" s="235"/>
      <c r="K752" s="235"/>
      <c r="L752" s="240"/>
      <c r="M752" s="241"/>
      <c r="N752" s="242"/>
      <c r="O752" s="242"/>
      <c r="P752" s="242"/>
      <c r="Q752" s="242"/>
      <c r="R752" s="242"/>
      <c r="S752" s="242"/>
      <c r="T752" s="24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4" t="s">
        <v>215</v>
      </c>
      <c r="AU752" s="244" t="s">
        <v>81</v>
      </c>
      <c r="AV752" s="13" t="s">
        <v>79</v>
      </c>
      <c r="AW752" s="13" t="s">
        <v>33</v>
      </c>
      <c r="AX752" s="13" t="s">
        <v>72</v>
      </c>
      <c r="AY752" s="244" t="s">
        <v>203</v>
      </c>
    </row>
    <row r="753" s="13" customFormat="1">
      <c r="A753" s="13"/>
      <c r="B753" s="234"/>
      <c r="C753" s="235"/>
      <c r="D753" s="236" t="s">
        <v>215</v>
      </c>
      <c r="E753" s="237" t="s">
        <v>19</v>
      </c>
      <c r="F753" s="238" t="s">
        <v>553</v>
      </c>
      <c r="G753" s="235"/>
      <c r="H753" s="237" t="s">
        <v>19</v>
      </c>
      <c r="I753" s="239"/>
      <c r="J753" s="235"/>
      <c r="K753" s="235"/>
      <c r="L753" s="240"/>
      <c r="M753" s="241"/>
      <c r="N753" s="242"/>
      <c r="O753" s="242"/>
      <c r="P753" s="242"/>
      <c r="Q753" s="242"/>
      <c r="R753" s="242"/>
      <c r="S753" s="242"/>
      <c r="T753" s="24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4" t="s">
        <v>215</v>
      </c>
      <c r="AU753" s="244" t="s">
        <v>81</v>
      </c>
      <c r="AV753" s="13" t="s">
        <v>79</v>
      </c>
      <c r="AW753" s="13" t="s">
        <v>33</v>
      </c>
      <c r="AX753" s="13" t="s">
        <v>72</v>
      </c>
      <c r="AY753" s="244" t="s">
        <v>203</v>
      </c>
    </row>
    <row r="754" s="13" customFormat="1">
      <c r="A754" s="13"/>
      <c r="B754" s="234"/>
      <c r="C754" s="235"/>
      <c r="D754" s="236" t="s">
        <v>215</v>
      </c>
      <c r="E754" s="237" t="s">
        <v>19</v>
      </c>
      <c r="F754" s="238" t="s">
        <v>949</v>
      </c>
      <c r="G754" s="235"/>
      <c r="H754" s="237" t="s">
        <v>19</v>
      </c>
      <c r="I754" s="239"/>
      <c r="J754" s="235"/>
      <c r="K754" s="235"/>
      <c r="L754" s="240"/>
      <c r="M754" s="241"/>
      <c r="N754" s="242"/>
      <c r="O754" s="242"/>
      <c r="P754" s="242"/>
      <c r="Q754" s="242"/>
      <c r="R754" s="242"/>
      <c r="S754" s="242"/>
      <c r="T754" s="24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4" t="s">
        <v>215</v>
      </c>
      <c r="AU754" s="244" t="s">
        <v>81</v>
      </c>
      <c r="AV754" s="13" t="s">
        <v>79</v>
      </c>
      <c r="AW754" s="13" t="s">
        <v>33</v>
      </c>
      <c r="AX754" s="13" t="s">
        <v>72</v>
      </c>
      <c r="AY754" s="244" t="s">
        <v>203</v>
      </c>
    </row>
    <row r="755" s="13" customFormat="1">
      <c r="A755" s="13"/>
      <c r="B755" s="234"/>
      <c r="C755" s="235"/>
      <c r="D755" s="236" t="s">
        <v>215</v>
      </c>
      <c r="E755" s="237" t="s">
        <v>19</v>
      </c>
      <c r="F755" s="238" t="s">
        <v>971</v>
      </c>
      <c r="G755" s="235"/>
      <c r="H755" s="237" t="s">
        <v>19</v>
      </c>
      <c r="I755" s="239"/>
      <c r="J755" s="235"/>
      <c r="K755" s="235"/>
      <c r="L755" s="240"/>
      <c r="M755" s="241"/>
      <c r="N755" s="242"/>
      <c r="O755" s="242"/>
      <c r="P755" s="242"/>
      <c r="Q755" s="242"/>
      <c r="R755" s="242"/>
      <c r="S755" s="242"/>
      <c r="T755" s="24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4" t="s">
        <v>215</v>
      </c>
      <c r="AU755" s="244" t="s">
        <v>81</v>
      </c>
      <c r="AV755" s="13" t="s">
        <v>79</v>
      </c>
      <c r="AW755" s="13" t="s">
        <v>33</v>
      </c>
      <c r="AX755" s="13" t="s">
        <v>72</v>
      </c>
      <c r="AY755" s="244" t="s">
        <v>203</v>
      </c>
    </row>
    <row r="756" s="14" customFormat="1">
      <c r="A756" s="14"/>
      <c r="B756" s="245"/>
      <c r="C756" s="246"/>
      <c r="D756" s="236" t="s">
        <v>215</v>
      </c>
      <c r="E756" s="247" t="s">
        <v>19</v>
      </c>
      <c r="F756" s="248" t="s">
        <v>1336</v>
      </c>
      <c r="G756" s="246"/>
      <c r="H756" s="249">
        <v>24.75</v>
      </c>
      <c r="I756" s="250"/>
      <c r="J756" s="246"/>
      <c r="K756" s="246"/>
      <c r="L756" s="251"/>
      <c r="M756" s="252"/>
      <c r="N756" s="253"/>
      <c r="O756" s="253"/>
      <c r="P756" s="253"/>
      <c r="Q756" s="253"/>
      <c r="R756" s="253"/>
      <c r="S756" s="253"/>
      <c r="T756" s="25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5" t="s">
        <v>215</v>
      </c>
      <c r="AU756" s="255" t="s">
        <v>81</v>
      </c>
      <c r="AV756" s="14" t="s">
        <v>81</v>
      </c>
      <c r="AW756" s="14" t="s">
        <v>33</v>
      </c>
      <c r="AX756" s="14" t="s">
        <v>72</v>
      </c>
      <c r="AY756" s="255" t="s">
        <v>203</v>
      </c>
    </row>
    <row r="757" s="13" customFormat="1">
      <c r="A757" s="13"/>
      <c r="B757" s="234"/>
      <c r="C757" s="235"/>
      <c r="D757" s="236" t="s">
        <v>215</v>
      </c>
      <c r="E757" s="237" t="s">
        <v>19</v>
      </c>
      <c r="F757" s="238" t="s">
        <v>216</v>
      </c>
      <c r="G757" s="235"/>
      <c r="H757" s="237" t="s">
        <v>19</v>
      </c>
      <c r="I757" s="239"/>
      <c r="J757" s="235"/>
      <c r="K757" s="235"/>
      <c r="L757" s="240"/>
      <c r="M757" s="241"/>
      <c r="N757" s="242"/>
      <c r="O757" s="242"/>
      <c r="P757" s="242"/>
      <c r="Q757" s="242"/>
      <c r="R757" s="242"/>
      <c r="S757" s="242"/>
      <c r="T757" s="24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4" t="s">
        <v>215</v>
      </c>
      <c r="AU757" s="244" t="s">
        <v>81</v>
      </c>
      <c r="AV757" s="13" t="s">
        <v>79</v>
      </c>
      <c r="AW757" s="13" t="s">
        <v>33</v>
      </c>
      <c r="AX757" s="13" t="s">
        <v>72</v>
      </c>
      <c r="AY757" s="244" t="s">
        <v>203</v>
      </c>
    </row>
    <row r="758" s="13" customFormat="1">
      <c r="A758" s="13"/>
      <c r="B758" s="234"/>
      <c r="C758" s="235"/>
      <c r="D758" s="236" t="s">
        <v>215</v>
      </c>
      <c r="E758" s="237" t="s">
        <v>19</v>
      </c>
      <c r="F758" s="238" t="s">
        <v>1337</v>
      </c>
      <c r="G758" s="235"/>
      <c r="H758" s="237" t="s">
        <v>19</v>
      </c>
      <c r="I758" s="239"/>
      <c r="J758" s="235"/>
      <c r="K758" s="235"/>
      <c r="L758" s="240"/>
      <c r="M758" s="241"/>
      <c r="N758" s="242"/>
      <c r="O758" s="242"/>
      <c r="P758" s="242"/>
      <c r="Q758" s="242"/>
      <c r="R758" s="242"/>
      <c r="S758" s="242"/>
      <c r="T758" s="24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4" t="s">
        <v>215</v>
      </c>
      <c r="AU758" s="244" t="s">
        <v>81</v>
      </c>
      <c r="AV758" s="13" t="s">
        <v>79</v>
      </c>
      <c r="AW758" s="13" t="s">
        <v>33</v>
      </c>
      <c r="AX758" s="13" t="s">
        <v>72</v>
      </c>
      <c r="AY758" s="244" t="s">
        <v>203</v>
      </c>
    </row>
    <row r="759" s="13" customFormat="1">
      <c r="A759" s="13"/>
      <c r="B759" s="234"/>
      <c r="C759" s="235"/>
      <c r="D759" s="236" t="s">
        <v>215</v>
      </c>
      <c r="E759" s="237" t="s">
        <v>19</v>
      </c>
      <c r="F759" s="238" t="s">
        <v>1213</v>
      </c>
      <c r="G759" s="235"/>
      <c r="H759" s="237" t="s">
        <v>19</v>
      </c>
      <c r="I759" s="239"/>
      <c r="J759" s="235"/>
      <c r="K759" s="235"/>
      <c r="L759" s="240"/>
      <c r="M759" s="241"/>
      <c r="N759" s="242"/>
      <c r="O759" s="242"/>
      <c r="P759" s="242"/>
      <c r="Q759" s="242"/>
      <c r="R759" s="242"/>
      <c r="S759" s="242"/>
      <c r="T759" s="24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4" t="s">
        <v>215</v>
      </c>
      <c r="AU759" s="244" t="s">
        <v>81</v>
      </c>
      <c r="AV759" s="13" t="s">
        <v>79</v>
      </c>
      <c r="AW759" s="13" t="s">
        <v>33</v>
      </c>
      <c r="AX759" s="13" t="s">
        <v>72</v>
      </c>
      <c r="AY759" s="244" t="s">
        <v>203</v>
      </c>
    </row>
    <row r="760" s="13" customFormat="1">
      <c r="A760" s="13"/>
      <c r="B760" s="234"/>
      <c r="C760" s="235"/>
      <c r="D760" s="236" t="s">
        <v>215</v>
      </c>
      <c r="E760" s="237" t="s">
        <v>19</v>
      </c>
      <c r="F760" s="238" t="s">
        <v>949</v>
      </c>
      <c r="G760" s="235"/>
      <c r="H760" s="237" t="s">
        <v>19</v>
      </c>
      <c r="I760" s="239"/>
      <c r="J760" s="235"/>
      <c r="K760" s="235"/>
      <c r="L760" s="240"/>
      <c r="M760" s="241"/>
      <c r="N760" s="242"/>
      <c r="O760" s="242"/>
      <c r="P760" s="242"/>
      <c r="Q760" s="242"/>
      <c r="R760" s="242"/>
      <c r="S760" s="242"/>
      <c r="T760" s="24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4" t="s">
        <v>215</v>
      </c>
      <c r="AU760" s="244" t="s">
        <v>81</v>
      </c>
      <c r="AV760" s="13" t="s">
        <v>79</v>
      </c>
      <c r="AW760" s="13" t="s">
        <v>33</v>
      </c>
      <c r="AX760" s="13" t="s">
        <v>72</v>
      </c>
      <c r="AY760" s="244" t="s">
        <v>203</v>
      </c>
    </row>
    <row r="761" s="13" customFormat="1">
      <c r="A761" s="13"/>
      <c r="B761" s="234"/>
      <c r="C761" s="235"/>
      <c r="D761" s="236" t="s">
        <v>215</v>
      </c>
      <c r="E761" s="237" t="s">
        <v>19</v>
      </c>
      <c r="F761" s="238" t="s">
        <v>971</v>
      </c>
      <c r="G761" s="235"/>
      <c r="H761" s="237" t="s">
        <v>19</v>
      </c>
      <c r="I761" s="239"/>
      <c r="J761" s="235"/>
      <c r="K761" s="235"/>
      <c r="L761" s="240"/>
      <c r="M761" s="241"/>
      <c r="N761" s="242"/>
      <c r="O761" s="242"/>
      <c r="P761" s="242"/>
      <c r="Q761" s="242"/>
      <c r="R761" s="242"/>
      <c r="S761" s="242"/>
      <c r="T761" s="24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4" t="s">
        <v>215</v>
      </c>
      <c r="AU761" s="244" t="s">
        <v>81</v>
      </c>
      <c r="AV761" s="13" t="s">
        <v>79</v>
      </c>
      <c r="AW761" s="13" t="s">
        <v>33</v>
      </c>
      <c r="AX761" s="13" t="s">
        <v>72</v>
      </c>
      <c r="AY761" s="244" t="s">
        <v>203</v>
      </c>
    </row>
    <row r="762" s="14" customFormat="1">
      <c r="A762" s="14"/>
      <c r="B762" s="245"/>
      <c r="C762" s="246"/>
      <c r="D762" s="236" t="s">
        <v>215</v>
      </c>
      <c r="E762" s="247" t="s">
        <v>19</v>
      </c>
      <c r="F762" s="248" t="s">
        <v>571</v>
      </c>
      <c r="G762" s="246"/>
      <c r="H762" s="249">
        <v>1.2</v>
      </c>
      <c r="I762" s="250"/>
      <c r="J762" s="246"/>
      <c r="K762" s="246"/>
      <c r="L762" s="251"/>
      <c r="M762" s="252"/>
      <c r="N762" s="253"/>
      <c r="O762" s="253"/>
      <c r="P762" s="253"/>
      <c r="Q762" s="253"/>
      <c r="R762" s="253"/>
      <c r="S762" s="253"/>
      <c r="T762" s="25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5" t="s">
        <v>215</v>
      </c>
      <c r="AU762" s="255" t="s">
        <v>81</v>
      </c>
      <c r="AV762" s="14" t="s">
        <v>81</v>
      </c>
      <c r="AW762" s="14" t="s">
        <v>33</v>
      </c>
      <c r="AX762" s="14" t="s">
        <v>72</v>
      </c>
      <c r="AY762" s="255" t="s">
        <v>203</v>
      </c>
    </row>
    <row r="763" s="15" customFormat="1">
      <c r="A763" s="15"/>
      <c r="B763" s="256"/>
      <c r="C763" s="257"/>
      <c r="D763" s="236" t="s">
        <v>215</v>
      </c>
      <c r="E763" s="258" t="s">
        <v>19</v>
      </c>
      <c r="F763" s="259" t="s">
        <v>246</v>
      </c>
      <c r="G763" s="257"/>
      <c r="H763" s="260">
        <v>57.869</v>
      </c>
      <c r="I763" s="261"/>
      <c r="J763" s="257"/>
      <c r="K763" s="257"/>
      <c r="L763" s="262"/>
      <c r="M763" s="263"/>
      <c r="N763" s="264"/>
      <c r="O763" s="264"/>
      <c r="P763" s="264"/>
      <c r="Q763" s="264"/>
      <c r="R763" s="264"/>
      <c r="S763" s="264"/>
      <c r="T763" s="26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66" t="s">
        <v>215</v>
      </c>
      <c r="AU763" s="266" t="s">
        <v>81</v>
      </c>
      <c r="AV763" s="15" t="s">
        <v>211</v>
      </c>
      <c r="AW763" s="15" t="s">
        <v>33</v>
      </c>
      <c r="AX763" s="15" t="s">
        <v>79</v>
      </c>
      <c r="AY763" s="266" t="s">
        <v>203</v>
      </c>
    </row>
    <row r="764" s="2" customFormat="1" ht="16.5" customHeight="1">
      <c r="A764" s="40"/>
      <c r="B764" s="41"/>
      <c r="C764" s="270" t="s">
        <v>888</v>
      </c>
      <c r="D764" s="270" t="s">
        <v>771</v>
      </c>
      <c r="E764" s="271" t="s">
        <v>961</v>
      </c>
      <c r="F764" s="272" t="s">
        <v>962</v>
      </c>
      <c r="G764" s="273" t="s">
        <v>209</v>
      </c>
      <c r="H764" s="274">
        <v>63.655999999999999</v>
      </c>
      <c r="I764" s="275"/>
      <c r="J764" s="276">
        <f>ROUND(I764*H764,2)</f>
        <v>0</v>
      </c>
      <c r="K764" s="272" t="s">
        <v>210</v>
      </c>
      <c r="L764" s="277"/>
      <c r="M764" s="278" t="s">
        <v>19</v>
      </c>
      <c r="N764" s="279" t="s">
        <v>43</v>
      </c>
      <c r="O764" s="86"/>
      <c r="P764" s="225">
        <f>O764*H764</f>
        <v>0</v>
      </c>
      <c r="Q764" s="225">
        <v>2.0000000000000002E-05</v>
      </c>
      <c r="R764" s="225">
        <f>Q764*H764</f>
        <v>0.00127312</v>
      </c>
      <c r="S764" s="225">
        <v>0</v>
      </c>
      <c r="T764" s="226">
        <f>S764*H764</f>
        <v>0</v>
      </c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R764" s="227" t="s">
        <v>821</v>
      </c>
      <c r="AT764" s="227" t="s">
        <v>771</v>
      </c>
      <c r="AU764" s="227" t="s">
        <v>81</v>
      </c>
      <c r="AY764" s="19" t="s">
        <v>203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19" t="s">
        <v>79</v>
      </c>
      <c r="BK764" s="228">
        <f>ROUND(I764*H764,2)</f>
        <v>0</v>
      </c>
      <c r="BL764" s="19" t="s">
        <v>321</v>
      </c>
      <c r="BM764" s="227" t="s">
        <v>1338</v>
      </c>
    </row>
    <row r="765" s="13" customFormat="1">
      <c r="A765" s="13"/>
      <c r="B765" s="234"/>
      <c r="C765" s="235"/>
      <c r="D765" s="236" t="s">
        <v>215</v>
      </c>
      <c r="E765" s="237" t="s">
        <v>19</v>
      </c>
      <c r="F765" s="238" t="s">
        <v>216</v>
      </c>
      <c r="G765" s="235"/>
      <c r="H765" s="237" t="s">
        <v>19</v>
      </c>
      <c r="I765" s="239"/>
      <c r="J765" s="235"/>
      <c r="K765" s="235"/>
      <c r="L765" s="240"/>
      <c r="M765" s="241"/>
      <c r="N765" s="242"/>
      <c r="O765" s="242"/>
      <c r="P765" s="242"/>
      <c r="Q765" s="242"/>
      <c r="R765" s="242"/>
      <c r="S765" s="242"/>
      <c r="T765" s="24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4" t="s">
        <v>215</v>
      </c>
      <c r="AU765" s="244" t="s">
        <v>81</v>
      </c>
      <c r="AV765" s="13" t="s">
        <v>79</v>
      </c>
      <c r="AW765" s="13" t="s">
        <v>33</v>
      </c>
      <c r="AX765" s="13" t="s">
        <v>72</v>
      </c>
      <c r="AY765" s="244" t="s">
        <v>203</v>
      </c>
    </row>
    <row r="766" s="13" customFormat="1">
      <c r="A766" s="13"/>
      <c r="B766" s="234"/>
      <c r="C766" s="235"/>
      <c r="D766" s="236" t="s">
        <v>215</v>
      </c>
      <c r="E766" s="237" t="s">
        <v>19</v>
      </c>
      <c r="F766" s="238" t="s">
        <v>1325</v>
      </c>
      <c r="G766" s="235"/>
      <c r="H766" s="237" t="s">
        <v>19</v>
      </c>
      <c r="I766" s="239"/>
      <c r="J766" s="235"/>
      <c r="K766" s="235"/>
      <c r="L766" s="240"/>
      <c r="M766" s="241"/>
      <c r="N766" s="242"/>
      <c r="O766" s="242"/>
      <c r="P766" s="242"/>
      <c r="Q766" s="242"/>
      <c r="R766" s="242"/>
      <c r="S766" s="242"/>
      <c r="T766" s="24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4" t="s">
        <v>215</v>
      </c>
      <c r="AU766" s="244" t="s">
        <v>81</v>
      </c>
      <c r="AV766" s="13" t="s">
        <v>79</v>
      </c>
      <c r="AW766" s="13" t="s">
        <v>33</v>
      </c>
      <c r="AX766" s="13" t="s">
        <v>72</v>
      </c>
      <c r="AY766" s="244" t="s">
        <v>203</v>
      </c>
    </row>
    <row r="767" s="13" customFormat="1">
      <c r="A767" s="13"/>
      <c r="B767" s="234"/>
      <c r="C767" s="235"/>
      <c r="D767" s="236" t="s">
        <v>215</v>
      </c>
      <c r="E767" s="237" t="s">
        <v>19</v>
      </c>
      <c r="F767" s="238" t="s">
        <v>541</v>
      </c>
      <c r="G767" s="235"/>
      <c r="H767" s="237" t="s">
        <v>19</v>
      </c>
      <c r="I767" s="239"/>
      <c r="J767" s="235"/>
      <c r="K767" s="235"/>
      <c r="L767" s="240"/>
      <c r="M767" s="241"/>
      <c r="N767" s="242"/>
      <c r="O767" s="242"/>
      <c r="P767" s="242"/>
      <c r="Q767" s="242"/>
      <c r="R767" s="242"/>
      <c r="S767" s="242"/>
      <c r="T767" s="24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44" t="s">
        <v>215</v>
      </c>
      <c r="AU767" s="244" t="s">
        <v>81</v>
      </c>
      <c r="AV767" s="13" t="s">
        <v>79</v>
      </c>
      <c r="AW767" s="13" t="s">
        <v>33</v>
      </c>
      <c r="AX767" s="13" t="s">
        <v>72</v>
      </c>
      <c r="AY767" s="244" t="s">
        <v>203</v>
      </c>
    </row>
    <row r="768" s="13" customFormat="1">
      <c r="A768" s="13"/>
      <c r="B768" s="234"/>
      <c r="C768" s="235"/>
      <c r="D768" s="236" t="s">
        <v>215</v>
      </c>
      <c r="E768" s="237" t="s">
        <v>19</v>
      </c>
      <c r="F768" s="238" t="s">
        <v>949</v>
      </c>
      <c r="G768" s="235"/>
      <c r="H768" s="237" t="s">
        <v>19</v>
      </c>
      <c r="I768" s="239"/>
      <c r="J768" s="235"/>
      <c r="K768" s="235"/>
      <c r="L768" s="240"/>
      <c r="M768" s="241"/>
      <c r="N768" s="242"/>
      <c r="O768" s="242"/>
      <c r="P768" s="242"/>
      <c r="Q768" s="242"/>
      <c r="R768" s="242"/>
      <c r="S768" s="242"/>
      <c r="T768" s="24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4" t="s">
        <v>215</v>
      </c>
      <c r="AU768" s="244" t="s">
        <v>81</v>
      </c>
      <c r="AV768" s="13" t="s">
        <v>79</v>
      </c>
      <c r="AW768" s="13" t="s">
        <v>33</v>
      </c>
      <c r="AX768" s="13" t="s">
        <v>72</v>
      </c>
      <c r="AY768" s="244" t="s">
        <v>203</v>
      </c>
    </row>
    <row r="769" s="13" customFormat="1">
      <c r="A769" s="13"/>
      <c r="B769" s="234"/>
      <c r="C769" s="235"/>
      <c r="D769" s="236" t="s">
        <v>215</v>
      </c>
      <c r="E769" s="237" t="s">
        <v>19</v>
      </c>
      <c r="F769" s="238" t="s">
        <v>971</v>
      </c>
      <c r="G769" s="235"/>
      <c r="H769" s="237" t="s">
        <v>19</v>
      </c>
      <c r="I769" s="239"/>
      <c r="J769" s="235"/>
      <c r="K769" s="235"/>
      <c r="L769" s="240"/>
      <c r="M769" s="241"/>
      <c r="N769" s="242"/>
      <c r="O769" s="242"/>
      <c r="P769" s="242"/>
      <c r="Q769" s="242"/>
      <c r="R769" s="242"/>
      <c r="S769" s="242"/>
      <c r="T769" s="24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4" t="s">
        <v>215</v>
      </c>
      <c r="AU769" s="244" t="s">
        <v>81</v>
      </c>
      <c r="AV769" s="13" t="s">
        <v>79</v>
      </c>
      <c r="AW769" s="13" t="s">
        <v>33</v>
      </c>
      <c r="AX769" s="13" t="s">
        <v>72</v>
      </c>
      <c r="AY769" s="244" t="s">
        <v>203</v>
      </c>
    </row>
    <row r="770" s="14" customFormat="1">
      <c r="A770" s="14"/>
      <c r="B770" s="245"/>
      <c r="C770" s="246"/>
      <c r="D770" s="236" t="s">
        <v>215</v>
      </c>
      <c r="E770" s="247" t="s">
        <v>19</v>
      </c>
      <c r="F770" s="248" t="s">
        <v>1326</v>
      </c>
      <c r="G770" s="246"/>
      <c r="H770" s="249">
        <v>3.5459999999999998</v>
      </c>
      <c r="I770" s="250"/>
      <c r="J770" s="246"/>
      <c r="K770" s="246"/>
      <c r="L770" s="251"/>
      <c r="M770" s="252"/>
      <c r="N770" s="253"/>
      <c r="O770" s="253"/>
      <c r="P770" s="253"/>
      <c r="Q770" s="253"/>
      <c r="R770" s="253"/>
      <c r="S770" s="253"/>
      <c r="T770" s="25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5" t="s">
        <v>215</v>
      </c>
      <c r="AU770" s="255" t="s">
        <v>81</v>
      </c>
      <c r="AV770" s="14" t="s">
        <v>81</v>
      </c>
      <c r="AW770" s="14" t="s">
        <v>33</v>
      </c>
      <c r="AX770" s="14" t="s">
        <v>72</v>
      </c>
      <c r="AY770" s="255" t="s">
        <v>203</v>
      </c>
    </row>
    <row r="771" s="13" customFormat="1">
      <c r="A771" s="13"/>
      <c r="B771" s="234"/>
      <c r="C771" s="235"/>
      <c r="D771" s="236" t="s">
        <v>215</v>
      </c>
      <c r="E771" s="237" t="s">
        <v>19</v>
      </c>
      <c r="F771" s="238" t="s">
        <v>216</v>
      </c>
      <c r="G771" s="235"/>
      <c r="H771" s="237" t="s">
        <v>19</v>
      </c>
      <c r="I771" s="239"/>
      <c r="J771" s="235"/>
      <c r="K771" s="235"/>
      <c r="L771" s="240"/>
      <c r="M771" s="241"/>
      <c r="N771" s="242"/>
      <c r="O771" s="242"/>
      <c r="P771" s="242"/>
      <c r="Q771" s="242"/>
      <c r="R771" s="242"/>
      <c r="S771" s="242"/>
      <c r="T771" s="24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4" t="s">
        <v>215</v>
      </c>
      <c r="AU771" s="244" t="s">
        <v>81</v>
      </c>
      <c r="AV771" s="13" t="s">
        <v>79</v>
      </c>
      <c r="AW771" s="13" t="s">
        <v>33</v>
      </c>
      <c r="AX771" s="13" t="s">
        <v>72</v>
      </c>
      <c r="AY771" s="244" t="s">
        <v>203</v>
      </c>
    </row>
    <row r="772" s="13" customFormat="1">
      <c r="A772" s="13"/>
      <c r="B772" s="234"/>
      <c r="C772" s="235"/>
      <c r="D772" s="236" t="s">
        <v>215</v>
      </c>
      <c r="E772" s="237" t="s">
        <v>19</v>
      </c>
      <c r="F772" s="238" t="s">
        <v>1327</v>
      </c>
      <c r="G772" s="235"/>
      <c r="H772" s="237" t="s">
        <v>19</v>
      </c>
      <c r="I772" s="239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215</v>
      </c>
      <c r="AU772" s="244" t="s">
        <v>81</v>
      </c>
      <c r="AV772" s="13" t="s">
        <v>79</v>
      </c>
      <c r="AW772" s="13" t="s">
        <v>33</v>
      </c>
      <c r="AX772" s="13" t="s">
        <v>72</v>
      </c>
      <c r="AY772" s="244" t="s">
        <v>203</v>
      </c>
    </row>
    <row r="773" s="13" customFormat="1">
      <c r="A773" s="13"/>
      <c r="B773" s="234"/>
      <c r="C773" s="235"/>
      <c r="D773" s="236" t="s">
        <v>215</v>
      </c>
      <c r="E773" s="237" t="s">
        <v>19</v>
      </c>
      <c r="F773" s="238" t="s">
        <v>544</v>
      </c>
      <c r="G773" s="235"/>
      <c r="H773" s="237" t="s">
        <v>19</v>
      </c>
      <c r="I773" s="239"/>
      <c r="J773" s="235"/>
      <c r="K773" s="235"/>
      <c r="L773" s="240"/>
      <c r="M773" s="241"/>
      <c r="N773" s="242"/>
      <c r="O773" s="242"/>
      <c r="P773" s="242"/>
      <c r="Q773" s="242"/>
      <c r="R773" s="242"/>
      <c r="S773" s="242"/>
      <c r="T773" s="24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4" t="s">
        <v>215</v>
      </c>
      <c r="AU773" s="244" t="s">
        <v>81</v>
      </c>
      <c r="AV773" s="13" t="s">
        <v>79</v>
      </c>
      <c r="AW773" s="13" t="s">
        <v>33</v>
      </c>
      <c r="AX773" s="13" t="s">
        <v>72</v>
      </c>
      <c r="AY773" s="244" t="s">
        <v>203</v>
      </c>
    </row>
    <row r="774" s="13" customFormat="1">
      <c r="A774" s="13"/>
      <c r="B774" s="234"/>
      <c r="C774" s="235"/>
      <c r="D774" s="236" t="s">
        <v>215</v>
      </c>
      <c r="E774" s="237" t="s">
        <v>19</v>
      </c>
      <c r="F774" s="238" t="s">
        <v>949</v>
      </c>
      <c r="G774" s="235"/>
      <c r="H774" s="237" t="s">
        <v>19</v>
      </c>
      <c r="I774" s="239"/>
      <c r="J774" s="235"/>
      <c r="K774" s="235"/>
      <c r="L774" s="240"/>
      <c r="M774" s="241"/>
      <c r="N774" s="242"/>
      <c r="O774" s="242"/>
      <c r="P774" s="242"/>
      <c r="Q774" s="242"/>
      <c r="R774" s="242"/>
      <c r="S774" s="242"/>
      <c r="T774" s="24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4" t="s">
        <v>215</v>
      </c>
      <c r="AU774" s="244" t="s">
        <v>81</v>
      </c>
      <c r="AV774" s="13" t="s">
        <v>79</v>
      </c>
      <c r="AW774" s="13" t="s">
        <v>33</v>
      </c>
      <c r="AX774" s="13" t="s">
        <v>72</v>
      </c>
      <c r="AY774" s="244" t="s">
        <v>203</v>
      </c>
    </row>
    <row r="775" s="13" customFormat="1">
      <c r="A775" s="13"/>
      <c r="B775" s="234"/>
      <c r="C775" s="235"/>
      <c r="D775" s="236" t="s">
        <v>215</v>
      </c>
      <c r="E775" s="237" t="s">
        <v>19</v>
      </c>
      <c r="F775" s="238" t="s">
        <v>971</v>
      </c>
      <c r="G775" s="235"/>
      <c r="H775" s="237" t="s">
        <v>19</v>
      </c>
      <c r="I775" s="239"/>
      <c r="J775" s="235"/>
      <c r="K775" s="235"/>
      <c r="L775" s="240"/>
      <c r="M775" s="241"/>
      <c r="N775" s="242"/>
      <c r="O775" s="242"/>
      <c r="P775" s="242"/>
      <c r="Q775" s="242"/>
      <c r="R775" s="242"/>
      <c r="S775" s="242"/>
      <c r="T775" s="24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4" t="s">
        <v>215</v>
      </c>
      <c r="AU775" s="244" t="s">
        <v>81</v>
      </c>
      <c r="AV775" s="13" t="s">
        <v>79</v>
      </c>
      <c r="AW775" s="13" t="s">
        <v>33</v>
      </c>
      <c r="AX775" s="13" t="s">
        <v>72</v>
      </c>
      <c r="AY775" s="244" t="s">
        <v>203</v>
      </c>
    </row>
    <row r="776" s="14" customFormat="1">
      <c r="A776" s="14"/>
      <c r="B776" s="245"/>
      <c r="C776" s="246"/>
      <c r="D776" s="236" t="s">
        <v>215</v>
      </c>
      <c r="E776" s="247" t="s">
        <v>19</v>
      </c>
      <c r="F776" s="248" t="s">
        <v>1328</v>
      </c>
      <c r="G776" s="246"/>
      <c r="H776" s="249">
        <v>7.2729999999999997</v>
      </c>
      <c r="I776" s="250"/>
      <c r="J776" s="246"/>
      <c r="K776" s="246"/>
      <c r="L776" s="251"/>
      <c r="M776" s="252"/>
      <c r="N776" s="253"/>
      <c r="O776" s="253"/>
      <c r="P776" s="253"/>
      <c r="Q776" s="253"/>
      <c r="R776" s="253"/>
      <c r="S776" s="253"/>
      <c r="T776" s="25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5" t="s">
        <v>215</v>
      </c>
      <c r="AU776" s="255" t="s">
        <v>81</v>
      </c>
      <c r="AV776" s="14" t="s">
        <v>81</v>
      </c>
      <c r="AW776" s="14" t="s">
        <v>33</v>
      </c>
      <c r="AX776" s="14" t="s">
        <v>72</v>
      </c>
      <c r="AY776" s="255" t="s">
        <v>203</v>
      </c>
    </row>
    <row r="777" s="13" customFormat="1">
      <c r="A777" s="13"/>
      <c r="B777" s="234"/>
      <c r="C777" s="235"/>
      <c r="D777" s="236" t="s">
        <v>215</v>
      </c>
      <c r="E777" s="237" t="s">
        <v>19</v>
      </c>
      <c r="F777" s="238" t="s">
        <v>216</v>
      </c>
      <c r="G777" s="235"/>
      <c r="H777" s="237" t="s">
        <v>19</v>
      </c>
      <c r="I777" s="239"/>
      <c r="J777" s="235"/>
      <c r="K777" s="235"/>
      <c r="L777" s="240"/>
      <c r="M777" s="241"/>
      <c r="N777" s="242"/>
      <c r="O777" s="242"/>
      <c r="P777" s="242"/>
      <c r="Q777" s="242"/>
      <c r="R777" s="242"/>
      <c r="S777" s="242"/>
      <c r="T777" s="24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4" t="s">
        <v>215</v>
      </c>
      <c r="AU777" s="244" t="s">
        <v>81</v>
      </c>
      <c r="AV777" s="13" t="s">
        <v>79</v>
      </c>
      <c r="AW777" s="13" t="s">
        <v>33</v>
      </c>
      <c r="AX777" s="13" t="s">
        <v>72</v>
      </c>
      <c r="AY777" s="244" t="s">
        <v>203</v>
      </c>
    </row>
    <row r="778" s="13" customFormat="1">
      <c r="A778" s="13"/>
      <c r="B778" s="234"/>
      <c r="C778" s="235"/>
      <c r="D778" s="236" t="s">
        <v>215</v>
      </c>
      <c r="E778" s="237" t="s">
        <v>19</v>
      </c>
      <c r="F778" s="238" t="s">
        <v>1329</v>
      </c>
      <c r="G778" s="235"/>
      <c r="H778" s="237" t="s">
        <v>19</v>
      </c>
      <c r="I778" s="239"/>
      <c r="J778" s="235"/>
      <c r="K778" s="235"/>
      <c r="L778" s="240"/>
      <c r="M778" s="241"/>
      <c r="N778" s="242"/>
      <c r="O778" s="242"/>
      <c r="P778" s="242"/>
      <c r="Q778" s="242"/>
      <c r="R778" s="242"/>
      <c r="S778" s="242"/>
      <c r="T778" s="24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4" t="s">
        <v>215</v>
      </c>
      <c r="AU778" s="244" t="s">
        <v>81</v>
      </c>
      <c r="AV778" s="13" t="s">
        <v>79</v>
      </c>
      <c r="AW778" s="13" t="s">
        <v>33</v>
      </c>
      <c r="AX778" s="13" t="s">
        <v>72</v>
      </c>
      <c r="AY778" s="244" t="s">
        <v>203</v>
      </c>
    </row>
    <row r="779" s="13" customFormat="1">
      <c r="A779" s="13"/>
      <c r="B779" s="234"/>
      <c r="C779" s="235"/>
      <c r="D779" s="236" t="s">
        <v>215</v>
      </c>
      <c r="E779" s="237" t="s">
        <v>19</v>
      </c>
      <c r="F779" s="238" t="s">
        <v>547</v>
      </c>
      <c r="G779" s="235"/>
      <c r="H779" s="237" t="s">
        <v>19</v>
      </c>
      <c r="I779" s="239"/>
      <c r="J779" s="235"/>
      <c r="K779" s="235"/>
      <c r="L779" s="240"/>
      <c r="M779" s="241"/>
      <c r="N779" s="242"/>
      <c r="O779" s="242"/>
      <c r="P779" s="242"/>
      <c r="Q779" s="242"/>
      <c r="R779" s="242"/>
      <c r="S779" s="242"/>
      <c r="T779" s="24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4" t="s">
        <v>215</v>
      </c>
      <c r="AU779" s="244" t="s">
        <v>81</v>
      </c>
      <c r="AV779" s="13" t="s">
        <v>79</v>
      </c>
      <c r="AW779" s="13" t="s">
        <v>33</v>
      </c>
      <c r="AX779" s="13" t="s">
        <v>72</v>
      </c>
      <c r="AY779" s="244" t="s">
        <v>203</v>
      </c>
    </row>
    <row r="780" s="13" customFormat="1">
      <c r="A780" s="13"/>
      <c r="B780" s="234"/>
      <c r="C780" s="235"/>
      <c r="D780" s="236" t="s">
        <v>215</v>
      </c>
      <c r="E780" s="237" t="s">
        <v>19</v>
      </c>
      <c r="F780" s="238" t="s">
        <v>949</v>
      </c>
      <c r="G780" s="235"/>
      <c r="H780" s="237" t="s">
        <v>19</v>
      </c>
      <c r="I780" s="239"/>
      <c r="J780" s="235"/>
      <c r="K780" s="235"/>
      <c r="L780" s="240"/>
      <c r="M780" s="241"/>
      <c r="N780" s="242"/>
      <c r="O780" s="242"/>
      <c r="P780" s="242"/>
      <c r="Q780" s="242"/>
      <c r="R780" s="242"/>
      <c r="S780" s="242"/>
      <c r="T780" s="24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4" t="s">
        <v>215</v>
      </c>
      <c r="AU780" s="244" t="s">
        <v>81</v>
      </c>
      <c r="AV780" s="13" t="s">
        <v>79</v>
      </c>
      <c r="AW780" s="13" t="s">
        <v>33</v>
      </c>
      <c r="AX780" s="13" t="s">
        <v>72</v>
      </c>
      <c r="AY780" s="244" t="s">
        <v>203</v>
      </c>
    </row>
    <row r="781" s="13" customFormat="1">
      <c r="A781" s="13"/>
      <c r="B781" s="234"/>
      <c r="C781" s="235"/>
      <c r="D781" s="236" t="s">
        <v>215</v>
      </c>
      <c r="E781" s="237" t="s">
        <v>19</v>
      </c>
      <c r="F781" s="238" t="s">
        <v>971</v>
      </c>
      <c r="G781" s="235"/>
      <c r="H781" s="237" t="s">
        <v>19</v>
      </c>
      <c r="I781" s="239"/>
      <c r="J781" s="235"/>
      <c r="K781" s="235"/>
      <c r="L781" s="240"/>
      <c r="M781" s="241"/>
      <c r="N781" s="242"/>
      <c r="O781" s="242"/>
      <c r="P781" s="242"/>
      <c r="Q781" s="242"/>
      <c r="R781" s="242"/>
      <c r="S781" s="242"/>
      <c r="T781" s="24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4" t="s">
        <v>215</v>
      </c>
      <c r="AU781" s="244" t="s">
        <v>81</v>
      </c>
      <c r="AV781" s="13" t="s">
        <v>79</v>
      </c>
      <c r="AW781" s="13" t="s">
        <v>33</v>
      </c>
      <c r="AX781" s="13" t="s">
        <v>72</v>
      </c>
      <c r="AY781" s="244" t="s">
        <v>203</v>
      </c>
    </row>
    <row r="782" s="14" customFormat="1">
      <c r="A782" s="14"/>
      <c r="B782" s="245"/>
      <c r="C782" s="246"/>
      <c r="D782" s="236" t="s">
        <v>215</v>
      </c>
      <c r="E782" s="247" t="s">
        <v>19</v>
      </c>
      <c r="F782" s="248" t="s">
        <v>256</v>
      </c>
      <c r="G782" s="246"/>
      <c r="H782" s="249">
        <v>1.7729999999999999</v>
      </c>
      <c r="I782" s="250"/>
      <c r="J782" s="246"/>
      <c r="K782" s="246"/>
      <c r="L782" s="251"/>
      <c r="M782" s="252"/>
      <c r="N782" s="253"/>
      <c r="O782" s="253"/>
      <c r="P782" s="253"/>
      <c r="Q782" s="253"/>
      <c r="R782" s="253"/>
      <c r="S782" s="253"/>
      <c r="T782" s="25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5" t="s">
        <v>215</v>
      </c>
      <c r="AU782" s="255" t="s">
        <v>81</v>
      </c>
      <c r="AV782" s="14" t="s">
        <v>81</v>
      </c>
      <c r="AW782" s="14" t="s">
        <v>33</v>
      </c>
      <c r="AX782" s="14" t="s">
        <v>72</v>
      </c>
      <c r="AY782" s="255" t="s">
        <v>203</v>
      </c>
    </row>
    <row r="783" s="13" customFormat="1">
      <c r="A783" s="13"/>
      <c r="B783" s="234"/>
      <c r="C783" s="235"/>
      <c r="D783" s="236" t="s">
        <v>215</v>
      </c>
      <c r="E783" s="237" t="s">
        <v>19</v>
      </c>
      <c r="F783" s="238" t="s">
        <v>216</v>
      </c>
      <c r="G783" s="235"/>
      <c r="H783" s="237" t="s">
        <v>19</v>
      </c>
      <c r="I783" s="239"/>
      <c r="J783" s="235"/>
      <c r="K783" s="235"/>
      <c r="L783" s="240"/>
      <c r="M783" s="241"/>
      <c r="N783" s="242"/>
      <c r="O783" s="242"/>
      <c r="P783" s="242"/>
      <c r="Q783" s="242"/>
      <c r="R783" s="242"/>
      <c r="S783" s="242"/>
      <c r="T783" s="24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4" t="s">
        <v>215</v>
      </c>
      <c r="AU783" s="244" t="s">
        <v>81</v>
      </c>
      <c r="AV783" s="13" t="s">
        <v>79</v>
      </c>
      <c r="AW783" s="13" t="s">
        <v>33</v>
      </c>
      <c r="AX783" s="13" t="s">
        <v>72</v>
      </c>
      <c r="AY783" s="244" t="s">
        <v>203</v>
      </c>
    </row>
    <row r="784" s="13" customFormat="1">
      <c r="A784" s="13"/>
      <c r="B784" s="234"/>
      <c r="C784" s="235"/>
      <c r="D784" s="236" t="s">
        <v>215</v>
      </c>
      <c r="E784" s="237" t="s">
        <v>19</v>
      </c>
      <c r="F784" s="238" t="s">
        <v>1330</v>
      </c>
      <c r="G784" s="235"/>
      <c r="H784" s="237" t="s">
        <v>19</v>
      </c>
      <c r="I784" s="239"/>
      <c r="J784" s="235"/>
      <c r="K784" s="235"/>
      <c r="L784" s="240"/>
      <c r="M784" s="241"/>
      <c r="N784" s="242"/>
      <c r="O784" s="242"/>
      <c r="P784" s="242"/>
      <c r="Q784" s="242"/>
      <c r="R784" s="242"/>
      <c r="S784" s="242"/>
      <c r="T784" s="24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4" t="s">
        <v>215</v>
      </c>
      <c r="AU784" s="244" t="s">
        <v>81</v>
      </c>
      <c r="AV784" s="13" t="s">
        <v>79</v>
      </c>
      <c r="AW784" s="13" t="s">
        <v>33</v>
      </c>
      <c r="AX784" s="13" t="s">
        <v>72</v>
      </c>
      <c r="AY784" s="244" t="s">
        <v>203</v>
      </c>
    </row>
    <row r="785" s="13" customFormat="1">
      <c r="A785" s="13"/>
      <c r="B785" s="234"/>
      <c r="C785" s="235"/>
      <c r="D785" s="236" t="s">
        <v>215</v>
      </c>
      <c r="E785" s="237" t="s">
        <v>19</v>
      </c>
      <c r="F785" s="238" t="s">
        <v>550</v>
      </c>
      <c r="G785" s="235"/>
      <c r="H785" s="237" t="s">
        <v>19</v>
      </c>
      <c r="I785" s="239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215</v>
      </c>
      <c r="AU785" s="244" t="s">
        <v>81</v>
      </c>
      <c r="AV785" s="13" t="s">
        <v>79</v>
      </c>
      <c r="AW785" s="13" t="s">
        <v>33</v>
      </c>
      <c r="AX785" s="13" t="s">
        <v>72</v>
      </c>
      <c r="AY785" s="244" t="s">
        <v>203</v>
      </c>
    </row>
    <row r="786" s="13" customFormat="1">
      <c r="A786" s="13"/>
      <c r="B786" s="234"/>
      <c r="C786" s="235"/>
      <c r="D786" s="236" t="s">
        <v>215</v>
      </c>
      <c r="E786" s="237" t="s">
        <v>19</v>
      </c>
      <c r="F786" s="238" t="s">
        <v>949</v>
      </c>
      <c r="G786" s="235"/>
      <c r="H786" s="237" t="s">
        <v>19</v>
      </c>
      <c r="I786" s="239"/>
      <c r="J786" s="235"/>
      <c r="K786" s="235"/>
      <c r="L786" s="240"/>
      <c r="M786" s="241"/>
      <c r="N786" s="242"/>
      <c r="O786" s="242"/>
      <c r="P786" s="242"/>
      <c r="Q786" s="242"/>
      <c r="R786" s="242"/>
      <c r="S786" s="242"/>
      <c r="T786" s="24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4" t="s">
        <v>215</v>
      </c>
      <c r="AU786" s="244" t="s">
        <v>81</v>
      </c>
      <c r="AV786" s="13" t="s">
        <v>79</v>
      </c>
      <c r="AW786" s="13" t="s">
        <v>33</v>
      </c>
      <c r="AX786" s="13" t="s">
        <v>72</v>
      </c>
      <c r="AY786" s="244" t="s">
        <v>203</v>
      </c>
    </row>
    <row r="787" s="13" customFormat="1">
      <c r="A787" s="13"/>
      <c r="B787" s="234"/>
      <c r="C787" s="235"/>
      <c r="D787" s="236" t="s">
        <v>215</v>
      </c>
      <c r="E787" s="237" t="s">
        <v>19</v>
      </c>
      <c r="F787" s="238" t="s">
        <v>971</v>
      </c>
      <c r="G787" s="235"/>
      <c r="H787" s="237" t="s">
        <v>19</v>
      </c>
      <c r="I787" s="239"/>
      <c r="J787" s="235"/>
      <c r="K787" s="235"/>
      <c r="L787" s="240"/>
      <c r="M787" s="241"/>
      <c r="N787" s="242"/>
      <c r="O787" s="242"/>
      <c r="P787" s="242"/>
      <c r="Q787" s="242"/>
      <c r="R787" s="242"/>
      <c r="S787" s="242"/>
      <c r="T787" s="24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4" t="s">
        <v>215</v>
      </c>
      <c r="AU787" s="244" t="s">
        <v>81</v>
      </c>
      <c r="AV787" s="13" t="s">
        <v>79</v>
      </c>
      <c r="AW787" s="13" t="s">
        <v>33</v>
      </c>
      <c r="AX787" s="13" t="s">
        <v>72</v>
      </c>
      <c r="AY787" s="244" t="s">
        <v>203</v>
      </c>
    </row>
    <row r="788" s="14" customFormat="1">
      <c r="A788" s="14"/>
      <c r="B788" s="245"/>
      <c r="C788" s="246"/>
      <c r="D788" s="236" t="s">
        <v>215</v>
      </c>
      <c r="E788" s="247" t="s">
        <v>19</v>
      </c>
      <c r="F788" s="248" t="s">
        <v>1331</v>
      </c>
      <c r="G788" s="246"/>
      <c r="H788" s="249">
        <v>10.023</v>
      </c>
      <c r="I788" s="250"/>
      <c r="J788" s="246"/>
      <c r="K788" s="246"/>
      <c r="L788" s="251"/>
      <c r="M788" s="252"/>
      <c r="N788" s="253"/>
      <c r="O788" s="253"/>
      <c r="P788" s="253"/>
      <c r="Q788" s="253"/>
      <c r="R788" s="253"/>
      <c r="S788" s="253"/>
      <c r="T788" s="25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5" t="s">
        <v>215</v>
      </c>
      <c r="AU788" s="255" t="s">
        <v>81</v>
      </c>
      <c r="AV788" s="14" t="s">
        <v>81</v>
      </c>
      <c r="AW788" s="14" t="s">
        <v>33</v>
      </c>
      <c r="AX788" s="14" t="s">
        <v>72</v>
      </c>
      <c r="AY788" s="255" t="s">
        <v>203</v>
      </c>
    </row>
    <row r="789" s="13" customFormat="1">
      <c r="A789" s="13"/>
      <c r="B789" s="234"/>
      <c r="C789" s="235"/>
      <c r="D789" s="236" t="s">
        <v>215</v>
      </c>
      <c r="E789" s="237" t="s">
        <v>19</v>
      </c>
      <c r="F789" s="238" t="s">
        <v>216</v>
      </c>
      <c r="G789" s="235"/>
      <c r="H789" s="237" t="s">
        <v>19</v>
      </c>
      <c r="I789" s="239"/>
      <c r="J789" s="235"/>
      <c r="K789" s="235"/>
      <c r="L789" s="240"/>
      <c r="M789" s="241"/>
      <c r="N789" s="242"/>
      <c r="O789" s="242"/>
      <c r="P789" s="242"/>
      <c r="Q789" s="242"/>
      <c r="R789" s="242"/>
      <c r="S789" s="242"/>
      <c r="T789" s="24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4" t="s">
        <v>215</v>
      </c>
      <c r="AU789" s="244" t="s">
        <v>81</v>
      </c>
      <c r="AV789" s="13" t="s">
        <v>79</v>
      </c>
      <c r="AW789" s="13" t="s">
        <v>33</v>
      </c>
      <c r="AX789" s="13" t="s">
        <v>72</v>
      </c>
      <c r="AY789" s="244" t="s">
        <v>203</v>
      </c>
    </row>
    <row r="790" s="13" customFormat="1">
      <c r="A790" s="13"/>
      <c r="B790" s="234"/>
      <c r="C790" s="235"/>
      <c r="D790" s="236" t="s">
        <v>215</v>
      </c>
      <c r="E790" s="237" t="s">
        <v>19</v>
      </c>
      <c r="F790" s="238" t="s">
        <v>1332</v>
      </c>
      <c r="G790" s="235"/>
      <c r="H790" s="237" t="s">
        <v>19</v>
      </c>
      <c r="I790" s="239"/>
      <c r="J790" s="235"/>
      <c r="K790" s="235"/>
      <c r="L790" s="240"/>
      <c r="M790" s="241"/>
      <c r="N790" s="242"/>
      <c r="O790" s="242"/>
      <c r="P790" s="242"/>
      <c r="Q790" s="242"/>
      <c r="R790" s="242"/>
      <c r="S790" s="242"/>
      <c r="T790" s="24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4" t="s">
        <v>215</v>
      </c>
      <c r="AU790" s="244" t="s">
        <v>81</v>
      </c>
      <c r="AV790" s="13" t="s">
        <v>79</v>
      </c>
      <c r="AW790" s="13" t="s">
        <v>33</v>
      </c>
      <c r="AX790" s="13" t="s">
        <v>72</v>
      </c>
      <c r="AY790" s="244" t="s">
        <v>203</v>
      </c>
    </row>
    <row r="791" s="13" customFormat="1">
      <c r="A791" s="13"/>
      <c r="B791" s="234"/>
      <c r="C791" s="235"/>
      <c r="D791" s="236" t="s">
        <v>215</v>
      </c>
      <c r="E791" s="237" t="s">
        <v>19</v>
      </c>
      <c r="F791" s="238" t="s">
        <v>556</v>
      </c>
      <c r="G791" s="235"/>
      <c r="H791" s="237" t="s">
        <v>19</v>
      </c>
      <c r="I791" s="239"/>
      <c r="J791" s="235"/>
      <c r="K791" s="235"/>
      <c r="L791" s="240"/>
      <c r="M791" s="241"/>
      <c r="N791" s="242"/>
      <c r="O791" s="242"/>
      <c r="P791" s="242"/>
      <c r="Q791" s="242"/>
      <c r="R791" s="242"/>
      <c r="S791" s="242"/>
      <c r="T791" s="24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4" t="s">
        <v>215</v>
      </c>
      <c r="AU791" s="244" t="s">
        <v>81</v>
      </c>
      <c r="AV791" s="13" t="s">
        <v>79</v>
      </c>
      <c r="AW791" s="13" t="s">
        <v>33</v>
      </c>
      <c r="AX791" s="13" t="s">
        <v>72</v>
      </c>
      <c r="AY791" s="244" t="s">
        <v>203</v>
      </c>
    </row>
    <row r="792" s="13" customFormat="1">
      <c r="A792" s="13"/>
      <c r="B792" s="234"/>
      <c r="C792" s="235"/>
      <c r="D792" s="236" t="s">
        <v>215</v>
      </c>
      <c r="E792" s="237" t="s">
        <v>19</v>
      </c>
      <c r="F792" s="238" t="s">
        <v>949</v>
      </c>
      <c r="G792" s="235"/>
      <c r="H792" s="237" t="s">
        <v>19</v>
      </c>
      <c r="I792" s="239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215</v>
      </c>
      <c r="AU792" s="244" t="s">
        <v>81</v>
      </c>
      <c r="AV792" s="13" t="s">
        <v>79</v>
      </c>
      <c r="AW792" s="13" t="s">
        <v>33</v>
      </c>
      <c r="AX792" s="13" t="s">
        <v>72</v>
      </c>
      <c r="AY792" s="244" t="s">
        <v>203</v>
      </c>
    </row>
    <row r="793" s="13" customFormat="1">
      <c r="A793" s="13"/>
      <c r="B793" s="234"/>
      <c r="C793" s="235"/>
      <c r="D793" s="236" t="s">
        <v>215</v>
      </c>
      <c r="E793" s="237" t="s">
        <v>19</v>
      </c>
      <c r="F793" s="238" t="s">
        <v>971</v>
      </c>
      <c r="G793" s="235"/>
      <c r="H793" s="237" t="s">
        <v>19</v>
      </c>
      <c r="I793" s="239"/>
      <c r="J793" s="235"/>
      <c r="K793" s="235"/>
      <c r="L793" s="240"/>
      <c r="M793" s="241"/>
      <c r="N793" s="242"/>
      <c r="O793" s="242"/>
      <c r="P793" s="242"/>
      <c r="Q793" s="242"/>
      <c r="R793" s="242"/>
      <c r="S793" s="242"/>
      <c r="T793" s="24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4" t="s">
        <v>215</v>
      </c>
      <c r="AU793" s="244" t="s">
        <v>81</v>
      </c>
      <c r="AV793" s="13" t="s">
        <v>79</v>
      </c>
      <c r="AW793" s="13" t="s">
        <v>33</v>
      </c>
      <c r="AX793" s="13" t="s">
        <v>72</v>
      </c>
      <c r="AY793" s="244" t="s">
        <v>203</v>
      </c>
    </row>
    <row r="794" s="14" customFormat="1">
      <c r="A794" s="14"/>
      <c r="B794" s="245"/>
      <c r="C794" s="246"/>
      <c r="D794" s="236" t="s">
        <v>215</v>
      </c>
      <c r="E794" s="247" t="s">
        <v>19</v>
      </c>
      <c r="F794" s="248" t="s">
        <v>256</v>
      </c>
      <c r="G794" s="246"/>
      <c r="H794" s="249">
        <v>1.7729999999999999</v>
      </c>
      <c r="I794" s="250"/>
      <c r="J794" s="246"/>
      <c r="K794" s="246"/>
      <c r="L794" s="251"/>
      <c r="M794" s="252"/>
      <c r="N794" s="253"/>
      <c r="O794" s="253"/>
      <c r="P794" s="253"/>
      <c r="Q794" s="253"/>
      <c r="R794" s="253"/>
      <c r="S794" s="253"/>
      <c r="T794" s="25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5" t="s">
        <v>215</v>
      </c>
      <c r="AU794" s="255" t="s">
        <v>81</v>
      </c>
      <c r="AV794" s="14" t="s">
        <v>81</v>
      </c>
      <c r="AW794" s="14" t="s">
        <v>33</v>
      </c>
      <c r="AX794" s="14" t="s">
        <v>72</v>
      </c>
      <c r="AY794" s="255" t="s">
        <v>203</v>
      </c>
    </row>
    <row r="795" s="13" customFormat="1">
      <c r="A795" s="13"/>
      <c r="B795" s="234"/>
      <c r="C795" s="235"/>
      <c r="D795" s="236" t="s">
        <v>215</v>
      </c>
      <c r="E795" s="237" t="s">
        <v>19</v>
      </c>
      <c r="F795" s="238" t="s">
        <v>216</v>
      </c>
      <c r="G795" s="235"/>
      <c r="H795" s="237" t="s">
        <v>19</v>
      </c>
      <c r="I795" s="239"/>
      <c r="J795" s="235"/>
      <c r="K795" s="235"/>
      <c r="L795" s="240"/>
      <c r="M795" s="241"/>
      <c r="N795" s="242"/>
      <c r="O795" s="242"/>
      <c r="P795" s="242"/>
      <c r="Q795" s="242"/>
      <c r="R795" s="242"/>
      <c r="S795" s="242"/>
      <c r="T795" s="24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4" t="s">
        <v>215</v>
      </c>
      <c r="AU795" s="244" t="s">
        <v>81</v>
      </c>
      <c r="AV795" s="13" t="s">
        <v>79</v>
      </c>
      <c r="AW795" s="13" t="s">
        <v>33</v>
      </c>
      <c r="AX795" s="13" t="s">
        <v>72</v>
      </c>
      <c r="AY795" s="244" t="s">
        <v>203</v>
      </c>
    </row>
    <row r="796" s="13" customFormat="1">
      <c r="A796" s="13"/>
      <c r="B796" s="234"/>
      <c r="C796" s="235"/>
      <c r="D796" s="236" t="s">
        <v>215</v>
      </c>
      <c r="E796" s="237" t="s">
        <v>19</v>
      </c>
      <c r="F796" s="238" t="s">
        <v>1333</v>
      </c>
      <c r="G796" s="235"/>
      <c r="H796" s="237" t="s">
        <v>19</v>
      </c>
      <c r="I796" s="239"/>
      <c r="J796" s="235"/>
      <c r="K796" s="235"/>
      <c r="L796" s="240"/>
      <c r="M796" s="241"/>
      <c r="N796" s="242"/>
      <c r="O796" s="242"/>
      <c r="P796" s="242"/>
      <c r="Q796" s="242"/>
      <c r="R796" s="242"/>
      <c r="S796" s="242"/>
      <c r="T796" s="24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4" t="s">
        <v>215</v>
      </c>
      <c r="AU796" s="244" t="s">
        <v>81</v>
      </c>
      <c r="AV796" s="13" t="s">
        <v>79</v>
      </c>
      <c r="AW796" s="13" t="s">
        <v>33</v>
      </c>
      <c r="AX796" s="13" t="s">
        <v>72</v>
      </c>
      <c r="AY796" s="244" t="s">
        <v>203</v>
      </c>
    </row>
    <row r="797" s="13" customFormat="1">
      <c r="A797" s="13"/>
      <c r="B797" s="234"/>
      <c r="C797" s="235"/>
      <c r="D797" s="236" t="s">
        <v>215</v>
      </c>
      <c r="E797" s="237" t="s">
        <v>19</v>
      </c>
      <c r="F797" s="238" t="s">
        <v>559</v>
      </c>
      <c r="G797" s="235"/>
      <c r="H797" s="237" t="s">
        <v>19</v>
      </c>
      <c r="I797" s="239"/>
      <c r="J797" s="235"/>
      <c r="K797" s="235"/>
      <c r="L797" s="240"/>
      <c r="M797" s="241"/>
      <c r="N797" s="242"/>
      <c r="O797" s="242"/>
      <c r="P797" s="242"/>
      <c r="Q797" s="242"/>
      <c r="R797" s="242"/>
      <c r="S797" s="242"/>
      <c r="T797" s="24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4" t="s">
        <v>215</v>
      </c>
      <c r="AU797" s="244" t="s">
        <v>81</v>
      </c>
      <c r="AV797" s="13" t="s">
        <v>79</v>
      </c>
      <c r="AW797" s="13" t="s">
        <v>33</v>
      </c>
      <c r="AX797" s="13" t="s">
        <v>72</v>
      </c>
      <c r="AY797" s="244" t="s">
        <v>203</v>
      </c>
    </row>
    <row r="798" s="13" customFormat="1">
      <c r="A798" s="13"/>
      <c r="B798" s="234"/>
      <c r="C798" s="235"/>
      <c r="D798" s="236" t="s">
        <v>215</v>
      </c>
      <c r="E798" s="237" t="s">
        <v>19</v>
      </c>
      <c r="F798" s="238" t="s">
        <v>949</v>
      </c>
      <c r="G798" s="235"/>
      <c r="H798" s="237" t="s">
        <v>19</v>
      </c>
      <c r="I798" s="239"/>
      <c r="J798" s="235"/>
      <c r="K798" s="235"/>
      <c r="L798" s="240"/>
      <c r="M798" s="241"/>
      <c r="N798" s="242"/>
      <c r="O798" s="242"/>
      <c r="P798" s="242"/>
      <c r="Q798" s="242"/>
      <c r="R798" s="242"/>
      <c r="S798" s="242"/>
      <c r="T798" s="24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4" t="s">
        <v>215</v>
      </c>
      <c r="AU798" s="244" t="s">
        <v>81</v>
      </c>
      <c r="AV798" s="13" t="s">
        <v>79</v>
      </c>
      <c r="AW798" s="13" t="s">
        <v>33</v>
      </c>
      <c r="AX798" s="13" t="s">
        <v>72</v>
      </c>
      <c r="AY798" s="244" t="s">
        <v>203</v>
      </c>
    </row>
    <row r="799" s="13" customFormat="1">
      <c r="A799" s="13"/>
      <c r="B799" s="234"/>
      <c r="C799" s="235"/>
      <c r="D799" s="236" t="s">
        <v>215</v>
      </c>
      <c r="E799" s="237" t="s">
        <v>19</v>
      </c>
      <c r="F799" s="238" t="s">
        <v>971</v>
      </c>
      <c r="G799" s="235"/>
      <c r="H799" s="237" t="s">
        <v>19</v>
      </c>
      <c r="I799" s="239"/>
      <c r="J799" s="235"/>
      <c r="K799" s="235"/>
      <c r="L799" s="240"/>
      <c r="M799" s="241"/>
      <c r="N799" s="242"/>
      <c r="O799" s="242"/>
      <c r="P799" s="242"/>
      <c r="Q799" s="242"/>
      <c r="R799" s="242"/>
      <c r="S799" s="242"/>
      <c r="T799" s="24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44" t="s">
        <v>215</v>
      </c>
      <c r="AU799" s="244" t="s">
        <v>81</v>
      </c>
      <c r="AV799" s="13" t="s">
        <v>79</v>
      </c>
      <c r="AW799" s="13" t="s">
        <v>33</v>
      </c>
      <c r="AX799" s="13" t="s">
        <v>72</v>
      </c>
      <c r="AY799" s="244" t="s">
        <v>203</v>
      </c>
    </row>
    <row r="800" s="14" customFormat="1">
      <c r="A800" s="14"/>
      <c r="B800" s="245"/>
      <c r="C800" s="246"/>
      <c r="D800" s="236" t="s">
        <v>215</v>
      </c>
      <c r="E800" s="247" t="s">
        <v>19</v>
      </c>
      <c r="F800" s="248" t="s">
        <v>1176</v>
      </c>
      <c r="G800" s="246"/>
      <c r="H800" s="249">
        <v>6.2960000000000003</v>
      </c>
      <c r="I800" s="250"/>
      <c r="J800" s="246"/>
      <c r="K800" s="246"/>
      <c r="L800" s="251"/>
      <c r="M800" s="252"/>
      <c r="N800" s="253"/>
      <c r="O800" s="253"/>
      <c r="P800" s="253"/>
      <c r="Q800" s="253"/>
      <c r="R800" s="253"/>
      <c r="S800" s="253"/>
      <c r="T800" s="25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5" t="s">
        <v>215</v>
      </c>
      <c r="AU800" s="255" t="s">
        <v>81</v>
      </c>
      <c r="AV800" s="14" t="s">
        <v>81</v>
      </c>
      <c r="AW800" s="14" t="s">
        <v>33</v>
      </c>
      <c r="AX800" s="14" t="s">
        <v>72</v>
      </c>
      <c r="AY800" s="255" t="s">
        <v>203</v>
      </c>
    </row>
    <row r="801" s="13" customFormat="1">
      <c r="A801" s="13"/>
      <c r="B801" s="234"/>
      <c r="C801" s="235"/>
      <c r="D801" s="236" t="s">
        <v>215</v>
      </c>
      <c r="E801" s="237" t="s">
        <v>19</v>
      </c>
      <c r="F801" s="238" t="s">
        <v>216</v>
      </c>
      <c r="G801" s="235"/>
      <c r="H801" s="237" t="s">
        <v>19</v>
      </c>
      <c r="I801" s="239"/>
      <c r="J801" s="235"/>
      <c r="K801" s="235"/>
      <c r="L801" s="240"/>
      <c r="M801" s="241"/>
      <c r="N801" s="242"/>
      <c r="O801" s="242"/>
      <c r="P801" s="242"/>
      <c r="Q801" s="242"/>
      <c r="R801" s="242"/>
      <c r="S801" s="242"/>
      <c r="T801" s="24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4" t="s">
        <v>215</v>
      </c>
      <c r="AU801" s="244" t="s">
        <v>81</v>
      </c>
      <c r="AV801" s="13" t="s">
        <v>79</v>
      </c>
      <c r="AW801" s="13" t="s">
        <v>33</v>
      </c>
      <c r="AX801" s="13" t="s">
        <v>72</v>
      </c>
      <c r="AY801" s="244" t="s">
        <v>203</v>
      </c>
    </row>
    <row r="802" s="13" customFormat="1">
      <c r="A802" s="13"/>
      <c r="B802" s="234"/>
      <c r="C802" s="235"/>
      <c r="D802" s="236" t="s">
        <v>215</v>
      </c>
      <c r="E802" s="237" t="s">
        <v>19</v>
      </c>
      <c r="F802" s="238" t="s">
        <v>1334</v>
      </c>
      <c r="G802" s="235"/>
      <c r="H802" s="237" t="s">
        <v>19</v>
      </c>
      <c r="I802" s="239"/>
      <c r="J802" s="235"/>
      <c r="K802" s="235"/>
      <c r="L802" s="240"/>
      <c r="M802" s="241"/>
      <c r="N802" s="242"/>
      <c r="O802" s="242"/>
      <c r="P802" s="242"/>
      <c r="Q802" s="242"/>
      <c r="R802" s="242"/>
      <c r="S802" s="242"/>
      <c r="T802" s="24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4" t="s">
        <v>215</v>
      </c>
      <c r="AU802" s="244" t="s">
        <v>81</v>
      </c>
      <c r="AV802" s="13" t="s">
        <v>79</v>
      </c>
      <c r="AW802" s="13" t="s">
        <v>33</v>
      </c>
      <c r="AX802" s="13" t="s">
        <v>72</v>
      </c>
      <c r="AY802" s="244" t="s">
        <v>203</v>
      </c>
    </row>
    <row r="803" s="13" customFormat="1">
      <c r="A803" s="13"/>
      <c r="B803" s="234"/>
      <c r="C803" s="235"/>
      <c r="D803" s="236" t="s">
        <v>215</v>
      </c>
      <c r="E803" s="237" t="s">
        <v>19</v>
      </c>
      <c r="F803" s="238" t="s">
        <v>559</v>
      </c>
      <c r="G803" s="235"/>
      <c r="H803" s="237" t="s">
        <v>19</v>
      </c>
      <c r="I803" s="239"/>
      <c r="J803" s="235"/>
      <c r="K803" s="235"/>
      <c r="L803" s="240"/>
      <c r="M803" s="241"/>
      <c r="N803" s="242"/>
      <c r="O803" s="242"/>
      <c r="P803" s="242"/>
      <c r="Q803" s="242"/>
      <c r="R803" s="242"/>
      <c r="S803" s="242"/>
      <c r="T803" s="24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4" t="s">
        <v>215</v>
      </c>
      <c r="AU803" s="244" t="s">
        <v>81</v>
      </c>
      <c r="AV803" s="13" t="s">
        <v>79</v>
      </c>
      <c r="AW803" s="13" t="s">
        <v>33</v>
      </c>
      <c r="AX803" s="13" t="s">
        <v>72</v>
      </c>
      <c r="AY803" s="244" t="s">
        <v>203</v>
      </c>
    </row>
    <row r="804" s="13" customFormat="1">
      <c r="A804" s="13"/>
      <c r="B804" s="234"/>
      <c r="C804" s="235"/>
      <c r="D804" s="236" t="s">
        <v>215</v>
      </c>
      <c r="E804" s="237" t="s">
        <v>19</v>
      </c>
      <c r="F804" s="238" t="s">
        <v>949</v>
      </c>
      <c r="G804" s="235"/>
      <c r="H804" s="237" t="s">
        <v>19</v>
      </c>
      <c r="I804" s="239"/>
      <c r="J804" s="235"/>
      <c r="K804" s="235"/>
      <c r="L804" s="240"/>
      <c r="M804" s="241"/>
      <c r="N804" s="242"/>
      <c r="O804" s="242"/>
      <c r="P804" s="242"/>
      <c r="Q804" s="242"/>
      <c r="R804" s="242"/>
      <c r="S804" s="242"/>
      <c r="T804" s="24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4" t="s">
        <v>215</v>
      </c>
      <c r="AU804" s="244" t="s">
        <v>81</v>
      </c>
      <c r="AV804" s="13" t="s">
        <v>79</v>
      </c>
      <c r="AW804" s="13" t="s">
        <v>33</v>
      </c>
      <c r="AX804" s="13" t="s">
        <v>72</v>
      </c>
      <c r="AY804" s="244" t="s">
        <v>203</v>
      </c>
    </row>
    <row r="805" s="13" customFormat="1">
      <c r="A805" s="13"/>
      <c r="B805" s="234"/>
      <c r="C805" s="235"/>
      <c r="D805" s="236" t="s">
        <v>215</v>
      </c>
      <c r="E805" s="237" t="s">
        <v>19</v>
      </c>
      <c r="F805" s="238" t="s">
        <v>971</v>
      </c>
      <c r="G805" s="235"/>
      <c r="H805" s="237" t="s">
        <v>19</v>
      </c>
      <c r="I805" s="239"/>
      <c r="J805" s="235"/>
      <c r="K805" s="235"/>
      <c r="L805" s="240"/>
      <c r="M805" s="241"/>
      <c r="N805" s="242"/>
      <c r="O805" s="242"/>
      <c r="P805" s="242"/>
      <c r="Q805" s="242"/>
      <c r="R805" s="242"/>
      <c r="S805" s="242"/>
      <c r="T805" s="24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4" t="s">
        <v>215</v>
      </c>
      <c r="AU805" s="244" t="s">
        <v>81</v>
      </c>
      <c r="AV805" s="13" t="s">
        <v>79</v>
      </c>
      <c r="AW805" s="13" t="s">
        <v>33</v>
      </c>
      <c r="AX805" s="13" t="s">
        <v>72</v>
      </c>
      <c r="AY805" s="244" t="s">
        <v>203</v>
      </c>
    </row>
    <row r="806" s="14" customFormat="1">
      <c r="A806" s="14"/>
      <c r="B806" s="245"/>
      <c r="C806" s="246"/>
      <c r="D806" s="236" t="s">
        <v>215</v>
      </c>
      <c r="E806" s="247" t="s">
        <v>19</v>
      </c>
      <c r="F806" s="248" t="s">
        <v>567</v>
      </c>
      <c r="G806" s="246"/>
      <c r="H806" s="249">
        <v>1.2350000000000001</v>
      </c>
      <c r="I806" s="250"/>
      <c r="J806" s="246"/>
      <c r="K806" s="246"/>
      <c r="L806" s="251"/>
      <c r="M806" s="252"/>
      <c r="N806" s="253"/>
      <c r="O806" s="253"/>
      <c r="P806" s="253"/>
      <c r="Q806" s="253"/>
      <c r="R806" s="253"/>
      <c r="S806" s="253"/>
      <c r="T806" s="25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5" t="s">
        <v>215</v>
      </c>
      <c r="AU806" s="255" t="s">
        <v>81</v>
      </c>
      <c r="AV806" s="14" t="s">
        <v>81</v>
      </c>
      <c r="AW806" s="14" t="s">
        <v>33</v>
      </c>
      <c r="AX806" s="14" t="s">
        <v>72</v>
      </c>
      <c r="AY806" s="255" t="s">
        <v>203</v>
      </c>
    </row>
    <row r="807" s="13" customFormat="1">
      <c r="A807" s="13"/>
      <c r="B807" s="234"/>
      <c r="C807" s="235"/>
      <c r="D807" s="236" t="s">
        <v>215</v>
      </c>
      <c r="E807" s="237" t="s">
        <v>19</v>
      </c>
      <c r="F807" s="238" t="s">
        <v>216</v>
      </c>
      <c r="G807" s="235"/>
      <c r="H807" s="237" t="s">
        <v>19</v>
      </c>
      <c r="I807" s="239"/>
      <c r="J807" s="235"/>
      <c r="K807" s="235"/>
      <c r="L807" s="240"/>
      <c r="M807" s="241"/>
      <c r="N807" s="242"/>
      <c r="O807" s="242"/>
      <c r="P807" s="242"/>
      <c r="Q807" s="242"/>
      <c r="R807" s="242"/>
      <c r="S807" s="242"/>
      <c r="T807" s="24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4" t="s">
        <v>215</v>
      </c>
      <c r="AU807" s="244" t="s">
        <v>81</v>
      </c>
      <c r="AV807" s="13" t="s">
        <v>79</v>
      </c>
      <c r="AW807" s="13" t="s">
        <v>33</v>
      </c>
      <c r="AX807" s="13" t="s">
        <v>72</v>
      </c>
      <c r="AY807" s="244" t="s">
        <v>203</v>
      </c>
    </row>
    <row r="808" s="13" customFormat="1">
      <c r="A808" s="13"/>
      <c r="B808" s="234"/>
      <c r="C808" s="235"/>
      <c r="D808" s="236" t="s">
        <v>215</v>
      </c>
      <c r="E808" s="237" t="s">
        <v>19</v>
      </c>
      <c r="F808" s="238" t="s">
        <v>1335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215</v>
      </c>
      <c r="AU808" s="244" t="s">
        <v>81</v>
      </c>
      <c r="AV808" s="13" t="s">
        <v>79</v>
      </c>
      <c r="AW808" s="13" t="s">
        <v>33</v>
      </c>
      <c r="AX808" s="13" t="s">
        <v>72</v>
      </c>
      <c r="AY808" s="244" t="s">
        <v>203</v>
      </c>
    </row>
    <row r="809" s="13" customFormat="1">
      <c r="A809" s="13"/>
      <c r="B809" s="234"/>
      <c r="C809" s="235"/>
      <c r="D809" s="236" t="s">
        <v>215</v>
      </c>
      <c r="E809" s="237" t="s">
        <v>19</v>
      </c>
      <c r="F809" s="238" t="s">
        <v>553</v>
      </c>
      <c r="G809" s="235"/>
      <c r="H809" s="237" t="s">
        <v>19</v>
      </c>
      <c r="I809" s="239"/>
      <c r="J809" s="235"/>
      <c r="K809" s="235"/>
      <c r="L809" s="240"/>
      <c r="M809" s="241"/>
      <c r="N809" s="242"/>
      <c r="O809" s="242"/>
      <c r="P809" s="242"/>
      <c r="Q809" s="242"/>
      <c r="R809" s="242"/>
      <c r="S809" s="242"/>
      <c r="T809" s="24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4" t="s">
        <v>215</v>
      </c>
      <c r="AU809" s="244" t="s">
        <v>81</v>
      </c>
      <c r="AV809" s="13" t="s">
        <v>79</v>
      </c>
      <c r="AW809" s="13" t="s">
        <v>33</v>
      </c>
      <c r="AX809" s="13" t="s">
        <v>72</v>
      </c>
      <c r="AY809" s="244" t="s">
        <v>203</v>
      </c>
    </row>
    <row r="810" s="13" customFormat="1">
      <c r="A810" s="13"/>
      <c r="B810" s="234"/>
      <c r="C810" s="235"/>
      <c r="D810" s="236" t="s">
        <v>215</v>
      </c>
      <c r="E810" s="237" t="s">
        <v>19</v>
      </c>
      <c r="F810" s="238" t="s">
        <v>949</v>
      </c>
      <c r="G810" s="235"/>
      <c r="H810" s="237" t="s">
        <v>19</v>
      </c>
      <c r="I810" s="239"/>
      <c r="J810" s="235"/>
      <c r="K810" s="235"/>
      <c r="L810" s="240"/>
      <c r="M810" s="241"/>
      <c r="N810" s="242"/>
      <c r="O810" s="242"/>
      <c r="P810" s="242"/>
      <c r="Q810" s="242"/>
      <c r="R810" s="242"/>
      <c r="S810" s="242"/>
      <c r="T810" s="24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4" t="s">
        <v>215</v>
      </c>
      <c r="AU810" s="244" t="s">
        <v>81</v>
      </c>
      <c r="AV810" s="13" t="s">
        <v>79</v>
      </c>
      <c r="AW810" s="13" t="s">
        <v>33</v>
      </c>
      <c r="AX810" s="13" t="s">
        <v>72</v>
      </c>
      <c r="AY810" s="244" t="s">
        <v>203</v>
      </c>
    </row>
    <row r="811" s="13" customFormat="1">
      <c r="A811" s="13"/>
      <c r="B811" s="234"/>
      <c r="C811" s="235"/>
      <c r="D811" s="236" t="s">
        <v>215</v>
      </c>
      <c r="E811" s="237" t="s">
        <v>19</v>
      </c>
      <c r="F811" s="238" t="s">
        <v>971</v>
      </c>
      <c r="G811" s="235"/>
      <c r="H811" s="237" t="s">
        <v>19</v>
      </c>
      <c r="I811" s="239"/>
      <c r="J811" s="235"/>
      <c r="K811" s="235"/>
      <c r="L811" s="240"/>
      <c r="M811" s="241"/>
      <c r="N811" s="242"/>
      <c r="O811" s="242"/>
      <c r="P811" s="242"/>
      <c r="Q811" s="242"/>
      <c r="R811" s="242"/>
      <c r="S811" s="242"/>
      <c r="T811" s="24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4" t="s">
        <v>215</v>
      </c>
      <c r="AU811" s="244" t="s">
        <v>81</v>
      </c>
      <c r="AV811" s="13" t="s">
        <v>79</v>
      </c>
      <c r="AW811" s="13" t="s">
        <v>33</v>
      </c>
      <c r="AX811" s="13" t="s">
        <v>72</v>
      </c>
      <c r="AY811" s="244" t="s">
        <v>203</v>
      </c>
    </row>
    <row r="812" s="14" customFormat="1">
      <c r="A812" s="14"/>
      <c r="B812" s="245"/>
      <c r="C812" s="246"/>
      <c r="D812" s="236" t="s">
        <v>215</v>
      </c>
      <c r="E812" s="247" t="s">
        <v>19</v>
      </c>
      <c r="F812" s="248" t="s">
        <v>1336</v>
      </c>
      <c r="G812" s="246"/>
      <c r="H812" s="249">
        <v>24.75</v>
      </c>
      <c r="I812" s="250"/>
      <c r="J812" s="246"/>
      <c r="K812" s="246"/>
      <c r="L812" s="251"/>
      <c r="M812" s="252"/>
      <c r="N812" s="253"/>
      <c r="O812" s="253"/>
      <c r="P812" s="253"/>
      <c r="Q812" s="253"/>
      <c r="R812" s="253"/>
      <c r="S812" s="253"/>
      <c r="T812" s="25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5" t="s">
        <v>215</v>
      </c>
      <c r="AU812" s="255" t="s">
        <v>81</v>
      </c>
      <c r="AV812" s="14" t="s">
        <v>81</v>
      </c>
      <c r="AW812" s="14" t="s">
        <v>33</v>
      </c>
      <c r="AX812" s="14" t="s">
        <v>72</v>
      </c>
      <c r="AY812" s="255" t="s">
        <v>203</v>
      </c>
    </row>
    <row r="813" s="13" customFormat="1">
      <c r="A813" s="13"/>
      <c r="B813" s="234"/>
      <c r="C813" s="235"/>
      <c r="D813" s="236" t="s">
        <v>215</v>
      </c>
      <c r="E813" s="237" t="s">
        <v>19</v>
      </c>
      <c r="F813" s="238" t="s">
        <v>216</v>
      </c>
      <c r="G813" s="235"/>
      <c r="H813" s="237" t="s">
        <v>19</v>
      </c>
      <c r="I813" s="239"/>
      <c r="J813" s="235"/>
      <c r="K813" s="235"/>
      <c r="L813" s="240"/>
      <c r="M813" s="241"/>
      <c r="N813" s="242"/>
      <c r="O813" s="242"/>
      <c r="P813" s="242"/>
      <c r="Q813" s="242"/>
      <c r="R813" s="242"/>
      <c r="S813" s="242"/>
      <c r="T813" s="24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4" t="s">
        <v>215</v>
      </c>
      <c r="AU813" s="244" t="s">
        <v>81</v>
      </c>
      <c r="AV813" s="13" t="s">
        <v>79</v>
      </c>
      <c r="AW813" s="13" t="s">
        <v>33</v>
      </c>
      <c r="AX813" s="13" t="s">
        <v>72</v>
      </c>
      <c r="AY813" s="244" t="s">
        <v>203</v>
      </c>
    </row>
    <row r="814" s="13" customFormat="1">
      <c r="A814" s="13"/>
      <c r="B814" s="234"/>
      <c r="C814" s="235"/>
      <c r="D814" s="236" t="s">
        <v>215</v>
      </c>
      <c r="E814" s="237" t="s">
        <v>19</v>
      </c>
      <c r="F814" s="238" t="s">
        <v>1337</v>
      </c>
      <c r="G814" s="235"/>
      <c r="H814" s="237" t="s">
        <v>19</v>
      </c>
      <c r="I814" s="239"/>
      <c r="J814" s="235"/>
      <c r="K814" s="235"/>
      <c r="L814" s="240"/>
      <c r="M814" s="241"/>
      <c r="N814" s="242"/>
      <c r="O814" s="242"/>
      <c r="P814" s="242"/>
      <c r="Q814" s="242"/>
      <c r="R814" s="242"/>
      <c r="S814" s="242"/>
      <c r="T814" s="24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4" t="s">
        <v>215</v>
      </c>
      <c r="AU814" s="244" t="s">
        <v>81</v>
      </c>
      <c r="AV814" s="13" t="s">
        <v>79</v>
      </c>
      <c r="AW814" s="13" t="s">
        <v>33</v>
      </c>
      <c r="AX814" s="13" t="s">
        <v>72</v>
      </c>
      <c r="AY814" s="244" t="s">
        <v>203</v>
      </c>
    </row>
    <row r="815" s="13" customFormat="1">
      <c r="A815" s="13"/>
      <c r="B815" s="234"/>
      <c r="C815" s="235"/>
      <c r="D815" s="236" t="s">
        <v>215</v>
      </c>
      <c r="E815" s="237" t="s">
        <v>19</v>
      </c>
      <c r="F815" s="238" t="s">
        <v>1213</v>
      </c>
      <c r="G815" s="235"/>
      <c r="H815" s="237" t="s">
        <v>19</v>
      </c>
      <c r="I815" s="239"/>
      <c r="J815" s="235"/>
      <c r="K815" s="235"/>
      <c r="L815" s="240"/>
      <c r="M815" s="241"/>
      <c r="N815" s="242"/>
      <c r="O815" s="242"/>
      <c r="P815" s="242"/>
      <c r="Q815" s="242"/>
      <c r="R815" s="242"/>
      <c r="S815" s="242"/>
      <c r="T815" s="24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4" t="s">
        <v>215</v>
      </c>
      <c r="AU815" s="244" t="s">
        <v>81</v>
      </c>
      <c r="AV815" s="13" t="s">
        <v>79</v>
      </c>
      <c r="AW815" s="13" t="s">
        <v>33</v>
      </c>
      <c r="AX815" s="13" t="s">
        <v>72</v>
      </c>
      <c r="AY815" s="244" t="s">
        <v>203</v>
      </c>
    </row>
    <row r="816" s="13" customFormat="1">
      <c r="A816" s="13"/>
      <c r="B816" s="234"/>
      <c r="C816" s="235"/>
      <c r="D816" s="236" t="s">
        <v>215</v>
      </c>
      <c r="E816" s="237" t="s">
        <v>19</v>
      </c>
      <c r="F816" s="238" t="s">
        <v>949</v>
      </c>
      <c r="G816" s="235"/>
      <c r="H816" s="237" t="s">
        <v>19</v>
      </c>
      <c r="I816" s="239"/>
      <c r="J816" s="235"/>
      <c r="K816" s="235"/>
      <c r="L816" s="240"/>
      <c r="M816" s="241"/>
      <c r="N816" s="242"/>
      <c r="O816" s="242"/>
      <c r="P816" s="242"/>
      <c r="Q816" s="242"/>
      <c r="R816" s="242"/>
      <c r="S816" s="242"/>
      <c r="T816" s="24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4" t="s">
        <v>215</v>
      </c>
      <c r="AU816" s="244" t="s">
        <v>81</v>
      </c>
      <c r="AV816" s="13" t="s">
        <v>79</v>
      </c>
      <c r="AW816" s="13" t="s">
        <v>33</v>
      </c>
      <c r="AX816" s="13" t="s">
        <v>72</v>
      </c>
      <c r="AY816" s="244" t="s">
        <v>203</v>
      </c>
    </row>
    <row r="817" s="13" customFormat="1">
      <c r="A817" s="13"/>
      <c r="B817" s="234"/>
      <c r="C817" s="235"/>
      <c r="D817" s="236" t="s">
        <v>215</v>
      </c>
      <c r="E817" s="237" t="s">
        <v>19</v>
      </c>
      <c r="F817" s="238" t="s">
        <v>971</v>
      </c>
      <c r="G817" s="235"/>
      <c r="H817" s="237" t="s">
        <v>19</v>
      </c>
      <c r="I817" s="239"/>
      <c r="J817" s="235"/>
      <c r="K817" s="235"/>
      <c r="L817" s="240"/>
      <c r="M817" s="241"/>
      <c r="N817" s="242"/>
      <c r="O817" s="242"/>
      <c r="P817" s="242"/>
      <c r="Q817" s="242"/>
      <c r="R817" s="242"/>
      <c r="S817" s="242"/>
      <c r="T817" s="24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4" t="s">
        <v>215</v>
      </c>
      <c r="AU817" s="244" t="s">
        <v>81</v>
      </c>
      <c r="AV817" s="13" t="s">
        <v>79</v>
      </c>
      <c r="AW817" s="13" t="s">
        <v>33</v>
      </c>
      <c r="AX817" s="13" t="s">
        <v>72</v>
      </c>
      <c r="AY817" s="244" t="s">
        <v>203</v>
      </c>
    </row>
    <row r="818" s="14" customFormat="1">
      <c r="A818" s="14"/>
      <c r="B818" s="245"/>
      <c r="C818" s="246"/>
      <c r="D818" s="236" t="s">
        <v>215</v>
      </c>
      <c r="E818" s="247" t="s">
        <v>19</v>
      </c>
      <c r="F818" s="248" t="s">
        <v>571</v>
      </c>
      <c r="G818" s="246"/>
      <c r="H818" s="249">
        <v>1.2</v>
      </c>
      <c r="I818" s="250"/>
      <c r="J818" s="246"/>
      <c r="K818" s="246"/>
      <c r="L818" s="251"/>
      <c r="M818" s="252"/>
      <c r="N818" s="253"/>
      <c r="O818" s="253"/>
      <c r="P818" s="253"/>
      <c r="Q818" s="253"/>
      <c r="R818" s="253"/>
      <c r="S818" s="253"/>
      <c r="T818" s="25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5" t="s">
        <v>215</v>
      </c>
      <c r="AU818" s="255" t="s">
        <v>81</v>
      </c>
      <c r="AV818" s="14" t="s">
        <v>81</v>
      </c>
      <c r="AW818" s="14" t="s">
        <v>33</v>
      </c>
      <c r="AX818" s="14" t="s">
        <v>72</v>
      </c>
      <c r="AY818" s="255" t="s">
        <v>203</v>
      </c>
    </row>
    <row r="819" s="15" customFormat="1">
      <c r="A819" s="15"/>
      <c r="B819" s="256"/>
      <c r="C819" s="257"/>
      <c r="D819" s="236" t="s">
        <v>215</v>
      </c>
      <c r="E819" s="258" t="s">
        <v>19</v>
      </c>
      <c r="F819" s="259" t="s">
        <v>246</v>
      </c>
      <c r="G819" s="257"/>
      <c r="H819" s="260">
        <v>57.869</v>
      </c>
      <c r="I819" s="261"/>
      <c r="J819" s="257"/>
      <c r="K819" s="257"/>
      <c r="L819" s="262"/>
      <c r="M819" s="263"/>
      <c r="N819" s="264"/>
      <c r="O819" s="264"/>
      <c r="P819" s="264"/>
      <c r="Q819" s="264"/>
      <c r="R819" s="264"/>
      <c r="S819" s="264"/>
      <c r="T819" s="26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66" t="s">
        <v>215</v>
      </c>
      <c r="AU819" s="266" t="s">
        <v>81</v>
      </c>
      <c r="AV819" s="15" t="s">
        <v>211</v>
      </c>
      <c r="AW819" s="15" t="s">
        <v>33</v>
      </c>
      <c r="AX819" s="15" t="s">
        <v>79</v>
      </c>
      <c r="AY819" s="266" t="s">
        <v>203</v>
      </c>
    </row>
    <row r="820" s="14" customFormat="1">
      <c r="A820" s="14"/>
      <c r="B820" s="245"/>
      <c r="C820" s="246"/>
      <c r="D820" s="236" t="s">
        <v>215</v>
      </c>
      <c r="E820" s="246"/>
      <c r="F820" s="248" t="s">
        <v>1339</v>
      </c>
      <c r="G820" s="246"/>
      <c r="H820" s="249">
        <v>63.655999999999999</v>
      </c>
      <c r="I820" s="250"/>
      <c r="J820" s="246"/>
      <c r="K820" s="246"/>
      <c r="L820" s="251"/>
      <c r="M820" s="252"/>
      <c r="N820" s="253"/>
      <c r="O820" s="253"/>
      <c r="P820" s="253"/>
      <c r="Q820" s="253"/>
      <c r="R820" s="253"/>
      <c r="S820" s="253"/>
      <c r="T820" s="25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5" t="s">
        <v>215</v>
      </c>
      <c r="AU820" s="255" t="s">
        <v>81</v>
      </c>
      <c r="AV820" s="14" t="s">
        <v>81</v>
      </c>
      <c r="AW820" s="14" t="s">
        <v>4</v>
      </c>
      <c r="AX820" s="14" t="s">
        <v>79</v>
      </c>
      <c r="AY820" s="255" t="s">
        <v>203</v>
      </c>
    </row>
    <row r="821" s="2" customFormat="1" ht="16.5" customHeight="1">
      <c r="A821" s="40"/>
      <c r="B821" s="41"/>
      <c r="C821" s="216" t="s">
        <v>892</v>
      </c>
      <c r="D821" s="216" t="s">
        <v>206</v>
      </c>
      <c r="E821" s="217" t="s">
        <v>994</v>
      </c>
      <c r="F821" s="218" t="s">
        <v>995</v>
      </c>
      <c r="G821" s="219" t="s">
        <v>209</v>
      </c>
      <c r="H821" s="220">
        <v>501.00200000000001</v>
      </c>
      <c r="I821" s="221"/>
      <c r="J821" s="222">
        <f>ROUND(I821*H821,2)</f>
        <v>0</v>
      </c>
      <c r="K821" s="218" t="s">
        <v>210</v>
      </c>
      <c r="L821" s="46"/>
      <c r="M821" s="223" t="s">
        <v>19</v>
      </c>
      <c r="N821" s="224" t="s">
        <v>43</v>
      </c>
      <c r="O821" s="86"/>
      <c r="P821" s="225">
        <f>O821*H821</f>
        <v>0</v>
      </c>
      <c r="Q821" s="225">
        <v>0.000205</v>
      </c>
      <c r="R821" s="225">
        <f>Q821*H821</f>
        <v>0.10270541</v>
      </c>
      <c r="S821" s="225">
        <v>0</v>
      </c>
      <c r="T821" s="226">
        <f>S821*H821</f>
        <v>0</v>
      </c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R821" s="227" t="s">
        <v>321</v>
      </c>
      <c r="AT821" s="227" t="s">
        <v>206</v>
      </c>
      <c r="AU821" s="227" t="s">
        <v>81</v>
      </c>
      <c r="AY821" s="19" t="s">
        <v>203</v>
      </c>
      <c r="BE821" s="228">
        <f>IF(N821="základní",J821,0)</f>
        <v>0</v>
      </c>
      <c r="BF821" s="228">
        <f>IF(N821="snížená",J821,0)</f>
        <v>0</v>
      </c>
      <c r="BG821" s="228">
        <f>IF(N821="zákl. přenesená",J821,0)</f>
        <v>0</v>
      </c>
      <c r="BH821" s="228">
        <f>IF(N821="sníž. přenesená",J821,0)</f>
        <v>0</v>
      </c>
      <c r="BI821" s="228">
        <f>IF(N821="nulová",J821,0)</f>
        <v>0</v>
      </c>
      <c r="BJ821" s="19" t="s">
        <v>79</v>
      </c>
      <c r="BK821" s="228">
        <f>ROUND(I821*H821,2)</f>
        <v>0</v>
      </c>
      <c r="BL821" s="19" t="s">
        <v>321</v>
      </c>
      <c r="BM821" s="227" t="s">
        <v>1340</v>
      </c>
    </row>
    <row r="822" s="2" customFormat="1">
      <c r="A822" s="40"/>
      <c r="B822" s="41"/>
      <c r="C822" s="42"/>
      <c r="D822" s="229" t="s">
        <v>213</v>
      </c>
      <c r="E822" s="42"/>
      <c r="F822" s="230" t="s">
        <v>997</v>
      </c>
      <c r="G822" s="42"/>
      <c r="H822" s="42"/>
      <c r="I822" s="231"/>
      <c r="J822" s="42"/>
      <c r="K822" s="42"/>
      <c r="L822" s="46"/>
      <c r="M822" s="232"/>
      <c r="N822" s="233"/>
      <c r="O822" s="86"/>
      <c r="P822" s="86"/>
      <c r="Q822" s="86"/>
      <c r="R822" s="86"/>
      <c r="S822" s="86"/>
      <c r="T822" s="87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T822" s="19" t="s">
        <v>213</v>
      </c>
      <c r="AU822" s="19" t="s">
        <v>81</v>
      </c>
    </row>
    <row r="823" s="13" customFormat="1">
      <c r="A823" s="13"/>
      <c r="B823" s="234"/>
      <c r="C823" s="235"/>
      <c r="D823" s="236" t="s">
        <v>215</v>
      </c>
      <c r="E823" s="237" t="s">
        <v>19</v>
      </c>
      <c r="F823" s="238" t="s">
        <v>216</v>
      </c>
      <c r="G823" s="235"/>
      <c r="H823" s="237" t="s">
        <v>19</v>
      </c>
      <c r="I823" s="239"/>
      <c r="J823" s="235"/>
      <c r="K823" s="235"/>
      <c r="L823" s="240"/>
      <c r="M823" s="241"/>
      <c r="N823" s="242"/>
      <c r="O823" s="242"/>
      <c r="P823" s="242"/>
      <c r="Q823" s="242"/>
      <c r="R823" s="242"/>
      <c r="S823" s="242"/>
      <c r="T823" s="24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4" t="s">
        <v>215</v>
      </c>
      <c r="AU823" s="244" t="s">
        <v>81</v>
      </c>
      <c r="AV823" s="13" t="s">
        <v>79</v>
      </c>
      <c r="AW823" s="13" t="s">
        <v>33</v>
      </c>
      <c r="AX823" s="13" t="s">
        <v>72</v>
      </c>
      <c r="AY823" s="244" t="s">
        <v>203</v>
      </c>
    </row>
    <row r="824" s="13" customFormat="1">
      <c r="A824" s="13"/>
      <c r="B824" s="234"/>
      <c r="C824" s="235"/>
      <c r="D824" s="236" t="s">
        <v>215</v>
      </c>
      <c r="E824" s="237" t="s">
        <v>19</v>
      </c>
      <c r="F824" s="238" t="s">
        <v>1341</v>
      </c>
      <c r="G824" s="235"/>
      <c r="H824" s="237" t="s">
        <v>19</v>
      </c>
      <c r="I824" s="239"/>
      <c r="J824" s="235"/>
      <c r="K824" s="235"/>
      <c r="L824" s="240"/>
      <c r="M824" s="241"/>
      <c r="N824" s="242"/>
      <c r="O824" s="242"/>
      <c r="P824" s="242"/>
      <c r="Q824" s="242"/>
      <c r="R824" s="242"/>
      <c r="S824" s="242"/>
      <c r="T824" s="24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44" t="s">
        <v>215</v>
      </c>
      <c r="AU824" s="244" t="s">
        <v>81</v>
      </c>
      <c r="AV824" s="13" t="s">
        <v>79</v>
      </c>
      <c r="AW824" s="13" t="s">
        <v>33</v>
      </c>
      <c r="AX824" s="13" t="s">
        <v>72</v>
      </c>
      <c r="AY824" s="244" t="s">
        <v>203</v>
      </c>
    </row>
    <row r="825" s="13" customFormat="1">
      <c r="A825" s="13"/>
      <c r="B825" s="234"/>
      <c r="C825" s="235"/>
      <c r="D825" s="236" t="s">
        <v>215</v>
      </c>
      <c r="E825" s="237" t="s">
        <v>19</v>
      </c>
      <c r="F825" s="238" t="s">
        <v>541</v>
      </c>
      <c r="G825" s="235"/>
      <c r="H825" s="237" t="s">
        <v>19</v>
      </c>
      <c r="I825" s="239"/>
      <c r="J825" s="235"/>
      <c r="K825" s="235"/>
      <c r="L825" s="240"/>
      <c r="M825" s="241"/>
      <c r="N825" s="242"/>
      <c r="O825" s="242"/>
      <c r="P825" s="242"/>
      <c r="Q825" s="242"/>
      <c r="R825" s="242"/>
      <c r="S825" s="242"/>
      <c r="T825" s="24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4" t="s">
        <v>215</v>
      </c>
      <c r="AU825" s="244" t="s">
        <v>81</v>
      </c>
      <c r="AV825" s="13" t="s">
        <v>79</v>
      </c>
      <c r="AW825" s="13" t="s">
        <v>33</v>
      </c>
      <c r="AX825" s="13" t="s">
        <v>72</v>
      </c>
      <c r="AY825" s="244" t="s">
        <v>203</v>
      </c>
    </row>
    <row r="826" s="13" customFormat="1">
      <c r="A826" s="13"/>
      <c r="B826" s="234"/>
      <c r="C826" s="235"/>
      <c r="D826" s="236" t="s">
        <v>215</v>
      </c>
      <c r="E826" s="237" t="s">
        <v>19</v>
      </c>
      <c r="F826" s="238" t="s">
        <v>999</v>
      </c>
      <c r="G826" s="235"/>
      <c r="H826" s="237" t="s">
        <v>19</v>
      </c>
      <c r="I826" s="239"/>
      <c r="J826" s="235"/>
      <c r="K826" s="235"/>
      <c r="L826" s="240"/>
      <c r="M826" s="241"/>
      <c r="N826" s="242"/>
      <c r="O826" s="242"/>
      <c r="P826" s="242"/>
      <c r="Q826" s="242"/>
      <c r="R826" s="242"/>
      <c r="S826" s="242"/>
      <c r="T826" s="24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4" t="s">
        <v>215</v>
      </c>
      <c r="AU826" s="244" t="s">
        <v>81</v>
      </c>
      <c r="AV826" s="13" t="s">
        <v>79</v>
      </c>
      <c r="AW826" s="13" t="s">
        <v>33</v>
      </c>
      <c r="AX826" s="13" t="s">
        <v>72</v>
      </c>
      <c r="AY826" s="244" t="s">
        <v>203</v>
      </c>
    </row>
    <row r="827" s="13" customFormat="1">
      <c r="A827" s="13"/>
      <c r="B827" s="234"/>
      <c r="C827" s="235"/>
      <c r="D827" s="236" t="s">
        <v>215</v>
      </c>
      <c r="E827" s="237" t="s">
        <v>19</v>
      </c>
      <c r="F827" s="238" t="s">
        <v>1000</v>
      </c>
      <c r="G827" s="235"/>
      <c r="H827" s="237" t="s">
        <v>19</v>
      </c>
      <c r="I827" s="239"/>
      <c r="J827" s="235"/>
      <c r="K827" s="235"/>
      <c r="L827" s="240"/>
      <c r="M827" s="241"/>
      <c r="N827" s="242"/>
      <c r="O827" s="242"/>
      <c r="P827" s="242"/>
      <c r="Q827" s="242"/>
      <c r="R827" s="242"/>
      <c r="S827" s="242"/>
      <c r="T827" s="24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4" t="s">
        <v>215</v>
      </c>
      <c r="AU827" s="244" t="s">
        <v>81</v>
      </c>
      <c r="AV827" s="13" t="s">
        <v>79</v>
      </c>
      <c r="AW827" s="13" t="s">
        <v>33</v>
      </c>
      <c r="AX827" s="13" t="s">
        <v>72</v>
      </c>
      <c r="AY827" s="244" t="s">
        <v>203</v>
      </c>
    </row>
    <row r="828" s="14" customFormat="1">
      <c r="A828" s="14"/>
      <c r="B828" s="245"/>
      <c r="C828" s="246"/>
      <c r="D828" s="236" t="s">
        <v>215</v>
      </c>
      <c r="E828" s="247" t="s">
        <v>19</v>
      </c>
      <c r="F828" s="248" t="s">
        <v>542</v>
      </c>
      <c r="G828" s="246"/>
      <c r="H828" s="249">
        <v>15.44</v>
      </c>
      <c r="I828" s="250"/>
      <c r="J828" s="246"/>
      <c r="K828" s="246"/>
      <c r="L828" s="251"/>
      <c r="M828" s="252"/>
      <c r="N828" s="253"/>
      <c r="O828" s="253"/>
      <c r="P828" s="253"/>
      <c r="Q828" s="253"/>
      <c r="R828" s="253"/>
      <c r="S828" s="253"/>
      <c r="T828" s="25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5" t="s">
        <v>215</v>
      </c>
      <c r="AU828" s="255" t="s">
        <v>81</v>
      </c>
      <c r="AV828" s="14" t="s">
        <v>81</v>
      </c>
      <c r="AW828" s="14" t="s">
        <v>33</v>
      </c>
      <c r="AX828" s="14" t="s">
        <v>72</v>
      </c>
      <c r="AY828" s="255" t="s">
        <v>203</v>
      </c>
    </row>
    <row r="829" s="13" customFormat="1">
      <c r="A829" s="13"/>
      <c r="B829" s="234"/>
      <c r="C829" s="235"/>
      <c r="D829" s="236" t="s">
        <v>215</v>
      </c>
      <c r="E829" s="237" t="s">
        <v>19</v>
      </c>
      <c r="F829" s="238" t="s">
        <v>216</v>
      </c>
      <c r="G829" s="235"/>
      <c r="H829" s="237" t="s">
        <v>19</v>
      </c>
      <c r="I829" s="239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215</v>
      </c>
      <c r="AU829" s="244" t="s">
        <v>81</v>
      </c>
      <c r="AV829" s="13" t="s">
        <v>79</v>
      </c>
      <c r="AW829" s="13" t="s">
        <v>33</v>
      </c>
      <c r="AX829" s="13" t="s">
        <v>72</v>
      </c>
      <c r="AY829" s="244" t="s">
        <v>203</v>
      </c>
    </row>
    <row r="830" s="13" customFormat="1">
      <c r="A830" s="13"/>
      <c r="B830" s="234"/>
      <c r="C830" s="235"/>
      <c r="D830" s="236" t="s">
        <v>215</v>
      </c>
      <c r="E830" s="237" t="s">
        <v>19</v>
      </c>
      <c r="F830" s="238" t="s">
        <v>1342</v>
      </c>
      <c r="G830" s="235"/>
      <c r="H830" s="237" t="s">
        <v>19</v>
      </c>
      <c r="I830" s="239"/>
      <c r="J830" s="235"/>
      <c r="K830" s="235"/>
      <c r="L830" s="240"/>
      <c r="M830" s="241"/>
      <c r="N830" s="242"/>
      <c r="O830" s="242"/>
      <c r="P830" s="242"/>
      <c r="Q830" s="242"/>
      <c r="R830" s="242"/>
      <c r="S830" s="242"/>
      <c r="T830" s="24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44" t="s">
        <v>215</v>
      </c>
      <c r="AU830" s="244" t="s">
        <v>81</v>
      </c>
      <c r="AV830" s="13" t="s">
        <v>79</v>
      </c>
      <c r="AW830" s="13" t="s">
        <v>33</v>
      </c>
      <c r="AX830" s="13" t="s">
        <v>72</v>
      </c>
      <c r="AY830" s="244" t="s">
        <v>203</v>
      </c>
    </row>
    <row r="831" s="13" customFormat="1">
      <c r="A831" s="13"/>
      <c r="B831" s="234"/>
      <c r="C831" s="235"/>
      <c r="D831" s="236" t="s">
        <v>215</v>
      </c>
      <c r="E831" s="237" t="s">
        <v>19</v>
      </c>
      <c r="F831" s="238" t="s">
        <v>541</v>
      </c>
      <c r="G831" s="235"/>
      <c r="H831" s="237" t="s">
        <v>19</v>
      </c>
      <c r="I831" s="239"/>
      <c r="J831" s="235"/>
      <c r="K831" s="235"/>
      <c r="L831" s="240"/>
      <c r="M831" s="241"/>
      <c r="N831" s="242"/>
      <c r="O831" s="242"/>
      <c r="P831" s="242"/>
      <c r="Q831" s="242"/>
      <c r="R831" s="242"/>
      <c r="S831" s="242"/>
      <c r="T831" s="24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4" t="s">
        <v>215</v>
      </c>
      <c r="AU831" s="244" t="s">
        <v>81</v>
      </c>
      <c r="AV831" s="13" t="s">
        <v>79</v>
      </c>
      <c r="AW831" s="13" t="s">
        <v>33</v>
      </c>
      <c r="AX831" s="13" t="s">
        <v>72</v>
      </c>
      <c r="AY831" s="244" t="s">
        <v>203</v>
      </c>
    </row>
    <row r="832" s="13" customFormat="1">
      <c r="A832" s="13"/>
      <c r="B832" s="234"/>
      <c r="C832" s="235"/>
      <c r="D832" s="236" t="s">
        <v>215</v>
      </c>
      <c r="E832" s="237" t="s">
        <v>19</v>
      </c>
      <c r="F832" s="238" t="s">
        <v>999</v>
      </c>
      <c r="G832" s="235"/>
      <c r="H832" s="237" t="s">
        <v>19</v>
      </c>
      <c r="I832" s="239"/>
      <c r="J832" s="235"/>
      <c r="K832" s="235"/>
      <c r="L832" s="240"/>
      <c r="M832" s="241"/>
      <c r="N832" s="242"/>
      <c r="O832" s="242"/>
      <c r="P832" s="242"/>
      <c r="Q832" s="242"/>
      <c r="R832" s="242"/>
      <c r="S832" s="242"/>
      <c r="T832" s="24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4" t="s">
        <v>215</v>
      </c>
      <c r="AU832" s="244" t="s">
        <v>81</v>
      </c>
      <c r="AV832" s="13" t="s">
        <v>79</v>
      </c>
      <c r="AW832" s="13" t="s">
        <v>33</v>
      </c>
      <c r="AX832" s="13" t="s">
        <v>72</v>
      </c>
      <c r="AY832" s="244" t="s">
        <v>203</v>
      </c>
    </row>
    <row r="833" s="13" customFormat="1">
      <c r="A833" s="13"/>
      <c r="B833" s="234"/>
      <c r="C833" s="235"/>
      <c r="D833" s="236" t="s">
        <v>215</v>
      </c>
      <c r="E833" s="237" t="s">
        <v>19</v>
      </c>
      <c r="F833" s="238" t="s">
        <v>1002</v>
      </c>
      <c r="G833" s="235"/>
      <c r="H833" s="237" t="s">
        <v>19</v>
      </c>
      <c r="I833" s="239"/>
      <c r="J833" s="235"/>
      <c r="K833" s="235"/>
      <c r="L833" s="240"/>
      <c r="M833" s="241"/>
      <c r="N833" s="242"/>
      <c r="O833" s="242"/>
      <c r="P833" s="242"/>
      <c r="Q833" s="242"/>
      <c r="R833" s="242"/>
      <c r="S833" s="242"/>
      <c r="T833" s="24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4" t="s">
        <v>215</v>
      </c>
      <c r="AU833" s="244" t="s">
        <v>81</v>
      </c>
      <c r="AV833" s="13" t="s">
        <v>79</v>
      </c>
      <c r="AW833" s="13" t="s">
        <v>33</v>
      </c>
      <c r="AX833" s="13" t="s">
        <v>72</v>
      </c>
      <c r="AY833" s="244" t="s">
        <v>203</v>
      </c>
    </row>
    <row r="834" s="14" customFormat="1">
      <c r="A834" s="14"/>
      <c r="B834" s="245"/>
      <c r="C834" s="246"/>
      <c r="D834" s="236" t="s">
        <v>215</v>
      </c>
      <c r="E834" s="247" t="s">
        <v>19</v>
      </c>
      <c r="F834" s="248" t="s">
        <v>1217</v>
      </c>
      <c r="G834" s="246"/>
      <c r="H834" s="249">
        <v>39.32</v>
      </c>
      <c r="I834" s="250"/>
      <c r="J834" s="246"/>
      <c r="K834" s="246"/>
      <c r="L834" s="251"/>
      <c r="M834" s="252"/>
      <c r="N834" s="253"/>
      <c r="O834" s="253"/>
      <c r="P834" s="253"/>
      <c r="Q834" s="253"/>
      <c r="R834" s="253"/>
      <c r="S834" s="253"/>
      <c r="T834" s="25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5" t="s">
        <v>215</v>
      </c>
      <c r="AU834" s="255" t="s">
        <v>81</v>
      </c>
      <c r="AV834" s="14" t="s">
        <v>81</v>
      </c>
      <c r="AW834" s="14" t="s">
        <v>33</v>
      </c>
      <c r="AX834" s="14" t="s">
        <v>72</v>
      </c>
      <c r="AY834" s="255" t="s">
        <v>203</v>
      </c>
    </row>
    <row r="835" s="13" customFormat="1">
      <c r="A835" s="13"/>
      <c r="B835" s="234"/>
      <c r="C835" s="235"/>
      <c r="D835" s="236" t="s">
        <v>215</v>
      </c>
      <c r="E835" s="237" t="s">
        <v>19</v>
      </c>
      <c r="F835" s="238" t="s">
        <v>216</v>
      </c>
      <c r="G835" s="235"/>
      <c r="H835" s="237" t="s">
        <v>19</v>
      </c>
      <c r="I835" s="239"/>
      <c r="J835" s="235"/>
      <c r="K835" s="235"/>
      <c r="L835" s="240"/>
      <c r="M835" s="241"/>
      <c r="N835" s="242"/>
      <c r="O835" s="242"/>
      <c r="P835" s="242"/>
      <c r="Q835" s="242"/>
      <c r="R835" s="242"/>
      <c r="S835" s="242"/>
      <c r="T835" s="24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4" t="s">
        <v>215</v>
      </c>
      <c r="AU835" s="244" t="s">
        <v>81</v>
      </c>
      <c r="AV835" s="13" t="s">
        <v>79</v>
      </c>
      <c r="AW835" s="13" t="s">
        <v>33</v>
      </c>
      <c r="AX835" s="13" t="s">
        <v>72</v>
      </c>
      <c r="AY835" s="244" t="s">
        <v>203</v>
      </c>
    </row>
    <row r="836" s="13" customFormat="1">
      <c r="A836" s="13"/>
      <c r="B836" s="234"/>
      <c r="C836" s="235"/>
      <c r="D836" s="236" t="s">
        <v>215</v>
      </c>
      <c r="E836" s="237" t="s">
        <v>19</v>
      </c>
      <c r="F836" s="238" t="s">
        <v>1343</v>
      </c>
      <c r="G836" s="235"/>
      <c r="H836" s="237" t="s">
        <v>19</v>
      </c>
      <c r="I836" s="239"/>
      <c r="J836" s="235"/>
      <c r="K836" s="235"/>
      <c r="L836" s="240"/>
      <c r="M836" s="241"/>
      <c r="N836" s="242"/>
      <c r="O836" s="242"/>
      <c r="P836" s="242"/>
      <c r="Q836" s="242"/>
      <c r="R836" s="242"/>
      <c r="S836" s="242"/>
      <c r="T836" s="24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4" t="s">
        <v>215</v>
      </c>
      <c r="AU836" s="244" t="s">
        <v>81</v>
      </c>
      <c r="AV836" s="13" t="s">
        <v>79</v>
      </c>
      <c r="AW836" s="13" t="s">
        <v>33</v>
      </c>
      <c r="AX836" s="13" t="s">
        <v>72</v>
      </c>
      <c r="AY836" s="244" t="s">
        <v>203</v>
      </c>
    </row>
    <row r="837" s="13" customFormat="1">
      <c r="A837" s="13"/>
      <c r="B837" s="234"/>
      <c r="C837" s="235"/>
      <c r="D837" s="236" t="s">
        <v>215</v>
      </c>
      <c r="E837" s="237" t="s">
        <v>19</v>
      </c>
      <c r="F837" s="238" t="s">
        <v>544</v>
      </c>
      <c r="G837" s="235"/>
      <c r="H837" s="237" t="s">
        <v>19</v>
      </c>
      <c r="I837" s="239"/>
      <c r="J837" s="235"/>
      <c r="K837" s="235"/>
      <c r="L837" s="240"/>
      <c r="M837" s="241"/>
      <c r="N837" s="242"/>
      <c r="O837" s="242"/>
      <c r="P837" s="242"/>
      <c r="Q837" s="242"/>
      <c r="R837" s="242"/>
      <c r="S837" s="242"/>
      <c r="T837" s="24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4" t="s">
        <v>215</v>
      </c>
      <c r="AU837" s="244" t="s">
        <v>81</v>
      </c>
      <c r="AV837" s="13" t="s">
        <v>79</v>
      </c>
      <c r="AW837" s="13" t="s">
        <v>33</v>
      </c>
      <c r="AX837" s="13" t="s">
        <v>72</v>
      </c>
      <c r="AY837" s="244" t="s">
        <v>203</v>
      </c>
    </row>
    <row r="838" s="13" customFormat="1">
      <c r="A838" s="13"/>
      <c r="B838" s="234"/>
      <c r="C838" s="235"/>
      <c r="D838" s="236" t="s">
        <v>215</v>
      </c>
      <c r="E838" s="237" t="s">
        <v>19</v>
      </c>
      <c r="F838" s="238" t="s">
        <v>999</v>
      </c>
      <c r="G838" s="235"/>
      <c r="H838" s="237" t="s">
        <v>19</v>
      </c>
      <c r="I838" s="239"/>
      <c r="J838" s="235"/>
      <c r="K838" s="235"/>
      <c r="L838" s="240"/>
      <c r="M838" s="241"/>
      <c r="N838" s="242"/>
      <c r="O838" s="242"/>
      <c r="P838" s="242"/>
      <c r="Q838" s="242"/>
      <c r="R838" s="242"/>
      <c r="S838" s="242"/>
      <c r="T838" s="24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4" t="s">
        <v>215</v>
      </c>
      <c r="AU838" s="244" t="s">
        <v>81</v>
      </c>
      <c r="AV838" s="13" t="s">
        <v>79</v>
      </c>
      <c r="AW838" s="13" t="s">
        <v>33</v>
      </c>
      <c r="AX838" s="13" t="s">
        <v>72</v>
      </c>
      <c r="AY838" s="244" t="s">
        <v>203</v>
      </c>
    </row>
    <row r="839" s="13" customFormat="1">
      <c r="A839" s="13"/>
      <c r="B839" s="234"/>
      <c r="C839" s="235"/>
      <c r="D839" s="236" t="s">
        <v>215</v>
      </c>
      <c r="E839" s="237" t="s">
        <v>19</v>
      </c>
      <c r="F839" s="238" t="s">
        <v>1000</v>
      </c>
      <c r="G839" s="235"/>
      <c r="H839" s="237" t="s">
        <v>19</v>
      </c>
      <c r="I839" s="239"/>
      <c r="J839" s="235"/>
      <c r="K839" s="235"/>
      <c r="L839" s="240"/>
      <c r="M839" s="241"/>
      <c r="N839" s="242"/>
      <c r="O839" s="242"/>
      <c r="P839" s="242"/>
      <c r="Q839" s="242"/>
      <c r="R839" s="242"/>
      <c r="S839" s="242"/>
      <c r="T839" s="24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4" t="s">
        <v>215</v>
      </c>
      <c r="AU839" s="244" t="s">
        <v>81</v>
      </c>
      <c r="AV839" s="13" t="s">
        <v>79</v>
      </c>
      <c r="AW839" s="13" t="s">
        <v>33</v>
      </c>
      <c r="AX839" s="13" t="s">
        <v>72</v>
      </c>
      <c r="AY839" s="244" t="s">
        <v>203</v>
      </c>
    </row>
    <row r="840" s="14" customFormat="1">
      <c r="A840" s="14"/>
      <c r="B840" s="245"/>
      <c r="C840" s="246"/>
      <c r="D840" s="236" t="s">
        <v>215</v>
      </c>
      <c r="E840" s="247" t="s">
        <v>19</v>
      </c>
      <c r="F840" s="248" t="s">
        <v>545</v>
      </c>
      <c r="G840" s="246"/>
      <c r="H840" s="249">
        <v>14.92</v>
      </c>
      <c r="I840" s="250"/>
      <c r="J840" s="246"/>
      <c r="K840" s="246"/>
      <c r="L840" s="251"/>
      <c r="M840" s="252"/>
      <c r="N840" s="253"/>
      <c r="O840" s="253"/>
      <c r="P840" s="253"/>
      <c r="Q840" s="253"/>
      <c r="R840" s="253"/>
      <c r="S840" s="253"/>
      <c r="T840" s="25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5" t="s">
        <v>215</v>
      </c>
      <c r="AU840" s="255" t="s">
        <v>81</v>
      </c>
      <c r="AV840" s="14" t="s">
        <v>81</v>
      </c>
      <c r="AW840" s="14" t="s">
        <v>33</v>
      </c>
      <c r="AX840" s="14" t="s">
        <v>72</v>
      </c>
      <c r="AY840" s="255" t="s">
        <v>203</v>
      </c>
    </row>
    <row r="841" s="13" customFormat="1">
      <c r="A841" s="13"/>
      <c r="B841" s="234"/>
      <c r="C841" s="235"/>
      <c r="D841" s="236" t="s">
        <v>215</v>
      </c>
      <c r="E841" s="237" t="s">
        <v>19</v>
      </c>
      <c r="F841" s="238" t="s">
        <v>216</v>
      </c>
      <c r="G841" s="235"/>
      <c r="H841" s="237" t="s">
        <v>19</v>
      </c>
      <c r="I841" s="239"/>
      <c r="J841" s="235"/>
      <c r="K841" s="235"/>
      <c r="L841" s="240"/>
      <c r="M841" s="241"/>
      <c r="N841" s="242"/>
      <c r="O841" s="242"/>
      <c r="P841" s="242"/>
      <c r="Q841" s="242"/>
      <c r="R841" s="242"/>
      <c r="S841" s="242"/>
      <c r="T841" s="24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4" t="s">
        <v>215</v>
      </c>
      <c r="AU841" s="244" t="s">
        <v>81</v>
      </c>
      <c r="AV841" s="13" t="s">
        <v>79</v>
      </c>
      <c r="AW841" s="13" t="s">
        <v>33</v>
      </c>
      <c r="AX841" s="13" t="s">
        <v>72</v>
      </c>
      <c r="AY841" s="244" t="s">
        <v>203</v>
      </c>
    </row>
    <row r="842" s="13" customFormat="1">
      <c r="A842" s="13"/>
      <c r="B842" s="234"/>
      <c r="C842" s="235"/>
      <c r="D842" s="236" t="s">
        <v>215</v>
      </c>
      <c r="E842" s="237" t="s">
        <v>19</v>
      </c>
      <c r="F842" s="238" t="s">
        <v>1344</v>
      </c>
      <c r="G842" s="235"/>
      <c r="H842" s="237" t="s">
        <v>19</v>
      </c>
      <c r="I842" s="239"/>
      <c r="J842" s="235"/>
      <c r="K842" s="235"/>
      <c r="L842" s="240"/>
      <c r="M842" s="241"/>
      <c r="N842" s="242"/>
      <c r="O842" s="242"/>
      <c r="P842" s="242"/>
      <c r="Q842" s="242"/>
      <c r="R842" s="242"/>
      <c r="S842" s="242"/>
      <c r="T842" s="24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4" t="s">
        <v>215</v>
      </c>
      <c r="AU842" s="244" t="s">
        <v>81</v>
      </c>
      <c r="AV842" s="13" t="s">
        <v>79</v>
      </c>
      <c r="AW842" s="13" t="s">
        <v>33</v>
      </c>
      <c r="AX842" s="13" t="s">
        <v>72</v>
      </c>
      <c r="AY842" s="244" t="s">
        <v>203</v>
      </c>
    </row>
    <row r="843" s="13" customFormat="1">
      <c r="A843" s="13"/>
      <c r="B843" s="234"/>
      <c r="C843" s="235"/>
      <c r="D843" s="236" t="s">
        <v>215</v>
      </c>
      <c r="E843" s="237" t="s">
        <v>19</v>
      </c>
      <c r="F843" s="238" t="s">
        <v>544</v>
      </c>
      <c r="G843" s="235"/>
      <c r="H843" s="237" t="s">
        <v>19</v>
      </c>
      <c r="I843" s="239"/>
      <c r="J843" s="235"/>
      <c r="K843" s="235"/>
      <c r="L843" s="240"/>
      <c r="M843" s="241"/>
      <c r="N843" s="242"/>
      <c r="O843" s="242"/>
      <c r="P843" s="242"/>
      <c r="Q843" s="242"/>
      <c r="R843" s="242"/>
      <c r="S843" s="242"/>
      <c r="T843" s="24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4" t="s">
        <v>215</v>
      </c>
      <c r="AU843" s="244" t="s">
        <v>81</v>
      </c>
      <c r="AV843" s="13" t="s">
        <v>79</v>
      </c>
      <c r="AW843" s="13" t="s">
        <v>33</v>
      </c>
      <c r="AX843" s="13" t="s">
        <v>72</v>
      </c>
      <c r="AY843" s="244" t="s">
        <v>203</v>
      </c>
    </row>
    <row r="844" s="13" customFormat="1">
      <c r="A844" s="13"/>
      <c r="B844" s="234"/>
      <c r="C844" s="235"/>
      <c r="D844" s="236" t="s">
        <v>215</v>
      </c>
      <c r="E844" s="237" t="s">
        <v>19</v>
      </c>
      <c r="F844" s="238" t="s">
        <v>999</v>
      </c>
      <c r="G844" s="235"/>
      <c r="H844" s="237" t="s">
        <v>19</v>
      </c>
      <c r="I844" s="239"/>
      <c r="J844" s="235"/>
      <c r="K844" s="235"/>
      <c r="L844" s="240"/>
      <c r="M844" s="241"/>
      <c r="N844" s="242"/>
      <c r="O844" s="242"/>
      <c r="P844" s="242"/>
      <c r="Q844" s="242"/>
      <c r="R844" s="242"/>
      <c r="S844" s="242"/>
      <c r="T844" s="24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4" t="s">
        <v>215</v>
      </c>
      <c r="AU844" s="244" t="s">
        <v>81</v>
      </c>
      <c r="AV844" s="13" t="s">
        <v>79</v>
      </c>
      <c r="AW844" s="13" t="s">
        <v>33</v>
      </c>
      <c r="AX844" s="13" t="s">
        <v>72</v>
      </c>
      <c r="AY844" s="244" t="s">
        <v>203</v>
      </c>
    </row>
    <row r="845" s="13" customFormat="1">
      <c r="A845" s="13"/>
      <c r="B845" s="234"/>
      <c r="C845" s="235"/>
      <c r="D845" s="236" t="s">
        <v>215</v>
      </c>
      <c r="E845" s="237" t="s">
        <v>19</v>
      </c>
      <c r="F845" s="238" t="s">
        <v>1002</v>
      </c>
      <c r="G845" s="235"/>
      <c r="H845" s="237" t="s">
        <v>19</v>
      </c>
      <c r="I845" s="239"/>
      <c r="J845" s="235"/>
      <c r="K845" s="235"/>
      <c r="L845" s="240"/>
      <c r="M845" s="241"/>
      <c r="N845" s="242"/>
      <c r="O845" s="242"/>
      <c r="P845" s="242"/>
      <c r="Q845" s="242"/>
      <c r="R845" s="242"/>
      <c r="S845" s="242"/>
      <c r="T845" s="24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4" t="s">
        <v>215</v>
      </c>
      <c r="AU845" s="244" t="s">
        <v>81</v>
      </c>
      <c r="AV845" s="13" t="s">
        <v>79</v>
      </c>
      <c r="AW845" s="13" t="s">
        <v>33</v>
      </c>
      <c r="AX845" s="13" t="s">
        <v>72</v>
      </c>
      <c r="AY845" s="244" t="s">
        <v>203</v>
      </c>
    </row>
    <row r="846" s="14" customFormat="1">
      <c r="A846" s="14"/>
      <c r="B846" s="245"/>
      <c r="C846" s="246"/>
      <c r="D846" s="236" t="s">
        <v>215</v>
      </c>
      <c r="E846" s="247" t="s">
        <v>19</v>
      </c>
      <c r="F846" s="248" t="s">
        <v>635</v>
      </c>
      <c r="G846" s="246"/>
      <c r="H846" s="249">
        <v>59.799999999999997</v>
      </c>
      <c r="I846" s="250"/>
      <c r="J846" s="246"/>
      <c r="K846" s="246"/>
      <c r="L846" s="251"/>
      <c r="M846" s="252"/>
      <c r="N846" s="253"/>
      <c r="O846" s="253"/>
      <c r="P846" s="253"/>
      <c r="Q846" s="253"/>
      <c r="R846" s="253"/>
      <c r="S846" s="253"/>
      <c r="T846" s="25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5" t="s">
        <v>215</v>
      </c>
      <c r="AU846" s="255" t="s">
        <v>81</v>
      </c>
      <c r="AV846" s="14" t="s">
        <v>81</v>
      </c>
      <c r="AW846" s="14" t="s">
        <v>33</v>
      </c>
      <c r="AX846" s="14" t="s">
        <v>72</v>
      </c>
      <c r="AY846" s="255" t="s">
        <v>203</v>
      </c>
    </row>
    <row r="847" s="13" customFormat="1">
      <c r="A847" s="13"/>
      <c r="B847" s="234"/>
      <c r="C847" s="235"/>
      <c r="D847" s="236" t="s">
        <v>215</v>
      </c>
      <c r="E847" s="237" t="s">
        <v>19</v>
      </c>
      <c r="F847" s="238" t="s">
        <v>216</v>
      </c>
      <c r="G847" s="235"/>
      <c r="H847" s="237" t="s">
        <v>19</v>
      </c>
      <c r="I847" s="239"/>
      <c r="J847" s="235"/>
      <c r="K847" s="235"/>
      <c r="L847" s="240"/>
      <c r="M847" s="241"/>
      <c r="N847" s="242"/>
      <c r="O847" s="242"/>
      <c r="P847" s="242"/>
      <c r="Q847" s="242"/>
      <c r="R847" s="242"/>
      <c r="S847" s="242"/>
      <c r="T847" s="24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4" t="s">
        <v>215</v>
      </c>
      <c r="AU847" s="244" t="s">
        <v>81</v>
      </c>
      <c r="AV847" s="13" t="s">
        <v>79</v>
      </c>
      <c r="AW847" s="13" t="s">
        <v>33</v>
      </c>
      <c r="AX847" s="13" t="s">
        <v>72</v>
      </c>
      <c r="AY847" s="244" t="s">
        <v>203</v>
      </c>
    </row>
    <row r="848" s="13" customFormat="1">
      <c r="A848" s="13"/>
      <c r="B848" s="234"/>
      <c r="C848" s="235"/>
      <c r="D848" s="236" t="s">
        <v>215</v>
      </c>
      <c r="E848" s="237" t="s">
        <v>19</v>
      </c>
      <c r="F848" s="238" t="s">
        <v>1345</v>
      </c>
      <c r="G848" s="235"/>
      <c r="H848" s="237" t="s">
        <v>19</v>
      </c>
      <c r="I848" s="239"/>
      <c r="J848" s="235"/>
      <c r="K848" s="235"/>
      <c r="L848" s="240"/>
      <c r="M848" s="241"/>
      <c r="N848" s="242"/>
      <c r="O848" s="242"/>
      <c r="P848" s="242"/>
      <c r="Q848" s="242"/>
      <c r="R848" s="242"/>
      <c r="S848" s="242"/>
      <c r="T848" s="24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4" t="s">
        <v>215</v>
      </c>
      <c r="AU848" s="244" t="s">
        <v>81</v>
      </c>
      <c r="AV848" s="13" t="s">
        <v>79</v>
      </c>
      <c r="AW848" s="13" t="s">
        <v>33</v>
      </c>
      <c r="AX848" s="13" t="s">
        <v>72</v>
      </c>
      <c r="AY848" s="244" t="s">
        <v>203</v>
      </c>
    </row>
    <row r="849" s="13" customFormat="1">
      <c r="A849" s="13"/>
      <c r="B849" s="234"/>
      <c r="C849" s="235"/>
      <c r="D849" s="236" t="s">
        <v>215</v>
      </c>
      <c r="E849" s="237" t="s">
        <v>19</v>
      </c>
      <c r="F849" s="238" t="s">
        <v>547</v>
      </c>
      <c r="G849" s="235"/>
      <c r="H849" s="237" t="s">
        <v>19</v>
      </c>
      <c r="I849" s="239"/>
      <c r="J849" s="235"/>
      <c r="K849" s="235"/>
      <c r="L849" s="240"/>
      <c r="M849" s="241"/>
      <c r="N849" s="242"/>
      <c r="O849" s="242"/>
      <c r="P849" s="242"/>
      <c r="Q849" s="242"/>
      <c r="R849" s="242"/>
      <c r="S849" s="242"/>
      <c r="T849" s="24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4" t="s">
        <v>215</v>
      </c>
      <c r="AU849" s="244" t="s">
        <v>81</v>
      </c>
      <c r="AV849" s="13" t="s">
        <v>79</v>
      </c>
      <c r="AW849" s="13" t="s">
        <v>33</v>
      </c>
      <c r="AX849" s="13" t="s">
        <v>72</v>
      </c>
      <c r="AY849" s="244" t="s">
        <v>203</v>
      </c>
    </row>
    <row r="850" s="13" customFormat="1">
      <c r="A850" s="13"/>
      <c r="B850" s="234"/>
      <c r="C850" s="235"/>
      <c r="D850" s="236" t="s">
        <v>215</v>
      </c>
      <c r="E850" s="237" t="s">
        <v>19</v>
      </c>
      <c r="F850" s="238" t="s">
        <v>999</v>
      </c>
      <c r="G850" s="235"/>
      <c r="H850" s="237" t="s">
        <v>19</v>
      </c>
      <c r="I850" s="239"/>
      <c r="J850" s="235"/>
      <c r="K850" s="235"/>
      <c r="L850" s="240"/>
      <c r="M850" s="241"/>
      <c r="N850" s="242"/>
      <c r="O850" s="242"/>
      <c r="P850" s="242"/>
      <c r="Q850" s="242"/>
      <c r="R850" s="242"/>
      <c r="S850" s="242"/>
      <c r="T850" s="24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4" t="s">
        <v>215</v>
      </c>
      <c r="AU850" s="244" t="s">
        <v>81</v>
      </c>
      <c r="AV850" s="13" t="s">
        <v>79</v>
      </c>
      <c r="AW850" s="13" t="s">
        <v>33</v>
      </c>
      <c r="AX850" s="13" t="s">
        <v>72</v>
      </c>
      <c r="AY850" s="244" t="s">
        <v>203</v>
      </c>
    </row>
    <row r="851" s="13" customFormat="1">
      <c r="A851" s="13"/>
      <c r="B851" s="234"/>
      <c r="C851" s="235"/>
      <c r="D851" s="236" t="s">
        <v>215</v>
      </c>
      <c r="E851" s="237" t="s">
        <v>19</v>
      </c>
      <c r="F851" s="238" t="s">
        <v>1000</v>
      </c>
      <c r="G851" s="235"/>
      <c r="H851" s="237" t="s">
        <v>19</v>
      </c>
      <c r="I851" s="239"/>
      <c r="J851" s="235"/>
      <c r="K851" s="235"/>
      <c r="L851" s="240"/>
      <c r="M851" s="241"/>
      <c r="N851" s="242"/>
      <c r="O851" s="242"/>
      <c r="P851" s="242"/>
      <c r="Q851" s="242"/>
      <c r="R851" s="242"/>
      <c r="S851" s="242"/>
      <c r="T851" s="24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4" t="s">
        <v>215</v>
      </c>
      <c r="AU851" s="244" t="s">
        <v>81</v>
      </c>
      <c r="AV851" s="13" t="s">
        <v>79</v>
      </c>
      <c r="AW851" s="13" t="s">
        <v>33</v>
      </c>
      <c r="AX851" s="13" t="s">
        <v>72</v>
      </c>
      <c r="AY851" s="244" t="s">
        <v>203</v>
      </c>
    </row>
    <row r="852" s="14" customFormat="1">
      <c r="A852" s="14"/>
      <c r="B852" s="245"/>
      <c r="C852" s="246"/>
      <c r="D852" s="236" t="s">
        <v>215</v>
      </c>
      <c r="E852" s="247" t="s">
        <v>19</v>
      </c>
      <c r="F852" s="248" t="s">
        <v>548</v>
      </c>
      <c r="G852" s="246"/>
      <c r="H852" s="249">
        <v>18.780000000000001</v>
      </c>
      <c r="I852" s="250"/>
      <c r="J852" s="246"/>
      <c r="K852" s="246"/>
      <c r="L852" s="251"/>
      <c r="M852" s="252"/>
      <c r="N852" s="253"/>
      <c r="O852" s="253"/>
      <c r="P852" s="253"/>
      <c r="Q852" s="253"/>
      <c r="R852" s="253"/>
      <c r="S852" s="253"/>
      <c r="T852" s="25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5" t="s">
        <v>215</v>
      </c>
      <c r="AU852" s="255" t="s">
        <v>81</v>
      </c>
      <c r="AV852" s="14" t="s">
        <v>81</v>
      </c>
      <c r="AW852" s="14" t="s">
        <v>33</v>
      </c>
      <c r="AX852" s="14" t="s">
        <v>72</v>
      </c>
      <c r="AY852" s="255" t="s">
        <v>203</v>
      </c>
    </row>
    <row r="853" s="13" customFormat="1">
      <c r="A853" s="13"/>
      <c r="B853" s="234"/>
      <c r="C853" s="235"/>
      <c r="D853" s="236" t="s">
        <v>215</v>
      </c>
      <c r="E853" s="237" t="s">
        <v>19</v>
      </c>
      <c r="F853" s="238" t="s">
        <v>216</v>
      </c>
      <c r="G853" s="235"/>
      <c r="H853" s="237" t="s">
        <v>19</v>
      </c>
      <c r="I853" s="239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215</v>
      </c>
      <c r="AU853" s="244" t="s">
        <v>81</v>
      </c>
      <c r="AV853" s="13" t="s">
        <v>79</v>
      </c>
      <c r="AW853" s="13" t="s">
        <v>33</v>
      </c>
      <c r="AX853" s="13" t="s">
        <v>72</v>
      </c>
      <c r="AY853" s="244" t="s">
        <v>203</v>
      </c>
    </row>
    <row r="854" s="13" customFormat="1">
      <c r="A854" s="13"/>
      <c r="B854" s="234"/>
      <c r="C854" s="235"/>
      <c r="D854" s="236" t="s">
        <v>215</v>
      </c>
      <c r="E854" s="237" t="s">
        <v>19</v>
      </c>
      <c r="F854" s="238" t="s">
        <v>1346</v>
      </c>
      <c r="G854" s="235"/>
      <c r="H854" s="237" t="s">
        <v>19</v>
      </c>
      <c r="I854" s="239"/>
      <c r="J854" s="235"/>
      <c r="K854" s="235"/>
      <c r="L854" s="240"/>
      <c r="M854" s="241"/>
      <c r="N854" s="242"/>
      <c r="O854" s="242"/>
      <c r="P854" s="242"/>
      <c r="Q854" s="242"/>
      <c r="R854" s="242"/>
      <c r="S854" s="242"/>
      <c r="T854" s="24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4" t="s">
        <v>215</v>
      </c>
      <c r="AU854" s="244" t="s">
        <v>81</v>
      </c>
      <c r="AV854" s="13" t="s">
        <v>79</v>
      </c>
      <c r="AW854" s="13" t="s">
        <v>33</v>
      </c>
      <c r="AX854" s="13" t="s">
        <v>72</v>
      </c>
      <c r="AY854" s="244" t="s">
        <v>203</v>
      </c>
    </row>
    <row r="855" s="13" customFormat="1">
      <c r="A855" s="13"/>
      <c r="B855" s="234"/>
      <c r="C855" s="235"/>
      <c r="D855" s="236" t="s">
        <v>215</v>
      </c>
      <c r="E855" s="237" t="s">
        <v>19</v>
      </c>
      <c r="F855" s="238" t="s">
        <v>547</v>
      </c>
      <c r="G855" s="235"/>
      <c r="H855" s="237" t="s">
        <v>19</v>
      </c>
      <c r="I855" s="239"/>
      <c r="J855" s="235"/>
      <c r="K855" s="235"/>
      <c r="L855" s="240"/>
      <c r="M855" s="241"/>
      <c r="N855" s="242"/>
      <c r="O855" s="242"/>
      <c r="P855" s="242"/>
      <c r="Q855" s="242"/>
      <c r="R855" s="242"/>
      <c r="S855" s="242"/>
      <c r="T855" s="24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4" t="s">
        <v>215</v>
      </c>
      <c r="AU855" s="244" t="s">
        <v>81</v>
      </c>
      <c r="AV855" s="13" t="s">
        <v>79</v>
      </c>
      <c r="AW855" s="13" t="s">
        <v>33</v>
      </c>
      <c r="AX855" s="13" t="s">
        <v>72</v>
      </c>
      <c r="AY855" s="244" t="s">
        <v>203</v>
      </c>
    </row>
    <row r="856" s="13" customFormat="1">
      <c r="A856" s="13"/>
      <c r="B856" s="234"/>
      <c r="C856" s="235"/>
      <c r="D856" s="236" t="s">
        <v>215</v>
      </c>
      <c r="E856" s="237" t="s">
        <v>19</v>
      </c>
      <c r="F856" s="238" t="s">
        <v>999</v>
      </c>
      <c r="G856" s="235"/>
      <c r="H856" s="237" t="s">
        <v>19</v>
      </c>
      <c r="I856" s="239"/>
      <c r="J856" s="235"/>
      <c r="K856" s="235"/>
      <c r="L856" s="240"/>
      <c r="M856" s="241"/>
      <c r="N856" s="242"/>
      <c r="O856" s="242"/>
      <c r="P856" s="242"/>
      <c r="Q856" s="242"/>
      <c r="R856" s="242"/>
      <c r="S856" s="242"/>
      <c r="T856" s="24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4" t="s">
        <v>215</v>
      </c>
      <c r="AU856" s="244" t="s">
        <v>81</v>
      </c>
      <c r="AV856" s="13" t="s">
        <v>79</v>
      </c>
      <c r="AW856" s="13" t="s">
        <v>33</v>
      </c>
      <c r="AX856" s="13" t="s">
        <v>72</v>
      </c>
      <c r="AY856" s="244" t="s">
        <v>203</v>
      </c>
    </row>
    <row r="857" s="13" customFormat="1">
      <c r="A857" s="13"/>
      <c r="B857" s="234"/>
      <c r="C857" s="235"/>
      <c r="D857" s="236" t="s">
        <v>215</v>
      </c>
      <c r="E857" s="237" t="s">
        <v>19</v>
      </c>
      <c r="F857" s="238" t="s">
        <v>1002</v>
      </c>
      <c r="G857" s="235"/>
      <c r="H857" s="237" t="s">
        <v>19</v>
      </c>
      <c r="I857" s="239"/>
      <c r="J857" s="235"/>
      <c r="K857" s="235"/>
      <c r="L857" s="240"/>
      <c r="M857" s="241"/>
      <c r="N857" s="242"/>
      <c r="O857" s="242"/>
      <c r="P857" s="242"/>
      <c r="Q857" s="242"/>
      <c r="R857" s="242"/>
      <c r="S857" s="242"/>
      <c r="T857" s="24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4" t="s">
        <v>215</v>
      </c>
      <c r="AU857" s="244" t="s">
        <v>81</v>
      </c>
      <c r="AV857" s="13" t="s">
        <v>79</v>
      </c>
      <c r="AW857" s="13" t="s">
        <v>33</v>
      </c>
      <c r="AX857" s="13" t="s">
        <v>72</v>
      </c>
      <c r="AY857" s="244" t="s">
        <v>203</v>
      </c>
    </row>
    <row r="858" s="14" customFormat="1">
      <c r="A858" s="14"/>
      <c r="B858" s="245"/>
      <c r="C858" s="246"/>
      <c r="D858" s="236" t="s">
        <v>215</v>
      </c>
      <c r="E858" s="247" t="s">
        <v>19</v>
      </c>
      <c r="F858" s="248" t="s">
        <v>1220</v>
      </c>
      <c r="G858" s="246"/>
      <c r="H858" s="249">
        <v>42.75</v>
      </c>
      <c r="I858" s="250"/>
      <c r="J858" s="246"/>
      <c r="K858" s="246"/>
      <c r="L858" s="251"/>
      <c r="M858" s="252"/>
      <c r="N858" s="253"/>
      <c r="O858" s="253"/>
      <c r="P858" s="253"/>
      <c r="Q858" s="253"/>
      <c r="R858" s="253"/>
      <c r="S858" s="253"/>
      <c r="T858" s="25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5" t="s">
        <v>215</v>
      </c>
      <c r="AU858" s="255" t="s">
        <v>81</v>
      </c>
      <c r="AV858" s="14" t="s">
        <v>81</v>
      </c>
      <c r="AW858" s="14" t="s">
        <v>33</v>
      </c>
      <c r="AX858" s="14" t="s">
        <v>72</v>
      </c>
      <c r="AY858" s="255" t="s">
        <v>203</v>
      </c>
    </row>
    <row r="859" s="13" customFormat="1">
      <c r="A859" s="13"/>
      <c r="B859" s="234"/>
      <c r="C859" s="235"/>
      <c r="D859" s="236" t="s">
        <v>215</v>
      </c>
      <c r="E859" s="237" t="s">
        <v>19</v>
      </c>
      <c r="F859" s="238" t="s">
        <v>216</v>
      </c>
      <c r="G859" s="235"/>
      <c r="H859" s="237" t="s">
        <v>19</v>
      </c>
      <c r="I859" s="239"/>
      <c r="J859" s="235"/>
      <c r="K859" s="235"/>
      <c r="L859" s="240"/>
      <c r="M859" s="241"/>
      <c r="N859" s="242"/>
      <c r="O859" s="242"/>
      <c r="P859" s="242"/>
      <c r="Q859" s="242"/>
      <c r="R859" s="242"/>
      <c r="S859" s="242"/>
      <c r="T859" s="24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4" t="s">
        <v>215</v>
      </c>
      <c r="AU859" s="244" t="s">
        <v>81</v>
      </c>
      <c r="AV859" s="13" t="s">
        <v>79</v>
      </c>
      <c r="AW859" s="13" t="s">
        <v>33</v>
      </c>
      <c r="AX859" s="13" t="s">
        <v>72</v>
      </c>
      <c r="AY859" s="244" t="s">
        <v>203</v>
      </c>
    </row>
    <row r="860" s="13" customFormat="1">
      <c r="A860" s="13"/>
      <c r="B860" s="234"/>
      <c r="C860" s="235"/>
      <c r="D860" s="236" t="s">
        <v>215</v>
      </c>
      <c r="E860" s="237" t="s">
        <v>19</v>
      </c>
      <c r="F860" s="238" t="s">
        <v>1347</v>
      </c>
      <c r="G860" s="235"/>
      <c r="H860" s="237" t="s">
        <v>19</v>
      </c>
      <c r="I860" s="239"/>
      <c r="J860" s="235"/>
      <c r="K860" s="235"/>
      <c r="L860" s="240"/>
      <c r="M860" s="241"/>
      <c r="N860" s="242"/>
      <c r="O860" s="242"/>
      <c r="P860" s="242"/>
      <c r="Q860" s="242"/>
      <c r="R860" s="242"/>
      <c r="S860" s="242"/>
      <c r="T860" s="24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4" t="s">
        <v>215</v>
      </c>
      <c r="AU860" s="244" t="s">
        <v>81</v>
      </c>
      <c r="AV860" s="13" t="s">
        <v>79</v>
      </c>
      <c r="AW860" s="13" t="s">
        <v>33</v>
      </c>
      <c r="AX860" s="13" t="s">
        <v>72</v>
      </c>
      <c r="AY860" s="244" t="s">
        <v>203</v>
      </c>
    </row>
    <row r="861" s="13" customFormat="1">
      <c r="A861" s="13"/>
      <c r="B861" s="234"/>
      <c r="C861" s="235"/>
      <c r="D861" s="236" t="s">
        <v>215</v>
      </c>
      <c r="E861" s="237" t="s">
        <v>19</v>
      </c>
      <c r="F861" s="238" t="s">
        <v>550</v>
      </c>
      <c r="G861" s="235"/>
      <c r="H861" s="237" t="s">
        <v>19</v>
      </c>
      <c r="I861" s="239"/>
      <c r="J861" s="235"/>
      <c r="K861" s="235"/>
      <c r="L861" s="240"/>
      <c r="M861" s="241"/>
      <c r="N861" s="242"/>
      <c r="O861" s="242"/>
      <c r="P861" s="242"/>
      <c r="Q861" s="242"/>
      <c r="R861" s="242"/>
      <c r="S861" s="242"/>
      <c r="T861" s="24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4" t="s">
        <v>215</v>
      </c>
      <c r="AU861" s="244" t="s">
        <v>81</v>
      </c>
      <c r="AV861" s="13" t="s">
        <v>79</v>
      </c>
      <c r="AW861" s="13" t="s">
        <v>33</v>
      </c>
      <c r="AX861" s="13" t="s">
        <v>72</v>
      </c>
      <c r="AY861" s="244" t="s">
        <v>203</v>
      </c>
    </row>
    <row r="862" s="13" customFormat="1">
      <c r="A862" s="13"/>
      <c r="B862" s="234"/>
      <c r="C862" s="235"/>
      <c r="D862" s="236" t="s">
        <v>215</v>
      </c>
      <c r="E862" s="237" t="s">
        <v>19</v>
      </c>
      <c r="F862" s="238" t="s">
        <v>999</v>
      </c>
      <c r="G862" s="235"/>
      <c r="H862" s="237" t="s">
        <v>19</v>
      </c>
      <c r="I862" s="239"/>
      <c r="J862" s="235"/>
      <c r="K862" s="235"/>
      <c r="L862" s="240"/>
      <c r="M862" s="241"/>
      <c r="N862" s="242"/>
      <c r="O862" s="242"/>
      <c r="P862" s="242"/>
      <c r="Q862" s="242"/>
      <c r="R862" s="242"/>
      <c r="S862" s="242"/>
      <c r="T862" s="24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4" t="s">
        <v>215</v>
      </c>
      <c r="AU862" s="244" t="s">
        <v>81</v>
      </c>
      <c r="AV862" s="13" t="s">
        <v>79</v>
      </c>
      <c r="AW862" s="13" t="s">
        <v>33</v>
      </c>
      <c r="AX862" s="13" t="s">
        <v>72</v>
      </c>
      <c r="AY862" s="244" t="s">
        <v>203</v>
      </c>
    </row>
    <row r="863" s="13" customFormat="1">
      <c r="A863" s="13"/>
      <c r="B863" s="234"/>
      <c r="C863" s="235"/>
      <c r="D863" s="236" t="s">
        <v>215</v>
      </c>
      <c r="E863" s="237" t="s">
        <v>19</v>
      </c>
      <c r="F863" s="238" t="s">
        <v>1000</v>
      </c>
      <c r="G863" s="235"/>
      <c r="H863" s="237" t="s">
        <v>19</v>
      </c>
      <c r="I863" s="239"/>
      <c r="J863" s="235"/>
      <c r="K863" s="235"/>
      <c r="L863" s="240"/>
      <c r="M863" s="241"/>
      <c r="N863" s="242"/>
      <c r="O863" s="242"/>
      <c r="P863" s="242"/>
      <c r="Q863" s="242"/>
      <c r="R863" s="242"/>
      <c r="S863" s="242"/>
      <c r="T863" s="24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4" t="s">
        <v>215</v>
      </c>
      <c r="AU863" s="244" t="s">
        <v>81</v>
      </c>
      <c r="AV863" s="13" t="s">
        <v>79</v>
      </c>
      <c r="AW863" s="13" t="s">
        <v>33</v>
      </c>
      <c r="AX863" s="13" t="s">
        <v>72</v>
      </c>
      <c r="AY863" s="244" t="s">
        <v>203</v>
      </c>
    </row>
    <row r="864" s="14" customFormat="1">
      <c r="A864" s="14"/>
      <c r="B864" s="245"/>
      <c r="C864" s="246"/>
      <c r="D864" s="236" t="s">
        <v>215</v>
      </c>
      <c r="E864" s="247" t="s">
        <v>19</v>
      </c>
      <c r="F864" s="248" t="s">
        <v>551</v>
      </c>
      <c r="G864" s="246"/>
      <c r="H864" s="249">
        <v>12.67</v>
      </c>
      <c r="I864" s="250"/>
      <c r="J864" s="246"/>
      <c r="K864" s="246"/>
      <c r="L864" s="251"/>
      <c r="M864" s="252"/>
      <c r="N864" s="253"/>
      <c r="O864" s="253"/>
      <c r="P864" s="253"/>
      <c r="Q864" s="253"/>
      <c r="R864" s="253"/>
      <c r="S864" s="253"/>
      <c r="T864" s="25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5" t="s">
        <v>215</v>
      </c>
      <c r="AU864" s="255" t="s">
        <v>81</v>
      </c>
      <c r="AV864" s="14" t="s">
        <v>81</v>
      </c>
      <c r="AW864" s="14" t="s">
        <v>33</v>
      </c>
      <c r="AX864" s="14" t="s">
        <v>72</v>
      </c>
      <c r="AY864" s="255" t="s">
        <v>203</v>
      </c>
    </row>
    <row r="865" s="13" customFormat="1">
      <c r="A865" s="13"/>
      <c r="B865" s="234"/>
      <c r="C865" s="235"/>
      <c r="D865" s="236" t="s">
        <v>215</v>
      </c>
      <c r="E865" s="237" t="s">
        <v>19</v>
      </c>
      <c r="F865" s="238" t="s">
        <v>216</v>
      </c>
      <c r="G865" s="235"/>
      <c r="H865" s="237" t="s">
        <v>19</v>
      </c>
      <c r="I865" s="239"/>
      <c r="J865" s="235"/>
      <c r="K865" s="235"/>
      <c r="L865" s="240"/>
      <c r="M865" s="241"/>
      <c r="N865" s="242"/>
      <c r="O865" s="242"/>
      <c r="P865" s="242"/>
      <c r="Q865" s="242"/>
      <c r="R865" s="242"/>
      <c r="S865" s="242"/>
      <c r="T865" s="24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4" t="s">
        <v>215</v>
      </c>
      <c r="AU865" s="244" t="s">
        <v>81</v>
      </c>
      <c r="AV865" s="13" t="s">
        <v>79</v>
      </c>
      <c r="AW865" s="13" t="s">
        <v>33</v>
      </c>
      <c r="AX865" s="13" t="s">
        <v>72</v>
      </c>
      <c r="AY865" s="244" t="s">
        <v>203</v>
      </c>
    </row>
    <row r="866" s="13" customFormat="1">
      <c r="A866" s="13"/>
      <c r="B866" s="234"/>
      <c r="C866" s="235"/>
      <c r="D866" s="236" t="s">
        <v>215</v>
      </c>
      <c r="E866" s="237" t="s">
        <v>19</v>
      </c>
      <c r="F866" s="238" t="s">
        <v>1348</v>
      </c>
      <c r="G866" s="235"/>
      <c r="H866" s="237" t="s">
        <v>19</v>
      </c>
      <c r="I866" s="239"/>
      <c r="J866" s="235"/>
      <c r="K866" s="235"/>
      <c r="L866" s="240"/>
      <c r="M866" s="241"/>
      <c r="N866" s="242"/>
      <c r="O866" s="242"/>
      <c r="P866" s="242"/>
      <c r="Q866" s="242"/>
      <c r="R866" s="242"/>
      <c r="S866" s="242"/>
      <c r="T866" s="24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4" t="s">
        <v>215</v>
      </c>
      <c r="AU866" s="244" t="s">
        <v>81</v>
      </c>
      <c r="AV866" s="13" t="s">
        <v>79</v>
      </c>
      <c r="AW866" s="13" t="s">
        <v>33</v>
      </c>
      <c r="AX866" s="13" t="s">
        <v>72</v>
      </c>
      <c r="AY866" s="244" t="s">
        <v>203</v>
      </c>
    </row>
    <row r="867" s="13" customFormat="1">
      <c r="A867" s="13"/>
      <c r="B867" s="234"/>
      <c r="C867" s="235"/>
      <c r="D867" s="236" t="s">
        <v>215</v>
      </c>
      <c r="E867" s="237" t="s">
        <v>19</v>
      </c>
      <c r="F867" s="238" t="s">
        <v>550</v>
      </c>
      <c r="G867" s="235"/>
      <c r="H867" s="237" t="s">
        <v>19</v>
      </c>
      <c r="I867" s="239"/>
      <c r="J867" s="235"/>
      <c r="K867" s="235"/>
      <c r="L867" s="240"/>
      <c r="M867" s="241"/>
      <c r="N867" s="242"/>
      <c r="O867" s="242"/>
      <c r="P867" s="242"/>
      <c r="Q867" s="242"/>
      <c r="R867" s="242"/>
      <c r="S867" s="242"/>
      <c r="T867" s="24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4" t="s">
        <v>215</v>
      </c>
      <c r="AU867" s="244" t="s">
        <v>81</v>
      </c>
      <c r="AV867" s="13" t="s">
        <v>79</v>
      </c>
      <c r="AW867" s="13" t="s">
        <v>33</v>
      </c>
      <c r="AX867" s="13" t="s">
        <v>72</v>
      </c>
      <c r="AY867" s="244" t="s">
        <v>203</v>
      </c>
    </row>
    <row r="868" s="13" customFormat="1">
      <c r="A868" s="13"/>
      <c r="B868" s="234"/>
      <c r="C868" s="235"/>
      <c r="D868" s="236" t="s">
        <v>215</v>
      </c>
      <c r="E868" s="237" t="s">
        <v>19</v>
      </c>
      <c r="F868" s="238" t="s">
        <v>999</v>
      </c>
      <c r="G868" s="235"/>
      <c r="H868" s="237" t="s">
        <v>19</v>
      </c>
      <c r="I868" s="239"/>
      <c r="J868" s="235"/>
      <c r="K868" s="235"/>
      <c r="L868" s="240"/>
      <c r="M868" s="241"/>
      <c r="N868" s="242"/>
      <c r="O868" s="242"/>
      <c r="P868" s="242"/>
      <c r="Q868" s="242"/>
      <c r="R868" s="242"/>
      <c r="S868" s="242"/>
      <c r="T868" s="24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4" t="s">
        <v>215</v>
      </c>
      <c r="AU868" s="244" t="s">
        <v>81</v>
      </c>
      <c r="AV868" s="13" t="s">
        <v>79</v>
      </c>
      <c r="AW868" s="13" t="s">
        <v>33</v>
      </c>
      <c r="AX868" s="13" t="s">
        <v>72</v>
      </c>
      <c r="AY868" s="244" t="s">
        <v>203</v>
      </c>
    </row>
    <row r="869" s="13" customFormat="1">
      <c r="A869" s="13"/>
      <c r="B869" s="234"/>
      <c r="C869" s="235"/>
      <c r="D869" s="236" t="s">
        <v>215</v>
      </c>
      <c r="E869" s="237" t="s">
        <v>19</v>
      </c>
      <c r="F869" s="238" t="s">
        <v>1002</v>
      </c>
      <c r="G869" s="235"/>
      <c r="H869" s="237" t="s">
        <v>19</v>
      </c>
      <c r="I869" s="239"/>
      <c r="J869" s="235"/>
      <c r="K869" s="235"/>
      <c r="L869" s="240"/>
      <c r="M869" s="241"/>
      <c r="N869" s="242"/>
      <c r="O869" s="242"/>
      <c r="P869" s="242"/>
      <c r="Q869" s="242"/>
      <c r="R869" s="242"/>
      <c r="S869" s="242"/>
      <c r="T869" s="24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4" t="s">
        <v>215</v>
      </c>
      <c r="AU869" s="244" t="s">
        <v>81</v>
      </c>
      <c r="AV869" s="13" t="s">
        <v>79</v>
      </c>
      <c r="AW869" s="13" t="s">
        <v>33</v>
      </c>
      <c r="AX869" s="13" t="s">
        <v>72</v>
      </c>
      <c r="AY869" s="244" t="s">
        <v>203</v>
      </c>
    </row>
    <row r="870" s="14" customFormat="1">
      <c r="A870" s="14"/>
      <c r="B870" s="245"/>
      <c r="C870" s="246"/>
      <c r="D870" s="236" t="s">
        <v>215</v>
      </c>
      <c r="E870" s="247" t="s">
        <v>19</v>
      </c>
      <c r="F870" s="248" t="s">
        <v>1222</v>
      </c>
      <c r="G870" s="246"/>
      <c r="H870" s="249">
        <v>17.23</v>
      </c>
      <c r="I870" s="250"/>
      <c r="J870" s="246"/>
      <c r="K870" s="246"/>
      <c r="L870" s="251"/>
      <c r="M870" s="252"/>
      <c r="N870" s="253"/>
      <c r="O870" s="253"/>
      <c r="P870" s="253"/>
      <c r="Q870" s="253"/>
      <c r="R870" s="253"/>
      <c r="S870" s="253"/>
      <c r="T870" s="25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5" t="s">
        <v>215</v>
      </c>
      <c r="AU870" s="255" t="s">
        <v>81</v>
      </c>
      <c r="AV870" s="14" t="s">
        <v>81</v>
      </c>
      <c r="AW870" s="14" t="s">
        <v>33</v>
      </c>
      <c r="AX870" s="14" t="s">
        <v>72</v>
      </c>
      <c r="AY870" s="255" t="s">
        <v>203</v>
      </c>
    </row>
    <row r="871" s="13" customFormat="1">
      <c r="A871" s="13"/>
      <c r="B871" s="234"/>
      <c r="C871" s="235"/>
      <c r="D871" s="236" t="s">
        <v>215</v>
      </c>
      <c r="E871" s="237" t="s">
        <v>19</v>
      </c>
      <c r="F871" s="238" t="s">
        <v>216</v>
      </c>
      <c r="G871" s="235"/>
      <c r="H871" s="237" t="s">
        <v>19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215</v>
      </c>
      <c r="AU871" s="244" t="s">
        <v>81</v>
      </c>
      <c r="AV871" s="13" t="s">
        <v>79</v>
      </c>
      <c r="AW871" s="13" t="s">
        <v>33</v>
      </c>
      <c r="AX871" s="13" t="s">
        <v>72</v>
      </c>
      <c r="AY871" s="244" t="s">
        <v>203</v>
      </c>
    </row>
    <row r="872" s="13" customFormat="1">
      <c r="A872" s="13"/>
      <c r="B872" s="234"/>
      <c r="C872" s="235"/>
      <c r="D872" s="236" t="s">
        <v>215</v>
      </c>
      <c r="E872" s="237" t="s">
        <v>19</v>
      </c>
      <c r="F872" s="238" t="s">
        <v>1349</v>
      </c>
      <c r="G872" s="235"/>
      <c r="H872" s="237" t="s">
        <v>19</v>
      </c>
      <c r="I872" s="239"/>
      <c r="J872" s="235"/>
      <c r="K872" s="235"/>
      <c r="L872" s="240"/>
      <c r="M872" s="241"/>
      <c r="N872" s="242"/>
      <c r="O872" s="242"/>
      <c r="P872" s="242"/>
      <c r="Q872" s="242"/>
      <c r="R872" s="242"/>
      <c r="S872" s="242"/>
      <c r="T872" s="24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4" t="s">
        <v>215</v>
      </c>
      <c r="AU872" s="244" t="s">
        <v>81</v>
      </c>
      <c r="AV872" s="13" t="s">
        <v>79</v>
      </c>
      <c r="AW872" s="13" t="s">
        <v>33</v>
      </c>
      <c r="AX872" s="13" t="s">
        <v>72</v>
      </c>
      <c r="AY872" s="244" t="s">
        <v>203</v>
      </c>
    </row>
    <row r="873" s="13" customFormat="1">
      <c r="A873" s="13"/>
      <c r="B873" s="234"/>
      <c r="C873" s="235"/>
      <c r="D873" s="236" t="s">
        <v>215</v>
      </c>
      <c r="E873" s="237" t="s">
        <v>19</v>
      </c>
      <c r="F873" s="238" t="s">
        <v>556</v>
      </c>
      <c r="G873" s="235"/>
      <c r="H873" s="237" t="s">
        <v>19</v>
      </c>
      <c r="I873" s="239"/>
      <c r="J873" s="235"/>
      <c r="K873" s="235"/>
      <c r="L873" s="240"/>
      <c r="M873" s="241"/>
      <c r="N873" s="242"/>
      <c r="O873" s="242"/>
      <c r="P873" s="242"/>
      <c r="Q873" s="242"/>
      <c r="R873" s="242"/>
      <c r="S873" s="242"/>
      <c r="T873" s="24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4" t="s">
        <v>215</v>
      </c>
      <c r="AU873" s="244" t="s">
        <v>81</v>
      </c>
      <c r="AV873" s="13" t="s">
        <v>79</v>
      </c>
      <c r="AW873" s="13" t="s">
        <v>33</v>
      </c>
      <c r="AX873" s="13" t="s">
        <v>72</v>
      </c>
      <c r="AY873" s="244" t="s">
        <v>203</v>
      </c>
    </row>
    <row r="874" s="13" customFormat="1">
      <c r="A874" s="13"/>
      <c r="B874" s="234"/>
      <c r="C874" s="235"/>
      <c r="D874" s="236" t="s">
        <v>215</v>
      </c>
      <c r="E874" s="237" t="s">
        <v>19</v>
      </c>
      <c r="F874" s="238" t="s">
        <v>999</v>
      </c>
      <c r="G874" s="235"/>
      <c r="H874" s="237" t="s">
        <v>19</v>
      </c>
      <c r="I874" s="239"/>
      <c r="J874" s="235"/>
      <c r="K874" s="235"/>
      <c r="L874" s="240"/>
      <c r="M874" s="241"/>
      <c r="N874" s="242"/>
      <c r="O874" s="242"/>
      <c r="P874" s="242"/>
      <c r="Q874" s="242"/>
      <c r="R874" s="242"/>
      <c r="S874" s="242"/>
      <c r="T874" s="24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4" t="s">
        <v>215</v>
      </c>
      <c r="AU874" s="244" t="s">
        <v>81</v>
      </c>
      <c r="AV874" s="13" t="s">
        <v>79</v>
      </c>
      <c r="AW874" s="13" t="s">
        <v>33</v>
      </c>
      <c r="AX874" s="13" t="s">
        <v>72</v>
      </c>
      <c r="AY874" s="244" t="s">
        <v>203</v>
      </c>
    </row>
    <row r="875" s="13" customFormat="1">
      <c r="A875" s="13"/>
      <c r="B875" s="234"/>
      <c r="C875" s="235"/>
      <c r="D875" s="236" t="s">
        <v>215</v>
      </c>
      <c r="E875" s="237" t="s">
        <v>19</v>
      </c>
      <c r="F875" s="238" t="s">
        <v>1000</v>
      </c>
      <c r="G875" s="235"/>
      <c r="H875" s="237" t="s">
        <v>19</v>
      </c>
      <c r="I875" s="239"/>
      <c r="J875" s="235"/>
      <c r="K875" s="235"/>
      <c r="L875" s="240"/>
      <c r="M875" s="241"/>
      <c r="N875" s="242"/>
      <c r="O875" s="242"/>
      <c r="P875" s="242"/>
      <c r="Q875" s="242"/>
      <c r="R875" s="242"/>
      <c r="S875" s="242"/>
      <c r="T875" s="24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4" t="s">
        <v>215</v>
      </c>
      <c r="AU875" s="244" t="s">
        <v>81</v>
      </c>
      <c r="AV875" s="13" t="s">
        <v>79</v>
      </c>
      <c r="AW875" s="13" t="s">
        <v>33</v>
      </c>
      <c r="AX875" s="13" t="s">
        <v>72</v>
      </c>
      <c r="AY875" s="244" t="s">
        <v>203</v>
      </c>
    </row>
    <row r="876" s="14" customFormat="1">
      <c r="A876" s="14"/>
      <c r="B876" s="245"/>
      <c r="C876" s="246"/>
      <c r="D876" s="236" t="s">
        <v>215</v>
      </c>
      <c r="E876" s="247" t="s">
        <v>19</v>
      </c>
      <c r="F876" s="248" t="s">
        <v>557</v>
      </c>
      <c r="G876" s="246"/>
      <c r="H876" s="249">
        <v>15.09</v>
      </c>
      <c r="I876" s="250"/>
      <c r="J876" s="246"/>
      <c r="K876" s="246"/>
      <c r="L876" s="251"/>
      <c r="M876" s="252"/>
      <c r="N876" s="253"/>
      <c r="O876" s="253"/>
      <c r="P876" s="253"/>
      <c r="Q876" s="253"/>
      <c r="R876" s="253"/>
      <c r="S876" s="253"/>
      <c r="T876" s="25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5" t="s">
        <v>215</v>
      </c>
      <c r="AU876" s="255" t="s">
        <v>81</v>
      </c>
      <c r="AV876" s="14" t="s">
        <v>81</v>
      </c>
      <c r="AW876" s="14" t="s">
        <v>33</v>
      </c>
      <c r="AX876" s="14" t="s">
        <v>72</v>
      </c>
      <c r="AY876" s="255" t="s">
        <v>203</v>
      </c>
    </row>
    <row r="877" s="13" customFormat="1">
      <c r="A877" s="13"/>
      <c r="B877" s="234"/>
      <c r="C877" s="235"/>
      <c r="D877" s="236" t="s">
        <v>215</v>
      </c>
      <c r="E877" s="237" t="s">
        <v>19</v>
      </c>
      <c r="F877" s="238" t="s">
        <v>216</v>
      </c>
      <c r="G877" s="235"/>
      <c r="H877" s="237" t="s">
        <v>19</v>
      </c>
      <c r="I877" s="239"/>
      <c r="J877" s="235"/>
      <c r="K877" s="235"/>
      <c r="L877" s="240"/>
      <c r="M877" s="241"/>
      <c r="N877" s="242"/>
      <c r="O877" s="242"/>
      <c r="P877" s="242"/>
      <c r="Q877" s="242"/>
      <c r="R877" s="242"/>
      <c r="S877" s="242"/>
      <c r="T877" s="24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4" t="s">
        <v>215</v>
      </c>
      <c r="AU877" s="244" t="s">
        <v>81</v>
      </c>
      <c r="AV877" s="13" t="s">
        <v>79</v>
      </c>
      <c r="AW877" s="13" t="s">
        <v>33</v>
      </c>
      <c r="AX877" s="13" t="s">
        <v>72</v>
      </c>
      <c r="AY877" s="244" t="s">
        <v>203</v>
      </c>
    </row>
    <row r="878" s="13" customFormat="1">
      <c r="A878" s="13"/>
      <c r="B878" s="234"/>
      <c r="C878" s="235"/>
      <c r="D878" s="236" t="s">
        <v>215</v>
      </c>
      <c r="E878" s="237" t="s">
        <v>19</v>
      </c>
      <c r="F878" s="238" t="s">
        <v>1350</v>
      </c>
      <c r="G878" s="235"/>
      <c r="H878" s="237" t="s">
        <v>19</v>
      </c>
      <c r="I878" s="239"/>
      <c r="J878" s="235"/>
      <c r="K878" s="235"/>
      <c r="L878" s="240"/>
      <c r="M878" s="241"/>
      <c r="N878" s="242"/>
      <c r="O878" s="242"/>
      <c r="P878" s="242"/>
      <c r="Q878" s="242"/>
      <c r="R878" s="242"/>
      <c r="S878" s="242"/>
      <c r="T878" s="24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4" t="s">
        <v>215</v>
      </c>
      <c r="AU878" s="244" t="s">
        <v>81</v>
      </c>
      <c r="AV878" s="13" t="s">
        <v>79</v>
      </c>
      <c r="AW878" s="13" t="s">
        <v>33</v>
      </c>
      <c r="AX878" s="13" t="s">
        <v>72</v>
      </c>
      <c r="AY878" s="244" t="s">
        <v>203</v>
      </c>
    </row>
    <row r="879" s="13" customFormat="1">
      <c r="A879" s="13"/>
      <c r="B879" s="234"/>
      <c r="C879" s="235"/>
      <c r="D879" s="236" t="s">
        <v>215</v>
      </c>
      <c r="E879" s="237" t="s">
        <v>19</v>
      </c>
      <c r="F879" s="238" t="s">
        <v>556</v>
      </c>
      <c r="G879" s="235"/>
      <c r="H879" s="237" t="s">
        <v>19</v>
      </c>
      <c r="I879" s="239"/>
      <c r="J879" s="235"/>
      <c r="K879" s="235"/>
      <c r="L879" s="240"/>
      <c r="M879" s="241"/>
      <c r="N879" s="242"/>
      <c r="O879" s="242"/>
      <c r="P879" s="242"/>
      <c r="Q879" s="242"/>
      <c r="R879" s="242"/>
      <c r="S879" s="242"/>
      <c r="T879" s="24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4" t="s">
        <v>215</v>
      </c>
      <c r="AU879" s="244" t="s">
        <v>81</v>
      </c>
      <c r="AV879" s="13" t="s">
        <v>79</v>
      </c>
      <c r="AW879" s="13" t="s">
        <v>33</v>
      </c>
      <c r="AX879" s="13" t="s">
        <v>72</v>
      </c>
      <c r="AY879" s="244" t="s">
        <v>203</v>
      </c>
    </row>
    <row r="880" s="13" customFormat="1">
      <c r="A880" s="13"/>
      <c r="B880" s="234"/>
      <c r="C880" s="235"/>
      <c r="D880" s="236" t="s">
        <v>215</v>
      </c>
      <c r="E880" s="237" t="s">
        <v>19</v>
      </c>
      <c r="F880" s="238" t="s">
        <v>999</v>
      </c>
      <c r="G880" s="235"/>
      <c r="H880" s="237" t="s">
        <v>19</v>
      </c>
      <c r="I880" s="239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215</v>
      </c>
      <c r="AU880" s="244" t="s">
        <v>81</v>
      </c>
      <c r="AV880" s="13" t="s">
        <v>79</v>
      </c>
      <c r="AW880" s="13" t="s">
        <v>33</v>
      </c>
      <c r="AX880" s="13" t="s">
        <v>72</v>
      </c>
      <c r="AY880" s="244" t="s">
        <v>203</v>
      </c>
    </row>
    <row r="881" s="13" customFormat="1">
      <c r="A881" s="13"/>
      <c r="B881" s="234"/>
      <c r="C881" s="235"/>
      <c r="D881" s="236" t="s">
        <v>215</v>
      </c>
      <c r="E881" s="237" t="s">
        <v>19</v>
      </c>
      <c r="F881" s="238" t="s">
        <v>1002</v>
      </c>
      <c r="G881" s="235"/>
      <c r="H881" s="237" t="s">
        <v>19</v>
      </c>
      <c r="I881" s="239"/>
      <c r="J881" s="235"/>
      <c r="K881" s="235"/>
      <c r="L881" s="240"/>
      <c r="M881" s="241"/>
      <c r="N881" s="242"/>
      <c r="O881" s="242"/>
      <c r="P881" s="242"/>
      <c r="Q881" s="242"/>
      <c r="R881" s="242"/>
      <c r="S881" s="242"/>
      <c r="T881" s="24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4" t="s">
        <v>215</v>
      </c>
      <c r="AU881" s="244" t="s">
        <v>81</v>
      </c>
      <c r="AV881" s="13" t="s">
        <v>79</v>
      </c>
      <c r="AW881" s="13" t="s">
        <v>33</v>
      </c>
      <c r="AX881" s="13" t="s">
        <v>72</v>
      </c>
      <c r="AY881" s="244" t="s">
        <v>203</v>
      </c>
    </row>
    <row r="882" s="14" customFormat="1">
      <c r="A882" s="14"/>
      <c r="B882" s="245"/>
      <c r="C882" s="246"/>
      <c r="D882" s="236" t="s">
        <v>215</v>
      </c>
      <c r="E882" s="247" t="s">
        <v>19</v>
      </c>
      <c r="F882" s="248" t="s">
        <v>1224</v>
      </c>
      <c r="G882" s="246"/>
      <c r="H882" s="249">
        <v>39.049999999999997</v>
      </c>
      <c r="I882" s="250"/>
      <c r="J882" s="246"/>
      <c r="K882" s="246"/>
      <c r="L882" s="251"/>
      <c r="M882" s="252"/>
      <c r="N882" s="253"/>
      <c r="O882" s="253"/>
      <c r="P882" s="253"/>
      <c r="Q882" s="253"/>
      <c r="R882" s="253"/>
      <c r="S882" s="253"/>
      <c r="T882" s="25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5" t="s">
        <v>215</v>
      </c>
      <c r="AU882" s="255" t="s">
        <v>81</v>
      </c>
      <c r="AV882" s="14" t="s">
        <v>81</v>
      </c>
      <c r="AW882" s="14" t="s">
        <v>33</v>
      </c>
      <c r="AX882" s="14" t="s">
        <v>72</v>
      </c>
      <c r="AY882" s="255" t="s">
        <v>203</v>
      </c>
    </row>
    <row r="883" s="13" customFormat="1">
      <c r="A883" s="13"/>
      <c r="B883" s="234"/>
      <c r="C883" s="235"/>
      <c r="D883" s="236" t="s">
        <v>215</v>
      </c>
      <c r="E883" s="237" t="s">
        <v>19</v>
      </c>
      <c r="F883" s="238" t="s">
        <v>216</v>
      </c>
      <c r="G883" s="235"/>
      <c r="H883" s="237" t="s">
        <v>19</v>
      </c>
      <c r="I883" s="239"/>
      <c r="J883" s="235"/>
      <c r="K883" s="235"/>
      <c r="L883" s="240"/>
      <c r="M883" s="241"/>
      <c r="N883" s="242"/>
      <c r="O883" s="242"/>
      <c r="P883" s="242"/>
      <c r="Q883" s="242"/>
      <c r="R883" s="242"/>
      <c r="S883" s="242"/>
      <c r="T883" s="24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4" t="s">
        <v>215</v>
      </c>
      <c r="AU883" s="244" t="s">
        <v>81</v>
      </c>
      <c r="AV883" s="13" t="s">
        <v>79</v>
      </c>
      <c r="AW883" s="13" t="s">
        <v>33</v>
      </c>
      <c r="AX883" s="13" t="s">
        <v>72</v>
      </c>
      <c r="AY883" s="244" t="s">
        <v>203</v>
      </c>
    </row>
    <row r="884" s="13" customFormat="1">
      <c r="A884" s="13"/>
      <c r="B884" s="234"/>
      <c r="C884" s="235"/>
      <c r="D884" s="236" t="s">
        <v>215</v>
      </c>
      <c r="E884" s="237" t="s">
        <v>19</v>
      </c>
      <c r="F884" s="238" t="s">
        <v>1351</v>
      </c>
      <c r="G884" s="235"/>
      <c r="H884" s="237" t="s">
        <v>19</v>
      </c>
      <c r="I884" s="239"/>
      <c r="J884" s="235"/>
      <c r="K884" s="235"/>
      <c r="L884" s="240"/>
      <c r="M884" s="241"/>
      <c r="N884" s="242"/>
      <c r="O884" s="242"/>
      <c r="P884" s="242"/>
      <c r="Q884" s="242"/>
      <c r="R884" s="242"/>
      <c r="S884" s="242"/>
      <c r="T884" s="24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4" t="s">
        <v>215</v>
      </c>
      <c r="AU884" s="244" t="s">
        <v>81</v>
      </c>
      <c r="AV884" s="13" t="s">
        <v>79</v>
      </c>
      <c r="AW884" s="13" t="s">
        <v>33</v>
      </c>
      <c r="AX884" s="13" t="s">
        <v>72</v>
      </c>
      <c r="AY884" s="244" t="s">
        <v>203</v>
      </c>
    </row>
    <row r="885" s="13" customFormat="1">
      <c r="A885" s="13"/>
      <c r="B885" s="234"/>
      <c r="C885" s="235"/>
      <c r="D885" s="236" t="s">
        <v>215</v>
      </c>
      <c r="E885" s="237" t="s">
        <v>19</v>
      </c>
      <c r="F885" s="238" t="s">
        <v>559</v>
      </c>
      <c r="G885" s="235"/>
      <c r="H885" s="237" t="s">
        <v>19</v>
      </c>
      <c r="I885" s="239"/>
      <c r="J885" s="235"/>
      <c r="K885" s="235"/>
      <c r="L885" s="240"/>
      <c r="M885" s="241"/>
      <c r="N885" s="242"/>
      <c r="O885" s="242"/>
      <c r="P885" s="242"/>
      <c r="Q885" s="242"/>
      <c r="R885" s="242"/>
      <c r="S885" s="242"/>
      <c r="T885" s="24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4" t="s">
        <v>215</v>
      </c>
      <c r="AU885" s="244" t="s">
        <v>81</v>
      </c>
      <c r="AV885" s="13" t="s">
        <v>79</v>
      </c>
      <c r="AW885" s="13" t="s">
        <v>33</v>
      </c>
      <c r="AX885" s="13" t="s">
        <v>72</v>
      </c>
      <c r="AY885" s="244" t="s">
        <v>203</v>
      </c>
    </row>
    <row r="886" s="13" customFormat="1">
      <c r="A886" s="13"/>
      <c r="B886" s="234"/>
      <c r="C886" s="235"/>
      <c r="D886" s="236" t="s">
        <v>215</v>
      </c>
      <c r="E886" s="237" t="s">
        <v>19</v>
      </c>
      <c r="F886" s="238" t="s">
        <v>999</v>
      </c>
      <c r="G886" s="235"/>
      <c r="H886" s="237" t="s">
        <v>19</v>
      </c>
      <c r="I886" s="239"/>
      <c r="J886" s="235"/>
      <c r="K886" s="235"/>
      <c r="L886" s="240"/>
      <c r="M886" s="241"/>
      <c r="N886" s="242"/>
      <c r="O886" s="242"/>
      <c r="P886" s="242"/>
      <c r="Q886" s="242"/>
      <c r="R886" s="242"/>
      <c r="S886" s="242"/>
      <c r="T886" s="24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4" t="s">
        <v>215</v>
      </c>
      <c r="AU886" s="244" t="s">
        <v>81</v>
      </c>
      <c r="AV886" s="13" t="s">
        <v>79</v>
      </c>
      <c r="AW886" s="13" t="s">
        <v>33</v>
      </c>
      <c r="AX886" s="13" t="s">
        <v>72</v>
      </c>
      <c r="AY886" s="244" t="s">
        <v>203</v>
      </c>
    </row>
    <row r="887" s="13" customFormat="1">
      <c r="A887" s="13"/>
      <c r="B887" s="234"/>
      <c r="C887" s="235"/>
      <c r="D887" s="236" t="s">
        <v>215</v>
      </c>
      <c r="E887" s="237" t="s">
        <v>19</v>
      </c>
      <c r="F887" s="238" t="s">
        <v>1000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215</v>
      </c>
      <c r="AU887" s="244" t="s">
        <v>81</v>
      </c>
      <c r="AV887" s="13" t="s">
        <v>79</v>
      </c>
      <c r="AW887" s="13" t="s">
        <v>33</v>
      </c>
      <c r="AX887" s="13" t="s">
        <v>72</v>
      </c>
      <c r="AY887" s="244" t="s">
        <v>203</v>
      </c>
    </row>
    <row r="888" s="14" customFormat="1">
      <c r="A888" s="14"/>
      <c r="B888" s="245"/>
      <c r="C888" s="246"/>
      <c r="D888" s="236" t="s">
        <v>215</v>
      </c>
      <c r="E888" s="247" t="s">
        <v>19</v>
      </c>
      <c r="F888" s="248" t="s">
        <v>560</v>
      </c>
      <c r="G888" s="246"/>
      <c r="H888" s="249">
        <v>38.869999999999997</v>
      </c>
      <c r="I888" s="250"/>
      <c r="J888" s="246"/>
      <c r="K888" s="246"/>
      <c r="L888" s="251"/>
      <c r="M888" s="252"/>
      <c r="N888" s="253"/>
      <c r="O888" s="253"/>
      <c r="P888" s="253"/>
      <c r="Q888" s="253"/>
      <c r="R888" s="253"/>
      <c r="S888" s="253"/>
      <c r="T888" s="25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5" t="s">
        <v>215</v>
      </c>
      <c r="AU888" s="255" t="s">
        <v>81</v>
      </c>
      <c r="AV888" s="14" t="s">
        <v>81</v>
      </c>
      <c r="AW888" s="14" t="s">
        <v>33</v>
      </c>
      <c r="AX888" s="14" t="s">
        <v>72</v>
      </c>
      <c r="AY888" s="255" t="s">
        <v>203</v>
      </c>
    </row>
    <row r="889" s="13" customFormat="1">
      <c r="A889" s="13"/>
      <c r="B889" s="234"/>
      <c r="C889" s="235"/>
      <c r="D889" s="236" t="s">
        <v>215</v>
      </c>
      <c r="E889" s="237" t="s">
        <v>19</v>
      </c>
      <c r="F889" s="238" t="s">
        <v>216</v>
      </c>
      <c r="G889" s="235"/>
      <c r="H889" s="237" t="s">
        <v>19</v>
      </c>
      <c r="I889" s="239"/>
      <c r="J889" s="235"/>
      <c r="K889" s="235"/>
      <c r="L889" s="240"/>
      <c r="M889" s="241"/>
      <c r="N889" s="242"/>
      <c r="O889" s="242"/>
      <c r="P889" s="242"/>
      <c r="Q889" s="242"/>
      <c r="R889" s="242"/>
      <c r="S889" s="242"/>
      <c r="T889" s="24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4" t="s">
        <v>215</v>
      </c>
      <c r="AU889" s="244" t="s">
        <v>81</v>
      </c>
      <c r="AV889" s="13" t="s">
        <v>79</v>
      </c>
      <c r="AW889" s="13" t="s">
        <v>33</v>
      </c>
      <c r="AX889" s="13" t="s">
        <v>72</v>
      </c>
      <c r="AY889" s="244" t="s">
        <v>203</v>
      </c>
    </row>
    <row r="890" s="13" customFormat="1">
      <c r="A890" s="13"/>
      <c r="B890" s="234"/>
      <c r="C890" s="235"/>
      <c r="D890" s="236" t="s">
        <v>215</v>
      </c>
      <c r="E890" s="237" t="s">
        <v>19</v>
      </c>
      <c r="F890" s="238" t="s">
        <v>1352</v>
      </c>
      <c r="G890" s="235"/>
      <c r="H890" s="237" t="s">
        <v>19</v>
      </c>
      <c r="I890" s="239"/>
      <c r="J890" s="235"/>
      <c r="K890" s="235"/>
      <c r="L890" s="240"/>
      <c r="M890" s="241"/>
      <c r="N890" s="242"/>
      <c r="O890" s="242"/>
      <c r="P890" s="242"/>
      <c r="Q890" s="242"/>
      <c r="R890" s="242"/>
      <c r="S890" s="242"/>
      <c r="T890" s="24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4" t="s">
        <v>215</v>
      </c>
      <c r="AU890" s="244" t="s">
        <v>81</v>
      </c>
      <c r="AV890" s="13" t="s">
        <v>79</v>
      </c>
      <c r="AW890" s="13" t="s">
        <v>33</v>
      </c>
      <c r="AX890" s="13" t="s">
        <v>72</v>
      </c>
      <c r="AY890" s="244" t="s">
        <v>203</v>
      </c>
    </row>
    <row r="891" s="13" customFormat="1">
      <c r="A891" s="13"/>
      <c r="B891" s="234"/>
      <c r="C891" s="235"/>
      <c r="D891" s="236" t="s">
        <v>215</v>
      </c>
      <c r="E891" s="237" t="s">
        <v>19</v>
      </c>
      <c r="F891" s="238" t="s">
        <v>559</v>
      </c>
      <c r="G891" s="235"/>
      <c r="H891" s="237" t="s">
        <v>19</v>
      </c>
      <c r="I891" s="239"/>
      <c r="J891" s="235"/>
      <c r="K891" s="235"/>
      <c r="L891" s="240"/>
      <c r="M891" s="241"/>
      <c r="N891" s="242"/>
      <c r="O891" s="242"/>
      <c r="P891" s="242"/>
      <c r="Q891" s="242"/>
      <c r="R891" s="242"/>
      <c r="S891" s="242"/>
      <c r="T891" s="24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4" t="s">
        <v>215</v>
      </c>
      <c r="AU891" s="244" t="s">
        <v>81</v>
      </c>
      <c r="AV891" s="13" t="s">
        <v>79</v>
      </c>
      <c r="AW891" s="13" t="s">
        <v>33</v>
      </c>
      <c r="AX891" s="13" t="s">
        <v>72</v>
      </c>
      <c r="AY891" s="244" t="s">
        <v>203</v>
      </c>
    </row>
    <row r="892" s="13" customFormat="1">
      <c r="A892" s="13"/>
      <c r="B892" s="234"/>
      <c r="C892" s="235"/>
      <c r="D892" s="236" t="s">
        <v>215</v>
      </c>
      <c r="E892" s="237" t="s">
        <v>19</v>
      </c>
      <c r="F892" s="238" t="s">
        <v>999</v>
      </c>
      <c r="G892" s="235"/>
      <c r="H892" s="237" t="s">
        <v>19</v>
      </c>
      <c r="I892" s="239"/>
      <c r="J892" s="235"/>
      <c r="K892" s="235"/>
      <c r="L892" s="240"/>
      <c r="M892" s="241"/>
      <c r="N892" s="242"/>
      <c r="O892" s="242"/>
      <c r="P892" s="242"/>
      <c r="Q892" s="242"/>
      <c r="R892" s="242"/>
      <c r="S892" s="242"/>
      <c r="T892" s="24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4" t="s">
        <v>215</v>
      </c>
      <c r="AU892" s="244" t="s">
        <v>81</v>
      </c>
      <c r="AV892" s="13" t="s">
        <v>79</v>
      </c>
      <c r="AW892" s="13" t="s">
        <v>33</v>
      </c>
      <c r="AX892" s="13" t="s">
        <v>72</v>
      </c>
      <c r="AY892" s="244" t="s">
        <v>203</v>
      </c>
    </row>
    <row r="893" s="13" customFormat="1">
      <c r="A893" s="13"/>
      <c r="B893" s="234"/>
      <c r="C893" s="235"/>
      <c r="D893" s="236" t="s">
        <v>215</v>
      </c>
      <c r="E893" s="237" t="s">
        <v>19</v>
      </c>
      <c r="F893" s="238" t="s">
        <v>1002</v>
      </c>
      <c r="G893" s="235"/>
      <c r="H893" s="237" t="s">
        <v>19</v>
      </c>
      <c r="I893" s="239"/>
      <c r="J893" s="235"/>
      <c r="K893" s="235"/>
      <c r="L893" s="240"/>
      <c r="M893" s="241"/>
      <c r="N893" s="242"/>
      <c r="O893" s="242"/>
      <c r="P893" s="242"/>
      <c r="Q893" s="242"/>
      <c r="R893" s="242"/>
      <c r="S893" s="242"/>
      <c r="T893" s="24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4" t="s">
        <v>215</v>
      </c>
      <c r="AU893" s="244" t="s">
        <v>81</v>
      </c>
      <c r="AV893" s="13" t="s">
        <v>79</v>
      </c>
      <c r="AW893" s="13" t="s">
        <v>33</v>
      </c>
      <c r="AX893" s="13" t="s">
        <v>72</v>
      </c>
      <c r="AY893" s="244" t="s">
        <v>203</v>
      </c>
    </row>
    <row r="894" s="14" customFormat="1">
      <c r="A894" s="14"/>
      <c r="B894" s="245"/>
      <c r="C894" s="246"/>
      <c r="D894" s="236" t="s">
        <v>215</v>
      </c>
      <c r="E894" s="247" t="s">
        <v>19</v>
      </c>
      <c r="F894" s="248" t="s">
        <v>1226</v>
      </c>
      <c r="G894" s="246"/>
      <c r="H894" s="249">
        <v>2.5</v>
      </c>
      <c r="I894" s="250"/>
      <c r="J894" s="246"/>
      <c r="K894" s="246"/>
      <c r="L894" s="251"/>
      <c r="M894" s="252"/>
      <c r="N894" s="253"/>
      <c r="O894" s="253"/>
      <c r="P894" s="253"/>
      <c r="Q894" s="253"/>
      <c r="R894" s="253"/>
      <c r="S894" s="253"/>
      <c r="T894" s="25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5" t="s">
        <v>215</v>
      </c>
      <c r="AU894" s="255" t="s">
        <v>81</v>
      </c>
      <c r="AV894" s="14" t="s">
        <v>81</v>
      </c>
      <c r="AW894" s="14" t="s">
        <v>33</v>
      </c>
      <c r="AX894" s="14" t="s">
        <v>72</v>
      </c>
      <c r="AY894" s="255" t="s">
        <v>203</v>
      </c>
    </row>
    <row r="895" s="13" customFormat="1">
      <c r="A895" s="13"/>
      <c r="B895" s="234"/>
      <c r="C895" s="235"/>
      <c r="D895" s="236" t="s">
        <v>215</v>
      </c>
      <c r="E895" s="237" t="s">
        <v>19</v>
      </c>
      <c r="F895" s="238" t="s">
        <v>216</v>
      </c>
      <c r="G895" s="235"/>
      <c r="H895" s="237" t="s">
        <v>19</v>
      </c>
      <c r="I895" s="239"/>
      <c r="J895" s="235"/>
      <c r="K895" s="235"/>
      <c r="L895" s="240"/>
      <c r="M895" s="241"/>
      <c r="N895" s="242"/>
      <c r="O895" s="242"/>
      <c r="P895" s="242"/>
      <c r="Q895" s="242"/>
      <c r="R895" s="242"/>
      <c r="S895" s="242"/>
      <c r="T895" s="24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4" t="s">
        <v>215</v>
      </c>
      <c r="AU895" s="244" t="s">
        <v>81</v>
      </c>
      <c r="AV895" s="13" t="s">
        <v>79</v>
      </c>
      <c r="AW895" s="13" t="s">
        <v>33</v>
      </c>
      <c r="AX895" s="13" t="s">
        <v>72</v>
      </c>
      <c r="AY895" s="244" t="s">
        <v>203</v>
      </c>
    </row>
    <row r="896" s="13" customFormat="1">
      <c r="A896" s="13"/>
      <c r="B896" s="234"/>
      <c r="C896" s="235"/>
      <c r="D896" s="236" t="s">
        <v>215</v>
      </c>
      <c r="E896" s="237" t="s">
        <v>19</v>
      </c>
      <c r="F896" s="238" t="s">
        <v>1353</v>
      </c>
      <c r="G896" s="235"/>
      <c r="H896" s="237" t="s">
        <v>19</v>
      </c>
      <c r="I896" s="239"/>
      <c r="J896" s="235"/>
      <c r="K896" s="235"/>
      <c r="L896" s="240"/>
      <c r="M896" s="241"/>
      <c r="N896" s="242"/>
      <c r="O896" s="242"/>
      <c r="P896" s="242"/>
      <c r="Q896" s="242"/>
      <c r="R896" s="242"/>
      <c r="S896" s="242"/>
      <c r="T896" s="24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4" t="s">
        <v>215</v>
      </c>
      <c r="AU896" s="244" t="s">
        <v>81</v>
      </c>
      <c r="AV896" s="13" t="s">
        <v>79</v>
      </c>
      <c r="AW896" s="13" t="s">
        <v>33</v>
      </c>
      <c r="AX896" s="13" t="s">
        <v>72</v>
      </c>
      <c r="AY896" s="244" t="s">
        <v>203</v>
      </c>
    </row>
    <row r="897" s="13" customFormat="1">
      <c r="A897" s="13"/>
      <c r="B897" s="234"/>
      <c r="C897" s="235"/>
      <c r="D897" s="236" t="s">
        <v>215</v>
      </c>
      <c r="E897" s="237" t="s">
        <v>19</v>
      </c>
      <c r="F897" s="238" t="s">
        <v>559</v>
      </c>
      <c r="G897" s="235"/>
      <c r="H897" s="237" t="s">
        <v>19</v>
      </c>
      <c r="I897" s="239"/>
      <c r="J897" s="235"/>
      <c r="K897" s="235"/>
      <c r="L897" s="240"/>
      <c r="M897" s="241"/>
      <c r="N897" s="242"/>
      <c r="O897" s="242"/>
      <c r="P897" s="242"/>
      <c r="Q897" s="242"/>
      <c r="R897" s="242"/>
      <c r="S897" s="242"/>
      <c r="T897" s="24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4" t="s">
        <v>215</v>
      </c>
      <c r="AU897" s="244" t="s">
        <v>81</v>
      </c>
      <c r="AV897" s="13" t="s">
        <v>79</v>
      </c>
      <c r="AW897" s="13" t="s">
        <v>33</v>
      </c>
      <c r="AX897" s="13" t="s">
        <v>72</v>
      </c>
      <c r="AY897" s="244" t="s">
        <v>203</v>
      </c>
    </row>
    <row r="898" s="13" customFormat="1">
      <c r="A898" s="13"/>
      <c r="B898" s="234"/>
      <c r="C898" s="235"/>
      <c r="D898" s="236" t="s">
        <v>215</v>
      </c>
      <c r="E898" s="237" t="s">
        <v>19</v>
      </c>
      <c r="F898" s="238" t="s">
        <v>999</v>
      </c>
      <c r="G898" s="235"/>
      <c r="H898" s="237" t="s">
        <v>19</v>
      </c>
      <c r="I898" s="239"/>
      <c r="J898" s="235"/>
      <c r="K898" s="235"/>
      <c r="L898" s="240"/>
      <c r="M898" s="241"/>
      <c r="N898" s="242"/>
      <c r="O898" s="242"/>
      <c r="P898" s="242"/>
      <c r="Q898" s="242"/>
      <c r="R898" s="242"/>
      <c r="S898" s="242"/>
      <c r="T898" s="24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4" t="s">
        <v>215</v>
      </c>
      <c r="AU898" s="244" t="s">
        <v>81</v>
      </c>
      <c r="AV898" s="13" t="s">
        <v>79</v>
      </c>
      <c r="AW898" s="13" t="s">
        <v>33</v>
      </c>
      <c r="AX898" s="13" t="s">
        <v>72</v>
      </c>
      <c r="AY898" s="244" t="s">
        <v>203</v>
      </c>
    </row>
    <row r="899" s="13" customFormat="1">
      <c r="A899" s="13"/>
      <c r="B899" s="234"/>
      <c r="C899" s="235"/>
      <c r="D899" s="236" t="s">
        <v>215</v>
      </c>
      <c r="E899" s="237" t="s">
        <v>19</v>
      </c>
      <c r="F899" s="238" t="s">
        <v>1000</v>
      </c>
      <c r="G899" s="235"/>
      <c r="H899" s="237" t="s">
        <v>19</v>
      </c>
      <c r="I899" s="239"/>
      <c r="J899" s="235"/>
      <c r="K899" s="235"/>
      <c r="L899" s="240"/>
      <c r="M899" s="241"/>
      <c r="N899" s="242"/>
      <c r="O899" s="242"/>
      <c r="P899" s="242"/>
      <c r="Q899" s="242"/>
      <c r="R899" s="242"/>
      <c r="S899" s="242"/>
      <c r="T899" s="24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4" t="s">
        <v>215</v>
      </c>
      <c r="AU899" s="244" t="s">
        <v>81</v>
      </c>
      <c r="AV899" s="13" t="s">
        <v>79</v>
      </c>
      <c r="AW899" s="13" t="s">
        <v>33</v>
      </c>
      <c r="AX899" s="13" t="s">
        <v>72</v>
      </c>
      <c r="AY899" s="244" t="s">
        <v>203</v>
      </c>
    </row>
    <row r="900" s="14" customFormat="1">
      <c r="A900" s="14"/>
      <c r="B900" s="245"/>
      <c r="C900" s="246"/>
      <c r="D900" s="236" t="s">
        <v>215</v>
      </c>
      <c r="E900" s="247" t="s">
        <v>19</v>
      </c>
      <c r="F900" s="248" t="s">
        <v>1210</v>
      </c>
      <c r="G900" s="246"/>
      <c r="H900" s="249">
        <v>1.5900000000000001</v>
      </c>
      <c r="I900" s="250"/>
      <c r="J900" s="246"/>
      <c r="K900" s="246"/>
      <c r="L900" s="251"/>
      <c r="M900" s="252"/>
      <c r="N900" s="253"/>
      <c r="O900" s="253"/>
      <c r="P900" s="253"/>
      <c r="Q900" s="253"/>
      <c r="R900" s="253"/>
      <c r="S900" s="253"/>
      <c r="T900" s="25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5" t="s">
        <v>215</v>
      </c>
      <c r="AU900" s="255" t="s">
        <v>81</v>
      </c>
      <c r="AV900" s="14" t="s">
        <v>81</v>
      </c>
      <c r="AW900" s="14" t="s">
        <v>33</v>
      </c>
      <c r="AX900" s="14" t="s">
        <v>72</v>
      </c>
      <c r="AY900" s="255" t="s">
        <v>203</v>
      </c>
    </row>
    <row r="901" s="13" customFormat="1">
      <c r="A901" s="13"/>
      <c r="B901" s="234"/>
      <c r="C901" s="235"/>
      <c r="D901" s="236" t="s">
        <v>215</v>
      </c>
      <c r="E901" s="237" t="s">
        <v>19</v>
      </c>
      <c r="F901" s="238" t="s">
        <v>216</v>
      </c>
      <c r="G901" s="235"/>
      <c r="H901" s="237" t="s">
        <v>19</v>
      </c>
      <c r="I901" s="239"/>
      <c r="J901" s="235"/>
      <c r="K901" s="235"/>
      <c r="L901" s="240"/>
      <c r="M901" s="241"/>
      <c r="N901" s="242"/>
      <c r="O901" s="242"/>
      <c r="P901" s="242"/>
      <c r="Q901" s="242"/>
      <c r="R901" s="242"/>
      <c r="S901" s="242"/>
      <c r="T901" s="24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4" t="s">
        <v>215</v>
      </c>
      <c r="AU901" s="244" t="s">
        <v>81</v>
      </c>
      <c r="AV901" s="13" t="s">
        <v>79</v>
      </c>
      <c r="AW901" s="13" t="s">
        <v>33</v>
      </c>
      <c r="AX901" s="13" t="s">
        <v>72</v>
      </c>
      <c r="AY901" s="244" t="s">
        <v>203</v>
      </c>
    </row>
    <row r="902" s="13" customFormat="1">
      <c r="A902" s="13"/>
      <c r="B902" s="234"/>
      <c r="C902" s="235"/>
      <c r="D902" s="236" t="s">
        <v>215</v>
      </c>
      <c r="E902" s="237" t="s">
        <v>19</v>
      </c>
      <c r="F902" s="238" t="s">
        <v>1354</v>
      </c>
      <c r="G902" s="235"/>
      <c r="H902" s="237" t="s">
        <v>19</v>
      </c>
      <c r="I902" s="239"/>
      <c r="J902" s="235"/>
      <c r="K902" s="235"/>
      <c r="L902" s="240"/>
      <c r="M902" s="241"/>
      <c r="N902" s="242"/>
      <c r="O902" s="242"/>
      <c r="P902" s="242"/>
      <c r="Q902" s="242"/>
      <c r="R902" s="242"/>
      <c r="S902" s="242"/>
      <c r="T902" s="24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4" t="s">
        <v>215</v>
      </c>
      <c r="AU902" s="244" t="s">
        <v>81</v>
      </c>
      <c r="AV902" s="13" t="s">
        <v>79</v>
      </c>
      <c r="AW902" s="13" t="s">
        <v>33</v>
      </c>
      <c r="AX902" s="13" t="s">
        <v>72</v>
      </c>
      <c r="AY902" s="244" t="s">
        <v>203</v>
      </c>
    </row>
    <row r="903" s="13" customFormat="1">
      <c r="A903" s="13"/>
      <c r="B903" s="234"/>
      <c r="C903" s="235"/>
      <c r="D903" s="236" t="s">
        <v>215</v>
      </c>
      <c r="E903" s="237" t="s">
        <v>19</v>
      </c>
      <c r="F903" s="238" t="s">
        <v>559</v>
      </c>
      <c r="G903" s="235"/>
      <c r="H903" s="237" t="s">
        <v>19</v>
      </c>
      <c r="I903" s="239"/>
      <c r="J903" s="235"/>
      <c r="K903" s="235"/>
      <c r="L903" s="240"/>
      <c r="M903" s="241"/>
      <c r="N903" s="242"/>
      <c r="O903" s="242"/>
      <c r="P903" s="242"/>
      <c r="Q903" s="242"/>
      <c r="R903" s="242"/>
      <c r="S903" s="242"/>
      <c r="T903" s="24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4" t="s">
        <v>215</v>
      </c>
      <c r="AU903" s="244" t="s">
        <v>81</v>
      </c>
      <c r="AV903" s="13" t="s">
        <v>79</v>
      </c>
      <c r="AW903" s="13" t="s">
        <v>33</v>
      </c>
      <c r="AX903" s="13" t="s">
        <v>72</v>
      </c>
      <c r="AY903" s="244" t="s">
        <v>203</v>
      </c>
    </row>
    <row r="904" s="13" customFormat="1">
      <c r="A904" s="13"/>
      <c r="B904" s="234"/>
      <c r="C904" s="235"/>
      <c r="D904" s="236" t="s">
        <v>215</v>
      </c>
      <c r="E904" s="237" t="s">
        <v>19</v>
      </c>
      <c r="F904" s="238" t="s">
        <v>999</v>
      </c>
      <c r="G904" s="235"/>
      <c r="H904" s="237" t="s">
        <v>19</v>
      </c>
      <c r="I904" s="239"/>
      <c r="J904" s="235"/>
      <c r="K904" s="235"/>
      <c r="L904" s="240"/>
      <c r="M904" s="241"/>
      <c r="N904" s="242"/>
      <c r="O904" s="242"/>
      <c r="P904" s="242"/>
      <c r="Q904" s="242"/>
      <c r="R904" s="242"/>
      <c r="S904" s="242"/>
      <c r="T904" s="24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4" t="s">
        <v>215</v>
      </c>
      <c r="AU904" s="244" t="s">
        <v>81</v>
      </c>
      <c r="AV904" s="13" t="s">
        <v>79</v>
      </c>
      <c r="AW904" s="13" t="s">
        <v>33</v>
      </c>
      <c r="AX904" s="13" t="s">
        <v>72</v>
      </c>
      <c r="AY904" s="244" t="s">
        <v>203</v>
      </c>
    </row>
    <row r="905" s="13" customFormat="1">
      <c r="A905" s="13"/>
      <c r="B905" s="234"/>
      <c r="C905" s="235"/>
      <c r="D905" s="236" t="s">
        <v>215</v>
      </c>
      <c r="E905" s="237" t="s">
        <v>19</v>
      </c>
      <c r="F905" s="238" t="s">
        <v>1002</v>
      </c>
      <c r="G905" s="235"/>
      <c r="H905" s="237" t="s">
        <v>19</v>
      </c>
      <c r="I905" s="239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215</v>
      </c>
      <c r="AU905" s="244" t="s">
        <v>81</v>
      </c>
      <c r="AV905" s="13" t="s">
        <v>79</v>
      </c>
      <c r="AW905" s="13" t="s">
        <v>33</v>
      </c>
      <c r="AX905" s="13" t="s">
        <v>72</v>
      </c>
      <c r="AY905" s="244" t="s">
        <v>203</v>
      </c>
    </row>
    <row r="906" s="14" customFormat="1">
      <c r="A906" s="14"/>
      <c r="B906" s="245"/>
      <c r="C906" s="246"/>
      <c r="D906" s="236" t="s">
        <v>215</v>
      </c>
      <c r="E906" s="247" t="s">
        <v>19</v>
      </c>
      <c r="F906" s="248" t="s">
        <v>1228</v>
      </c>
      <c r="G906" s="246"/>
      <c r="H906" s="249">
        <v>13.35</v>
      </c>
      <c r="I906" s="250"/>
      <c r="J906" s="246"/>
      <c r="K906" s="246"/>
      <c r="L906" s="251"/>
      <c r="M906" s="252"/>
      <c r="N906" s="253"/>
      <c r="O906" s="253"/>
      <c r="P906" s="253"/>
      <c r="Q906" s="253"/>
      <c r="R906" s="253"/>
      <c r="S906" s="253"/>
      <c r="T906" s="25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5" t="s">
        <v>215</v>
      </c>
      <c r="AU906" s="255" t="s">
        <v>81</v>
      </c>
      <c r="AV906" s="14" t="s">
        <v>81</v>
      </c>
      <c r="AW906" s="14" t="s">
        <v>33</v>
      </c>
      <c r="AX906" s="14" t="s">
        <v>72</v>
      </c>
      <c r="AY906" s="255" t="s">
        <v>203</v>
      </c>
    </row>
    <row r="907" s="13" customFormat="1">
      <c r="A907" s="13"/>
      <c r="B907" s="234"/>
      <c r="C907" s="235"/>
      <c r="D907" s="236" t="s">
        <v>215</v>
      </c>
      <c r="E907" s="237" t="s">
        <v>19</v>
      </c>
      <c r="F907" s="238" t="s">
        <v>216</v>
      </c>
      <c r="G907" s="235"/>
      <c r="H907" s="237" t="s">
        <v>19</v>
      </c>
      <c r="I907" s="239"/>
      <c r="J907" s="235"/>
      <c r="K907" s="235"/>
      <c r="L907" s="240"/>
      <c r="M907" s="241"/>
      <c r="N907" s="242"/>
      <c r="O907" s="242"/>
      <c r="P907" s="242"/>
      <c r="Q907" s="242"/>
      <c r="R907" s="242"/>
      <c r="S907" s="242"/>
      <c r="T907" s="24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4" t="s">
        <v>215</v>
      </c>
      <c r="AU907" s="244" t="s">
        <v>81</v>
      </c>
      <c r="AV907" s="13" t="s">
        <v>79</v>
      </c>
      <c r="AW907" s="13" t="s">
        <v>33</v>
      </c>
      <c r="AX907" s="13" t="s">
        <v>72</v>
      </c>
      <c r="AY907" s="244" t="s">
        <v>203</v>
      </c>
    </row>
    <row r="908" s="13" customFormat="1">
      <c r="A908" s="13"/>
      <c r="B908" s="234"/>
      <c r="C908" s="235"/>
      <c r="D908" s="236" t="s">
        <v>215</v>
      </c>
      <c r="E908" s="237" t="s">
        <v>19</v>
      </c>
      <c r="F908" s="238" t="s">
        <v>1355</v>
      </c>
      <c r="G908" s="235"/>
      <c r="H908" s="237" t="s">
        <v>19</v>
      </c>
      <c r="I908" s="239"/>
      <c r="J908" s="235"/>
      <c r="K908" s="235"/>
      <c r="L908" s="240"/>
      <c r="M908" s="241"/>
      <c r="N908" s="242"/>
      <c r="O908" s="242"/>
      <c r="P908" s="242"/>
      <c r="Q908" s="242"/>
      <c r="R908" s="242"/>
      <c r="S908" s="242"/>
      <c r="T908" s="24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4" t="s">
        <v>215</v>
      </c>
      <c r="AU908" s="244" t="s">
        <v>81</v>
      </c>
      <c r="AV908" s="13" t="s">
        <v>79</v>
      </c>
      <c r="AW908" s="13" t="s">
        <v>33</v>
      </c>
      <c r="AX908" s="13" t="s">
        <v>72</v>
      </c>
      <c r="AY908" s="244" t="s">
        <v>203</v>
      </c>
    </row>
    <row r="909" s="13" customFormat="1">
      <c r="A909" s="13"/>
      <c r="B909" s="234"/>
      <c r="C909" s="235"/>
      <c r="D909" s="236" t="s">
        <v>215</v>
      </c>
      <c r="E909" s="237" t="s">
        <v>19</v>
      </c>
      <c r="F909" s="238" t="s">
        <v>553</v>
      </c>
      <c r="G909" s="235"/>
      <c r="H909" s="237" t="s">
        <v>19</v>
      </c>
      <c r="I909" s="239"/>
      <c r="J909" s="235"/>
      <c r="K909" s="235"/>
      <c r="L909" s="240"/>
      <c r="M909" s="241"/>
      <c r="N909" s="242"/>
      <c r="O909" s="242"/>
      <c r="P909" s="242"/>
      <c r="Q909" s="242"/>
      <c r="R909" s="242"/>
      <c r="S909" s="242"/>
      <c r="T909" s="24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4" t="s">
        <v>215</v>
      </c>
      <c r="AU909" s="244" t="s">
        <v>81</v>
      </c>
      <c r="AV909" s="13" t="s">
        <v>79</v>
      </c>
      <c r="AW909" s="13" t="s">
        <v>33</v>
      </c>
      <c r="AX909" s="13" t="s">
        <v>72</v>
      </c>
      <c r="AY909" s="244" t="s">
        <v>203</v>
      </c>
    </row>
    <row r="910" s="13" customFormat="1">
      <c r="A910" s="13"/>
      <c r="B910" s="234"/>
      <c r="C910" s="235"/>
      <c r="D910" s="236" t="s">
        <v>215</v>
      </c>
      <c r="E910" s="237" t="s">
        <v>19</v>
      </c>
      <c r="F910" s="238" t="s">
        <v>999</v>
      </c>
      <c r="G910" s="235"/>
      <c r="H910" s="237" t="s">
        <v>19</v>
      </c>
      <c r="I910" s="239"/>
      <c r="J910" s="235"/>
      <c r="K910" s="235"/>
      <c r="L910" s="240"/>
      <c r="M910" s="241"/>
      <c r="N910" s="242"/>
      <c r="O910" s="242"/>
      <c r="P910" s="242"/>
      <c r="Q910" s="242"/>
      <c r="R910" s="242"/>
      <c r="S910" s="242"/>
      <c r="T910" s="24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4" t="s">
        <v>215</v>
      </c>
      <c r="AU910" s="244" t="s">
        <v>81</v>
      </c>
      <c r="AV910" s="13" t="s">
        <v>79</v>
      </c>
      <c r="AW910" s="13" t="s">
        <v>33</v>
      </c>
      <c r="AX910" s="13" t="s">
        <v>72</v>
      </c>
      <c r="AY910" s="244" t="s">
        <v>203</v>
      </c>
    </row>
    <row r="911" s="13" customFormat="1">
      <c r="A911" s="13"/>
      <c r="B911" s="234"/>
      <c r="C911" s="235"/>
      <c r="D911" s="236" t="s">
        <v>215</v>
      </c>
      <c r="E911" s="237" t="s">
        <v>19</v>
      </c>
      <c r="F911" s="238" t="s">
        <v>1000</v>
      </c>
      <c r="G911" s="235"/>
      <c r="H911" s="237" t="s">
        <v>19</v>
      </c>
      <c r="I911" s="239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215</v>
      </c>
      <c r="AU911" s="244" t="s">
        <v>81</v>
      </c>
      <c r="AV911" s="13" t="s">
        <v>79</v>
      </c>
      <c r="AW911" s="13" t="s">
        <v>33</v>
      </c>
      <c r="AX911" s="13" t="s">
        <v>72</v>
      </c>
      <c r="AY911" s="244" t="s">
        <v>203</v>
      </c>
    </row>
    <row r="912" s="14" customFormat="1">
      <c r="A912" s="14"/>
      <c r="B912" s="245"/>
      <c r="C912" s="246"/>
      <c r="D912" s="236" t="s">
        <v>215</v>
      </c>
      <c r="E912" s="247" t="s">
        <v>19</v>
      </c>
      <c r="F912" s="248" t="s">
        <v>554</v>
      </c>
      <c r="G912" s="246"/>
      <c r="H912" s="249">
        <v>75.170000000000002</v>
      </c>
      <c r="I912" s="250"/>
      <c r="J912" s="246"/>
      <c r="K912" s="246"/>
      <c r="L912" s="251"/>
      <c r="M912" s="252"/>
      <c r="N912" s="253"/>
      <c r="O912" s="253"/>
      <c r="P912" s="253"/>
      <c r="Q912" s="253"/>
      <c r="R912" s="253"/>
      <c r="S912" s="253"/>
      <c r="T912" s="25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5" t="s">
        <v>215</v>
      </c>
      <c r="AU912" s="255" t="s">
        <v>81</v>
      </c>
      <c r="AV912" s="14" t="s">
        <v>81</v>
      </c>
      <c r="AW912" s="14" t="s">
        <v>33</v>
      </c>
      <c r="AX912" s="14" t="s">
        <v>72</v>
      </c>
      <c r="AY912" s="255" t="s">
        <v>203</v>
      </c>
    </row>
    <row r="913" s="13" customFormat="1">
      <c r="A913" s="13"/>
      <c r="B913" s="234"/>
      <c r="C913" s="235"/>
      <c r="D913" s="236" t="s">
        <v>215</v>
      </c>
      <c r="E913" s="237" t="s">
        <v>19</v>
      </c>
      <c r="F913" s="238" t="s">
        <v>216</v>
      </c>
      <c r="G913" s="235"/>
      <c r="H913" s="237" t="s">
        <v>19</v>
      </c>
      <c r="I913" s="239"/>
      <c r="J913" s="235"/>
      <c r="K913" s="235"/>
      <c r="L913" s="240"/>
      <c r="M913" s="241"/>
      <c r="N913" s="242"/>
      <c r="O913" s="242"/>
      <c r="P913" s="242"/>
      <c r="Q913" s="242"/>
      <c r="R913" s="242"/>
      <c r="S913" s="242"/>
      <c r="T913" s="24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4" t="s">
        <v>215</v>
      </c>
      <c r="AU913" s="244" t="s">
        <v>81</v>
      </c>
      <c r="AV913" s="13" t="s">
        <v>79</v>
      </c>
      <c r="AW913" s="13" t="s">
        <v>33</v>
      </c>
      <c r="AX913" s="13" t="s">
        <v>72</v>
      </c>
      <c r="AY913" s="244" t="s">
        <v>203</v>
      </c>
    </row>
    <row r="914" s="13" customFormat="1">
      <c r="A914" s="13"/>
      <c r="B914" s="234"/>
      <c r="C914" s="235"/>
      <c r="D914" s="236" t="s">
        <v>215</v>
      </c>
      <c r="E914" s="237" t="s">
        <v>19</v>
      </c>
      <c r="F914" s="238" t="s">
        <v>1356</v>
      </c>
      <c r="G914" s="235"/>
      <c r="H914" s="237" t="s">
        <v>19</v>
      </c>
      <c r="I914" s="239"/>
      <c r="J914" s="235"/>
      <c r="K914" s="235"/>
      <c r="L914" s="240"/>
      <c r="M914" s="241"/>
      <c r="N914" s="242"/>
      <c r="O914" s="242"/>
      <c r="P914" s="242"/>
      <c r="Q914" s="242"/>
      <c r="R914" s="242"/>
      <c r="S914" s="242"/>
      <c r="T914" s="24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4" t="s">
        <v>215</v>
      </c>
      <c r="AU914" s="244" t="s">
        <v>81</v>
      </c>
      <c r="AV914" s="13" t="s">
        <v>79</v>
      </c>
      <c r="AW914" s="13" t="s">
        <v>33</v>
      </c>
      <c r="AX914" s="13" t="s">
        <v>72</v>
      </c>
      <c r="AY914" s="244" t="s">
        <v>203</v>
      </c>
    </row>
    <row r="915" s="13" customFormat="1">
      <c r="A915" s="13"/>
      <c r="B915" s="234"/>
      <c r="C915" s="235"/>
      <c r="D915" s="236" t="s">
        <v>215</v>
      </c>
      <c r="E915" s="237" t="s">
        <v>19</v>
      </c>
      <c r="F915" s="238" t="s">
        <v>553</v>
      </c>
      <c r="G915" s="235"/>
      <c r="H915" s="237" t="s">
        <v>19</v>
      </c>
      <c r="I915" s="239"/>
      <c r="J915" s="235"/>
      <c r="K915" s="235"/>
      <c r="L915" s="240"/>
      <c r="M915" s="241"/>
      <c r="N915" s="242"/>
      <c r="O915" s="242"/>
      <c r="P915" s="242"/>
      <c r="Q915" s="242"/>
      <c r="R915" s="242"/>
      <c r="S915" s="242"/>
      <c r="T915" s="24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4" t="s">
        <v>215</v>
      </c>
      <c r="AU915" s="244" t="s">
        <v>81</v>
      </c>
      <c r="AV915" s="13" t="s">
        <v>79</v>
      </c>
      <c r="AW915" s="13" t="s">
        <v>33</v>
      </c>
      <c r="AX915" s="13" t="s">
        <v>72</v>
      </c>
      <c r="AY915" s="244" t="s">
        <v>203</v>
      </c>
    </row>
    <row r="916" s="13" customFormat="1">
      <c r="A916" s="13"/>
      <c r="B916" s="234"/>
      <c r="C916" s="235"/>
      <c r="D916" s="236" t="s">
        <v>215</v>
      </c>
      <c r="E916" s="237" t="s">
        <v>19</v>
      </c>
      <c r="F916" s="238" t="s">
        <v>999</v>
      </c>
      <c r="G916" s="235"/>
      <c r="H916" s="237" t="s">
        <v>19</v>
      </c>
      <c r="I916" s="239"/>
      <c r="J916" s="235"/>
      <c r="K916" s="235"/>
      <c r="L916" s="240"/>
      <c r="M916" s="241"/>
      <c r="N916" s="242"/>
      <c r="O916" s="242"/>
      <c r="P916" s="242"/>
      <c r="Q916" s="242"/>
      <c r="R916" s="242"/>
      <c r="S916" s="242"/>
      <c r="T916" s="24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4" t="s">
        <v>215</v>
      </c>
      <c r="AU916" s="244" t="s">
        <v>81</v>
      </c>
      <c r="AV916" s="13" t="s">
        <v>79</v>
      </c>
      <c r="AW916" s="13" t="s">
        <v>33</v>
      </c>
      <c r="AX916" s="13" t="s">
        <v>72</v>
      </c>
      <c r="AY916" s="244" t="s">
        <v>203</v>
      </c>
    </row>
    <row r="917" s="13" customFormat="1">
      <c r="A917" s="13"/>
      <c r="B917" s="234"/>
      <c r="C917" s="235"/>
      <c r="D917" s="236" t="s">
        <v>215</v>
      </c>
      <c r="E917" s="237" t="s">
        <v>19</v>
      </c>
      <c r="F917" s="238" t="s">
        <v>1002</v>
      </c>
      <c r="G917" s="235"/>
      <c r="H917" s="237" t="s">
        <v>19</v>
      </c>
      <c r="I917" s="239"/>
      <c r="J917" s="235"/>
      <c r="K917" s="235"/>
      <c r="L917" s="240"/>
      <c r="M917" s="241"/>
      <c r="N917" s="242"/>
      <c r="O917" s="242"/>
      <c r="P917" s="242"/>
      <c r="Q917" s="242"/>
      <c r="R917" s="242"/>
      <c r="S917" s="242"/>
      <c r="T917" s="24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4" t="s">
        <v>215</v>
      </c>
      <c r="AU917" s="244" t="s">
        <v>81</v>
      </c>
      <c r="AV917" s="13" t="s">
        <v>79</v>
      </c>
      <c r="AW917" s="13" t="s">
        <v>33</v>
      </c>
      <c r="AX917" s="13" t="s">
        <v>72</v>
      </c>
      <c r="AY917" s="244" t="s">
        <v>203</v>
      </c>
    </row>
    <row r="918" s="14" customFormat="1">
      <c r="A918" s="14"/>
      <c r="B918" s="245"/>
      <c r="C918" s="246"/>
      <c r="D918" s="236" t="s">
        <v>215</v>
      </c>
      <c r="E918" s="247" t="s">
        <v>19</v>
      </c>
      <c r="F918" s="248" t="s">
        <v>1230</v>
      </c>
      <c r="G918" s="246"/>
      <c r="H918" s="249">
        <v>68.492000000000004</v>
      </c>
      <c r="I918" s="250"/>
      <c r="J918" s="246"/>
      <c r="K918" s="246"/>
      <c r="L918" s="251"/>
      <c r="M918" s="252"/>
      <c r="N918" s="253"/>
      <c r="O918" s="253"/>
      <c r="P918" s="253"/>
      <c r="Q918" s="253"/>
      <c r="R918" s="253"/>
      <c r="S918" s="253"/>
      <c r="T918" s="25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5" t="s">
        <v>215</v>
      </c>
      <c r="AU918" s="255" t="s">
        <v>81</v>
      </c>
      <c r="AV918" s="14" t="s">
        <v>81</v>
      </c>
      <c r="AW918" s="14" t="s">
        <v>33</v>
      </c>
      <c r="AX918" s="14" t="s">
        <v>72</v>
      </c>
      <c r="AY918" s="255" t="s">
        <v>203</v>
      </c>
    </row>
    <row r="919" s="13" customFormat="1">
      <c r="A919" s="13"/>
      <c r="B919" s="234"/>
      <c r="C919" s="235"/>
      <c r="D919" s="236" t="s">
        <v>215</v>
      </c>
      <c r="E919" s="237" t="s">
        <v>19</v>
      </c>
      <c r="F919" s="238" t="s">
        <v>216</v>
      </c>
      <c r="G919" s="235"/>
      <c r="H919" s="237" t="s">
        <v>19</v>
      </c>
      <c r="I919" s="239"/>
      <c r="J919" s="235"/>
      <c r="K919" s="235"/>
      <c r="L919" s="240"/>
      <c r="M919" s="241"/>
      <c r="N919" s="242"/>
      <c r="O919" s="242"/>
      <c r="P919" s="242"/>
      <c r="Q919" s="242"/>
      <c r="R919" s="242"/>
      <c r="S919" s="242"/>
      <c r="T919" s="24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4" t="s">
        <v>215</v>
      </c>
      <c r="AU919" s="244" t="s">
        <v>81</v>
      </c>
      <c r="AV919" s="13" t="s">
        <v>79</v>
      </c>
      <c r="AW919" s="13" t="s">
        <v>33</v>
      </c>
      <c r="AX919" s="13" t="s">
        <v>72</v>
      </c>
      <c r="AY919" s="244" t="s">
        <v>203</v>
      </c>
    </row>
    <row r="920" s="13" customFormat="1">
      <c r="A920" s="13"/>
      <c r="B920" s="234"/>
      <c r="C920" s="235"/>
      <c r="D920" s="236" t="s">
        <v>215</v>
      </c>
      <c r="E920" s="237" t="s">
        <v>19</v>
      </c>
      <c r="F920" s="238" t="s">
        <v>1357</v>
      </c>
      <c r="G920" s="235"/>
      <c r="H920" s="237" t="s">
        <v>19</v>
      </c>
      <c r="I920" s="239"/>
      <c r="J920" s="235"/>
      <c r="K920" s="235"/>
      <c r="L920" s="240"/>
      <c r="M920" s="241"/>
      <c r="N920" s="242"/>
      <c r="O920" s="242"/>
      <c r="P920" s="242"/>
      <c r="Q920" s="242"/>
      <c r="R920" s="242"/>
      <c r="S920" s="242"/>
      <c r="T920" s="24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4" t="s">
        <v>215</v>
      </c>
      <c r="AU920" s="244" t="s">
        <v>81</v>
      </c>
      <c r="AV920" s="13" t="s">
        <v>79</v>
      </c>
      <c r="AW920" s="13" t="s">
        <v>33</v>
      </c>
      <c r="AX920" s="13" t="s">
        <v>72</v>
      </c>
      <c r="AY920" s="244" t="s">
        <v>203</v>
      </c>
    </row>
    <row r="921" s="13" customFormat="1">
      <c r="A921" s="13"/>
      <c r="B921" s="234"/>
      <c r="C921" s="235"/>
      <c r="D921" s="236" t="s">
        <v>215</v>
      </c>
      <c r="E921" s="237" t="s">
        <v>19</v>
      </c>
      <c r="F921" s="238" t="s">
        <v>1213</v>
      </c>
      <c r="G921" s="235"/>
      <c r="H921" s="237" t="s">
        <v>19</v>
      </c>
      <c r="I921" s="239"/>
      <c r="J921" s="235"/>
      <c r="K921" s="235"/>
      <c r="L921" s="240"/>
      <c r="M921" s="241"/>
      <c r="N921" s="242"/>
      <c r="O921" s="242"/>
      <c r="P921" s="242"/>
      <c r="Q921" s="242"/>
      <c r="R921" s="242"/>
      <c r="S921" s="242"/>
      <c r="T921" s="24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4" t="s">
        <v>215</v>
      </c>
      <c r="AU921" s="244" t="s">
        <v>81</v>
      </c>
      <c r="AV921" s="13" t="s">
        <v>79</v>
      </c>
      <c r="AW921" s="13" t="s">
        <v>33</v>
      </c>
      <c r="AX921" s="13" t="s">
        <v>72</v>
      </c>
      <c r="AY921" s="244" t="s">
        <v>203</v>
      </c>
    </row>
    <row r="922" s="13" customFormat="1">
      <c r="A922" s="13"/>
      <c r="B922" s="234"/>
      <c r="C922" s="235"/>
      <c r="D922" s="236" t="s">
        <v>215</v>
      </c>
      <c r="E922" s="237" t="s">
        <v>19</v>
      </c>
      <c r="F922" s="238" t="s">
        <v>999</v>
      </c>
      <c r="G922" s="235"/>
      <c r="H922" s="237" t="s">
        <v>19</v>
      </c>
      <c r="I922" s="239"/>
      <c r="J922" s="235"/>
      <c r="K922" s="235"/>
      <c r="L922" s="240"/>
      <c r="M922" s="241"/>
      <c r="N922" s="242"/>
      <c r="O922" s="242"/>
      <c r="P922" s="242"/>
      <c r="Q922" s="242"/>
      <c r="R922" s="242"/>
      <c r="S922" s="242"/>
      <c r="T922" s="24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4" t="s">
        <v>215</v>
      </c>
      <c r="AU922" s="244" t="s">
        <v>81</v>
      </c>
      <c r="AV922" s="13" t="s">
        <v>79</v>
      </c>
      <c r="AW922" s="13" t="s">
        <v>33</v>
      </c>
      <c r="AX922" s="13" t="s">
        <v>72</v>
      </c>
      <c r="AY922" s="244" t="s">
        <v>203</v>
      </c>
    </row>
    <row r="923" s="13" customFormat="1">
      <c r="A923" s="13"/>
      <c r="B923" s="234"/>
      <c r="C923" s="235"/>
      <c r="D923" s="236" t="s">
        <v>215</v>
      </c>
      <c r="E923" s="237" t="s">
        <v>19</v>
      </c>
      <c r="F923" s="238" t="s">
        <v>1000</v>
      </c>
      <c r="G923" s="235"/>
      <c r="H923" s="237" t="s">
        <v>19</v>
      </c>
      <c r="I923" s="239"/>
      <c r="J923" s="235"/>
      <c r="K923" s="235"/>
      <c r="L923" s="240"/>
      <c r="M923" s="241"/>
      <c r="N923" s="242"/>
      <c r="O923" s="242"/>
      <c r="P923" s="242"/>
      <c r="Q923" s="242"/>
      <c r="R923" s="242"/>
      <c r="S923" s="242"/>
      <c r="T923" s="24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4" t="s">
        <v>215</v>
      </c>
      <c r="AU923" s="244" t="s">
        <v>81</v>
      </c>
      <c r="AV923" s="13" t="s">
        <v>79</v>
      </c>
      <c r="AW923" s="13" t="s">
        <v>33</v>
      </c>
      <c r="AX923" s="13" t="s">
        <v>72</v>
      </c>
      <c r="AY923" s="244" t="s">
        <v>203</v>
      </c>
    </row>
    <row r="924" s="14" customFormat="1">
      <c r="A924" s="14"/>
      <c r="B924" s="245"/>
      <c r="C924" s="246"/>
      <c r="D924" s="236" t="s">
        <v>215</v>
      </c>
      <c r="E924" s="247" t="s">
        <v>19</v>
      </c>
      <c r="F924" s="248" t="s">
        <v>1214</v>
      </c>
      <c r="G924" s="246"/>
      <c r="H924" s="249">
        <v>7.7300000000000004</v>
      </c>
      <c r="I924" s="250"/>
      <c r="J924" s="246"/>
      <c r="K924" s="246"/>
      <c r="L924" s="251"/>
      <c r="M924" s="252"/>
      <c r="N924" s="253"/>
      <c r="O924" s="253"/>
      <c r="P924" s="253"/>
      <c r="Q924" s="253"/>
      <c r="R924" s="253"/>
      <c r="S924" s="253"/>
      <c r="T924" s="25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5" t="s">
        <v>215</v>
      </c>
      <c r="AU924" s="255" t="s">
        <v>81</v>
      </c>
      <c r="AV924" s="14" t="s">
        <v>81</v>
      </c>
      <c r="AW924" s="14" t="s">
        <v>33</v>
      </c>
      <c r="AX924" s="14" t="s">
        <v>72</v>
      </c>
      <c r="AY924" s="255" t="s">
        <v>203</v>
      </c>
    </row>
    <row r="925" s="13" customFormat="1">
      <c r="A925" s="13"/>
      <c r="B925" s="234"/>
      <c r="C925" s="235"/>
      <c r="D925" s="236" t="s">
        <v>215</v>
      </c>
      <c r="E925" s="237" t="s">
        <v>19</v>
      </c>
      <c r="F925" s="238" t="s">
        <v>216</v>
      </c>
      <c r="G925" s="235"/>
      <c r="H925" s="237" t="s">
        <v>19</v>
      </c>
      <c r="I925" s="239"/>
      <c r="J925" s="235"/>
      <c r="K925" s="235"/>
      <c r="L925" s="240"/>
      <c r="M925" s="241"/>
      <c r="N925" s="242"/>
      <c r="O925" s="242"/>
      <c r="P925" s="242"/>
      <c r="Q925" s="242"/>
      <c r="R925" s="242"/>
      <c r="S925" s="242"/>
      <c r="T925" s="24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4" t="s">
        <v>215</v>
      </c>
      <c r="AU925" s="244" t="s">
        <v>81</v>
      </c>
      <c r="AV925" s="13" t="s">
        <v>79</v>
      </c>
      <c r="AW925" s="13" t="s">
        <v>33</v>
      </c>
      <c r="AX925" s="13" t="s">
        <v>72</v>
      </c>
      <c r="AY925" s="244" t="s">
        <v>203</v>
      </c>
    </row>
    <row r="926" s="13" customFormat="1">
      <c r="A926" s="13"/>
      <c r="B926" s="234"/>
      <c r="C926" s="235"/>
      <c r="D926" s="236" t="s">
        <v>215</v>
      </c>
      <c r="E926" s="237" t="s">
        <v>19</v>
      </c>
      <c r="F926" s="238" t="s">
        <v>1358</v>
      </c>
      <c r="G926" s="235"/>
      <c r="H926" s="237" t="s">
        <v>19</v>
      </c>
      <c r="I926" s="239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215</v>
      </c>
      <c r="AU926" s="244" t="s">
        <v>81</v>
      </c>
      <c r="AV926" s="13" t="s">
        <v>79</v>
      </c>
      <c r="AW926" s="13" t="s">
        <v>33</v>
      </c>
      <c r="AX926" s="13" t="s">
        <v>72</v>
      </c>
      <c r="AY926" s="244" t="s">
        <v>203</v>
      </c>
    </row>
    <row r="927" s="13" customFormat="1">
      <c r="A927" s="13"/>
      <c r="B927" s="234"/>
      <c r="C927" s="235"/>
      <c r="D927" s="236" t="s">
        <v>215</v>
      </c>
      <c r="E927" s="237" t="s">
        <v>19</v>
      </c>
      <c r="F927" s="238" t="s">
        <v>1213</v>
      </c>
      <c r="G927" s="235"/>
      <c r="H927" s="237" t="s">
        <v>19</v>
      </c>
      <c r="I927" s="239"/>
      <c r="J927" s="235"/>
      <c r="K927" s="235"/>
      <c r="L927" s="240"/>
      <c r="M927" s="241"/>
      <c r="N927" s="242"/>
      <c r="O927" s="242"/>
      <c r="P927" s="242"/>
      <c r="Q927" s="242"/>
      <c r="R927" s="242"/>
      <c r="S927" s="242"/>
      <c r="T927" s="24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4" t="s">
        <v>215</v>
      </c>
      <c r="AU927" s="244" t="s">
        <v>81</v>
      </c>
      <c r="AV927" s="13" t="s">
        <v>79</v>
      </c>
      <c r="AW927" s="13" t="s">
        <v>33</v>
      </c>
      <c r="AX927" s="13" t="s">
        <v>72</v>
      </c>
      <c r="AY927" s="244" t="s">
        <v>203</v>
      </c>
    </row>
    <row r="928" s="13" customFormat="1">
      <c r="A928" s="13"/>
      <c r="B928" s="234"/>
      <c r="C928" s="235"/>
      <c r="D928" s="236" t="s">
        <v>215</v>
      </c>
      <c r="E928" s="237" t="s">
        <v>19</v>
      </c>
      <c r="F928" s="238" t="s">
        <v>999</v>
      </c>
      <c r="G928" s="235"/>
      <c r="H928" s="237" t="s">
        <v>19</v>
      </c>
      <c r="I928" s="239"/>
      <c r="J928" s="235"/>
      <c r="K928" s="235"/>
      <c r="L928" s="240"/>
      <c r="M928" s="241"/>
      <c r="N928" s="242"/>
      <c r="O928" s="242"/>
      <c r="P928" s="242"/>
      <c r="Q928" s="242"/>
      <c r="R928" s="242"/>
      <c r="S928" s="242"/>
      <c r="T928" s="24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4" t="s">
        <v>215</v>
      </c>
      <c r="AU928" s="244" t="s">
        <v>81</v>
      </c>
      <c r="AV928" s="13" t="s">
        <v>79</v>
      </c>
      <c r="AW928" s="13" t="s">
        <v>33</v>
      </c>
      <c r="AX928" s="13" t="s">
        <v>72</v>
      </c>
      <c r="AY928" s="244" t="s">
        <v>203</v>
      </c>
    </row>
    <row r="929" s="13" customFormat="1">
      <c r="A929" s="13"/>
      <c r="B929" s="234"/>
      <c r="C929" s="235"/>
      <c r="D929" s="236" t="s">
        <v>215</v>
      </c>
      <c r="E929" s="237" t="s">
        <v>19</v>
      </c>
      <c r="F929" s="238" t="s">
        <v>1002</v>
      </c>
      <c r="G929" s="235"/>
      <c r="H929" s="237" t="s">
        <v>19</v>
      </c>
      <c r="I929" s="239"/>
      <c r="J929" s="235"/>
      <c r="K929" s="235"/>
      <c r="L929" s="240"/>
      <c r="M929" s="241"/>
      <c r="N929" s="242"/>
      <c r="O929" s="242"/>
      <c r="P929" s="242"/>
      <c r="Q929" s="242"/>
      <c r="R929" s="242"/>
      <c r="S929" s="242"/>
      <c r="T929" s="24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4" t="s">
        <v>215</v>
      </c>
      <c r="AU929" s="244" t="s">
        <v>81</v>
      </c>
      <c r="AV929" s="13" t="s">
        <v>79</v>
      </c>
      <c r="AW929" s="13" t="s">
        <v>33</v>
      </c>
      <c r="AX929" s="13" t="s">
        <v>72</v>
      </c>
      <c r="AY929" s="244" t="s">
        <v>203</v>
      </c>
    </row>
    <row r="930" s="14" customFormat="1">
      <c r="A930" s="14"/>
      <c r="B930" s="245"/>
      <c r="C930" s="246"/>
      <c r="D930" s="236" t="s">
        <v>215</v>
      </c>
      <c r="E930" s="247" t="s">
        <v>19</v>
      </c>
      <c r="F930" s="248" t="s">
        <v>1232</v>
      </c>
      <c r="G930" s="246"/>
      <c r="H930" s="249">
        <v>18.25</v>
      </c>
      <c r="I930" s="250"/>
      <c r="J930" s="246"/>
      <c r="K930" s="246"/>
      <c r="L930" s="251"/>
      <c r="M930" s="252"/>
      <c r="N930" s="253"/>
      <c r="O930" s="253"/>
      <c r="P930" s="253"/>
      <c r="Q930" s="253"/>
      <c r="R930" s="253"/>
      <c r="S930" s="253"/>
      <c r="T930" s="25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5" t="s">
        <v>215</v>
      </c>
      <c r="AU930" s="255" t="s">
        <v>81</v>
      </c>
      <c r="AV930" s="14" t="s">
        <v>81</v>
      </c>
      <c r="AW930" s="14" t="s">
        <v>33</v>
      </c>
      <c r="AX930" s="14" t="s">
        <v>72</v>
      </c>
      <c r="AY930" s="255" t="s">
        <v>203</v>
      </c>
    </row>
    <row r="931" s="15" customFormat="1">
      <c r="A931" s="15"/>
      <c r="B931" s="256"/>
      <c r="C931" s="257"/>
      <c r="D931" s="236" t="s">
        <v>215</v>
      </c>
      <c r="E931" s="258" t="s">
        <v>19</v>
      </c>
      <c r="F931" s="259" t="s">
        <v>246</v>
      </c>
      <c r="G931" s="257"/>
      <c r="H931" s="260">
        <v>501.00200000000001</v>
      </c>
      <c r="I931" s="261"/>
      <c r="J931" s="257"/>
      <c r="K931" s="257"/>
      <c r="L931" s="262"/>
      <c r="M931" s="263"/>
      <c r="N931" s="264"/>
      <c r="O931" s="264"/>
      <c r="P931" s="264"/>
      <c r="Q931" s="264"/>
      <c r="R931" s="264"/>
      <c r="S931" s="264"/>
      <c r="T931" s="26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T931" s="266" t="s">
        <v>215</v>
      </c>
      <c r="AU931" s="266" t="s">
        <v>81</v>
      </c>
      <c r="AV931" s="15" t="s">
        <v>211</v>
      </c>
      <c r="AW931" s="15" t="s">
        <v>33</v>
      </c>
      <c r="AX931" s="15" t="s">
        <v>79</v>
      </c>
      <c r="AY931" s="266" t="s">
        <v>203</v>
      </c>
    </row>
    <row r="932" s="2" customFormat="1" ht="16.5" customHeight="1">
      <c r="A932" s="40"/>
      <c r="B932" s="41"/>
      <c r="C932" s="216" t="s">
        <v>899</v>
      </c>
      <c r="D932" s="216" t="s">
        <v>206</v>
      </c>
      <c r="E932" s="217" t="s">
        <v>1021</v>
      </c>
      <c r="F932" s="218" t="s">
        <v>1022</v>
      </c>
      <c r="G932" s="219" t="s">
        <v>209</v>
      </c>
      <c r="H932" s="220">
        <v>57.869</v>
      </c>
      <c r="I932" s="221"/>
      <c r="J932" s="222">
        <f>ROUND(I932*H932,2)</f>
        <v>0</v>
      </c>
      <c r="K932" s="218" t="s">
        <v>210</v>
      </c>
      <c r="L932" s="46"/>
      <c r="M932" s="223" t="s">
        <v>19</v>
      </c>
      <c r="N932" s="224" t="s">
        <v>43</v>
      </c>
      <c r="O932" s="86"/>
      <c r="P932" s="225">
        <f>O932*H932</f>
        <v>0</v>
      </c>
      <c r="Q932" s="225">
        <v>7.1500000000000002E-06</v>
      </c>
      <c r="R932" s="225">
        <f>Q932*H932</f>
        <v>0.00041376335</v>
      </c>
      <c r="S932" s="225">
        <v>0</v>
      </c>
      <c r="T932" s="226">
        <f>S932*H932</f>
        <v>0</v>
      </c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R932" s="227" t="s">
        <v>321</v>
      </c>
      <c r="AT932" s="227" t="s">
        <v>206</v>
      </c>
      <c r="AU932" s="227" t="s">
        <v>81</v>
      </c>
      <c r="AY932" s="19" t="s">
        <v>203</v>
      </c>
      <c r="BE932" s="228">
        <f>IF(N932="základní",J932,0)</f>
        <v>0</v>
      </c>
      <c r="BF932" s="228">
        <f>IF(N932="snížená",J932,0)</f>
        <v>0</v>
      </c>
      <c r="BG932" s="228">
        <f>IF(N932="zákl. přenesená",J932,0)</f>
        <v>0</v>
      </c>
      <c r="BH932" s="228">
        <f>IF(N932="sníž. přenesená",J932,0)</f>
        <v>0</v>
      </c>
      <c r="BI932" s="228">
        <f>IF(N932="nulová",J932,0)</f>
        <v>0</v>
      </c>
      <c r="BJ932" s="19" t="s">
        <v>79</v>
      </c>
      <c r="BK932" s="228">
        <f>ROUND(I932*H932,2)</f>
        <v>0</v>
      </c>
      <c r="BL932" s="19" t="s">
        <v>321</v>
      </c>
      <c r="BM932" s="227" t="s">
        <v>1359</v>
      </c>
    </row>
    <row r="933" s="2" customFormat="1">
      <c r="A933" s="40"/>
      <c r="B933" s="41"/>
      <c r="C933" s="42"/>
      <c r="D933" s="229" t="s">
        <v>213</v>
      </c>
      <c r="E933" s="42"/>
      <c r="F933" s="230" t="s">
        <v>1024</v>
      </c>
      <c r="G933" s="42"/>
      <c r="H933" s="42"/>
      <c r="I933" s="231"/>
      <c r="J933" s="42"/>
      <c r="K933" s="42"/>
      <c r="L933" s="46"/>
      <c r="M933" s="232"/>
      <c r="N933" s="233"/>
      <c r="O933" s="86"/>
      <c r="P933" s="86"/>
      <c r="Q933" s="86"/>
      <c r="R933" s="86"/>
      <c r="S933" s="86"/>
      <c r="T933" s="87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T933" s="19" t="s">
        <v>213</v>
      </c>
      <c r="AU933" s="19" t="s">
        <v>81</v>
      </c>
    </row>
    <row r="934" s="13" customFormat="1">
      <c r="A934" s="13"/>
      <c r="B934" s="234"/>
      <c r="C934" s="235"/>
      <c r="D934" s="236" t="s">
        <v>215</v>
      </c>
      <c r="E934" s="237" t="s">
        <v>19</v>
      </c>
      <c r="F934" s="238" t="s">
        <v>216</v>
      </c>
      <c r="G934" s="235"/>
      <c r="H934" s="237" t="s">
        <v>19</v>
      </c>
      <c r="I934" s="239"/>
      <c r="J934" s="235"/>
      <c r="K934" s="235"/>
      <c r="L934" s="240"/>
      <c r="M934" s="241"/>
      <c r="N934" s="242"/>
      <c r="O934" s="242"/>
      <c r="P934" s="242"/>
      <c r="Q934" s="242"/>
      <c r="R934" s="242"/>
      <c r="S934" s="242"/>
      <c r="T934" s="24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4" t="s">
        <v>215</v>
      </c>
      <c r="AU934" s="244" t="s">
        <v>81</v>
      </c>
      <c r="AV934" s="13" t="s">
        <v>79</v>
      </c>
      <c r="AW934" s="13" t="s">
        <v>33</v>
      </c>
      <c r="AX934" s="13" t="s">
        <v>72</v>
      </c>
      <c r="AY934" s="244" t="s">
        <v>203</v>
      </c>
    </row>
    <row r="935" s="13" customFormat="1">
      <c r="A935" s="13"/>
      <c r="B935" s="234"/>
      <c r="C935" s="235"/>
      <c r="D935" s="236" t="s">
        <v>215</v>
      </c>
      <c r="E935" s="237" t="s">
        <v>19</v>
      </c>
      <c r="F935" s="238" t="s">
        <v>1325</v>
      </c>
      <c r="G935" s="235"/>
      <c r="H935" s="237" t="s">
        <v>19</v>
      </c>
      <c r="I935" s="239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215</v>
      </c>
      <c r="AU935" s="244" t="s">
        <v>81</v>
      </c>
      <c r="AV935" s="13" t="s">
        <v>79</v>
      </c>
      <c r="AW935" s="13" t="s">
        <v>33</v>
      </c>
      <c r="AX935" s="13" t="s">
        <v>72</v>
      </c>
      <c r="AY935" s="244" t="s">
        <v>203</v>
      </c>
    </row>
    <row r="936" s="13" customFormat="1">
      <c r="A936" s="13"/>
      <c r="B936" s="234"/>
      <c r="C936" s="235"/>
      <c r="D936" s="236" t="s">
        <v>215</v>
      </c>
      <c r="E936" s="237" t="s">
        <v>19</v>
      </c>
      <c r="F936" s="238" t="s">
        <v>541</v>
      </c>
      <c r="G936" s="235"/>
      <c r="H936" s="237" t="s">
        <v>19</v>
      </c>
      <c r="I936" s="239"/>
      <c r="J936" s="235"/>
      <c r="K936" s="235"/>
      <c r="L936" s="240"/>
      <c r="M936" s="241"/>
      <c r="N936" s="242"/>
      <c r="O936" s="242"/>
      <c r="P936" s="242"/>
      <c r="Q936" s="242"/>
      <c r="R936" s="242"/>
      <c r="S936" s="242"/>
      <c r="T936" s="24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4" t="s">
        <v>215</v>
      </c>
      <c r="AU936" s="244" t="s">
        <v>81</v>
      </c>
      <c r="AV936" s="13" t="s">
        <v>79</v>
      </c>
      <c r="AW936" s="13" t="s">
        <v>33</v>
      </c>
      <c r="AX936" s="13" t="s">
        <v>72</v>
      </c>
      <c r="AY936" s="244" t="s">
        <v>203</v>
      </c>
    </row>
    <row r="937" s="13" customFormat="1">
      <c r="A937" s="13"/>
      <c r="B937" s="234"/>
      <c r="C937" s="235"/>
      <c r="D937" s="236" t="s">
        <v>215</v>
      </c>
      <c r="E937" s="237" t="s">
        <v>19</v>
      </c>
      <c r="F937" s="238" t="s">
        <v>949</v>
      </c>
      <c r="G937" s="235"/>
      <c r="H937" s="237" t="s">
        <v>19</v>
      </c>
      <c r="I937" s="239"/>
      <c r="J937" s="235"/>
      <c r="K937" s="235"/>
      <c r="L937" s="240"/>
      <c r="M937" s="241"/>
      <c r="N937" s="242"/>
      <c r="O937" s="242"/>
      <c r="P937" s="242"/>
      <c r="Q937" s="242"/>
      <c r="R937" s="242"/>
      <c r="S937" s="242"/>
      <c r="T937" s="24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4" t="s">
        <v>215</v>
      </c>
      <c r="AU937" s="244" t="s">
        <v>81</v>
      </c>
      <c r="AV937" s="13" t="s">
        <v>79</v>
      </c>
      <c r="AW937" s="13" t="s">
        <v>33</v>
      </c>
      <c r="AX937" s="13" t="s">
        <v>72</v>
      </c>
      <c r="AY937" s="244" t="s">
        <v>203</v>
      </c>
    </row>
    <row r="938" s="13" customFormat="1">
      <c r="A938" s="13"/>
      <c r="B938" s="234"/>
      <c r="C938" s="235"/>
      <c r="D938" s="236" t="s">
        <v>215</v>
      </c>
      <c r="E938" s="237" t="s">
        <v>19</v>
      </c>
      <c r="F938" s="238" t="s">
        <v>971</v>
      </c>
      <c r="G938" s="235"/>
      <c r="H938" s="237" t="s">
        <v>19</v>
      </c>
      <c r="I938" s="239"/>
      <c r="J938" s="235"/>
      <c r="K938" s="235"/>
      <c r="L938" s="240"/>
      <c r="M938" s="241"/>
      <c r="N938" s="242"/>
      <c r="O938" s="242"/>
      <c r="P938" s="242"/>
      <c r="Q938" s="242"/>
      <c r="R938" s="242"/>
      <c r="S938" s="242"/>
      <c r="T938" s="24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4" t="s">
        <v>215</v>
      </c>
      <c r="AU938" s="244" t="s">
        <v>81</v>
      </c>
      <c r="AV938" s="13" t="s">
        <v>79</v>
      </c>
      <c r="AW938" s="13" t="s">
        <v>33</v>
      </c>
      <c r="AX938" s="13" t="s">
        <v>72</v>
      </c>
      <c r="AY938" s="244" t="s">
        <v>203</v>
      </c>
    </row>
    <row r="939" s="14" customFormat="1">
      <c r="A939" s="14"/>
      <c r="B939" s="245"/>
      <c r="C939" s="246"/>
      <c r="D939" s="236" t="s">
        <v>215</v>
      </c>
      <c r="E939" s="247" t="s">
        <v>19</v>
      </c>
      <c r="F939" s="248" t="s">
        <v>1326</v>
      </c>
      <c r="G939" s="246"/>
      <c r="H939" s="249">
        <v>3.5459999999999998</v>
      </c>
      <c r="I939" s="250"/>
      <c r="J939" s="246"/>
      <c r="K939" s="246"/>
      <c r="L939" s="251"/>
      <c r="M939" s="252"/>
      <c r="N939" s="253"/>
      <c r="O939" s="253"/>
      <c r="P939" s="253"/>
      <c r="Q939" s="253"/>
      <c r="R939" s="253"/>
      <c r="S939" s="253"/>
      <c r="T939" s="25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5" t="s">
        <v>215</v>
      </c>
      <c r="AU939" s="255" t="s">
        <v>81</v>
      </c>
      <c r="AV939" s="14" t="s">
        <v>81</v>
      </c>
      <c r="AW939" s="14" t="s">
        <v>33</v>
      </c>
      <c r="AX939" s="14" t="s">
        <v>72</v>
      </c>
      <c r="AY939" s="255" t="s">
        <v>203</v>
      </c>
    </row>
    <row r="940" s="13" customFormat="1">
      <c r="A940" s="13"/>
      <c r="B940" s="234"/>
      <c r="C940" s="235"/>
      <c r="D940" s="236" t="s">
        <v>215</v>
      </c>
      <c r="E940" s="237" t="s">
        <v>19</v>
      </c>
      <c r="F940" s="238" t="s">
        <v>216</v>
      </c>
      <c r="G940" s="235"/>
      <c r="H940" s="237" t="s">
        <v>19</v>
      </c>
      <c r="I940" s="239"/>
      <c r="J940" s="235"/>
      <c r="K940" s="235"/>
      <c r="L940" s="240"/>
      <c r="M940" s="241"/>
      <c r="N940" s="242"/>
      <c r="O940" s="242"/>
      <c r="P940" s="242"/>
      <c r="Q940" s="242"/>
      <c r="R940" s="242"/>
      <c r="S940" s="242"/>
      <c r="T940" s="24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4" t="s">
        <v>215</v>
      </c>
      <c r="AU940" s="244" t="s">
        <v>81</v>
      </c>
      <c r="AV940" s="13" t="s">
        <v>79</v>
      </c>
      <c r="AW940" s="13" t="s">
        <v>33</v>
      </c>
      <c r="AX940" s="13" t="s">
        <v>72</v>
      </c>
      <c r="AY940" s="244" t="s">
        <v>203</v>
      </c>
    </row>
    <row r="941" s="13" customFormat="1">
      <c r="A941" s="13"/>
      <c r="B941" s="234"/>
      <c r="C941" s="235"/>
      <c r="D941" s="236" t="s">
        <v>215</v>
      </c>
      <c r="E941" s="237" t="s">
        <v>19</v>
      </c>
      <c r="F941" s="238" t="s">
        <v>1327</v>
      </c>
      <c r="G941" s="235"/>
      <c r="H941" s="237" t="s">
        <v>19</v>
      </c>
      <c r="I941" s="239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215</v>
      </c>
      <c r="AU941" s="244" t="s">
        <v>81</v>
      </c>
      <c r="AV941" s="13" t="s">
        <v>79</v>
      </c>
      <c r="AW941" s="13" t="s">
        <v>33</v>
      </c>
      <c r="AX941" s="13" t="s">
        <v>72</v>
      </c>
      <c r="AY941" s="244" t="s">
        <v>203</v>
      </c>
    </row>
    <row r="942" s="13" customFormat="1">
      <c r="A942" s="13"/>
      <c r="B942" s="234"/>
      <c r="C942" s="235"/>
      <c r="D942" s="236" t="s">
        <v>215</v>
      </c>
      <c r="E942" s="237" t="s">
        <v>19</v>
      </c>
      <c r="F942" s="238" t="s">
        <v>544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215</v>
      </c>
      <c r="AU942" s="244" t="s">
        <v>81</v>
      </c>
      <c r="AV942" s="13" t="s">
        <v>79</v>
      </c>
      <c r="AW942" s="13" t="s">
        <v>33</v>
      </c>
      <c r="AX942" s="13" t="s">
        <v>72</v>
      </c>
      <c r="AY942" s="244" t="s">
        <v>203</v>
      </c>
    </row>
    <row r="943" s="13" customFormat="1">
      <c r="A943" s="13"/>
      <c r="B943" s="234"/>
      <c r="C943" s="235"/>
      <c r="D943" s="236" t="s">
        <v>215</v>
      </c>
      <c r="E943" s="237" t="s">
        <v>19</v>
      </c>
      <c r="F943" s="238" t="s">
        <v>949</v>
      </c>
      <c r="G943" s="235"/>
      <c r="H943" s="237" t="s">
        <v>19</v>
      </c>
      <c r="I943" s="239"/>
      <c r="J943" s="235"/>
      <c r="K943" s="235"/>
      <c r="L943" s="240"/>
      <c r="M943" s="241"/>
      <c r="N943" s="242"/>
      <c r="O943" s="242"/>
      <c r="P943" s="242"/>
      <c r="Q943" s="242"/>
      <c r="R943" s="242"/>
      <c r="S943" s="242"/>
      <c r="T943" s="24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4" t="s">
        <v>215</v>
      </c>
      <c r="AU943" s="244" t="s">
        <v>81</v>
      </c>
      <c r="AV943" s="13" t="s">
        <v>79</v>
      </c>
      <c r="AW943" s="13" t="s">
        <v>33</v>
      </c>
      <c r="AX943" s="13" t="s">
        <v>72</v>
      </c>
      <c r="AY943" s="244" t="s">
        <v>203</v>
      </c>
    </row>
    <row r="944" s="13" customFormat="1">
      <c r="A944" s="13"/>
      <c r="B944" s="234"/>
      <c r="C944" s="235"/>
      <c r="D944" s="236" t="s">
        <v>215</v>
      </c>
      <c r="E944" s="237" t="s">
        <v>19</v>
      </c>
      <c r="F944" s="238" t="s">
        <v>971</v>
      </c>
      <c r="G944" s="235"/>
      <c r="H944" s="237" t="s">
        <v>19</v>
      </c>
      <c r="I944" s="239"/>
      <c r="J944" s="235"/>
      <c r="K944" s="235"/>
      <c r="L944" s="240"/>
      <c r="M944" s="241"/>
      <c r="N944" s="242"/>
      <c r="O944" s="242"/>
      <c r="P944" s="242"/>
      <c r="Q944" s="242"/>
      <c r="R944" s="242"/>
      <c r="S944" s="242"/>
      <c r="T944" s="24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4" t="s">
        <v>215</v>
      </c>
      <c r="AU944" s="244" t="s">
        <v>81</v>
      </c>
      <c r="AV944" s="13" t="s">
        <v>79</v>
      </c>
      <c r="AW944" s="13" t="s">
        <v>33</v>
      </c>
      <c r="AX944" s="13" t="s">
        <v>72</v>
      </c>
      <c r="AY944" s="244" t="s">
        <v>203</v>
      </c>
    </row>
    <row r="945" s="14" customFormat="1">
      <c r="A945" s="14"/>
      <c r="B945" s="245"/>
      <c r="C945" s="246"/>
      <c r="D945" s="236" t="s">
        <v>215</v>
      </c>
      <c r="E945" s="247" t="s">
        <v>19</v>
      </c>
      <c r="F945" s="248" t="s">
        <v>1328</v>
      </c>
      <c r="G945" s="246"/>
      <c r="H945" s="249">
        <v>7.2729999999999997</v>
      </c>
      <c r="I945" s="250"/>
      <c r="J945" s="246"/>
      <c r="K945" s="246"/>
      <c r="L945" s="251"/>
      <c r="M945" s="252"/>
      <c r="N945" s="253"/>
      <c r="O945" s="253"/>
      <c r="P945" s="253"/>
      <c r="Q945" s="253"/>
      <c r="R945" s="253"/>
      <c r="S945" s="253"/>
      <c r="T945" s="25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5" t="s">
        <v>215</v>
      </c>
      <c r="AU945" s="255" t="s">
        <v>81</v>
      </c>
      <c r="AV945" s="14" t="s">
        <v>81</v>
      </c>
      <c r="AW945" s="14" t="s">
        <v>33</v>
      </c>
      <c r="AX945" s="14" t="s">
        <v>72</v>
      </c>
      <c r="AY945" s="255" t="s">
        <v>203</v>
      </c>
    </row>
    <row r="946" s="13" customFormat="1">
      <c r="A946" s="13"/>
      <c r="B946" s="234"/>
      <c r="C946" s="235"/>
      <c r="D946" s="236" t="s">
        <v>215</v>
      </c>
      <c r="E946" s="237" t="s">
        <v>19</v>
      </c>
      <c r="F946" s="238" t="s">
        <v>216</v>
      </c>
      <c r="G946" s="235"/>
      <c r="H946" s="237" t="s">
        <v>19</v>
      </c>
      <c r="I946" s="239"/>
      <c r="J946" s="235"/>
      <c r="K946" s="235"/>
      <c r="L946" s="240"/>
      <c r="M946" s="241"/>
      <c r="N946" s="242"/>
      <c r="O946" s="242"/>
      <c r="P946" s="242"/>
      <c r="Q946" s="242"/>
      <c r="R946" s="242"/>
      <c r="S946" s="242"/>
      <c r="T946" s="24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4" t="s">
        <v>215</v>
      </c>
      <c r="AU946" s="244" t="s">
        <v>81</v>
      </c>
      <c r="AV946" s="13" t="s">
        <v>79</v>
      </c>
      <c r="AW946" s="13" t="s">
        <v>33</v>
      </c>
      <c r="AX946" s="13" t="s">
        <v>72</v>
      </c>
      <c r="AY946" s="244" t="s">
        <v>203</v>
      </c>
    </row>
    <row r="947" s="13" customFormat="1">
      <c r="A947" s="13"/>
      <c r="B947" s="234"/>
      <c r="C947" s="235"/>
      <c r="D947" s="236" t="s">
        <v>215</v>
      </c>
      <c r="E947" s="237" t="s">
        <v>19</v>
      </c>
      <c r="F947" s="238" t="s">
        <v>1329</v>
      </c>
      <c r="G947" s="235"/>
      <c r="H947" s="237" t="s">
        <v>19</v>
      </c>
      <c r="I947" s="239"/>
      <c r="J947" s="235"/>
      <c r="K947" s="235"/>
      <c r="L947" s="240"/>
      <c r="M947" s="241"/>
      <c r="N947" s="242"/>
      <c r="O947" s="242"/>
      <c r="P947" s="242"/>
      <c r="Q947" s="242"/>
      <c r="R947" s="242"/>
      <c r="S947" s="242"/>
      <c r="T947" s="24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4" t="s">
        <v>215</v>
      </c>
      <c r="AU947" s="244" t="s">
        <v>81</v>
      </c>
      <c r="AV947" s="13" t="s">
        <v>79</v>
      </c>
      <c r="AW947" s="13" t="s">
        <v>33</v>
      </c>
      <c r="AX947" s="13" t="s">
        <v>72</v>
      </c>
      <c r="AY947" s="244" t="s">
        <v>203</v>
      </c>
    </row>
    <row r="948" s="13" customFormat="1">
      <c r="A948" s="13"/>
      <c r="B948" s="234"/>
      <c r="C948" s="235"/>
      <c r="D948" s="236" t="s">
        <v>215</v>
      </c>
      <c r="E948" s="237" t="s">
        <v>19</v>
      </c>
      <c r="F948" s="238" t="s">
        <v>547</v>
      </c>
      <c r="G948" s="235"/>
      <c r="H948" s="237" t="s">
        <v>19</v>
      </c>
      <c r="I948" s="239"/>
      <c r="J948" s="235"/>
      <c r="K948" s="235"/>
      <c r="L948" s="240"/>
      <c r="M948" s="241"/>
      <c r="N948" s="242"/>
      <c r="O948" s="242"/>
      <c r="P948" s="242"/>
      <c r="Q948" s="242"/>
      <c r="R948" s="242"/>
      <c r="S948" s="242"/>
      <c r="T948" s="24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4" t="s">
        <v>215</v>
      </c>
      <c r="AU948" s="244" t="s">
        <v>81</v>
      </c>
      <c r="AV948" s="13" t="s">
        <v>79</v>
      </c>
      <c r="AW948" s="13" t="s">
        <v>33</v>
      </c>
      <c r="AX948" s="13" t="s">
        <v>72</v>
      </c>
      <c r="AY948" s="244" t="s">
        <v>203</v>
      </c>
    </row>
    <row r="949" s="13" customFormat="1">
      <c r="A949" s="13"/>
      <c r="B949" s="234"/>
      <c r="C949" s="235"/>
      <c r="D949" s="236" t="s">
        <v>215</v>
      </c>
      <c r="E949" s="237" t="s">
        <v>19</v>
      </c>
      <c r="F949" s="238" t="s">
        <v>949</v>
      </c>
      <c r="G949" s="235"/>
      <c r="H949" s="237" t="s">
        <v>19</v>
      </c>
      <c r="I949" s="239"/>
      <c r="J949" s="235"/>
      <c r="K949" s="235"/>
      <c r="L949" s="240"/>
      <c r="M949" s="241"/>
      <c r="N949" s="242"/>
      <c r="O949" s="242"/>
      <c r="P949" s="242"/>
      <c r="Q949" s="242"/>
      <c r="R949" s="242"/>
      <c r="S949" s="242"/>
      <c r="T949" s="24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4" t="s">
        <v>215</v>
      </c>
      <c r="AU949" s="244" t="s">
        <v>81</v>
      </c>
      <c r="AV949" s="13" t="s">
        <v>79</v>
      </c>
      <c r="AW949" s="13" t="s">
        <v>33</v>
      </c>
      <c r="AX949" s="13" t="s">
        <v>72</v>
      </c>
      <c r="AY949" s="244" t="s">
        <v>203</v>
      </c>
    </row>
    <row r="950" s="13" customFormat="1">
      <c r="A950" s="13"/>
      <c r="B950" s="234"/>
      <c r="C950" s="235"/>
      <c r="D950" s="236" t="s">
        <v>215</v>
      </c>
      <c r="E950" s="237" t="s">
        <v>19</v>
      </c>
      <c r="F950" s="238" t="s">
        <v>971</v>
      </c>
      <c r="G950" s="235"/>
      <c r="H950" s="237" t="s">
        <v>19</v>
      </c>
      <c r="I950" s="239"/>
      <c r="J950" s="235"/>
      <c r="K950" s="235"/>
      <c r="L950" s="240"/>
      <c r="M950" s="241"/>
      <c r="N950" s="242"/>
      <c r="O950" s="242"/>
      <c r="P950" s="242"/>
      <c r="Q950" s="242"/>
      <c r="R950" s="242"/>
      <c r="S950" s="242"/>
      <c r="T950" s="24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4" t="s">
        <v>215</v>
      </c>
      <c r="AU950" s="244" t="s">
        <v>81</v>
      </c>
      <c r="AV950" s="13" t="s">
        <v>79</v>
      </c>
      <c r="AW950" s="13" t="s">
        <v>33</v>
      </c>
      <c r="AX950" s="13" t="s">
        <v>72</v>
      </c>
      <c r="AY950" s="244" t="s">
        <v>203</v>
      </c>
    </row>
    <row r="951" s="14" customFormat="1">
      <c r="A951" s="14"/>
      <c r="B951" s="245"/>
      <c r="C951" s="246"/>
      <c r="D951" s="236" t="s">
        <v>215</v>
      </c>
      <c r="E951" s="247" t="s">
        <v>19</v>
      </c>
      <c r="F951" s="248" t="s">
        <v>256</v>
      </c>
      <c r="G951" s="246"/>
      <c r="H951" s="249">
        <v>1.7729999999999999</v>
      </c>
      <c r="I951" s="250"/>
      <c r="J951" s="246"/>
      <c r="K951" s="246"/>
      <c r="L951" s="251"/>
      <c r="M951" s="252"/>
      <c r="N951" s="253"/>
      <c r="O951" s="253"/>
      <c r="P951" s="253"/>
      <c r="Q951" s="253"/>
      <c r="R951" s="253"/>
      <c r="S951" s="253"/>
      <c r="T951" s="25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5" t="s">
        <v>215</v>
      </c>
      <c r="AU951" s="255" t="s">
        <v>81</v>
      </c>
      <c r="AV951" s="14" t="s">
        <v>81</v>
      </c>
      <c r="AW951" s="14" t="s">
        <v>33</v>
      </c>
      <c r="AX951" s="14" t="s">
        <v>72</v>
      </c>
      <c r="AY951" s="255" t="s">
        <v>203</v>
      </c>
    </row>
    <row r="952" s="13" customFormat="1">
      <c r="A952" s="13"/>
      <c r="B952" s="234"/>
      <c r="C952" s="235"/>
      <c r="D952" s="236" t="s">
        <v>215</v>
      </c>
      <c r="E952" s="237" t="s">
        <v>19</v>
      </c>
      <c r="F952" s="238" t="s">
        <v>216</v>
      </c>
      <c r="G952" s="235"/>
      <c r="H952" s="237" t="s">
        <v>19</v>
      </c>
      <c r="I952" s="239"/>
      <c r="J952" s="235"/>
      <c r="K952" s="235"/>
      <c r="L952" s="240"/>
      <c r="M952" s="241"/>
      <c r="N952" s="242"/>
      <c r="O952" s="242"/>
      <c r="P952" s="242"/>
      <c r="Q952" s="242"/>
      <c r="R952" s="242"/>
      <c r="S952" s="242"/>
      <c r="T952" s="24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4" t="s">
        <v>215</v>
      </c>
      <c r="AU952" s="244" t="s">
        <v>81</v>
      </c>
      <c r="AV952" s="13" t="s">
        <v>79</v>
      </c>
      <c r="AW952" s="13" t="s">
        <v>33</v>
      </c>
      <c r="AX952" s="13" t="s">
        <v>72</v>
      </c>
      <c r="AY952" s="244" t="s">
        <v>203</v>
      </c>
    </row>
    <row r="953" s="13" customFormat="1">
      <c r="A953" s="13"/>
      <c r="B953" s="234"/>
      <c r="C953" s="235"/>
      <c r="D953" s="236" t="s">
        <v>215</v>
      </c>
      <c r="E953" s="237" t="s">
        <v>19</v>
      </c>
      <c r="F953" s="238" t="s">
        <v>1330</v>
      </c>
      <c r="G953" s="235"/>
      <c r="H953" s="237" t="s">
        <v>19</v>
      </c>
      <c r="I953" s="239"/>
      <c r="J953" s="235"/>
      <c r="K953" s="235"/>
      <c r="L953" s="240"/>
      <c r="M953" s="241"/>
      <c r="N953" s="242"/>
      <c r="O953" s="242"/>
      <c r="P953" s="242"/>
      <c r="Q953" s="242"/>
      <c r="R953" s="242"/>
      <c r="S953" s="242"/>
      <c r="T953" s="24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4" t="s">
        <v>215</v>
      </c>
      <c r="AU953" s="244" t="s">
        <v>81</v>
      </c>
      <c r="AV953" s="13" t="s">
        <v>79</v>
      </c>
      <c r="AW953" s="13" t="s">
        <v>33</v>
      </c>
      <c r="AX953" s="13" t="s">
        <v>72</v>
      </c>
      <c r="AY953" s="244" t="s">
        <v>203</v>
      </c>
    </row>
    <row r="954" s="13" customFormat="1">
      <c r="A954" s="13"/>
      <c r="B954" s="234"/>
      <c r="C954" s="235"/>
      <c r="D954" s="236" t="s">
        <v>215</v>
      </c>
      <c r="E954" s="237" t="s">
        <v>19</v>
      </c>
      <c r="F954" s="238" t="s">
        <v>550</v>
      </c>
      <c r="G954" s="235"/>
      <c r="H954" s="237" t="s">
        <v>19</v>
      </c>
      <c r="I954" s="239"/>
      <c r="J954" s="235"/>
      <c r="K954" s="235"/>
      <c r="L954" s="240"/>
      <c r="M954" s="241"/>
      <c r="N954" s="242"/>
      <c r="O954" s="242"/>
      <c r="P954" s="242"/>
      <c r="Q954" s="242"/>
      <c r="R954" s="242"/>
      <c r="S954" s="242"/>
      <c r="T954" s="24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4" t="s">
        <v>215</v>
      </c>
      <c r="AU954" s="244" t="s">
        <v>81</v>
      </c>
      <c r="AV954" s="13" t="s">
        <v>79</v>
      </c>
      <c r="AW954" s="13" t="s">
        <v>33</v>
      </c>
      <c r="AX954" s="13" t="s">
        <v>72</v>
      </c>
      <c r="AY954" s="244" t="s">
        <v>203</v>
      </c>
    </row>
    <row r="955" s="13" customFormat="1">
      <c r="A955" s="13"/>
      <c r="B955" s="234"/>
      <c r="C955" s="235"/>
      <c r="D955" s="236" t="s">
        <v>215</v>
      </c>
      <c r="E955" s="237" t="s">
        <v>19</v>
      </c>
      <c r="F955" s="238" t="s">
        <v>949</v>
      </c>
      <c r="G955" s="235"/>
      <c r="H955" s="237" t="s">
        <v>19</v>
      </c>
      <c r="I955" s="239"/>
      <c r="J955" s="235"/>
      <c r="K955" s="235"/>
      <c r="L955" s="240"/>
      <c r="M955" s="241"/>
      <c r="N955" s="242"/>
      <c r="O955" s="242"/>
      <c r="P955" s="242"/>
      <c r="Q955" s="242"/>
      <c r="R955" s="242"/>
      <c r="S955" s="242"/>
      <c r="T955" s="24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4" t="s">
        <v>215</v>
      </c>
      <c r="AU955" s="244" t="s">
        <v>81</v>
      </c>
      <c r="AV955" s="13" t="s">
        <v>79</v>
      </c>
      <c r="AW955" s="13" t="s">
        <v>33</v>
      </c>
      <c r="AX955" s="13" t="s">
        <v>72</v>
      </c>
      <c r="AY955" s="244" t="s">
        <v>203</v>
      </c>
    </row>
    <row r="956" s="13" customFormat="1">
      <c r="A956" s="13"/>
      <c r="B956" s="234"/>
      <c r="C956" s="235"/>
      <c r="D956" s="236" t="s">
        <v>215</v>
      </c>
      <c r="E956" s="237" t="s">
        <v>19</v>
      </c>
      <c r="F956" s="238" t="s">
        <v>971</v>
      </c>
      <c r="G956" s="235"/>
      <c r="H956" s="237" t="s">
        <v>19</v>
      </c>
      <c r="I956" s="239"/>
      <c r="J956" s="235"/>
      <c r="K956" s="235"/>
      <c r="L956" s="240"/>
      <c r="M956" s="241"/>
      <c r="N956" s="242"/>
      <c r="O956" s="242"/>
      <c r="P956" s="242"/>
      <c r="Q956" s="242"/>
      <c r="R956" s="242"/>
      <c r="S956" s="242"/>
      <c r="T956" s="24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4" t="s">
        <v>215</v>
      </c>
      <c r="AU956" s="244" t="s">
        <v>81</v>
      </c>
      <c r="AV956" s="13" t="s">
        <v>79</v>
      </c>
      <c r="AW956" s="13" t="s">
        <v>33</v>
      </c>
      <c r="AX956" s="13" t="s">
        <v>72</v>
      </c>
      <c r="AY956" s="244" t="s">
        <v>203</v>
      </c>
    </row>
    <row r="957" s="14" customFormat="1">
      <c r="A957" s="14"/>
      <c r="B957" s="245"/>
      <c r="C957" s="246"/>
      <c r="D957" s="236" t="s">
        <v>215</v>
      </c>
      <c r="E957" s="247" t="s">
        <v>19</v>
      </c>
      <c r="F957" s="248" t="s">
        <v>1331</v>
      </c>
      <c r="G957" s="246"/>
      <c r="H957" s="249">
        <v>10.023</v>
      </c>
      <c r="I957" s="250"/>
      <c r="J957" s="246"/>
      <c r="K957" s="246"/>
      <c r="L957" s="251"/>
      <c r="M957" s="252"/>
      <c r="N957" s="253"/>
      <c r="O957" s="253"/>
      <c r="P957" s="253"/>
      <c r="Q957" s="253"/>
      <c r="R957" s="253"/>
      <c r="S957" s="253"/>
      <c r="T957" s="25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5" t="s">
        <v>215</v>
      </c>
      <c r="AU957" s="255" t="s">
        <v>81</v>
      </c>
      <c r="AV957" s="14" t="s">
        <v>81</v>
      </c>
      <c r="AW957" s="14" t="s">
        <v>33</v>
      </c>
      <c r="AX957" s="14" t="s">
        <v>72</v>
      </c>
      <c r="AY957" s="255" t="s">
        <v>203</v>
      </c>
    </row>
    <row r="958" s="13" customFormat="1">
      <c r="A958" s="13"/>
      <c r="B958" s="234"/>
      <c r="C958" s="235"/>
      <c r="D958" s="236" t="s">
        <v>215</v>
      </c>
      <c r="E958" s="237" t="s">
        <v>19</v>
      </c>
      <c r="F958" s="238" t="s">
        <v>216</v>
      </c>
      <c r="G958" s="235"/>
      <c r="H958" s="237" t="s">
        <v>19</v>
      </c>
      <c r="I958" s="239"/>
      <c r="J958" s="235"/>
      <c r="K958" s="235"/>
      <c r="L958" s="240"/>
      <c r="M958" s="241"/>
      <c r="N958" s="242"/>
      <c r="O958" s="242"/>
      <c r="P958" s="242"/>
      <c r="Q958" s="242"/>
      <c r="R958" s="242"/>
      <c r="S958" s="242"/>
      <c r="T958" s="24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4" t="s">
        <v>215</v>
      </c>
      <c r="AU958" s="244" t="s">
        <v>81</v>
      </c>
      <c r="AV958" s="13" t="s">
        <v>79</v>
      </c>
      <c r="AW958" s="13" t="s">
        <v>33</v>
      </c>
      <c r="AX958" s="13" t="s">
        <v>72</v>
      </c>
      <c r="AY958" s="244" t="s">
        <v>203</v>
      </c>
    </row>
    <row r="959" s="13" customFormat="1">
      <c r="A959" s="13"/>
      <c r="B959" s="234"/>
      <c r="C959" s="235"/>
      <c r="D959" s="236" t="s">
        <v>215</v>
      </c>
      <c r="E959" s="237" t="s">
        <v>19</v>
      </c>
      <c r="F959" s="238" t="s">
        <v>1332</v>
      </c>
      <c r="G959" s="235"/>
      <c r="H959" s="237" t="s">
        <v>19</v>
      </c>
      <c r="I959" s="239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215</v>
      </c>
      <c r="AU959" s="244" t="s">
        <v>81</v>
      </c>
      <c r="AV959" s="13" t="s">
        <v>79</v>
      </c>
      <c r="AW959" s="13" t="s">
        <v>33</v>
      </c>
      <c r="AX959" s="13" t="s">
        <v>72</v>
      </c>
      <c r="AY959" s="244" t="s">
        <v>203</v>
      </c>
    </row>
    <row r="960" s="13" customFormat="1">
      <c r="A960" s="13"/>
      <c r="B960" s="234"/>
      <c r="C960" s="235"/>
      <c r="D960" s="236" t="s">
        <v>215</v>
      </c>
      <c r="E960" s="237" t="s">
        <v>19</v>
      </c>
      <c r="F960" s="238" t="s">
        <v>556</v>
      </c>
      <c r="G960" s="235"/>
      <c r="H960" s="237" t="s">
        <v>19</v>
      </c>
      <c r="I960" s="239"/>
      <c r="J960" s="235"/>
      <c r="K960" s="235"/>
      <c r="L960" s="240"/>
      <c r="M960" s="241"/>
      <c r="N960" s="242"/>
      <c r="O960" s="242"/>
      <c r="P960" s="242"/>
      <c r="Q960" s="242"/>
      <c r="R960" s="242"/>
      <c r="S960" s="242"/>
      <c r="T960" s="24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4" t="s">
        <v>215</v>
      </c>
      <c r="AU960" s="244" t="s">
        <v>81</v>
      </c>
      <c r="AV960" s="13" t="s">
        <v>79</v>
      </c>
      <c r="AW960" s="13" t="s">
        <v>33</v>
      </c>
      <c r="AX960" s="13" t="s">
        <v>72</v>
      </c>
      <c r="AY960" s="244" t="s">
        <v>203</v>
      </c>
    </row>
    <row r="961" s="13" customFormat="1">
      <c r="A961" s="13"/>
      <c r="B961" s="234"/>
      <c r="C961" s="235"/>
      <c r="D961" s="236" t="s">
        <v>215</v>
      </c>
      <c r="E961" s="237" t="s">
        <v>19</v>
      </c>
      <c r="F961" s="238" t="s">
        <v>949</v>
      </c>
      <c r="G961" s="235"/>
      <c r="H961" s="237" t="s">
        <v>19</v>
      </c>
      <c r="I961" s="239"/>
      <c r="J961" s="235"/>
      <c r="K961" s="235"/>
      <c r="L961" s="240"/>
      <c r="M961" s="241"/>
      <c r="N961" s="242"/>
      <c r="O961" s="242"/>
      <c r="P961" s="242"/>
      <c r="Q961" s="242"/>
      <c r="R961" s="242"/>
      <c r="S961" s="242"/>
      <c r="T961" s="24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4" t="s">
        <v>215</v>
      </c>
      <c r="AU961" s="244" t="s">
        <v>81</v>
      </c>
      <c r="AV961" s="13" t="s">
        <v>79</v>
      </c>
      <c r="AW961" s="13" t="s">
        <v>33</v>
      </c>
      <c r="AX961" s="13" t="s">
        <v>72</v>
      </c>
      <c r="AY961" s="244" t="s">
        <v>203</v>
      </c>
    </row>
    <row r="962" s="13" customFormat="1">
      <c r="A962" s="13"/>
      <c r="B962" s="234"/>
      <c r="C962" s="235"/>
      <c r="D962" s="236" t="s">
        <v>215</v>
      </c>
      <c r="E962" s="237" t="s">
        <v>19</v>
      </c>
      <c r="F962" s="238" t="s">
        <v>971</v>
      </c>
      <c r="G962" s="235"/>
      <c r="H962" s="237" t="s">
        <v>19</v>
      </c>
      <c r="I962" s="239"/>
      <c r="J962" s="235"/>
      <c r="K962" s="235"/>
      <c r="L962" s="240"/>
      <c r="M962" s="241"/>
      <c r="N962" s="242"/>
      <c r="O962" s="242"/>
      <c r="P962" s="242"/>
      <c r="Q962" s="242"/>
      <c r="R962" s="242"/>
      <c r="S962" s="242"/>
      <c r="T962" s="24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4" t="s">
        <v>215</v>
      </c>
      <c r="AU962" s="244" t="s">
        <v>81</v>
      </c>
      <c r="AV962" s="13" t="s">
        <v>79</v>
      </c>
      <c r="AW962" s="13" t="s">
        <v>33</v>
      </c>
      <c r="AX962" s="13" t="s">
        <v>72</v>
      </c>
      <c r="AY962" s="244" t="s">
        <v>203</v>
      </c>
    </row>
    <row r="963" s="14" customFormat="1">
      <c r="A963" s="14"/>
      <c r="B963" s="245"/>
      <c r="C963" s="246"/>
      <c r="D963" s="236" t="s">
        <v>215</v>
      </c>
      <c r="E963" s="247" t="s">
        <v>19</v>
      </c>
      <c r="F963" s="248" t="s">
        <v>256</v>
      </c>
      <c r="G963" s="246"/>
      <c r="H963" s="249">
        <v>1.7729999999999999</v>
      </c>
      <c r="I963" s="250"/>
      <c r="J963" s="246"/>
      <c r="K963" s="246"/>
      <c r="L963" s="251"/>
      <c r="M963" s="252"/>
      <c r="N963" s="253"/>
      <c r="O963" s="253"/>
      <c r="P963" s="253"/>
      <c r="Q963" s="253"/>
      <c r="R963" s="253"/>
      <c r="S963" s="253"/>
      <c r="T963" s="25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5" t="s">
        <v>215</v>
      </c>
      <c r="AU963" s="255" t="s">
        <v>81</v>
      </c>
      <c r="AV963" s="14" t="s">
        <v>81</v>
      </c>
      <c r="AW963" s="14" t="s">
        <v>33</v>
      </c>
      <c r="AX963" s="14" t="s">
        <v>72</v>
      </c>
      <c r="AY963" s="255" t="s">
        <v>203</v>
      </c>
    </row>
    <row r="964" s="13" customFormat="1">
      <c r="A964" s="13"/>
      <c r="B964" s="234"/>
      <c r="C964" s="235"/>
      <c r="D964" s="236" t="s">
        <v>215</v>
      </c>
      <c r="E964" s="237" t="s">
        <v>19</v>
      </c>
      <c r="F964" s="238" t="s">
        <v>216</v>
      </c>
      <c r="G964" s="235"/>
      <c r="H964" s="237" t="s">
        <v>19</v>
      </c>
      <c r="I964" s="239"/>
      <c r="J964" s="235"/>
      <c r="K964" s="235"/>
      <c r="L964" s="240"/>
      <c r="M964" s="241"/>
      <c r="N964" s="242"/>
      <c r="O964" s="242"/>
      <c r="P964" s="242"/>
      <c r="Q964" s="242"/>
      <c r="R964" s="242"/>
      <c r="S964" s="242"/>
      <c r="T964" s="24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4" t="s">
        <v>215</v>
      </c>
      <c r="AU964" s="244" t="s">
        <v>81</v>
      </c>
      <c r="AV964" s="13" t="s">
        <v>79</v>
      </c>
      <c r="AW964" s="13" t="s">
        <v>33</v>
      </c>
      <c r="AX964" s="13" t="s">
        <v>72</v>
      </c>
      <c r="AY964" s="244" t="s">
        <v>203</v>
      </c>
    </row>
    <row r="965" s="13" customFormat="1">
      <c r="A965" s="13"/>
      <c r="B965" s="234"/>
      <c r="C965" s="235"/>
      <c r="D965" s="236" t="s">
        <v>215</v>
      </c>
      <c r="E965" s="237" t="s">
        <v>19</v>
      </c>
      <c r="F965" s="238" t="s">
        <v>1333</v>
      </c>
      <c r="G965" s="235"/>
      <c r="H965" s="237" t="s">
        <v>19</v>
      </c>
      <c r="I965" s="239"/>
      <c r="J965" s="235"/>
      <c r="K965" s="235"/>
      <c r="L965" s="240"/>
      <c r="M965" s="241"/>
      <c r="N965" s="242"/>
      <c r="O965" s="242"/>
      <c r="P965" s="242"/>
      <c r="Q965" s="242"/>
      <c r="R965" s="242"/>
      <c r="S965" s="242"/>
      <c r="T965" s="24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4" t="s">
        <v>215</v>
      </c>
      <c r="AU965" s="244" t="s">
        <v>81</v>
      </c>
      <c r="AV965" s="13" t="s">
        <v>79</v>
      </c>
      <c r="AW965" s="13" t="s">
        <v>33</v>
      </c>
      <c r="AX965" s="13" t="s">
        <v>72</v>
      </c>
      <c r="AY965" s="244" t="s">
        <v>203</v>
      </c>
    </row>
    <row r="966" s="13" customFormat="1">
      <c r="A966" s="13"/>
      <c r="B966" s="234"/>
      <c r="C966" s="235"/>
      <c r="D966" s="236" t="s">
        <v>215</v>
      </c>
      <c r="E966" s="237" t="s">
        <v>19</v>
      </c>
      <c r="F966" s="238" t="s">
        <v>559</v>
      </c>
      <c r="G966" s="235"/>
      <c r="H966" s="237" t="s">
        <v>19</v>
      </c>
      <c r="I966" s="239"/>
      <c r="J966" s="235"/>
      <c r="K966" s="235"/>
      <c r="L966" s="240"/>
      <c r="M966" s="241"/>
      <c r="N966" s="242"/>
      <c r="O966" s="242"/>
      <c r="P966" s="242"/>
      <c r="Q966" s="242"/>
      <c r="R966" s="242"/>
      <c r="S966" s="242"/>
      <c r="T966" s="24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4" t="s">
        <v>215</v>
      </c>
      <c r="AU966" s="244" t="s">
        <v>81</v>
      </c>
      <c r="AV966" s="13" t="s">
        <v>79</v>
      </c>
      <c r="AW966" s="13" t="s">
        <v>33</v>
      </c>
      <c r="AX966" s="13" t="s">
        <v>72</v>
      </c>
      <c r="AY966" s="244" t="s">
        <v>203</v>
      </c>
    </row>
    <row r="967" s="13" customFormat="1">
      <c r="A967" s="13"/>
      <c r="B967" s="234"/>
      <c r="C967" s="235"/>
      <c r="D967" s="236" t="s">
        <v>215</v>
      </c>
      <c r="E967" s="237" t="s">
        <v>19</v>
      </c>
      <c r="F967" s="238" t="s">
        <v>949</v>
      </c>
      <c r="G967" s="235"/>
      <c r="H967" s="237" t="s">
        <v>19</v>
      </c>
      <c r="I967" s="239"/>
      <c r="J967" s="235"/>
      <c r="K967" s="235"/>
      <c r="L967" s="240"/>
      <c r="M967" s="241"/>
      <c r="N967" s="242"/>
      <c r="O967" s="242"/>
      <c r="P967" s="242"/>
      <c r="Q967" s="242"/>
      <c r="R967" s="242"/>
      <c r="S967" s="242"/>
      <c r="T967" s="24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4" t="s">
        <v>215</v>
      </c>
      <c r="AU967" s="244" t="s">
        <v>81</v>
      </c>
      <c r="AV967" s="13" t="s">
        <v>79</v>
      </c>
      <c r="AW967" s="13" t="s">
        <v>33</v>
      </c>
      <c r="AX967" s="13" t="s">
        <v>72</v>
      </c>
      <c r="AY967" s="244" t="s">
        <v>203</v>
      </c>
    </row>
    <row r="968" s="13" customFormat="1">
      <c r="A968" s="13"/>
      <c r="B968" s="234"/>
      <c r="C968" s="235"/>
      <c r="D968" s="236" t="s">
        <v>215</v>
      </c>
      <c r="E968" s="237" t="s">
        <v>19</v>
      </c>
      <c r="F968" s="238" t="s">
        <v>971</v>
      </c>
      <c r="G968" s="235"/>
      <c r="H968" s="237" t="s">
        <v>19</v>
      </c>
      <c r="I968" s="239"/>
      <c r="J968" s="235"/>
      <c r="K968" s="235"/>
      <c r="L968" s="240"/>
      <c r="M968" s="241"/>
      <c r="N968" s="242"/>
      <c r="O968" s="242"/>
      <c r="P968" s="242"/>
      <c r="Q968" s="242"/>
      <c r="R968" s="242"/>
      <c r="S968" s="242"/>
      <c r="T968" s="24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4" t="s">
        <v>215</v>
      </c>
      <c r="AU968" s="244" t="s">
        <v>81</v>
      </c>
      <c r="AV968" s="13" t="s">
        <v>79</v>
      </c>
      <c r="AW968" s="13" t="s">
        <v>33</v>
      </c>
      <c r="AX968" s="13" t="s">
        <v>72</v>
      </c>
      <c r="AY968" s="244" t="s">
        <v>203</v>
      </c>
    </row>
    <row r="969" s="14" customFormat="1">
      <c r="A969" s="14"/>
      <c r="B969" s="245"/>
      <c r="C969" s="246"/>
      <c r="D969" s="236" t="s">
        <v>215</v>
      </c>
      <c r="E969" s="247" t="s">
        <v>19</v>
      </c>
      <c r="F969" s="248" t="s">
        <v>1176</v>
      </c>
      <c r="G969" s="246"/>
      <c r="H969" s="249">
        <v>6.2960000000000003</v>
      </c>
      <c r="I969" s="250"/>
      <c r="J969" s="246"/>
      <c r="K969" s="246"/>
      <c r="L969" s="251"/>
      <c r="M969" s="252"/>
      <c r="N969" s="253"/>
      <c r="O969" s="253"/>
      <c r="P969" s="253"/>
      <c r="Q969" s="253"/>
      <c r="R969" s="253"/>
      <c r="S969" s="253"/>
      <c r="T969" s="25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55" t="s">
        <v>215</v>
      </c>
      <c r="AU969" s="255" t="s">
        <v>81</v>
      </c>
      <c r="AV969" s="14" t="s">
        <v>81</v>
      </c>
      <c r="AW969" s="14" t="s">
        <v>33</v>
      </c>
      <c r="AX969" s="14" t="s">
        <v>72</v>
      </c>
      <c r="AY969" s="255" t="s">
        <v>203</v>
      </c>
    </row>
    <row r="970" s="13" customFormat="1">
      <c r="A970" s="13"/>
      <c r="B970" s="234"/>
      <c r="C970" s="235"/>
      <c r="D970" s="236" t="s">
        <v>215</v>
      </c>
      <c r="E970" s="237" t="s">
        <v>19</v>
      </c>
      <c r="F970" s="238" t="s">
        <v>216</v>
      </c>
      <c r="G970" s="235"/>
      <c r="H970" s="237" t="s">
        <v>19</v>
      </c>
      <c r="I970" s="239"/>
      <c r="J970" s="235"/>
      <c r="K970" s="235"/>
      <c r="L970" s="240"/>
      <c r="M970" s="241"/>
      <c r="N970" s="242"/>
      <c r="O970" s="242"/>
      <c r="P970" s="242"/>
      <c r="Q970" s="242"/>
      <c r="R970" s="242"/>
      <c r="S970" s="242"/>
      <c r="T970" s="24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4" t="s">
        <v>215</v>
      </c>
      <c r="AU970" s="244" t="s">
        <v>81</v>
      </c>
      <c r="AV970" s="13" t="s">
        <v>79</v>
      </c>
      <c r="AW970" s="13" t="s">
        <v>33</v>
      </c>
      <c r="AX970" s="13" t="s">
        <v>72</v>
      </c>
      <c r="AY970" s="244" t="s">
        <v>203</v>
      </c>
    </row>
    <row r="971" s="13" customFormat="1">
      <c r="A971" s="13"/>
      <c r="B971" s="234"/>
      <c r="C971" s="235"/>
      <c r="D971" s="236" t="s">
        <v>215</v>
      </c>
      <c r="E971" s="237" t="s">
        <v>19</v>
      </c>
      <c r="F971" s="238" t="s">
        <v>1334</v>
      </c>
      <c r="G971" s="235"/>
      <c r="H971" s="237" t="s">
        <v>19</v>
      </c>
      <c r="I971" s="239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215</v>
      </c>
      <c r="AU971" s="244" t="s">
        <v>81</v>
      </c>
      <c r="AV971" s="13" t="s">
        <v>79</v>
      </c>
      <c r="AW971" s="13" t="s">
        <v>33</v>
      </c>
      <c r="AX971" s="13" t="s">
        <v>72</v>
      </c>
      <c r="AY971" s="244" t="s">
        <v>203</v>
      </c>
    </row>
    <row r="972" s="13" customFormat="1">
      <c r="A972" s="13"/>
      <c r="B972" s="234"/>
      <c r="C972" s="235"/>
      <c r="D972" s="236" t="s">
        <v>215</v>
      </c>
      <c r="E972" s="237" t="s">
        <v>19</v>
      </c>
      <c r="F972" s="238" t="s">
        <v>559</v>
      </c>
      <c r="G972" s="235"/>
      <c r="H972" s="237" t="s">
        <v>19</v>
      </c>
      <c r="I972" s="239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215</v>
      </c>
      <c r="AU972" s="244" t="s">
        <v>81</v>
      </c>
      <c r="AV972" s="13" t="s">
        <v>79</v>
      </c>
      <c r="AW972" s="13" t="s">
        <v>33</v>
      </c>
      <c r="AX972" s="13" t="s">
        <v>72</v>
      </c>
      <c r="AY972" s="244" t="s">
        <v>203</v>
      </c>
    </row>
    <row r="973" s="13" customFormat="1">
      <c r="A973" s="13"/>
      <c r="B973" s="234"/>
      <c r="C973" s="235"/>
      <c r="D973" s="236" t="s">
        <v>215</v>
      </c>
      <c r="E973" s="237" t="s">
        <v>19</v>
      </c>
      <c r="F973" s="238" t="s">
        <v>949</v>
      </c>
      <c r="G973" s="235"/>
      <c r="H973" s="237" t="s">
        <v>19</v>
      </c>
      <c r="I973" s="239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215</v>
      </c>
      <c r="AU973" s="244" t="s">
        <v>81</v>
      </c>
      <c r="AV973" s="13" t="s">
        <v>79</v>
      </c>
      <c r="AW973" s="13" t="s">
        <v>33</v>
      </c>
      <c r="AX973" s="13" t="s">
        <v>72</v>
      </c>
      <c r="AY973" s="244" t="s">
        <v>203</v>
      </c>
    </row>
    <row r="974" s="13" customFormat="1">
      <c r="A974" s="13"/>
      <c r="B974" s="234"/>
      <c r="C974" s="235"/>
      <c r="D974" s="236" t="s">
        <v>215</v>
      </c>
      <c r="E974" s="237" t="s">
        <v>19</v>
      </c>
      <c r="F974" s="238" t="s">
        <v>971</v>
      </c>
      <c r="G974" s="235"/>
      <c r="H974" s="237" t="s">
        <v>19</v>
      </c>
      <c r="I974" s="239"/>
      <c r="J974" s="235"/>
      <c r="K974" s="235"/>
      <c r="L974" s="240"/>
      <c r="M974" s="241"/>
      <c r="N974" s="242"/>
      <c r="O974" s="242"/>
      <c r="P974" s="242"/>
      <c r="Q974" s="242"/>
      <c r="R974" s="242"/>
      <c r="S974" s="242"/>
      <c r="T974" s="24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44" t="s">
        <v>215</v>
      </c>
      <c r="AU974" s="244" t="s">
        <v>81</v>
      </c>
      <c r="AV974" s="13" t="s">
        <v>79</v>
      </c>
      <c r="AW974" s="13" t="s">
        <v>33</v>
      </c>
      <c r="AX974" s="13" t="s">
        <v>72</v>
      </c>
      <c r="AY974" s="244" t="s">
        <v>203</v>
      </c>
    </row>
    <row r="975" s="14" customFormat="1">
      <c r="A975" s="14"/>
      <c r="B975" s="245"/>
      <c r="C975" s="246"/>
      <c r="D975" s="236" t="s">
        <v>215</v>
      </c>
      <c r="E975" s="247" t="s">
        <v>19</v>
      </c>
      <c r="F975" s="248" t="s">
        <v>567</v>
      </c>
      <c r="G975" s="246"/>
      <c r="H975" s="249">
        <v>1.2350000000000001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5" t="s">
        <v>215</v>
      </c>
      <c r="AU975" s="255" t="s">
        <v>81</v>
      </c>
      <c r="AV975" s="14" t="s">
        <v>81</v>
      </c>
      <c r="AW975" s="14" t="s">
        <v>33</v>
      </c>
      <c r="AX975" s="14" t="s">
        <v>72</v>
      </c>
      <c r="AY975" s="255" t="s">
        <v>203</v>
      </c>
    </row>
    <row r="976" s="13" customFormat="1">
      <c r="A976" s="13"/>
      <c r="B976" s="234"/>
      <c r="C976" s="235"/>
      <c r="D976" s="236" t="s">
        <v>215</v>
      </c>
      <c r="E976" s="237" t="s">
        <v>19</v>
      </c>
      <c r="F976" s="238" t="s">
        <v>216</v>
      </c>
      <c r="G976" s="235"/>
      <c r="H976" s="237" t="s">
        <v>19</v>
      </c>
      <c r="I976" s="239"/>
      <c r="J976" s="235"/>
      <c r="K976" s="235"/>
      <c r="L976" s="240"/>
      <c r="M976" s="241"/>
      <c r="N976" s="242"/>
      <c r="O976" s="242"/>
      <c r="P976" s="242"/>
      <c r="Q976" s="242"/>
      <c r="R976" s="242"/>
      <c r="S976" s="242"/>
      <c r="T976" s="24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44" t="s">
        <v>215</v>
      </c>
      <c r="AU976" s="244" t="s">
        <v>81</v>
      </c>
      <c r="AV976" s="13" t="s">
        <v>79</v>
      </c>
      <c r="AW976" s="13" t="s">
        <v>33</v>
      </c>
      <c r="AX976" s="13" t="s">
        <v>72</v>
      </c>
      <c r="AY976" s="244" t="s">
        <v>203</v>
      </c>
    </row>
    <row r="977" s="13" customFormat="1">
      <c r="A977" s="13"/>
      <c r="B977" s="234"/>
      <c r="C977" s="235"/>
      <c r="D977" s="236" t="s">
        <v>215</v>
      </c>
      <c r="E977" s="237" t="s">
        <v>19</v>
      </c>
      <c r="F977" s="238" t="s">
        <v>1335</v>
      </c>
      <c r="G977" s="235"/>
      <c r="H977" s="237" t="s">
        <v>19</v>
      </c>
      <c r="I977" s="239"/>
      <c r="J977" s="235"/>
      <c r="K977" s="235"/>
      <c r="L977" s="240"/>
      <c r="M977" s="241"/>
      <c r="N977" s="242"/>
      <c r="O977" s="242"/>
      <c r="P977" s="242"/>
      <c r="Q977" s="242"/>
      <c r="R977" s="242"/>
      <c r="S977" s="242"/>
      <c r="T977" s="24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4" t="s">
        <v>215</v>
      </c>
      <c r="AU977" s="244" t="s">
        <v>81</v>
      </c>
      <c r="AV977" s="13" t="s">
        <v>79</v>
      </c>
      <c r="AW977" s="13" t="s">
        <v>33</v>
      </c>
      <c r="AX977" s="13" t="s">
        <v>72</v>
      </c>
      <c r="AY977" s="244" t="s">
        <v>203</v>
      </c>
    </row>
    <row r="978" s="13" customFormat="1">
      <c r="A978" s="13"/>
      <c r="B978" s="234"/>
      <c r="C978" s="235"/>
      <c r="D978" s="236" t="s">
        <v>215</v>
      </c>
      <c r="E978" s="237" t="s">
        <v>19</v>
      </c>
      <c r="F978" s="238" t="s">
        <v>553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215</v>
      </c>
      <c r="AU978" s="244" t="s">
        <v>81</v>
      </c>
      <c r="AV978" s="13" t="s">
        <v>79</v>
      </c>
      <c r="AW978" s="13" t="s">
        <v>33</v>
      </c>
      <c r="AX978" s="13" t="s">
        <v>72</v>
      </c>
      <c r="AY978" s="244" t="s">
        <v>203</v>
      </c>
    </row>
    <row r="979" s="13" customFormat="1">
      <c r="A979" s="13"/>
      <c r="B979" s="234"/>
      <c r="C979" s="235"/>
      <c r="D979" s="236" t="s">
        <v>215</v>
      </c>
      <c r="E979" s="237" t="s">
        <v>19</v>
      </c>
      <c r="F979" s="238" t="s">
        <v>949</v>
      </c>
      <c r="G979" s="235"/>
      <c r="H979" s="237" t="s">
        <v>19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215</v>
      </c>
      <c r="AU979" s="244" t="s">
        <v>81</v>
      </c>
      <c r="AV979" s="13" t="s">
        <v>79</v>
      </c>
      <c r="AW979" s="13" t="s">
        <v>33</v>
      </c>
      <c r="AX979" s="13" t="s">
        <v>72</v>
      </c>
      <c r="AY979" s="244" t="s">
        <v>203</v>
      </c>
    </row>
    <row r="980" s="13" customFormat="1">
      <c r="A980" s="13"/>
      <c r="B980" s="234"/>
      <c r="C980" s="235"/>
      <c r="D980" s="236" t="s">
        <v>215</v>
      </c>
      <c r="E980" s="237" t="s">
        <v>19</v>
      </c>
      <c r="F980" s="238" t="s">
        <v>971</v>
      </c>
      <c r="G980" s="235"/>
      <c r="H980" s="237" t="s">
        <v>19</v>
      </c>
      <c r="I980" s="239"/>
      <c r="J980" s="235"/>
      <c r="K980" s="235"/>
      <c r="L980" s="240"/>
      <c r="M980" s="241"/>
      <c r="N980" s="242"/>
      <c r="O980" s="242"/>
      <c r="P980" s="242"/>
      <c r="Q980" s="242"/>
      <c r="R980" s="242"/>
      <c r="S980" s="242"/>
      <c r="T980" s="24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4" t="s">
        <v>215</v>
      </c>
      <c r="AU980" s="244" t="s">
        <v>81</v>
      </c>
      <c r="AV980" s="13" t="s">
        <v>79</v>
      </c>
      <c r="AW980" s="13" t="s">
        <v>33</v>
      </c>
      <c r="AX980" s="13" t="s">
        <v>72</v>
      </c>
      <c r="AY980" s="244" t="s">
        <v>203</v>
      </c>
    </row>
    <row r="981" s="14" customFormat="1">
      <c r="A981" s="14"/>
      <c r="B981" s="245"/>
      <c r="C981" s="246"/>
      <c r="D981" s="236" t="s">
        <v>215</v>
      </c>
      <c r="E981" s="247" t="s">
        <v>19</v>
      </c>
      <c r="F981" s="248" t="s">
        <v>1336</v>
      </c>
      <c r="G981" s="246"/>
      <c r="H981" s="249">
        <v>24.75</v>
      </c>
      <c r="I981" s="250"/>
      <c r="J981" s="246"/>
      <c r="K981" s="246"/>
      <c r="L981" s="251"/>
      <c r="M981" s="252"/>
      <c r="N981" s="253"/>
      <c r="O981" s="253"/>
      <c r="P981" s="253"/>
      <c r="Q981" s="253"/>
      <c r="R981" s="253"/>
      <c r="S981" s="253"/>
      <c r="T981" s="25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5" t="s">
        <v>215</v>
      </c>
      <c r="AU981" s="255" t="s">
        <v>81</v>
      </c>
      <c r="AV981" s="14" t="s">
        <v>81</v>
      </c>
      <c r="AW981" s="14" t="s">
        <v>33</v>
      </c>
      <c r="AX981" s="14" t="s">
        <v>72</v>
      </c>
      <c r="AY981" s="255" t="s">
        <v>203</v>
      </c>
    </row>
    <row r="982" s="13" customFormat="1">
      <c r="A982" s="13"/>
      <c r="B982" s="234"/>
      <c r="C982" s="235"/>
      <c r="D982" s="236" t="s">
        <v>215</v>
      </c>
      <c r="E982" s="237" t="s">
        <v>19</v>
      </c>
      <c r="F982" s="238" t="s">
        <v>216</v>
      </c>
      <c r="G982" s="235"/>
      <c r="H982" s="237" t="s">
        <v>19</v>
      </c>
      <c r="I982" s="239"/>
      <c r="J982" s="235"/>
      <c r="K982" s="235"/>
      <c r="L982" s="240"/>
      <c r="M982" s="241"/>
      <c r="N982" s="242"/>
      <c r="O982" s="242"/>
      <c r="P982" s="242"/>
      <c r="Q982" s="242"/>
      <c r="R982" s="242"/>
      <c r="S982" s="242"/>
      <c r="T982" s="24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4" t="s">
        <v>215</v>
      </c>
      <c r="AU982" s="244" t="s">
        <v>81</v>
      </c>
      <c r="AV982" s="13" t="s">
        <v>79</v>
      </c>
      <c r="AW982" s="13" t="s">
        <v>33</v>
      </c>
      <c r="AX982" s="13" t="s">
        <v>72</v>
      </c>
      <c r="AY982" s="244" t="s">
        <v>203</v>
      </c>
    </row>
    <row r="983" s="13" customFormat="1">
      <c r="A983" s="13"/>
      <c r="B983" s="234"/>
      <c r="C983" s="235"/>
      <c r="D983" s="236" t="s">
        <v>215</v>
      </c>
      <c r="E983" s="237" t="s">
        <v>19</v>
      </c>
      <c r="F983" s="238" t="s">
        <v>1337</v>
      </c>
      <c r="G983" s="235"/>
      <c r="H983" s="237" t="s">
        <v>19</v>
      </c>
      <c r="I983" s="239"/>
      <c r="J983" s="235"/>
      <c r="K983" s="235"/>
      <c r="L983" s="240"/>
      <c r="M983" s="241"/>
      <c r="N983" s="242"/>
      <c r="O983" s="242"/>
      <c r="P983" s="242"/>
      <c r="Q983" s="242"/>
      <c r="R983" s="242"/>
      <c r="S983" s="242"/>
      <c r="T983" s="24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4" t="s">
        <v>215</v>
      </c>
      <c r="AU983" s="244" t="s">
        <v>81</v>
      </c>
      <c r="AV983" s="13" t="s">
        <v>79</v>
      </c>
      <c r="AW983" s="13" t="s">
        <v>33</v>
      </c>
      <c r="AX983" s="13" t="s">
        <v>72</v>
      </c>
      <c r="AY983" s="244" t="s">
        <v>203</v>
      </c>
    </row>
    <row r="984" s="13" customFormat="1">
      <c r="A984" s="13"/>
      <c r="B984" s="234"/>
      <c r="C984" s="235"/>
      <c r="D984" s="236" t="s">
        <v>215</v>
      </c>
      <c r="E984" s="237" t="s">
        <v>19</v>
      </c>
      <c r="F984" s="238" t="s">
        <v>1213</v>
      </c>
      <c r="G984" s="235"/>
      <c r="H984" s="237" t="s">
        <v>19</v>
      </c>
      <c r="I984" s="239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215</v>
      </c>
      <c r="AU984" s="244" t="s">
        <v>81</v>
      </c>
      <c r="AV984" s="13" t="s">
        <v>79</v>
      </c>
      <c r="AW984" s="13" t="s">
        <v>33</v>
      </c>
      <c r="AX984" s="13" t="s">
        <v>72</v>
      </c>
      <c r="AY984" s="244" t="s">
        <v>203</v>
      </c>
    </row>
    <row r="985" s="13" customFormat="1">
      <c r="A985" s="13"/>
      <c r="B985" s="234"/>
      <c r="C985" s="235"/>
      <c r="D985" s="236" t="s">
        <v>215</v>
      </c>
      <c r="E985" s="237" t="s">
        <v>19</v>
      </c>
      <c r="F985" s="238" t="s">
        <v>949</v>
      </c>
      <c r="G985" s="235"/>
      <c r="H985" s="237" t="s">
        <v>19</v>
      </c>
      <c r="I985" s="239"/>
      <c r="J985" s="235"/>
      <c r="K985" s="235"/>
      <c r="L985" s="240"/>
      <c r="M985" s="241"/>
      <c r="N985" s="242"/>
      <c r="O985" s="242"/>
      <c r="P985" s="242"/>
      <c r="Q985" s="242"/>
      <c r="R985" s="242"/>
      <c r="S985" s="242"/>
      <c r="T985" s="24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4" t="s">
        <v>215</v>
      </c>
      <c r="AU985" s="244" t="s">
        <v>81</v>
      </c>
      <c r="AV985" s="13" t="s">
        <v>79</v>
      </c>
      <c r="AW985" s="13" t="s">
        <v>33</v>
      </c>
      <c r="AX985" s="13" t="s">
        <v>72</v>
      </c>
      <c r="AY985" s="244" t="s">
        <v>203</v>
      </c>
    </row>
    <row r="986" s="13" customFormat="1">
      <c r="A986" s="13"/>
      <c r="B986" s="234"/>
      <c r="C986" s="235"/>
      <c r="D986" s="236" t="s">
        <v>215</v>
      </c>
      <c r="E986" s="237" t="s">
        <v>19</v>
      </c>
      <c r="F986" s="238" t="s">
        <v>971</v>
      </c>
      <c r="G986" s="235"/>
      <c r="H986" s="237" t="s">
        <v>19</v>
      </c>
      <c r="I986" s="239"/>
      <c r="J986" s="235"/>
      <c r="K986" s="235"/>
      <c r="L986" s="240"/>
      <c r="M986" s="241"/>
      <c r="N986" s="242"/>
      <c r="O986" s="242"/>
      <c r="P986" s="242"/>
      <c r="Q986" s="242"/>
      <c r="R986" s="242"/>
      <c r="S986" s="242"/>
      <c r="T986" s="24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4" t="s">
        <v>215</v>
      </c>
      <c r="AU986" s="244" t="s">
        <v>81</v>
      </c>
      <c r="AV986" s="13" t="s">
        <v>79</v>
      </c>
      <c r="AW986" s="13" t="s">
        <v>33</v>
      </c>
      <c r="AX986" s="13" t="s">
        <v>72</v>
      </c>
      <c r="AY986" s="244" t="s">
        <v>203</v>
      </c>
    </row>
    <row r="987" s="14" customFormat="1">
      <c r="A987" s="14"/>
      <c r="B987" s="245"/>
      <c r="C987" s="246"/>
      <c r="D987" s="236" t="s">
        <v>215</v>
      </c>
      <c r="E987" s="247" t="s">
        <v>19</v>
      </c>
      <c r="F987" s="248" t="s">
        <v>571</v>
      </c>
      <c r="G987" s="246"/>
      <c r="H987" s="249">
        <v>1.2</v>
      </c>
      <c r="I987" s="250"/>
      <c r="J987" s="246"/>
      <c r="K987" s="246"/>
      <c r="L987" s="251"/>
      <c r="M987" s="252"/>
      <c r="N987" s="253"/>
      <c r="O987" s="253"/>
      <c r="P987" s="253"/>
      <c r="Q987" s="253"/>
      <c r="R987" s="253"/>
      <c r="S987" s="253"/>
      <c r="T987" s="25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5" t="s">
        <v>215</v>
      </c>
      <c r="AU987" s="255" t="s">
        <v>81</v>
      </c>
      <c r="AV987" s="14" t="s">
        <v>81</v>
      </c>
      <c r="AW987" s="14" t="s">
        <v>33</v>
      </c>
      <c r="AX987" s="14" t="s">
        <v>72</v>
      </c>
      <c r="AY987" s="255" t="s">
        <v>203</v>
      </c>
    </row>
    <row r="988" s="15" customFormat="1">
      <c r="A988" s="15"/>
      <c r="B988" s="256"/>
      <c r="C988" s="257"/>
      <c r="D988" s="236" t="s">
        <v>215</v>
      </c>
      <c r="E988" s="258" t="s">
        <v>19</v>
      </c>
      <c r="F988" s="259" t="s">
        <v>246</v>
      </c>
      <c r="G988" s="257"/>
      <c r="H988" s="260">
        <v>57.869</v>
      </c>
      <c r="I988" s="261"/>
      <c r="J988" s="257"/>
      <c r="K988" s="257"/>
      <c r="L988" s="262"/>
      <c r="M988" s="263"/>
      <c r="N988" s="264"/>
      <c r="O988" s="264"/>
      <c r="P988" s="264"/>
      <c r="Q988" s="264"/>
      <c r="R988" s="264"/>
      <c r="S988" s="264"/>
      <c r="T988" s="26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66" t="s">
        <v>215</v>
      </c>
      <c r="AU988" s="266" t="s">
        <v>81</v>
      </c>
      <c r="AV988" s="15" t="s">
        <v>211</v>
      </c>
      <c r="AW988" s="15" t="s">
        <v>33</v>
      </c>
      <c r="AX988" s="15" t="s">
        <v>79</v>
      </c>
      <c r="AY988" s="266" t="s">
        <v>203</v>
      </c>
    </row>
    <row r="989" s="2" customFormat="1" ht="16.5" customHeight="1">
      <c r="A989" s="40"/>
      <c r="B989" s="41"/>
      <c r="C989" s="216" t="s">
        <v>903</v>
      </c>
      <c r="D989" s="216" t="s">
        <v>206</v>
      </c>
      <c r="E989" s="217" t="s">
        <v>1026</v>
      </c>
      <c r="F989" s="218" t="s">
        <v>1027</v>
      </c>
      <c r="G989" s="219" t="s">
        <v>209</v>
      </c>
      <c r="H989" s="220">
        <v>200.25999999999999</v>
      </c>
      <c r="I989" s="221"/>
      <c r="J989" s="222">
        <f>ROUND(I989*H989,2)</f>
        <v>0</v>
      </c>
      <c r="K989" s="218" t="s">
        <v>210</v>
      </c>
      <c r="L989" s="46"/>
      <c r="M989" s="223" t="s">
        <v>19</v>
      </c>
      <c r="N989" s="224" t="s">
        <v>43</v>
      </c>
      <c r="O989" s="86"/>
      <c r="P989" s="225">
        <f>O989*H989</f>
        <v>0</v>
      </c>
      <c r="Q989" s="225">
        <v>6.2500000000000003E-06</v>
      </c>
      <c r="R989" s="225">
        <f>Q989*H989</f>
        <v>0.0012516249999999999</v>
      </c>
      <c r="S989" s="225">
        <v>0</v>
      </c>
      <c r="T989" s="226">
        <f>S989*H989</f>
        <v>0</v>
      </c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R989" s="227" t="s">
        <v>321</v>
      </c>
      <c r="AT989" s="227" t="s">
        <v>206</v>
      </c>
      <c r="AU989" s="227" t="s">
        <v>81</v>
      </c>
      <c r="AY989" s="19" t="s">
        <v>203</v>
      </c>
      <c r="BE989" s="228">
        <f>IF(N989="základní",J989,0)</f>
        <v>0</v>
      </c>
      <c r="BF989" s="228">
        <f>IF(N989="snížená",J989,0)</f>
        <v>0</v>
      </c>
      <c r="BG989" s="228">
        <f>IF(N989="zákl. přenesená",J989,0)</f>
        <v>0</v>
      </c>
      <c r="BH989" s="228">
        <f>IF(N989="sníž. přenesená",J989,0)</f>
        <v>0</v>
      </c>
      <c r="BI989" s="228">
        <f>IF(N989="nulová",J989,0)</f>
        <v>0</v>
      </c>
      <c r="BJ989" s="19" t="s">
        <v>79</v>
      </c>
      <c r="BK989" s="228">
        <f>ROUND(I989*H989,2)</f>
        <v>0</v>
      </c>
      <c r="BL989" s="19" t="s">
        <v>321</v>
      </c>
      <c r="BM989" s="227" t="s">
        <v>1360</v>
      </c>
    </row>
    <row r="990" s="2" customFormat="1">
      <c r="A990" s="40"/>
      <c r="B990" s="41"/>
      <c r="C990" s="42"/>
      <c r="D990" s="229" t="s">
        <v>213</v>
      </c>
      <c r="E990" s="42"/>
      <c r="F990" s="230" t="s">
        <v>1029</v>
      </c>
      <c r="G990" s="42"/>
      <c r="H990" s="42"/>
      <c r="I990" s="231"/>
      <c r="J990" s="42"/>
      <c r="K990" s="42"/>
      <c r="L990" s="46"/>
      <c r="M990" s="232"/>
      <c r="N990" s="233"/>
      <c r="O990" s="86"/>
      <c r="P990" s="86"/>
      <c r="Q990" s="86"/>
      <c r="R990" s="86"/>
      <c r="S990" s="86"/>
      <c r="T990" s="87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T990" s="19" t="s">
        <v>213</v>
      </c>
      <c r="AU990" s="19" t="s">
        <v>81</v>
      </c>
    </row>
    <row r="991" s="13" customFormat="1">
      <c r="A991" s="13"/>
      <c r="B991" s="234"/>
      <c r="C991" s="235"/>
      <c r="D991" s="236" t="s">
        <v>215</v>
      </c>
      <c r="E991" s="237" t="s">
        <v>19</v>
      </c>
      <c r="F991" s="238" t="s">
        <v>216</v>
      </c>
      <c r="G991" s="235"/>
      <c r="H991" s="237" t="s">
        <v>19</v>
      </c>
      <c r="I991" s="239"/>
      <c r="J991" s="235"/>
      <c r="K991" s="235"/>
      <c r="L991" s="240"/>
      <c r="M991" s="241"/>
      <c r="N991" s="242"/>
      <c r="O991" s="242"/>
      <c r="P991" s="242"/>
      <c r="Q991" s="242"/>
      <c r="R991" s="242"/>
      <c r="S991" s="242"/>
      <c r="T991" s="24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4" t="s">
        <v>215</v>
      </c>
      <c r="AU991" s="244" t="s">
        <v>81</v>
      </c>
      <c r="AV991" s="13" t="s">
        <v>79</v>
      </c>
      <c r="AW991" s="13" t="s">
        <v>33</v>
      </c>
      <c r="AX991" s="13" t="s">
        <v>72</v>
      </c>
      <c r="AY991" s="244" t="s">
        <v>203</v>
      </c>
    </row>
    <row r="992" s="13" customFormat="1">
      <c r="A992" s="13"/>
      <c r="B992" s="234"/>
      <c r="C992" s="235"/>
      <c r="D992" s="236" t="s">
        <v>215</v>
      </c>
      <c r="E992" s="237" t="s">
        <v>19</v>
      </c>
      <c r="F992" s="238" t="s">
        <v>1313</v>
      </c>
      <c r="G992" s="235"/>
      <c r="H992" s="237" t="s">
        <v>19</v>
      </c>
      <c r="I992" s="239"/>
      <c r="J992" s="235"/>
      <c r="K992" s="235"/>
      <c r="L992" s="240"/>
      <c r="M992" s="241"/>
      <c r="N992" s="242"/>
      <c r="O992" s="242"/>
      <c r="P992" s="242"/>
      <c r="Q992" s="242"/>
      <c r="R992" s="242"/>
      <c r="S992" s="242"/>
      <c r="T992" s="24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4" t="s">
        <v>215</v>
      </c>
      <c r="AU992" s="244" t="s">
        <v>81</v>
      </c>
      <c r="AV992" s="13" t="s">
        <v>79</v>
      </c>
      <c r="AW992" s="13" t="s">
        <v>33</v>
      </c>
      <c r="AX992" s="13" t="s">
        <v>72</v>
      </c>
      <c r="AY992" s="244" t="s">
        <v>203</v>
      </c>
    </row>
    <row r="993" s="13" customFormat="1">
      <c r="A993" s="13"/>
      <c r="B993" s="234"/>
      <c r="C993" s="235"/>
      <c r="D993" s="236" t="s">
        <v>215</v>
      </c>
      <c r="E993" s="237" t="s">
        <v>19</v>
      </c>
      <c r="F993" s="238" t="s">
        <v>541</v>
      </c>
      <c r="G993" s="235"/>
      <c r="H993" s="237" t="s">
        <v>19</v>
      </c>
      <c r="I993" s="239"/>
      <c r="J993" s="235"/>
      <c r="K993" s="235"/>
      <c r="L993" s="240"/>
      <c r="M993" s="241"/>
      <c r="N993" s="242"/>
      <c r="O993" s="242"/>
      <c r="P993" s="242"/>
      <c r="Q993" s="242"/>
      <c r="R993" s="242"/>
      <c r="S993" s="242"/>
      <c r="T993" s="24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4" t="s">
        <v>215</v>
      </c>
      <c r="AU993" s="244" t="s">
        <v>81</v>
      </c>
      <c r="AV993" s="13" t="s">
        <v>79</v>
      </c>
      <c r="AW993" s="13" t="s">
        <v>33</v>
      </c>
      <c r="AX993" s="13" t="s">
        <v>72</v>
      </c>
      <c r="AY993" s="244" t="s">
        <v>203</v>
      </c>
    </row>
    <row r="994" s="13" customFormat="1">
      <c r="A994" s="13"/>
      <c r="B994" s="234"/>
      <c r="C994" s="235"/>
      <c r="D994" s="236" t="s">
        <v>215</v>
      </c>
      <c r="E994" s="237" t="s">
        <v>19</v>
      </c>
      <c r="F994" s="238" t="s">
        <v>949</v>
      </c>
      <c r="G994" s="235"/>
      <c r="H994" s="237" t="s">
        <v>19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215</v>
      </c>
      <c r="AU994" s="244" t="s">
        <v>81</v>
      </c>
      <c r="AV994" s="13" t="s">
        <v>79</v>
      </c>
      <c r="AW994" s="13" t="s">
        <v>33</v>
      </c>
      <c r="AX994" s="13" t="s">
        <v>72</v>
      </c>
      <c r="AY994" s="244" t="s">
        <v>203</v>
      </c>
    </row>
    <row r="995" s="13" customFormat="1">
      <c r="A995" s="13"/>
      <c r="B995" s="234"/>
      <c r="C995" s="235"/>
      <c r="D995" s="236" t="s">
        <v>215</v>
      </c>
      <c r="E995" s="237" t="s">
        <v>19</v>
      </c>
      <c r="F995" s="238" t="s">
        <v>950</v>
      </c>
      <c r="G995" s="235"/>
      <c r="H995" s="237" t="s">
        <v>19</v>
      </c>
      <c r="I995" s="239"/>
      <c r="J995" s="235"/>
      <c r="K995" s="235"/>
      <c r="L995" s="240"/>
      <c r="M995" s="241"/>
      <c r="N995" s="242"/>
      <c r="O995" s="242"/>
      <c r="P995" s="242"/>
      <c r="Q995" s="242"/>
      <c r="R995" s="242"/>
      <c r="S995" s="242"/>
      <c r="T995" s="24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4" t="s">
        <v>215</v>
      </c>
      <c r="AU995" s="244" t="s">
        <v>81</v>
      </c>
      <c r="AV995" s="13" t="s">
        <v>79</v>
      </c>
      <c r="AW995" s="13" t="s">
        <v>33</v>
      </c>
      <c r="AX995" s="13" t="s">
        <v>72</v>
      </c>
      <c r="AY995" s="244" t="s">
        <v>203</v>
      </c>
    </row>
    <row r="996" s="14" customFormat="1">
      <c r="A996" s="14"/>
      <c r="B996" s="245"/>
      <c r="C996" s="246"/>
      <c r="D996" s="236" t="s">
        <v>215</v>
      </c>
      <c r="E996" s="247" t="s">
        <v>19</v>
      </c>
      <c r="F996" s="248" t="s">
        <v>542</v>
      </c>
      <c r="G996" s="246"/>
      <c r="H996" s="249">
        <v>15.44</v>
      </c>
      <c r="I996" s="250"/>
      <c r="J996" s="246"/>
      <c r="K996" s="246"/>
      <c r="L996" s="251"/>
      <c r="M996" s="252"/>
      <c r="N996" s="253"/>
      <c r="O996" s="253"/>
      <c r="P996" s="253"/>
      <c r="Q996" s="253"/>
      <c r="R996" s="253"/>
      <c r="S996" s="253"/>
      <c r="T996" s="25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5" t="s">
        <v>215</v>
      </c>
      <c r="AU996" s="255" t="s">
        <v>81</v>
      </c>
      <c r="AV996" s="14" t="s">
        <v>81</v>
      </c>
      <c r="AW996" s="14" t="s">
        <v>33</v>
      </c>
      <c r="AX996" s="14" t="s">
        <v>72</v>
      </c>
      <c r="AY996" s="255" t="s">
        <v>203</v>
      </c>
    </row>
    <row r="997" s="13" customFormat="1">
      <c r="A997" s="13"/>
      <c r="B997" s="234"/>
      <c r="C997" s="235"/>
      <c r="D997" s="236" t="s">
        <v>215</v>
      </c>
      <c r="E997" s="237" t="s">
        <v>19</v>
      </c>
      <c r="F997" s="238" t="s">
        <v>216</v>
      </c>
      <c r="G997" s="235"/>
      <c r="H997" s="237" t="s">
        <v>19</v>
      </c>
      <c r="I997" s="239"/>
      <c r="J997" s="235"/>
      <c r="K997" s="235"/>
      <c r="L997" s="240"/>
      <c r="M997" s="241"/>
      <c r="N997" s="242"/>
      <c r="O997" s="242"/>
      <c r="P997" s="242"/>
      <c r="Q997" s="242"/>
      <c r="R997" s="242"/>
      <c r="S997" s="242"/>
      <c r="T997" s="24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4" t="s">
        <v>215</v>
      </c>
      <c r="AU997" s="244" t="s">
        <v>81</v>
      </c>
      <c r="AV997" s="13" t="s">
        <v>79</v>
      </c>
      <c r="AW997" s="13" t="s">
        <v>33</v>
      </c>
      <c r="AX997" s="13" t="s">
        <v>72</v>
      </c>
      <c r="AY997" s="244" t="s">
        <v>203</v>
      </c>
    </row>
    <row r="998" s="13" customFormat="1">
      <c r="A998" s="13"/>
      <c r="B998" s="234"/>
      <c r="C998" s="235"/>
      <c r="D998" s="236" t="s">
        <v>215</v>
      </c>
      <c r="E998" s="237" t="s">
        <v>19</v>
      </c>
      <c r="F998" s="238" t="s">
        <v>1314</v>
      </c>
      <c r="G998" s="235"/>
      <c r="H998" s="237" t="s">
        <v>19</v>
      </c>
      <c r="I998" s="239"/>
      <c r="J998" s="235"/>
      <c r="K998" s="235"/>
      <c r="L998" s="240"/>
      <c r="M998" s="241"/>
      <c r="N998" s="242"/>
      <c r="O998" s="242"/>
      <c r="P998" s="242"/>
      <c r="Q998" s="242"/>
      <c r="R998" s="242"/>
      <c r="S998" s="242"/>
      <c r="T998" s="24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4" t="s">
        <v>215</v>
      </c>
      <c r="AU998" s="244" t="s">
        <v>81</v>
      </c>
      <c r="AV998" s="13" t="s">
        <v>79</v>
      </c>
      <c r="AW998" s="13" t="s">
        <v>33</v>
      </c>
      <c r="AX998" s="13" t="s">
        <v>72</v>
      </c>
      <c r="AY998" s="244" t="s">
        <v>203</v>
      </c>
    </row>
    <row r="999" s="13" customFormat="1">
      <c r="A999" s="13"/>
      <c r="B999" s="234"/>
      <c r="C999" s="235"/>
      <c r="D999" s="236" t="s">
        <v>215</v>
      </c>
      <c r="E999" s="237" t="s">
        <v>19</v>
      </c>
      <c r="F999" s="238" t="s">
        <v>544</v>
      </c>
      <c r="G999" s="235"/>
      <c r="H999" s="237" t="s">
        <v>19</v>
      </c>
      <c r="I999" s="239"/>
      <c r="J999" s="235"/>
      <c r="K999" s="235"/>
      <c r="L999" s="240"/>
      <c r="M999" s="241"/>
      <c r="N999" s="242"/>
      <c r="O999" s="242"/>
      <c r="P999" s="242"/>
      <c r="Q999" s="242"/>
      <c r="R999" s="242"/>
      <c r="S999" s="242"/>
      <c r="T999" s="24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4" t="s">
        <v>215</v>
      </c>
      <c r="AU999" s="244" t="s">
        <v>81</v>
      </c>
      <c r="AV999" s="13" t="s">
        <v>79</v>
      </c>
      <c r="AW999" s="13" t="s">
        <v>33</v>
      </c>
      <c r="AX999" s="13" t="s">
        <v>72</v>
      </c>
      <c r="AY999" s="244" t="s">
        <v>203</v>
      </c>
    </row>
    <row r="1000" s="13" customFormat="1">
      <c r="A1000" s="13"/>
      <c r="B1000" s="234"/>
      <c r="C1000" s="235"/>
      <c r="D1000" s="236" t="s">
        <v>215</v>
      </c>
      <c r="E1000" s="237" t="s">
        <v>19</v>
      </c>
      <c r="F1000" s="238" t="s">
        <v>949</v>
      </c>
      <c r="G1000" s="235"/>
      <c r="H1000" s="237" t="s">
        <v>19</v>
      </c>
      <c r="I1000" s="239"/>
      <c r="J1000" s="235"/>
      <c r="K1000" s="235"/>
      <c r="L1000" s="240"/>
      <c r="M1000" s="241"/>
      <c r="N1000" s="242"/>
      <c r="O1000" s="242"/>
      <c r="P1000" s="242"/>
      <c r="Q1000" s="242"/>
      <c r="R1000" s="242"/>
      <c r="S1000" s="242"/>
      <c r="T1000" s="24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4" t="s">
        <v>215</v>
      </c>
      <c r="AU1000" s="244" t="s">
        <v>81</v>
      </c>
      <c r="AV1000" s="13" t="s">
        <v>79</v>
      </c>
      <c r="AW1000" s="13" t="s">
        <v>33</v>
      </c>
      <c r="AX1000" s="13" t="s">
        <v>72</v>
      </c>
      <c r="AY1000" s="244" t="s">
        <v>203</v>
      </c>
    </row>
    <row r="1001" s="13" customFormat="1">
      <c r="A1001" s="13"/>
      <c r="B1001" s="234"/>
      <c r="C1001" s="235"/>
      <c r="D1001" s="236" t="s">
        <v>215</v>
      </c>
      <c r="E1001" s="237" t="s">
        <v>19</v>
      </c>
      <c r="F1001" s="238" t="s">
        <v>950</v>
      </c>
      <c r="G1001" s="235"/>
      <c r="H1001" s="237" t="s">
        <v>19</v>
      </c>
      <c r="I1001" s="239"/>
      <c r="J1001" s="235"/>
      <c r="K1001" s="235"/>
      <c r="L1001" s="240"/>
      <c r="M1001" s="241"/>
      <c r="N1001" s="242"/>
      <c r="O1001" s="242"/>
      <c r="P1001" s="242"/>
      <c r="Q1001" s="242"/>
      <c r="R1001" s="242"/>
      <c r="S1001" s="242"/>
      <c r="T1001" s="24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4" t="s">
        <v>215</v>
      </c>
      <c r="AU1001" s="244" t="s">
        <v>81</v>
      </c>
      <c r="AV1001" s="13" t="s">
        <v>79</v>
      </c>
      <c r="AW1001" s="13" t="s">
        <v>33</v>
      </c>
      <c r="AX1001" s="13" t="s">
        <v>72</v>
      </c>
      <c r="AY1001" s="244" t="s">
        <v>203</v>
      </c>
    </row>
    <row r="1002" s="14" customFormat="1">
      <c r="A1002" s="14"/>
      <c r="B1002" s="245"/>
      <c r="C1002" s="246"/>
      <c r="D1002" s="236" t="s">
        <v>215</v>
      </c>
      <c r="E1002" s="247" t="s">
        <v>19</v>
      </c>
      <c r="F1002" s="248" t="s">
        <v>545</v>
      </c>
      <c r="G1002" s="246"/>
      <c r="H1002" s="249">
        <v>14.92</v>
      </c>
      <c r="I1002" s="250"/>
      <c r="J1002" s="246"/>
      <c r="K1002" s="246"/>
      <c r="L1002" s="251"/>
      <c r="M1002" s="252"/>
      <c r="N1002" s="253"/>
      <c r="O1002" s="253"/>
      <c r="P1002" s="253"/>
      <c r="Q1002" s="253"/>
      <c r="R1002" s="253"/>
      <c r="S1002" s="253"/>
      <c r="T1002" s="25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5" t="s">
        <v>215</v>
      </c>
      <c r="AU1002" s="255" t="s">
        <v>81</v>
      </c>
      <c r="AV1002" s="14" t="s">
        <v>81</v>
      </c>
      <c r="AW1002" s="14" t="s">
        <v>33</v>
      </c>
      <c r="AX1002" s="14" t="s">
        <v>72</v>
      </c>
      <c r="AY1002" s="255" t="s">
        <v>203</v>
      </c>
    </row>
    <row r="1003" s="13" customFormat="1">
      <c r="A1003" s="13"/>
      <c r="B1003" s="234"/>
      <c r="C1003" s="235"/>
      <c r="D1003" s="236" t="s">
        <v>215</v>
      </c>
      <c r="E1003" s="237" t="s">
        <v>19</v>
      </c>
      <c r="F1003" s="238" t="s">
        <v>216</v>
      </c>
      <c r="G1003" s="235"/>
      <c r="H1003" s="237" t="s">
        <v>19</v>
      </c>
      <c r="I1003" s="239"/>
      <c r="J1003" s="235"/>
      <c r="K1003" s="235"/>
      <c r="L1003" s="240"/>
      <c r="M1003" s="241"/>
      <c r="N1003" s="242"/>
      <c r="O1003" s="242"/>
      <c r="P1003" s="242"/>
      <c r="Q1003" s="242"/>
      <c r="R1003" s="242"/>
      <c r="S1003" s="242"/>
      <c r="T1003" s="24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4" t="s">
        <v>215</v>
      </c>
      <c r="AU1003" s="244" t="s">
        <v>81</v>
      </c>
      <c r="AV1003" s="13" t="s">
        <v>79</v>
      </c>
      <c r="AW1003" s="13" t="s">
        <v>33</v>
      </c>
      <c r="AX1003" s="13" t="s">
        <v>72</v>
      </c>
      <c r="AY1003" s="244" t="s">
        <v>203</v>
      </c>
    </row>
    <row r="1004" s="13" customFormat="1">
      <c r="A1004" s="13"/>
      <c r="B1004" s="234"/>
      <c r="C1004" s="235"/>
      <c r="D1004" s="236" t="s">
        <v>215</v>
      </c>
      <c r="E1004" s="237" t="s">
        <v>19</v>
      </c>
      <c r="F1004" s="238" t="s">
        <v>1315</v>
      </c>
      <c r="G1004" s="235"/>
      <c r="H1004" s="237" t="s">
        <v>19</v>
      </c>
      <c r="I1004" s="239"/>
      <c r="J1004" s="235"/>
      <c r="K1004" s="235"/>
      <c r="L1004" s="240"/>
      <c r="M1004" s="241"/>
      <c r="N1004" s="242"/>
      <c r="O1004" s="242"/>
      <c r="P1004" s="242"/>
      <c r="Q1004" s="242"/>
      <c r="R1004" s="242"/>
      <c r="S1004" s="242"/>
      <c r="T1004" s="24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4" t="s">
        <v>215</v>
      </c>
      <c r="AU1004" s="244" t="s">
        <v>81</v>
      </c>
      <c r="AV1004" s="13" t="s">
        <v>79</v>
      </c>
      <c r="AW1004" s="13" t="s">
        <v>33</v>
      </c>
      <c r="AX1004" s="13" t="s">
        <v>72</v>
      </c>
      <c r="AY1004" s="244" t="s">
        <v>203</v>
      </c>
    </row>
    <row r="1005" s="13" customFormat="1">
      <c r="A1005" s="13"/>
      <c r="B1005" s="234"/>
      <c r="C1005" s="235"/>
      <c r="D1005" s="236" t="s">
        <v>215</v>
      </c>
      <c r="E1005" s="237" t="s">
        <v>19</v>
      </c>
      <c r="F1005" s="238" t="s">
        <v>547</v>
      </c>
      <c r="G1005" s="235"/>
      <c r="H1005" s="237" t="s">
        <v>19</v>
      </c>
      <c r="I1005" s="239"/>
      <c r="J1005" s="235"/>
      <c r="K1005" s="235"/>
      <c r="L1005" s="240"/>
      <c r="M1005" s="241"/>
      <c r="N1005" s="242"/>
      <c r="O1005" s="242"/>
      <c r="P1005" s="242"/>
      <c r="Q1005" s="242"/>
      <c r="R1005" s="242"/>
      <c r="S1005" s="242"/>
      <c r="T1005" s="24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4" t="s">
        <v>215</v>
      </c>
      <c r="AU1005" s="244" t="s">
        <v>81</v>
      </c>
      <c r="AV1005" s="13" t="s">
        <v>79</v>
      </c>
      <c r="AW1005" s="13" t="s">
        <v>33</v>
      </c>
      <c r="AX1005" s="13" t="s">
        <v>72</v>
      </c>
      <c r="AY1005" s="244" t="s">
        <v>203</v>
      </c>
    </row>
    <row r="1006" s="13" customFormat="1">
      <c r="A1006" s="13"/>
      <c r="B1006" s="234"/>
      <c r="C1006" s="235"/>
      <c r="D1006" s="236" t="s">
        <v>215</v>
      </c>
      <c r="E1006" s="237" t="s">
        <v>19</v>
      </c>
      <c r="F1006" s="238" t="s">
        <v>949</v>
      </c>
      <c r="G1006" s="235"/>
      <c r="H1006" s="237" t="s">
        <v>19</v>
      </c>
      <c r="I1006" s="239"/>
      <c r="J1006" s="235"/>
      <c r="K1006" s="235"/>
      <c r="L1006" s="240"/>
      <c r="M1006" s="241"/>
      <c r="N1006" s="242"/>
      <c r="O1006" s="242"/>
      <c r="P1006" s="242"/>
      <c r="Q1006" s="242"/>
      <c r="R1006" s="242"/>
      <c r="S1006" s="242"/>
      <c r="T1006" s="24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4" t="s">
        <v>215</v>
      </c>
      <c r="AU1006" s="244" t="s">
        <v>81</v>
      </c>
      <c r="AV1006" s="13" t="s">
        <v>79</v>
      </c>
      <c r="AW1006" s="13" t="s">
        <v>33</v>
      </c>
      <c r="AX1006" s="13" t="s">
        <v>72</v>
      </c>
      <c r="AY1006" s="244" t="s">
        <v>203</v>
      </c>
    </row>
    <row r="1007" s="13" customFormat="1">
      <c r="A1007" s="13"/>
      <c r="B1007" s="234"/>
      <c r="C1007" s="235"/>
      <c r="D1007" s="236" t="s">
        <v>215</v>
      </c>
      <c r="E1007" s="237" t="s">
        <v>19</v>
      </c>
      <c r="F1007" s="238" t="s">
        <v>950</v>
      </c>
      <c r="G1007" s="235"/>
      <c r="H1007" s="237" t="s">
        <v>19</v>
      </c>
      <c r="I1007" s="239"/>
      <c r="J1007" s="235"/>
      <c r="K1007" s="235"/>
      <c r="L1007" s="240"/>
      <c r="M1007" s="241"/>
      <c r="N1007" s="242"/>
      <c r="O1007" s="242"/>
      <c r="P1007" s="242"/>
      <c r="Q1007" s="242"/>
      <c r="R1007" s="242"/>
      <c r="S1007" s="242"/>
      <c r="T1007" s="24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4" t="s">
        <v>215</v>
      </c>
      <c r="AU1007" s="244" t="s">
        <v>81</v>
      </c>
      <c r="AV1007" s="13" t="s">
        <v>79</v>
      </c>
      <c r="AW1007" s="13" t="s">
        <v>33</v>
      </c>
      <c r="AX1007" s="13" t="s">
        <v>72</v>
      </c>
      <c r="AY1007" s="244" t="s">
        <v>203</v>
      </c>
    </row>
    <row r="1008" s="14" customFormat="1">
      <c r="A1008" s="14"/>
      <c r="B1008" s="245"/>
      <c r="C1008" s="246"/>
      <c r="D1008" s="236" t="s">
        <v>215</v>
      </c>
      <c r="E1008" s="247" t="s">
        <v>19</v>
      </c>
      <c r="F1008" s="248" t="s">
        <v>548</v>
      </c>
      <c r="G1008" s="246"/>
      <c r="H1008" s="249">
        <v>18.780000000000001</v>
      </c>
      <c r="I1008" s="250"/>
      <c r="J1008" s="246"/>
      <c r="K1008" s="246"/>
      <c r="L1008" s="251"/>
      <c r="M1008" s="252"/>
      <c r="N1008" s="253"/>
      <c r="O1008" s="253"/>
      <c r="P1008" s="253"/>
      <c r="Q1008" s="253"/>
      <c r="R1008" s="253"/>
      <c r="S1008" s="253"/>
      <c r="T1008" s="25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5" t="s">
        <v>215</v>
      </c>
      <c r="AU1008" s="255" t="s">
        <v>81</v>
      </c>
      <c r="AV1008" s="14" t="s">
        <v>81</v>
      </c>
      <c r="AW1008" s="14" t="s">
        <v>33</v>
      </c>
      <c r="AX1008" s="14" t="s">
        <v>72</v>
      </c>
      <c r="AY1008" s="255" t="s">
        <v>203</v>
      </c>
    </row>
    <row r="1009" s="13" customFormat="1">
      <c r="A1009" s="13"/>
      <c r="B1009" s="234"/>
      <c r="C1009" s="235"/>
      <c r="D1009" s="236" t="s">
        <v>215</v>
      </c>
      <c r="E1009" s="237" t="s">
        <v>19</v>
      </c>
      <c r="F1009" s="238" t="s">
        <v>216</v>
      </c>
      <c r="G1009" s="235"/>
      <c r="H1009" s="237" t="s">
        <v>19</v>
      </c>
      <c r="I1009" s="239"/>
      <c r="J1009" s="235"/>
      <c r="K1009" s="235"/>
      <c r="L1009" s="240"/>
      <c r="M1009" s="241"/>
      <c r="N1009" s="242"/>
      <c r="O1009" s="242"/>
      <c r="P1009" s="242"/>
      <c r="Q1009" s="242"/>
      <c r="R1009" s="242"/>
      <c r="S1009" s="242"/>
      <c r="T1009" s="24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4" t="s">
        <v>215</v>
      </c>
      <c r="AU1009" s="244" t="s">
        <v>81</v>
      </c>
      <c r="AV1009" s="13" t="s">
        <v>79</v>
      </c>
      <c r="AW1009" s="13" t="s">
        <v>33</v>
      </c>
      <c r="AX1009" s="13" t="s">
        <v>72</v>
      </c>
      <c r="AY1009" s="244" t="s">
        <v>203</v>
      </c>
    </row>
    <row r="1010" s="13" customFormat="1">
      <c r="A1010" s="13"/>
      <c r="B1010" s="234"/>
      <c r="C1010" s="235"/>
      <c r="D1010" s="236" t="s">
        <v>215</v>
      </c>
      <c r="E1010" s="237" t="s">
        <v>19</v>
      </c>
      <c r="F1010" s="238" t="s">
        <v>1316</v>
      </c>
      <c r="G1010" s="235"/>
      <c r="H1010" s="237" t="s">
        <v>19</v>
      </c>
      <c r="I1010" s="239"/>
      <c r="J1010" s="235"/>
      <c r="K1010" s="235"/>
      <c r="L1010" s="240"/>
      <c r="M1010" s="241"/>
      <c r="N1010" s="242"/>
      <c r="O1010" s="242"/>
      <c r="P1010" s="242"/>
      <c r="Q1010" s="242"/>
      <c r="R1010" s="242"/>
      <c r="S1010" s="242"/>
      <c r="T1010" s="24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4" t="s">
        <v>215</v>
      </c>
      <c r="AU1010" s="244" t="s">
        <v>81</v>
      </c>
      <c r="AV1010" s="13" t="s">
        <v>79</v>
      </c>
      <c r="AW1010" s="13" t="s">
        <v>33</v>
      </c>
      <c r="AX1010" s="13" t="s">
        <v>72</v>
      </c>
      <c r="AY1010" s="244" t="s">
        <v>203</v>
      </c>
    </row>
    <row r="1011" s="13" customFormat="1">
      <c r="A1011" s="13"/>
      <c r="B1011" s="234"/>
      <c r="C1011" s="235"/>
      <c r="D1011" s="236" t="s">
        <v>215</v>
      </c>
      <c r="E1011" s="237" t="s">
        <v>19</v>
      </c>
      <c r="F1011" s="238" t="s">
        <v>550</v>
      </c>
      <c r="G1011" s="235"/>
      <c r="H1011" s="237" t="s">
        <v>19</v>
      </c>
      <c r="I1011" s="239"/>
      <c r="J1011" s="235"/>
      <c r="K1011" s="235"/>
      <c r="L1011" s="240"/>
      <c r="M1011" s="241"/>
      <c r="N1011" s="242"/>
      <c r="O1011" s="242"/>
      <c r="P1011" s="242"/>
      <c r="Q1011" s="242"/>
      <c r="R1011" s="242"/>
      <c r="S1011" s="242"/>
      <c r="T1011" s="24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4" t="s">
        <v>215</v>
      </c>
      <c r="AU1011" s="244" t="s">
        <v>81</v>
      </c>
      <c r="AV1011" s="13" t="s">
        <v>79</v>
      </c>
      <c r="AW1011" s="13" t="s">
        <v>33</v>
      </c>
      <c r="AX1011" s="13" t="s">
        <v>72</v>
      </c>
      <c r="AY1011" s="244" t="s">
        <v>203</v>
      </c>
    </row>
    <row r="1012" s="13" customFormat="1">
      <c r="A1012" s="13"/>
      <c r="B1012" s="234"/>
      <c r="C1012" s="235"/>
      <c r="D1012" s="236" t="s">
        <v>215</v>
      </c>
      <c r="E1012" s="237" t="s">
        <v>19</v>
      </c>
      <c r="F1012" s="238" t="s">
        <v>949</v>
      </c>
      <c r="G1012" s="235"/>
      <c r="H1012" s="237" t="s">
        <v>19</v>
      </c>
      <c r="I1012" s="239"/>
      <c r="J1012" s="235"/>
      <c r="K1012" s="235"/>
      <c r="L1012" s="240"/>
      <c r="M1012" s="241"/>
      <c r="N1012" s="242"/>
      <c r="O1012" s="242"/>
      <c r="P1012" s="242"/>
      <c r="Q1012" s="242"/>
      <c r="R1012" s="242"/>
      <c r="S1012" s="242"/>
      <c r="T1012" s="24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4" t="s">
        <v>215</v>
      </c>
      <c r="AU1012" s="244" t="s">
        <v>81</v>
      </c>
      <c r="AV1012" s="13" t="s">
        <v>79</v>
      </c>
      <c r="AW1012" s="13" t="s">
        <v>33</v>
      </c>
      <c r="AX1012" s="13" t="s">
        <v>72</v>
      </c>
      <c r="AY1012" s="244" t="s">
        <v>203</v>
      </c>
    </row>
    <row r="1013" s="13" customFormat="1">
      <c r="A1013" s="13"/>
      <c r="B1013" s="234"/>
      <c r="C1013" s="235"/>
      <c r="D1013" s="236" t="s">
        <v>215</v>
      </c>
      <c r="E1013" s="237" t="s">
        <v>19</v>
      </c>
      <c r="F1013" s="238" t="s">
        <v>950</v>
      </c>
      <c r="G1013" s="235"/>
      <c r="H1013" s="237" t="s">
        <v>19</v>
      </c>
      <c r="I1013" s="239"/>
      <c r="J1013" s="235"/>
      <c r="K1013" s="235"/>
      <c r="L1013" s="240"/>
      <c r="M1013" s="241"/>
      <c r="N1013" s="242"/>
      <c r="O1013" s="242"/>
      <c r="P1013" s="242"/>
      <c r="Q1013" s="242"/>
      <c r="R1013" s="242"/>
      <c r="S1013" s="242"/>
      <c r="T1013" s="24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4" t="s">
        <v>215</v>
      </c>
      <c r="AU1013" s="244" t="s">
        <v>81</v>
      </c>
      <c r="AV1013" s="13" t="s">
        <v>79</v>
      </c>
      <c r="AW1013" s="13" t="s">
        <v>33</v>
      </c>
      <c r="AX1013" s="13" t="s">
        <v>72</v>
      </c>
      <c r="AY1013" s="244" t="s">
        <v>203</v>
      </c>
    </row>
    <row r="1014" s="14" customFormat="1">
      <c r="A1014" s="14"/>
      <c r="B1014" s="245"/>
      <c r="C1014" s="246"/>
      <c r="D1014" s="236" t="s">
        <v>215</v>
      </c>
      <c r="E1014" s="247" t="s">
        <v>19</v>
      </c>
      <c r="F1014" s="248" t="s">
        <v>551</v>
      </c>
      <c r="G1014" s="246"/>
      <c r="H1014" s="249">
        <v>12.67</v>
      </c>
      <c r="I1014" s="250"/>
      <c r="J1014" s="246"/>
      <c r="K1014" s="246"/>
      <c r="L1014" s="251"/>
      <c r="M1014" s="252"/>
      <c r="N1014" s="253"/>
      <c r="O1014" s="253"/>
      <c r="P1014" s="253"/>
      <c r="Q1014" s="253"/>
      <c r="R1014" s="253"/>
      <c r="S1014" s="253"/>
      <c r="T1014" s="25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5" t="s">
        <v>215</v>
      </c>
      <c r="AU1014" s="255" t="s">
        <v>81</v>
      </c>
      <c r="AV1014" s="14" t="s">
        <v>81</v>
      </c>
      <c r="AW1014" s="14" t="s">
        <v>33</v>
      </c>
      <c r="AX1014" s="14" t="s">
        <v>72</v>
      </c>
      <c r="AY1014" s="255" t="s">
        <v>203</v>
      </c>
    </row>
    <row r="1015" s="13" customFormat="1">
      <c r="A1015" s="13"/>
      <c r="B1015" s="234"/>
      <c r="C1015" s="235"/>
      <c r="D1015" s="236" t="s">
        <v>215</v>
      </c>
      <c r="E1015" s="237" t="s">
        <v>19</v>
      </c>
      <c r="F1015" s="238" t="s">
        <v>216</v>
      </c>
      <c r="G1015" s="235"/>
      <c r="H1015" s="237" t="s">
        <v>19</v>
      </c>
      <c r="I1015" s="239"/>
      <c r="J1015" s="235"/>
      <c r="K1015" s="235"/>
      <c r="L1015" s="240"/>
      <c r="M1015" s="241"/>
      <c r="N1015" s="242"/>
      <c r="O1015" s="242"/>
      <c r="P1015" s="242"/>
      <c r="Q1015" s="242"/>
      <c r="R1015" s="242"/>
      <c r="S1015" s="242"/>
      <c r="T1015" s="24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4" t="s">
        <v>215</v>
      </c>
      <c r="AU1015" s="244" t="s">
        <v>81</v>
      </c>
      <c r="AV1015" s="13" t="s">
        <v>79</v>
      </c>
      <c r="AW1015" s="13" t="s">
        <v>33</v>
      </c>
      <c r="AX1015" s="13" t="s">
        <v>72</v>
      </c>
      <c r="AY1015" s="244" t="s">
        <v>203</v>
      </c>
    </row>
    <row r="1016" s="13" customFormat="1">
      <c r="A1016" s="13"/>
      <c r="B1016" s="234"/>
      <c r="C1016" s="235"/>
      <c r="D1016" s="236" t="s">
        <v>215</v>
      </c>
      <c r="E1016" s="237" t="s">
        <v>19</v>
      </c>
      <c r="F1016" s="238" t="s">
        <v>1317</v>
      </c>
      <c r="G1016" s="235"/>
      <c r="H1016" s="237" t="s">
        <v>19</v>
      </c>
      <c r="I1016" s="239"/>
      <c r="J1016" s="235"/>
      <c r="K1016" s="235"/>
      <c r="L1016" s="240"/>
      <c r="M1016" s="241"/>
      <c r="N1016" s="242"/>
      <c r="O1016" s="242"/>
      <c r="P1016" s="242"/>
      <c r="Q1016" s="242"/>
      <c r="R1016" s="242"/>
      <c r="S1016" s="242"/>
      <c r="T1016" s="24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4" t="s">
        <v>215</v>
      </c>
      <c r="AU1016" s="244" t="s">
        <v>81</v>
      </c>
      <c r="AV1016" s="13" t="s">
        <v>79</v>
      </c>
      <c r="AW1016" s="13" t="s">
        <v>33</v>
      </c>
      <c r="AX1016" s="13" t="s">
        <v>72</v>
      </c>
      <c r="AY1016" s="244" t="s">
        <v>203</v>
      </c>
    </row>
    <row r="1017" s="13" customFormat="1">
      <c r="A1017" s="13"/>
      <c r="B1017" s="234"/>
      <c r="C1017" s="235"/>
      <c r="D1017" s="236" t="s">
        <v>215</v>
      </c>
      <c r="E1017" s="237" t="s">
        <v>19</v>
      </c>
      <c r="F1017" s="238" t="s">
        <v>556</v>
      </c>
      <c r="G1017" s="235"/>
      <c r="H1017" s="237" t="s">
        <v>19</v>
      </c>
      <c r="I1017" s="239"/>
      <c r="J1017" s="235"/>
      <c r="K1017" s="235"/>
      <c r="L1017" s="240"/>
      <c r="M1017" s="241"/>
      <c r="N1017" s="242"/>
      <c r="O1017" s="242"/>
      <c r="P1017" s="242"/>
      <c r="Q1017" s="242"/>
      <c r="R1017" s="242"/>
      <c r="S1017" s="242"/>
      <c r="T1017" s="24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4" t="s">
        <v>215</v>
      </c>
      <c r="AU1017" s="244" t="s">
        <v>81</v>
      </c>
      <c r="AV1017" s="13" t="s">
        <v>79</v>
      </c>
      <c r="AW1017" s="13" t="s">
        <v>33</v>
      </c>
      <c r="AX1017" s="13" t="s">
        <v>72</v>
      </c>
      <c r="AY1017" s="244" t="s">
        <v>203</v>
      </c>
    </row>
    <row r="1018" s="13" customFormat="1">
      <c r="A1018" s="13"/>
      <c r="B1018" s="234"/>
      <c r="C1018" s="235"/>
      <c r="D1018" s="236" t="s">
        <v>215</v>
      </c>
      <c r="E1018" s="237" t="s">
        <v>19</v>
      </c>
      <c r="F1018" s="238" t="s">
        <v>949</v>
      </c>
      <c r="G1018" s="235"/>
      <c r="H1018" s="237" t="s">
        <v>19</v>
      </c>
      <c r="I1018" s="239"/>
      <c r="J1018" s="235"/>
      <c r="K1018" s="235"/>
      <c r="L1018" s="240"/>
      <c r="M1018" s="241"/>
      <c r="N1018" s="242"/>
      <c r="O1018" s="242"/>
      <c r="P1018" s="242"/>
      <c r="Q1018" s="242"/>
      <c r="R1018" s="242"/>
      <c r="S1018" s="242"/>
      <c r="T1018" s="24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4" t="s">
        <v>215</v>
      </c>
      <c r="AU1018" s="244" t="s">
        <v>81</v>
      </c>
      <c r="AV1018" s="13" t="s">
        <v>79</v>
      </c>
      <c r="AW1018" s="13" t="s">
        <v>33</v>
      </c>
      <c r="AX1018" s="13" t="s">
        <v>72</v>
      </c>
      <c r="AY1018" s="244" t="s">
        <v>203</v>
      </c>
    </row>
    <row r="1019" s="13" customFormat="1">
      <c r="A1019" s="13"/>
      <c r="B1019" s="234"/>
      <c r="C1019" s="235"/>
      <c r="D1019" s="236" t="s">
        <v>215</v>
      </c>
      <c r="E1019" s="237" t="s">
        <v>19</v>
      </c>
      <c r="F1019" s="238" t="s">
        <v>950</v>
      </c>
      <c r="G1019" s="235"/>
      <c r="H1019" s="237" t="s">
        <v>19</v>
      </c>
      <c r="I1019" s="239"/>
      <c r="J1019" s="235"/>
      <c r="K1019" s="235"/>
      <c r="L1019" s="240"/>
      <c r="M1019" s="241"/>
      <c r="N1019" s="242"/>
      <c r="O1019" s="242"/>
      <c r="P1019" s="242"/>
      <c r="Q1019" s="242"/>
      <c r="R1019" s="242"/>
      <c r="S1019" s="242"/>
      <c r="T1019" s="24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4" t="s">
        <v>215</v>
      </c>
      <c r="AU1019" s="244" t="s">
        <v>81</v>
      </c>
      <c r="AV1019" s="13" t="s">
        <v>79</v>
      </c>
      <c r="AW1019" s="13" t="s">
        <v>33</v>
      </c>
      <c r="AX1019" s="13" t="s">
        <v>72</v>
      </c>
      <c r="AY1019" s="244" t="s">
        <v>203</v>
      </c>
    </row>
    <row r="1020" s="14" customFormat="1">
      <c r="A1020" s="14"/>
      <c r="B1020" s="245"/>
      <c r="C1020" s="246"/>
      <c r="D1020" s="236" t="s">
        <v>215</v>
      </c>
      <c r="E1020" s="247" t="s">
        <v>19</v>
      </c>
      <c r="F1020" s="248" t="s">
        <v>557</v>
      </c>
      <c r="G1020" s="246"/>
      <c r="H1020" s="249">
        <v>15.09</v>
      </c>
      <c r="I1020" s="250"/>
      <c r="J1020" s="246"/>
      <c r="K1020" s="246"/>
      <c r="L1020" s="251"/>
      <c r="M1020" s="252"/>
      <c r="N1020" s="253"/>
      <c r="O1020" s="253"/>
      <c r="P1020" s="253"/>
      <c r="Q1020" s="253"/>
      <c r="R1020" s="253"/>
      <c r="S1020" s="253"/>
      <c r="T1020" s="25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5" t="s">
        <v>215</v>
      </c>
      <c r="AU1020" s="255" t="s">
        <v>81</v>
      </c>
      <c r="AV1020" s="14" t="s">
        <v>81</v>
      </c>
      <c r="AW1020" s="14" t="s">
        <v>33</v>
      </c>
      <c r="AX1020" s="14" t="s">
        <v>72</v>
      </c>
      <c r="AY1020" s="255" t="s">
        <v>203</v>
      </c>
    </row>
    <row r="1021" s="13" customFormat="1">
      <c r="A1021" s="13"/>
      <c r="B1021" s="234"/>
      <c r="C1021" s="235"/>
      <c r="D1021" s="236" t="s">
        <v>215</v>
      </c>
      <c r="E1021" s="237" t="s">
        <v>19</v>
      </c>
      <c r="F1021" s="238" t="s">
        <v>216</v>
      </c>
      <c r="G1021" s="235"/>
      <c r="H1021" s="237" t="s">
        <v>19</v>
      </c>
      <c r="I1021" s="239"/>
      <c r="J1021" s="235"/>
      <c r="K1021" s="235"/>
      <c r="L1021" s="240"/>
      <c r="M1021" s="241"/>
      <c r="N1021" s="242"/>
      <c r="O1021" s="242"/>
      <c r="P1021" s="242"/>
      <c r="Q1021" s="242"/>
      <c r="R1021" s="242"/>
      <c r="S1021" s="242"/>
      <c r="T1021" s="24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4" t="s">
        <v>215</v>
      </c>
      <c r="AU1021" s="244" t="s">
        <v>81</v>
      </c>
      <c r="AV1021" s="13" t="s">
        <v>79</v>
      </c>
      <c r="AW1021" s="13" t="s">
        <v>33</v>
      </c>
      <c r="AX1021" s="13" t="s">
        <v>72</v>
      </c>
      <c r="AY1021" s="244" t="s">
        <v>203</v>
      </c>
    </row>
    <row r="1022" s="13" customFormat="1">
      <c r="A1022" s="13"/>
      <c r="B1022" s="234"/>
      <c r="C1022" s="235"/>
      <c r="D1022" s="236" t="s">
        <v>215</v>
      </c>
      <c r="E1022" s="237" t="s">
        <v>19</v>
      </c>
      <c r="F1022" s="238" t="s">
        <v>1318</v>
      </c>
      <c r="G1022" s="235"/>
      <c r="H1022" s="237" t="s">
        <v>19</v>
      </c>
      <c r="I1022" s="239"/>
      <c r="J1022" s="235"/>
      <c r="K1022" s="235"/>
      <c r="L1022" s="240"/>
      <c r="M1022" s="241"/>
      <c r="N1022" s="242"/>
      <c r="O1022" s="242"/>
      <c r="P1022" s="242"/>
      <c r="Q1022" s="242"/>
      <c r="R1022" s="242"/>
      <c r="S1022" s="242"/>
      <c r="T1022" s="24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4" t="s">
        <v>215</v>
      </c>
      <c r="AU1022" s="244" t="s">
        <v>81</v>
      </c>
      <c r="AV1022" s="13" t="s">
        <v>79</v>
      </c>
      <c r="AW1022" s="13" t="s">
        <v>33</v>
      </c>
      <c r="AX1022" s="13" t="s">
        <v>72</v>
      </c>
      <c r="AY1022" s="244" t="s">
        <v>203</v>
      </c>
    </row>
    <row r="1023" s="13" customFormat="1">
      <c r="A1023" s="13"/>
      <c r="B1023" s="234"/>
      <c r="C1023" s="235"/>
      <c r="D1023" s="236" t="s">
        <v>215</v>
      </c>
      <c r="E1023" s="237" t="s">
        <v>19</v>
      </c>
      <c r="F1023" s="238" t="s">
        <v>559</v>
      </c>
      <c r="G1023" s="235"/>
      <c r="H1023" s="237" t="s">
        <v>19</v>
      </c>
      <c r="I1023" s="239"/>
      <c r="J1023" s="235"/>
      <c r="K1023" s="235"/>
      <c r="L1023" s="240"/>
      <c r="M1023" s="241"/>
      <c r="N1023" s="242"/>
      <c r="O1023" s="242"/>
      <c r="P1023" s="242"/>
      <c r="Q1023" s="242"/>
      <c r="R1023" s="242"/>
      <c r="S1023" s="242"/>
      <c r="T1023" s="24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4" t="s">
        <v>215</v>
      </c>
      <c r="AU1023" s="244" t="s">
        <v>81</v>
      </c>
      <c r="AV1023" s="13" t="s">
        <v>79</v>
      </c>
      <c r="AW1023" s="13" t="s">
        <v>33</v>
      </c>
      <c r="AX1023" s="13" t="s">
        <v>72</v>
      </c>
      <c r="AY1023" s="244" t="s">
        <v>203</v>
      </c>
    </row>
    <row r="1024" s="13" customFormat="1">
      <c r="A1024" s="13"/>
      <c r="B1024" s="234"/>
      <c r="C1024" s="235"/>
      <c r="D1024" s="236" t="s">
        <v>215</v>
      </c>
      <c r="E1024" s="237" t="s">
        <v>19</v>
      </c>
      <c r="F1024" s="238" t="s">
        <v>949</v>
      </c>
      <c r="G1024" s="235"/>
      <c r="H1024" s="237" t="s">
        <v>19</v>
      </c>
      <c r="I1024" s="239"/>
      <c r="J1024" s="235"/>
      <c r="K1024" s="235"/>
      <c r="L1024" s="240"/>
      <c r="M1024" s="241"/>
      <c r="N1024" s="242"/>
      <c r="O1024" s="242"/>
      <c r="P1024" s="242"/>
      <c r="Q1024" s="242"/>
      <c r="R1024" s="242"/>
      <c r="S1024" s="242"/>
      <c r="T1024" s="24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4" t="s">
        <v>215</v>
      </c>
      <c r="AU1024" s="244" t="s">
        <v>81</v>
      </c>
      <c r="AV1024" s="13" t="s">
        <v>79</v>
      </c>
      <c r="AW1024" s="13" t="s">
        <v>33</v>
      </c>
      <c r="AX1024" s="13" t="s">
        <v>72</v>
      </c>
      <c r="AY1024" s="244" t="s">
        <v>203</v>
      </c>
    </row>
    <row r="1025" s="13" customFormat="1">
      <c r="A1025" s="13"/>
      <c r="B1025" s="234"/>
      <c r="C1025" s="235"/>
      <c r="D1025" s="236" t="s">
        <v>215</v>
      </c>
      <c r="E1025" s="237" t="s">
        <v>19</v>
      </c>
      <c r="F1025" s="238" t="s">
        <v>950</v>
      </c>
      <c r="G1025" s="235"/>
      <c r="H1025" s="237" t="s">
        <v>19</v>
      </c>
      <c r="I1025" s="239"/>
      <c r="J1025" s="235"/>
      <c r="K1025" s="235"/>
      <c r="L1025" s="240"/>
      <c r="M1025" s="241"/>
      <c r="N1025" s="242"/>
      <c r="O1025" s="242"/>
      <c r="P1025" s="242"/>
      <c r="Q1025" s="242"/>
      <c r="R1025" s="242"/>
      <c r="S1025" s="242"/>
      <c r="T1025" s="24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4" t="s">
        <v>215</v>
      </c>
      <c r="AU1025" s="244" t="s">
        <v>81</v>
      </c>
      <c r="AV1025" s="13" t="s">
        <v>79</v>
      </c>
      <c r="AW1025" s="13" t="s">
        <v>33</v>
      </c>
      <c r="AX1025" s="13" t="s">
        <v>72</v>
      </c>
      <c r="AY1025" s="244" t="s">
        <v>203</v>
      </c>
    </row>
    <row r="1026" s="14" customFormat="1">
      <c r="A1026" s="14"/>
      <c r="B1026" s="245"/>
      <c r="C1026" s="246"/>
      <c r="D1026" s="236" t="s">
        <v>215</v>
      </c>
      <c r="E1026" s="247" t="s">
        <v>19</v>
      </c>
      <c r="F1026" s="248" t="s">
        <v>560</v>
      </c>
      <c r="G1026" s="246"/>
      <c r="H1026" s="249">
        <v>38.869999999999997</v>
      </c>
      <c r="I1026" s="250"/>
      <c r="J1026" s="246"/>
      <c r="K1026" s="246"/>
      <c r="L1026" s="251"/>
      <c r="M1026" s="252"/>
      <c r="N1026" s="253"/>
      <c r="O1026" s="253"/>
      <c r="P1026" s="253"/>
      <c r="Q1026" s="253"/>
      <c r="R1026" s="253"/>
      <c r="S1026" s="253"/>
      <c r="T1026" s="25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5" t="s">
        <v>215</v>
      </c>
      <c r="AU1026" s="255" t="s">
        <v>81</v>
      </c>
      <c r="AV1026" s="14" t="s">
        <v>81</v>
      </c>
      <c r="AW1026" s="14" t="s">
        <v>33</v>
      </c>
      <c r="AX1026" s="14" t="s">
        <v>72</v>
      </c>
      <c r="AY1026" s="255" t="s">
        <v>203</v>
      </c>
    </row>
    <row r="1027" s="13" customFormat="1">
      <c r="A1027" s="13"/>
      <c r="B1027" s="234"/>
      <c r="C1027" s="235"/>
      <c r="D1027" s="236" t="s">
        <v>215</v>
      </c>
      <c r="E1027" s="237" t="s">
        <v>19</v>
      </c>
      <c r="F1027" s="238" t="s">
        <v>216</v>
      </c>
      <c r="G1027" s="235"/>
      <c r="H1027" s="237" t="s">
        <v>19</v>
      </c>
      <c r="I1027" s="239"/>
      <c r="J1027" s="235"/>
      <c r="K1027" s="235"/>
      <c r="L1027" s="240"/>
      <c r="M1027" s="241"/>
      <c r="N1027" s="242"/>
      <c r="O1027" s="242"/>
      <c r="P1027" s="242"/>
      <c r="Q1027" s="242"/>
      <c r="R1027" s="242"/>
      <c r="S1027" s="242"/>
      <c r="T1027" s="24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4" t="s">
        <v>215</v>
      </c>
      <c r="AU1027" s="244" t="s">
        <v>81</v>
      </c>
      <c r="AV1027" s="13" t="s">
        <v>79</v>
      </c>
      <c r="AW1027" s="13" t="s">
        <v>33</v>
      </c>
      <c r="AX1027" s="13" t="s">
        <v>72</v>
      </c>
      <c r="AY1027" s="244" t="s">
        <v>203</v>
      </c>
    </row>
    <row r="1028" s="13" customFormat="1">
      <c r="A1028" s="13"/>
      <c r="B1028" s="234"/>
      <c r="C1028" s="235"/>
      <c r="D1028" s="236" t="s">
        <v>215</v>
      </c>
      <c r="E1028" s="237" t="s">
        <v>19</v>
      </c>
      <c r="F1028" s="238" t="s">
        <v>1319</v>
      </c>
      <c r="G1028" s="235"/>
      <c r="H1028" s="237" t="s">
        <v>19</v>
      </c>
      <c r="I1028" s="239"/>
      <c r="J1028" s="235"/>
      <c r="K1028" s="235"/>
      <c r="L1028" s="240"/>
      <c r="M1028" s="241"/>
      <c r="N1028" s="242"/>
      <c r="O1028" s="242"/>
      <c r="P1028" s="242"/>
      <c r="Q1028" s="242"/>
      <c r="R1028" s="242"/>
      <c r="S1028" s="242"/>
      <c r="T1028" s="24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4" t="s">
        <v>215</v>
      </c>
      <c r="AU1028" s="244" t="s">
        <v>81</v>
      </c>
      <c r="AV1028" s="13" t="s">
        <v>79</v>
      </c>
      <c r="AW1028" s="13" t="s">
        <v>33</v>
      </c>
      <c r="AX1028" s="13" t="s">
        <v>72</v>
      </c>
      <c r="AY1028" s="244" t="s">
        <v>203</v>
      </c>
    </row>
    <row r="1029" s="13" customFormat="1">
      <c r="A1029" s="13"/>
      <c r="B1029" s="234"/>
      <c r="C1029" s="235"/>
      <c r="D1029" s="236" t="s">
        <v>215</v>
      </c>
      <c r="E1029" s="237" t="s">
        <v>19</v>
      </c>
      <c r="F1029" s="238" t="s">
        <v>559</v>
      </c>
      <c r="G1029" s="235"/>
      <c r="H1029" s="237" t="s">
        <v>19</v>
      </c>
      <c r="I1029" s="239"/>
      <c r="J1029" s="235"/>
      <c r="K1029" s="235"/>
      <c r="L1029" s="240"/>
      <c r="M1029" s="241"/>
      <c r="N1029" s="242"/>
      <c r="O1029" s="242"/>
      <c r="P1029" s="242"/>
      <c r="Q1029" s="242"/>
      <c r="R1029" s="242"/>
      <c r="S1029" s="242"/>
      <c r="T1029" s="24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4" t="s">
        <v>215</v>
      </c>
      <c r="AU1029" s="244" t="s">
        <v>81</v>
      </c>
      <c r="AV1029" s="13" t="s">
        <v>79</v>
      </c>
      <c r="AW1029" s="13" t="s">
        <v>33</v>
      </c>
      <c r="AX1029" s="13" t="s">
        <v>72</v>
      </c>
      <c r="AY1029" s="244" t="s">
        <v>203</v>
      </c>
    </row>
    <row r="1030" s="13" customFormat="1">
      <c r="A1030" s="13"/>
      <c r="B1030" s="234"/>
      <c r="C1030" s="235"/>
      <c r="D1030" s="236" t="s">
        <v>215</v>
      </c>
      <c r="E1030" s="237" t="s">
        <v>19</v>
      </c>
      <c r="F1030" s="238" t="s">
        <v>949</v>
      </c>
      <c r="G1030" s="235"/>
      <c r="H1030" s="237" t="s">
        <v>19</v>
      </c>
      <c r="I1030" s="239"/>
      <c r="J1030" s="235"/>
      <c r="K1030" s="235"/>
      <c r="L1030" s="240"/>
      <c r="M1030" s="241"/>
      <c r="N1030" s="242"/>
      <c r="O1030" s="242"/>
      <c r="P1030" s="242"/>
      <c r="Q1030" s="242"/>
      <c r="R1030" s="242"/>
      <c r="S1030" s="242"/>
      <c r="T1030" s="24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44" t="s">
        <v>215</v>
      </c>
      <c r="AU1030" s="244" t="s">
        <v>81</v>
      </c>
      <c r="AV1030" s="13" t="s">
        <v>79</v>
      </c>
      <c r="AW1030" s="13" t="s">
        <v>33</v>
      </c>
      <c r="AX1030" s="13" t="s">
        <v>72</v>
      </c>
      <c r="AY1030" s="244" t="s">
        <v>203</v>
      </c>
    </row>
    <row r="1031" s="13" customFormat="1">
      <c r="A1031" s="13"/>
      <c r="B1031" s="234"/>
      <c r="C1031" s="235"/>
      <c r="D1031" s="236" t="s">
        <v>215</v>
      </c>
      <c r="E1031" s="237" t="s">
        <v>19</v>
      </c>
      <c r="F1031" s="238" t="s">
        <v>950</v>
      </c>
      <c r="G1031" s="235"/>
      <c r="H1031" s="237" t="s">
        <v>19</v>
      </c>
      <c r="I1031" s="239"/>
      <c r="J1031" s="235"/>
      <c r="K1031" s="235"/>
      <c r="L1031" s="240"/>
      <c r="M1031" s="241"/>
      <c r="N1031" s="242"/>
      <c r="O1031" s="242"/>
      <c r="P1031" s="242"/>
      <c r="Q1031" s="242"/>
      <c r="R1031" s="242"/>
      <c r="S1031" s="242"/>
      <c r="T1031" s="24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4" t="s">
        <v>215</v>
      </c>
      <c r="AU1031" s="244" t="s">
        <v>81</v>
      </c>
      <c r="AV1031" s="13" t="s">
        <v>79</v>
      </c>
      <c r="AW1031" s="13" t="s">
        <v>33</v>
      </c>
      <c r="AX1031" s="13" t="s">
        <v>72</v>
      </c>
      <c r="AY1031" s="244" t="s">
        <v>203</v>
      </c>
    </row>
    <row r="1032" s="14" customFormat="1">
      <c r="A1032" s="14"/>
      <c r="B1032" s="245"/>
      <c r="C1032" s="246"/>
      <c r="D1032" s="236" t="s">
        <v>215</v>
      </c>
      <c r="E1032" s="247" t="s">
        <v>19</v>
      </c>
      <c r="F1032" s="248" t="s">
        <v>1210</v>
      </c>
      <c r="G1032" s="246"/>
      <c r="H1032" s="249">
        <v>1.5900000000000001</v>
      </c>
      <c r="I1032" s="250"/>
      <c r="J1032" s="246"/>
      <c r="K1032" s="246"/>
      <c r="L1032" s="251"/>
      <c r="M1032" s="252"/>
      <c r="N1032" s="253"/>
      <c r="O1032" s="253"/>
      <c r="P1032" s="253"/>
      <c r="Q1032" s="253"/>
      <c r="R1032" s="253"/>
      <c r="S1032" s="253"/>
      <c r="T1032" s="25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5" t="s">
        <v>215</v>
      </c>
      <c r="AU1032" s="255" t="s">
        <v>81</v>
      </c>
      <c r="AV1032" s="14" t="s">
        <v>81</v>
      </c>
      <c r="AW1032" s="14" t="s">
        <v>33</v>
      </c>
      <c r="AX1032" s="14" t="s">
        <v>72</v>
      </c>
      <c r="AY1032" s="255" t="s">
        <v>203</v>
      </c>
    </row>
    <row r="1033" s="13" customFormat="1">
      <c r="A1033" s="13"/>
      <c r="B1033" s="234"/>
      <c r="C1033" s="235"/>
      <c r="D1033" s="236" t="s">
        <v>215</v>
      </c>
      <c r="E1033" s="237" t="s">
        <v>19</v>
      </c>
      <c r="F1033" s="238" t="s">
        <v>216</v>
      </c>
      <c r="G1033" s="235"/>
      <c r="H1033" s="237" t="s">
        <v>19</v>
      </c>
      <c r="I1033" s="239"/>
      <c r="J1033" s="235"/>
      <c r="K1033" s="235"/>
      <c r="L1033" s="240"/>
      <c r="M1033" s="241"/>
      <c r="N1033" s="242"/>
      <c r="O1033" s="242"/>
      <c r="P1033" s="242"/>
      <c r="Q1033" s="242"/>
      <c r="R1033" s="242"/>
      <c r="S1033" s="242"/>
      <c r="T1033" s="24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4" t="s">
        <v>215</v>
      </c>
      <c r="AU1033" s="244" t="s">
        <v>81</v>
      </c>
      <c r="AV1033" s="13" t="s">
        <v>79</v>
      </c>
      <c r="AW1033" s="13" t="s">
        <v>33</v>
      </c>
      <c r="AX1033" s="13" t="s">
        <v>72</v>
      </c>
      <c r="AY1033" s="244" t="s">
        <v>203</v>
      </c>
    </row>
    <row r="1034" s="13" customFormat="1">
      <c r="A1034" s="13"/>
      <c r="B1034" s="234"/>
      <c r="C1034" s="235"/>
      <c r="D1034" s="236" t="s">
        <v>215</v>
      </c>
      <c r="E1034" s="237" t="s">
        <v>19</v>
      </c>
      <c r="F1034" s="238" t="s">
        <v>1320</v>
      </c>
      <c r="G1034" s="235"/>
      <c r="H1034" s="237" t="s">
        <v>19</v>
      </c>
      <c r="I1034" s="239"/>
      <c r="J1034" s="235"/>
      <c r="K1034" s="235"/>
      <c r="L1034" s="240"/>
      <c r="M1034" s="241"/>
      <c r="N1034" s="242"/>
      <c r="O1034" s="242"/>
      <c r="P1034" s="242"/>
      <c r="Q1034" s="242"/>
      <c r="R1034" s="242"/>
      <c r="S1034" s="242"/>
      <c r="T1034" s="24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4" t="s">
        <v>215</v>
      </c>
      <c r="AU1034" s="244" t="s">
        <v>81</v>
      </c>
      <c r="AV1034" s="13" t="s">
        <v>79</v>
      </c>
      <c r="AW1034" s="13" t="s">
        <v>33</v>
      </c>
      <c r="AX1034" s="13" t="s">
        <v>72</v>
      </c>
      <c r="AY1034" s="244" t="s">
        <v>203</v>
      </c>
    </row>
    <row r="1035" s="13" customFormat="1">
      <c r="A1035" s="13"/>
      <c r="B1035" s="234"/>
      <c r="C1035" s="235"/>
      <c r="D1035" s="236" t="s">
        <v>215</v>
      </c>
      <c r="E1035" s="237" t="s">
        <v>19</v>
      </c>
      <c r="F1035" s="238" t="s">
        <v>553</v>
      </c>
      <c r="G1035" s="235"/>
      <c r="H1035" s="237" t="s">
        <v>19</v>
      </c>
      <c r="I1035" s="239"/>
      <c r="J1035" s="235"/>
      <c r="K1035" s="235"/>
      <c r="L1035" s="240"/>
      <c r="M1035" s="241"/>
      <c r="N1035" s="242"/>
      <c r="O1035" s="242"/>
      <c r="P1035" s="242"/>
      <c r="Q1035" s="242"/>
      <c r="R1035" s="242"/>
      <c r="S1035" s="242"/>
      <c r="T1035" s="24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4" t="s">
        <v>215</v>
      </c>
      <c r="AU1035" s="244" t="s">
        <v>81</v>
      </c>
      <c r="AV1035" s="13" t="s">
        <v>79</v>
      </c>
      <c r="AW1035" s="13" t="s">
        <v>33</v>
      </c>
      <c r="AX1035" s="13" t="s">
        <v>72</v>
      </c>
      <c r="AY1035" s="244" t="s">
        <v>203</v>
      </c>
    </row>
    <row r="1036" s="13" customFormat="1">
      <c r="A1036" s="13"/>
      <c r="B1036" s="234"/>
      <c r="C1036" s="235"/>
      <c r="D1036" s="236" t="s">
        <v>215</v>
      </c>
      <c r="E1036" s="237" t="s">
        <v>19</v>
      </c>
      <c r="F1036" s="238" t="s">
        <v>949</v>
      </c>
      <c r="G1036" s="235"/>
      <c r="H1036" s="237" t="s">
        <v>19</v>
      </c>
      <c r="I1036" s="239"/>
      <c r="J1036" s="235"/>
      <c r="K1036" s="235"/>
      <c r="L1036" s="240"/>
      <c r="M1036" s="241"/>
      <c r="N1036" s="242"/>
      <c r="O1036" s="242"/>
      <c r="P1036" s="242"/>
      <c r="Q1036" s="242"/>
      <c r="R1036" s="242"/>
      <c r="S1036" s="242"/>
      <c r="T1036" s="24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4" t="s">
        <v>215</v>
      </c>
      <c r="AU1036" s="244" t="s">
        <v>81</v>
      </c>
      <c r="AV1036" s="13" t="s">
        <v>79</v>
      </c>
      <c r="AW1036" s="13" t="s">
        <v>33</v>
      </c>
      <c r="AX1036" s="13" t="s">
        <v>72</v>
      </c>
      <c r="AY1036" s="244" t="s">
        <v>203</v>
      </c>
    </row>
    <row r="1037" s="13" customFormat="1">
      <c r="A1037" s="13"/>
      <c r="B1037" s="234"/>
      <c r="C1037" s="235"/>
      <c r="D1037" s="236" t="s">
        <v>215</v>
      </c>
      <c r="E1037" s="237" t="s">
        <v>19</v>
      </c>
      <c r="F1037" s="238" t="s">
        <v>950</v>
      </c>
      <c r="G1037" s="235"/>
      <c r="H1037" s="237" t="s">
        <v>19</v>
      </c>
      <c r="I1037" s="239"/>
      <c r="J1037" s="235"/>
      <c r="K1037" s="235"/>
      <c r="L1037" s="240"/>
      <c r="M1037" s="241"/>
      <c r="N1037" s="242"/>
      <c r="O1037" s="242"/>
      <c r="P1037" s="242"/>
      <c r="Q1037" s="242"/>
      <c r="R1037" s="242"/>
      <c r="S1037" s="242"/>
      <c r="T1037" s="24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4" t="s">
        <v>215</v>
      </c>
      <c r="AU1037" s="244" t="s">
        <v>81</v>
      </c>
      <c r="AV1037" s="13" t="s">
        <v>79</v>
      </c>
      <c r="AW1037" s="13" t="s">
        <v>33</v>
      </c>
      <c r="AX1037" s="13" t="s">
        <v>72</v>
      </c>
      <c r="AY1037" s="244" t="s">
        <v>203</v>
      </c>
    </row>
    <row r="1038" s="14" customFormat="1">
      <c r="A1038" s="14"/>
      <c r="B1038" s="245"/>
      <c r="C1038" s="246"/>
      <c r="D1038" s="236" t="s">
        <v>215</v>
      </c>
      <c r="E1038" s="247" t="s">
        <v>19</v>
      </c>
      <c r="F1038" s="248" t="s">
        <v>554</v>
      </c>
      <c r="G1038" s="246"/>
      <c r="H1038" s="249">
        <v>75.170000000000002</v>
      </c>
      <c r="I1038" s="250"/>
      <c r="J1038" s="246"/>
      <c r="K1038" s="246"/>
      <c r="L1038" s="251"/>
      <c r="M1038" s="252"/>
      <c r="N1038" s="253"/>
      <c r="O1038" s="253"/>
      <c r="P1038" s="253"/>
      <c r="Q1038" s="253"/>
      <c r="R1038" s="253"/>
      <c r="S1038" s="253"/>
      <c r="T1038" s="25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5" t="s">
        <v>215</v>
      </c>
      <c r="AU1038" s="255" t="s">
        <v>81</v>
      </c>
      <c r="AV1038" s="14" t="s">
        <v>81</v>
      </c>
      <c r="AW1038" s="14" t="s">
        <v>33</v>
      </c>
      <c r="AX1038" s="14" t="s">
        <v>72</v>
      </c>
      <c r="AY1038" s="255" t="s">
        <v>203</v>
      </c>
    </row>
    <row r="1039" s="13" customFormat="1">
      <c r="A1039" s="13"/>
      <c r="B1039" s="234"/>
      <c r="C1039" s="235"/>
      <c r="D1039" s="236" t="s">
        <v>215</v>
      </c>
      <c r="E1039" s="237" t="s">
        <v>19</v>
      </c>
      <c r="F1039" s="238" t="s">
        <v>216</v>
      </c>
      <c r="G1039" s="235"/>
      <c r="H1039" s="237" t="s">
        <v>19</v>
      </c>
      <c r="I1039" s="239"/>
      <c r="J1039" s="235"/>
      <c r="K1039" s="235"/>
      <c r="L1039" s="240"/>
      <c r="M1039" s="241"/>
      <c r="N1039" s="242"/>
      <c r="O1039" s="242"/>
      <c r="P1039" s="242"/>
      <c r="Q1039" s="242"/>
      <c r="R1039" s="242"/>
      <c r="S1039" s="242"/>
      <c r="T1039" s="24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4" t="s">
        <v>215</v>
      </c>
      <c r="AU1039" s="244" t="s">
        <v>81</v>
      </c>
      <c r="AV1039" s="13" t="s">
        <v>79</v>
      </c>
      <c r="AW1039" s="13" t="s">
        <v>33</v>
      </c>
      <c r="AX1039" s="13" t="s">
        <v>72</v>
      </c>
      <c r="AY1039" s="244" t="s">
        <v>203</v>
      </c>
    </row>
    <row r="1040" s="13" customFormat="1">
      <c r="A1040" s="13"/>
      <c r="B1040" s="234"/>
      <c r="C1040" s="235"/>
      <c r="D1040" s="236" t="s">
        <v>215</v>
      </c>
      <c r="E1040" s="237" t="s">
        <v>19</v>
      </c>
      <c r="F1040" s="238" t="s">
        <v>1321</v>
      </c>
      <c r="G1040" s="235"/>
      <c r="H1040" s="237" t="s">
        <v>19</v>
      </c>
      <c r="I1040" s="239"/>
      <c r="J1040" s="235"/>
      <c r="K1040" s="235"/>
      <c r="L1040" s="240"/>
      <c r="M1040" s="241"/>
      <c r="N1040" s="242"/>
      <c r="O1040" s="242"/>
      <c r="P1040" s="242"/>
      <c r="Q1040" s="242"/>
      <c r="R1040" s="242"/>
      <c r="S1040" s="242"/>
      <c r="T1040" s="24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4" t="s">
        <v>215</v>
      </c>
      <c r="AU1040" s="244" t="s">
        <v>81</v>
      </c>
      <c r="AV1040" s="13" t="s">
        <v>79</v>
      </c>
      <c r="AW1040" s="13" t="s">
        <v>33</v>
      </c>
      <c r="AX1040" s="13" t="s">
        <v>72</v>
      </c>
      <c r="AY1040" s="244" t="s">
        <v>203</v>
      </c>
    </row>
    <row r="1041" s="13" customFormat="1">
      <c r="A1041" s="13"/>
      <c r="B1041" s="234"/>
      <c r="C1041" s="235"/>
      <c r="D1041" s="236" t="s">
        <v>215</v>
      </c>
      <c r="E1041" s="237" t="s">
        <v>19</v>
      </c>
      <c r="F1041" s="238" t="s">
        <v>1213</v>
      </c>
      <c r="G1041" s="235"/>
      <c r="H1041" s="237" t="s">
        <v>19</v>
      </c>
      <c r="I1041" s="239"/>
      <c r="J1041" s="235"/>
      <c r="K1041" s="235"/>
      <c r="L1041" s="240"/>
      <c r="M1041" s="241"/>
      <c r="N1041" s="242"/>
      <c r="O1041" s="242"/>
      <c r="P1041" s="242"/>
      <c r="Q1041" s="242"/>
      <c r="R1041" s="242"/>
      <c r="S1041" s="242"/>
      <c r="T1041" s="24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4" t="s">
        <v>215</v>
      </c>
      <c r="AU1041" s="244" t="s">
        <v>81</v>
      </c>
      <c r="AV1041" s="13" t="s">
        <v>79</v>
      </c>
      <c r="AW1041" s="13" t="s">
        <v>33</v>
      </c>
      <c r="AX1041" s="13" t="s">
        <v>72</v>
      </c>
      <c r="AY1041" s="244" t="s">
        <v>203</v>
      </c>
    </row>
    <row r="1042" s="13" customFormat="1">
      <c r="A1042" s="13"/>
      <c r="B1042" s="234"/>
      <c r="C1042" s="235"/>
      <c r="D1042" s="236" t="s">
        <v>215</v>
      </c>
      <c r="E1042" s="237" t="s">
        <v>19</v>
      </c>
      <c r="F1042" s="238" t="s">
        <v>949</v>
      </c>
      <c r="G1042" s="235"/>
      <c r="H1042" s="237" t="s">
        <v>19</v>
      </c>
      <c r="I1042" s="239"/>
      <c r="J1042" s="235"/>
      <c r="K1042" s="235"/>
      <c r="L1042" s="240"/>
      <c r="M1042" s="241"/>
      <c r="N1042" s="242"/>
      <c r="O1042" s="242"/>
      <c r="P1042" s="242"/>
      <c r="Q1042" s="242"/>
      <c r="R1042" s="242"/>
      <c r="S1042" s="242"/>
      <c r="T1042" s="24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4" t="s">
        <v>215</v>
      </c>
      <c r="AU1042" s="244" t="s">
        <v>81</v>
      </c>
      <c r="AV1042" s="13" t="s">
        <v>79</v>
      </c>
      <c r="AW1042" s="13" t="s">
        <v>33</v>
      </c>
      <c r="AX1042" s="13" t="s">
        <v>72</v>
      </c>
      <c r="AY1042" s="244" t="s">
        <v>203</v>
      </c>
    </row>
    <row r="1043" s="13" customFormat="1">
      <c r="A1043" s="13"/>
      <c r="B1043" s="234"/>
      <c r="C1043" s="235"/>
      <c r="D1043" s="236" t="s">
        <v>215</v>
      </c>
      <c r="E1043" s="237" t="s">
        <v>19</v>
      </c>
      <c r="F1043" s="238" t="s">
        <v>950</v>
      </c>
      <c r="G1043" s="235"/>
      <c r="H1043" s="237" t="s">
        <v>19</v>
      </c>
      <c r="I1043" s="239"/>
      <c r="J1043" s="235"/>
      <c r="K1043" s="235"/>
      <c r="L1043" s="240"/>
      <c r="M1043" s="241"/>
      <c r="N1043" s="242"/>
      <c r="O1043" s="242"/>
      <c r="P1043" s="242"/>
      <c r="Q1043" s="242"/>
      <c r="R1043" s="242"/>
      <c r="S1043" s="242"/>
      <c r="T1043" s="24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4" t="s">
        <v>215</v>
      </c>
      <c r="AU1043" s="244" t="s">
        <v>81</v>
      </c>
      <c r="AV1043" s="13" t="s">
        <v>79</v>
      </c>
      <c r="AW1043" s="13" t="s">
        <v>33</v>
      </c>
      <c r="AX1043" s="13" t="s">
        <v>72</v>
      </c>
      <c r="AY1043" s="244" t="s">
        <v>203</v>
      </c>
    </row>
    <row r="1044" s="14" customFormat="1">
      <c r="A1044" s="14"/>
      <c r="B1044" s="245"/>
      <c r="C1044" s="246"/>
      <c r="D1044" s="236" t="s">
        <v>215</v>
      </c>
      <c r="E1044" s="247" t="s">
        <v>19</v>
      </c>
      <c r="F1044" s="248" t="s">
        <v>1214</v>
      </c>
      <c r="G1044" s="246"/>
      <c r="H1044" s="249">
        <v>7.7300000000000004</v>
      </c>
      <c r="I1044" s="250"/>
      <c r="J1044" s="246"/>
      <c r="K1044" s="246"/>
      <c r="L1044" s="251"/>
      <c r="M1044" s="252"/>
      <c r="N1044" s="253"/>
      <c r="O1044" s="253"/>
      <c r="P1044" s="253"/>
      <c r="Q1044" s="253"/>
      <c r="R1044" s="253"/>
      <c r="S1044" s="253"/>
      <c r="T1044" s="25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5" t="s">
        <v>215</v>
      </c>
      <c r="AU1044" s="255" t="s">
        <v>81</v>
      </c>
      <c r="AV1044" s="14" t="s">
        <v>81</v>
      </c>
      <c r="AW1044" s="14" t="s">
        <v>33</v>
      </c>
      <c r="AX1044" s="14" t="s">
        <v>72</v>
      </c>
      <c r="AY1044" s="255" t="s">
        <v>203</v>
      </c>
    </row>
    <row r="1045" s="15" customFormat="1">
      <c r="A1045" s="15"/>
      <c r="B1045" s="256"/>
      <c r="C1045" s="257"/>
      <c r="D1045" s="236" t="s">
        <v>215</v>
      </c>
      <c r="E1045" s="258" t="s">
        <v>19</v>
      </c>
      <c r="F1045" s="259" t="s">
        <v>246</v>
      </c>
      <c r="G1045" s="257"/>
      <c r="H1045" s="260">
        <v>200.26000000000002</v>
      </c>
      <c r="I1045" s="261"/>
      <c r="J1045" s="257"/>
      <c r="K1045" s="257"/>
      <c r="L1045" s="262"/>
      <c r="M1045" s="263"/>
      <c r="N1045" s="264"/>
      <c r="O1045" s="264"/>
      <c r="P1045" s="264"/>
      <c r="Q1045" s="264"/>
      <c r="R1045" s="264"/>
      <c r="S1045" s="264"/>
      <c r="T1045" s="26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T1045" s="266" t="s">
        <v>215</v>
      </c>
      <c r="AU1045" s="266" t="s">
        <v>81</v>
      </c>
      <c r="AV1045" s="15" t="s">
        <v>211</v>
      </c>
      <c r="AW1045" s="15" t="s">
        <v>33</v>
      </c>
      <c r="AX1045" s="15" t="s">
        <v>79</v>
      </c>
      <c r="AY1045" s="266" t="s">
        <v>203</v>
      </c>
    </row>
    <row r="1046" s="2" customFormat="1" ht="24.15" customHeight="1">
      <c r="A1046" s="40"/>
      <c r="B1046" s="41"/>
      <c r="C1046" s="216" t="s">
        <v>909</v>
      </c>
      <c r="D1046" s="216" t="s">
        <v>206</v>
      </c>
      <c r="E1046" s="217" t="s">
        <v>1031</v>
      </c>
      <c r="F1046" s="218" t="s">
        <v>1032</v>
      </c>
      <c r="G1046" s="219" t="s">
        <v>209</v>
      </c>
      <c r="H1046" s="220">
        <v>501.00200000000001</v>
      </c>
      <c r="I1046" s="221"/>
      <c r="J1046" s="222">
        <f>ROUND(I1046*H1046,2)</f>
        <v>0</v>
      </c>
      <c r="K1046" s="218" t="s">
        <v>210</v>
      </c>
      <c r="L1046" s="46"/>
      <c r="M1046" s="223" t="s">
        <v>19</v>
      </c>
      <c r="N1046" s="224" t="s">
        <v>43</v>
      </c>
      <c r="O1046" s="86"/>
      <c r="P1046" s="225">
        <f>O1046*H1046</f>
        <v>0</v>
      </c>
      <c r="Q1046" s="225">
        <v>0.00028499999999999999</v>
      </c>
      <c r="R1046" s="225">
        <f>Q1046*H1046</f>
        <v>0.14278557</v>
      </c>
      <c r="S1046" s="225">
        <v>0</v>
      </c>
      <c r="T1046" s="226">
        <f>S1046*H1046</f>
        <v>0</v>
      </c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R1046" s="227" t="s">
        <v>321</v>
      </c>
      <c r="AT1046" s="227" t="s">
        <v>206</v>
      </c>
      <c r="AU1046" s="227" t="s">
        <v>81</v>
      </c>
      <c r="AY1046" s="19" t="s">
        <v>203</v>
      </c>
      <c r="BE1046" s="228">
        <f>IF(N1046="základní",J1046,0)</f>
        <v>0</v>
      </c>
      <c r="BF1046" s="228">
        <f>IF(N1046="snížená",J1046,0)</f>
        <v>0</v>
      </c>
      <c r="BG1046" s="228">
        <f>IF(N1046="zákl. přenesená",J1046,0)</f>
        <v>0</v>
      </c>
      <c r="BH1046" s="228">
        <f>IF(N1046="sníž. přenesená",J1046,0)</f>
        <v>0</v>
      </c>
      <c r="BI1046" s="228">
        <f>IF(N1046="nulová",J1046,0)</f>
        <v>0</v>
      </c>
      <c r="BJ1046" s="19" t="s">
        <v>79</v>
      </c>
      <c r="BK1046" s="228">
        <f>ROUND(I1046*H1046,2)</f>
        <v>0</v>
      </c>
      <c r="BL1046" s="19" t="s">
        <v>321</v>
      </c>
      <c r="BM1046" s="227" t="s">
        <v>1361</v>
      </c>
    </row>
    <row r="1047" s="2" customFormat="1">
      <c r="A1047" s="40"/>
      <c r="B1047" s="41"/>
      <c r="C1047" s="42"/>
      <c r="D1047" s="229" t="s">
        <v>213</v>
      </c>
      <c r="E1047" s="42"/>
      <c r="F1047" s="230" t="s">
        <v>1034</v>
      </c>
      <c r="G1047" s="42"/>
      <c r="H1047" s="42"/>
      <c r="I1047" s="231"/>
      <c r="J1047" s="42"/>
      <c r="K1047" s="42"/>
      <c r="L1047" s="46"/>
      <c r="M1047" s="232"/>
      <c r="N1047" s="233"/>
      <c r="O1047" s="86"/>
      <c r="P1047" s="86"/>
      <c r="Q1047" s="86"/>
      <c r="R1047" s="86"/>
      <c r="S1047" s="86"/>
      <c r="T1047" s="87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T1047" s="19" t="s">
        <v>213</v>
      </c>
      <c r="AU1047" s="19" t="s">
        <v>81</v>
      </c>
    </row>
    <row r="1048" s="13" customFormat="1">
      <c r="A1048" s="13"/>
      <c r="B1048" s="234"/>
      <c r="C1048" s="235"/>
      <c r="D1048" s="236" t="s">
        <v>215</v>
      </c>
      <c r="E1048" s="237" t="s">
        <v>19</v>
      </c>
      <c r="F1048" s="238" t="s">
        <v>216</v>
      </c>
      <c r="G1048" s="235"/>
      <c r="H1048" s="237" t="s">
        <v>19</v>
      </c>
      <c r="I1048" s="239"/>
      <c r="J1048" s="235"/>
      <c r="K1048" s="235"/>
      <c r="L1048" s="240"/>
      <c r="M1048" s="241"/>
      <c r="N1048" s="242"/>
      <c r="O1048" s="242"/>
      <c r="P1048" s="242"/>
      <c r="Q1048" s="242"/>
      <c r="R1048" s="242"/>
      <c r="S1048" s="242"/>
      <c r="T1048" s="24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4" t="s">
        <v>215</v>
      </c>
      <c r="AU1048" s="244" t="s">
        <v>81</v>
      </c>
      <c r="AV1048" s="13" t="s">
        <v>79</v>
      </c>
      <c r="AW1048" s="13" t="s">
        <v>33</v>
      </c>
      <c r="AX1048" s="13" t="s">
        <v>72</v>
      </c>
      <c r="AY1048" s="244" t="s">
        <v>203</v>
      </c>
    </row>
    <row r="1049" s="13" customFormat="1">
      <c r="A1049" s="13"/>
      <c r="B1049" s="234"/>
      <c r="C1049" s="235"/>
      <c r="D1049" s="236" t="s">
        <v>215</v>
      </c>
      <c r="E1049" s="237" t="s">
        <v>19</v>
      </c>
      <c r="F1049" s="238" t="s">
        <v>1341</v>
      </c>
      <c r="G1049" s="235"/>
      <c r="H1049" s="237" t="s">
        <v>19</v>
      </c>
      <c r="I1049" s="239"/>
      <c r="J1049" s="235"/>
      <c r="K1049" s="235"/>
      <c r="L1049" s="240"/>
      <c r="M1049" s="241"/>
      <c r="N1049" s="242"/>
      <c r="O1049" s="242"/>
      <c r="P1049" s="242"/>
      <c r="Q1049" s="242"/>
      <c r="R1049" s="242"/>
      <c r="S1049" s="242"/>
      <c r="T1049" s="24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4" t="s">
        <v>215</v>
      </c>
      <c r="AU1049" s="244" t="s">
        <v>81</v>
      </c>
      <c r="AV1049" s="13" t="s">
        <v>79</v>
      </c>
      <c r="AW1049" s="13" t="s">
        <v>33</v>
      </c>
      <c r="AX1049" s="13" t="s">
        <v>72</v>
      </c>
      <c r="AY1049" s="244" t="s">
        <v>203</v>
      </c>
    </row>
    <row r="1050" s="13" customFormat="1">
      <c r="A1050" s="13"/>
      <c r="B1050" s="234"/>
      <c r="C1050" s="235"/>
      <c r="D1050" s="236" t="s">
        <v>215</v>
      </c>
      <c r="E1050" s="237" t="s">
        <v>19</v>
      </c>
      <c r="F1050" s="238" t="s">
        <v>541</v>
      </c>
      <c r="G1050" s="235"/>
      <c r="H1050" s="237" t="s">
        <v>19</v>
      </c>
      <c r="I1050" s="239"/>
      <c r="J1050" s="235"/>
      <c r="K1050" s="235"/>
      <c r="L1050" s="240"/>
      <c r="M1050" s="241"/>
      <c r="N1050" s="242"/>
      <c r="O1050" s="242"/>
      <c r="P1050" s="242"/>
      <c r="Q1050" s="242"/>
      <c r="R1050" s="242"/>
      <c r="S1050" s="242"/>
      <c r="T1050" s="24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4" t="s">
        <v>215</v>
      </c>
      <c r="AU1050" s="244" t="s">
        <v>81</v>
      </c>
      <c r="AV1050" s="13" t="s">
        <v>79</v>
      </c>
      <c r="AW1050" s="13" t="s">
        <v>33</v>
      </c>
      <c r="AX1050" s="13" t="s">
        <v>72</v>
      </c>
      <c r="AY1050" s="244" t="s">
        <v>203</v>
      </c>
    </row>
    <row r="1051" s="13" customFormat="1">
      <c r="A1051" s="13"/>
      <c r="B1051" s="234"/>
      <c r="C1051" s="235"/>
      <c r="D1051" s="236" t="s">
        <v>215</v>
      </c>
      <c r="E1051" s="237" t="s">
        <v>19</v>
      </c>
      <c r="F1051" s="238" t="s">
        <v>999</v>
      </c>
      <c r="G1051" s="235"/>
      <c r="H1051" s="237" t="s">
        <v>19</v>
      </c>
      <c r="I1051" s="239"/>
      <c r="J1051" s="235"/>
      <c r="K1051" s="235"/>
      <c r="L1051" s="240"/>
      <c r="M1051" s="241"/>
      <c r="N1051" s="242"/>
      <c r="O1051" s="242"/>
      <c r="P1051" s="242"/>
      <c r="Q1051" s="242"/>
      <c r="R1051" s="242"/>
      <c r="S1051" s="242"/>
      <c r="T1051" s="24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4" t="s">
        <v>215</v>
      </c>
      <c r="AU1051" s="244" t="s">
        <v>81</v>
      </c>
      <c r="AV1051" s="13" t="s">
        <v>79</v>
      </c>
      <c r="AW1051" s="13" t="s">
        <v>33</v>
      </c>
      <c r="AX1051" s="13" t="s">
        <v>72</v>
      </c>
      <c r="AY1051" s="244" t="s">
        <v>203</v>
      </c>
    </row>
    <row r="1052" s="13" customFormat="1">
      <c r="A1052" s="13"/>
      <c r="B1052" s="234"/>
      <c r="C1052" s="235"/>
      <c r="D1052" s="236" t="s">
        <v>215</v>
      </c>
      <c r="E1052" s="237" t="s">
        <v>19</v>
      </c>
      <c r="F1052" s="238" t="s">
        <v>1000</v>
      </c>
      <c r="G1052" s="235"/>
      <c r="H1052" s="237" t="s">
        <v>19</v>
      </c>
      <c r="I1052" s="239"/>
      <c r="J1052" s="235"/>
      <c r="K1052" s="235"/>
      <c r="L1052" s="240"/>
      <c r="M1052" s="241"/>
      <c r="N1052" s="242"/>
      <c r="O1052" s="242"/>
      <c r="P1052" s="242"/>
      <c r="Q1052" s="242"/>
      <c r="R1052" s="242"/>
      <c r="S1052" s="242"/>
      <c r="T1052" s="24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4" t="s">
        <v>215</v>
      </c>
      <c r="AU1052" s="244" t="s">
        <v>81</v>
      </c>
      <c r="AV1052" s="13" t="s">
        <v>79</v>
      </c>
      <c r="AW1052" s="13" t="s">
        <v>33</v>
      </c>
      <c r="AX1052" s="13" t="s">
        <v>72</v>
      </c>
      <c r="AY1052" s="244" t="s">
        <v>203</v>
      </c>
    </row>
    <row r="1053" s="14" customFormat="1">
      <c r="A1053" s="14"/>
      <c r="B1053" s="245"/>
      <c r="C1053" s="246"/>
      <c r="D1053" s="236" t="s">
        <v>215</v>
      </c>
      <c r="E1053" s="247" t="s">
        <v>19</v>
      </c>
      <c r="F1053" s="248" t="s">
        <v>542</v>
      </c>
      <c r="G1053" s="246"/>
      <c r="H1053" s="249">
        <v>15.44</v>
      </c>
      <c r="I1053" s="250"/>
      <c r="J1053" s="246"/>
      <c r="K1053" s="246"/>
      <c r="L1053" s="251"/>
      <c r="M1053" s="252"/>
      <c r="N1053" s="253"/>
      <c r="O1053" s="253"/>
      <c r="P1053" s="253"/>
      <c r="Q1053" s="253"/>
      <c r="R1053" s="253"/>
      <c r="S1053" s="253"/>
      <c r="T1053" s="25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5" t="s">
        <v>215</v>
      </c>
      <c r="AU1053" s="255" t="s">
        <v>81</v>
      </c>
      <c r="AV1053" s="14" t="s">
        <v>81</v>
      </c>
      <c r="AW1053" s="14" t="s">
        <v>33</v>
      </c>
      <c r="AX1053" s="14" t="s">
        <v>72</v>
      </c>
      <c r="AY1053" s="255" t="s">
        <v>203</v>
      </c>
    </row>
    <row r="1054" s="13" customFormat="1">
      <c r="A1054" s="13"/>
      <c r="B1054" s="234"/>
      <c r="C1054" s="235"/>
      <c r="D1054" s="236" t="s">
        <v>215</v>
      </c>
      <c r="E1054" s="237" t="s">
        <v>19</v>
      </c>
      <c r="F1054" s="238" t="s">
        <v>216</v>
      </c>
      <c r="G1054" s="235"/>
      <c r="H1054" s="237" t="s">
        <v>19</v>
      </c>
      <c r="I1054" s="239"/>
      <c r="J1054" s="235"/>
      <c r="K1054" s="235"/>
      <c r="L1054" s="240"/>
      <c r="M1054" s="241"/>
      <c r="N1054" s="242"/>
      <c r="O1054" s="242"/>
      <c r="P1054" s="242"/>
      <c r="Q1054" s="242"/>
      <c r="R1054" s="242"/>
      <c r="S1054" s="242"/>
      <c r="T1054" s="24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4" t="s">
        <v>215</v>
      </c>
      <c r="AU1054" s="244" t="s">
        <v>81</v>
      </c>
      <c r="AV1054" s="13" t="s">
        <v>79</v>
      </c>
      <c r="AW1054" s="13" t="s">
        <v>33</v>
      </c>
      <c r="AX1054" s="13" t="s">
        <v>72</v>
      </c>
      <c r="AY1054" s="244" t="s">
        <v>203</v>
      </c>
    </row>
    <row r="1055" s="13" customFormat="1">
      <c r="A1055" s="13"/>
      <c r="B1055" s="234"/>
      <c r="C1055" s="235"/>
      <c r="D1055" s="236" t="s">
        <v>215</v>
      </c>
      <c r="E1055" s="237" t="s">
        <v>19</v>
      </c>
      <c r="F1055" s="238" t="s">
        <v>1342</v>
      </c>
      <c r="G1055" s="235"/>
      <c r="H1055" s="237" t="s">
        <v>19</v>
      </c>
      <c r="I1055" s="239"/>
      <c r="J1055" s="235"/>
      <c r="K1055" s="235"/>
      <c r="L1055" s="240"/>
      <c r="M1055" s="241"/>
      <c r="N1055" s="242"/>
      <c r="O1055" s="242"/>
      <c r="P1055" s="242"/>
      <c r="Q1055" s="242"/>
      <c r="R1055" s="242"/>
      <c r="S1055" s="242"/>
      <c r="T1055" s="24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4" t="s">
        <v>215</v>
      </c>
      <c r="AU1055" s="244" t="s">
        <v>81</v>
      </c>
      <c r="AV1055" s="13" t="s">
        <v>79</v>
      </c>
      <c r="AW1055" s="13" t="s">
        <v>33</v>
      </c>
      <c r="AX1055" s="13" t="s">
        <v>72</v>
      </c>
      <c r="AY1055" s="244" t="s">
        <v>203</v>
      </c>
    </row>
    <row r="1056" s="13" customFormat="1">
      <c r="A1056" s="13"/>
      <c r="B1056" s="234"/>
      <c r="C1056" s="235"/>
      <c r="D1056" s="236" t="s">
        <v>215</v>
      </c>
      <c r="E1056" s="237" t="s">
        <v>19</v>
      </c>
      <c r="F1056" s="238" t="s">
        <v>541</v>
      </c>
      <c r="G1056" s="235"/>
      <c r="H1056" s="237" t="s">
        <v>19</v>
      </c>
      <c r="I1056" s="239"/>
      <c r="J1056" s="235"/>
      <c r="K1056" s="235"/>
      <c r="L1056" s="240"/>
      <c r="M1056" s="241"/>
      <c r="N1056" s="242"/>
      <c r="O1056" s="242"/>
      <c r="P1056" s="242"/>
      <c r="Q1056" s="242"/>
      <c r="R1056" s="242"/>
      <c r="S1056" s="242"/>
      <c r="T1056" s="24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4" t="s">
        <v>215</v>
      </c>
      <c r="AU1056" s="244" t="s">
        <v>81</v>
      </c>
      <c r="AV1056" s="13" t="s">
        <v>79</v>
      </c>
      <c r="AW1056" s="13" t="s">
        <v>33</v>
      </c>
      <c r="AX1056" s="13" t="s">
        <v>72</v>
      </c>
      <c r="AY1056" s="244" t="s">
        <v>203</v>
      </c>
    </row>
    <row r="1057" s="13" customFormat="1">
      <c r="A1057" s="13"/>
      <c r="B1057" s="234"/>
      <c r="C1057" s="235"/>
      <c r="D1057" s="236" t="s">
        <v>215</v>
      </c>
      <c r="E1057" s="237" t="s">
        <v>19</v>
      </c>
      <c r="F1057" s="238" t="s">
        <v>999</v>
      </c>
      <c r="G1057" s="235"/>
      <c r="H1057" s="237" t="s">
        <v>19</v>
      </c>
      <c r="I1057" s="239"/>
      <c r="J1057" s="235"/>
      <c r="K1057" s="235"/>
      <c r="L1057" s="240"/>
      <c r="M1057" s="241"/>
      <c r="N1057" s="242"/>
      <c r="O1057" s="242"/>
      <c r="P1057" s="242"/>
      <c r="Q1057" s="242"/>
      <c r="R1057" s="242"/>
      <c r="S1057" s="242"/>
      <c r="T1057" s="24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4" t="s">
        <v>215</v>
      </c>
      <c r="AU1057" s="244" t="s">
        <v>81</v>
      </c>
      <c r="AV1057" s="13" t="s">
        <v>79</v>
      </c>
      <c r="AW1057" s="13" t="s">
        <v>33</v>
      </c>
      <c r="AX1057" s="13" t="s">
        <v>72</v>
      </c>
      <c r="AY1057" s="244" t="s">
        <v>203</v>
      </c>
    </row>
    <row r="1058" s="13" customFormat="1">
      <c r="A1058" s="13"/>
      <c r="B1058" s="234"/>
      <c r="C1058" s="235"/>
      <c r="D1058" s="236" t="s">
        <v>215</v>
      </c>
      <c r="E1058" s="237" t="s">
        <v>19</v>
      </c>
      <c r="F1058" s="238" t="s">
        <v>1002</v>
      </c>
      <c r="G1058" s="235"/>
      <c r="H1058" s="237" t="s">
        <v>19</v>
      </c>
      <c r="I1058" s="239"/>
      <c r="J1058" s="235"/>
      <c r="K1058" s="235"/>
      <c r="L1058" s="240"/>
      <c r="M1058" s="241"/>
      <c r="N1058" s="242"/>
      <c r="O1058" s="242"/>
      <c r="P1058" s="242"/>
      <c r="Q1058" s="242"/>
      <c r="R1058" s="242"/>
      <c r="S1058" s="242"/>
      <c r="T1058" s="24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4" t="s">
        <v>215</v>
      </c>
      <c r="AU1058" s="244" t="s">
        <v>81</v>
      </c>
      <c r="AV1058" s="13" t="s">
        <v>79</v>
      </c>
      <c r="AW1058" s="13" t="s">
        <v>33</v>
      </c>
      <c r="AX1058" s="13" t="s">
        <v>72</v>
      </c>
      <c r="AY1058" s="244" t="s">
        <v>203</v>
      </c>
    </row>
    <row r="1059" s="14" customFormat="1">
      <c r="A1059" s="14"/>
      <c r="B1059" s="245"/>
      <c r="C1059" s="246"/>
      <c r="D1059" s="236" t="s">
        <v>215</v>
      </c>
      <c r="E1059" s="247" t="s">
        <v>19</v>
      </c>
      <c r="F1059" s="248" t="s">
        <v>1217</v>
      </c>
      <c r="G1059" s="246"/>
      <c r="H1059" s="249">
        <v>39.32</v>
      </c>
      <c r="I1059" s="250"/>
      <c r="J1059" s="246"/>
      <c r="K1059" s="246"/>
      <c r="L1059" s="251"/>
      <c r="M1059" s="252"/>
      <c r="N1059" s="253"/>
      <c r="O1059" s="253"/>
      <c r="P1059" s="253"/>
      <c r="Q1059" s="253"/>
      <c r="R1059" s="253"/>
      <c r="S1059" s="253"/>
      <c r="T1059" s="25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5" t="s">
        <v>215</v>
      </c>
      <c r="AU1059" s="255" t="s">
        <v>81</v>
      </c>
      <c r="AV1059" s="14" t="s">
        <v>81</v>
      </c>
      <c r="AW1059" s="14" t="s">
        <v>33</v>
      </c>
      <c r="AX1059" s="14" t="s">
        <v>72</v>
      </c>
      <c r="AY1059" s="255" t="s">
        <v>203</v>
      </c>
    </row>
    <row r="1060" s="13" customFormat="1">
      <c r="A1060" s="13"/>
      <c r="B1060" s="234"/>
      <c r="C1060" s="235"/>
      <c r="D1060" s="236" t="s">
        <v>215</v>
      </c>
      <c r="E1060" s="237" t="s">
        <v>19</v>
      </c>
      <c r="F1060" s="238" t="s">
        <v>216</v>
      </c>
      <c r="G1060" s="235"/>
      <c r="H1060" s="237" t="s">
        <v>19</v>
      </c>
      <c r="I1060" s="239"/>
      <c r="J1060" s="235"/>
      <c r="K1060" s="235"/>
      <c r="L1060" s="240"/>
      <c r="M1060" s="241"/>
      <c r="N1060" s="242"/>
      <c r="O1060" s="242"/>
      <c r="P1060" s="242"/>
      <c r="Q1060" s="242"/>
      <c r="R1060" s="242"/>
      <c r="S1060" s="242"/>
      <c r="T1060" s="24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4" t="s">
        <v>215</v>
      </c>
      <c r="AU1060" s="244" t="s">
        <v>81</v>
      </c>
      <c r="AV1060" s="13" t="s">
        <v>79</v>
      </c>
      <c r="AW1060" s="13" t="s">
        <v>33</v>
      </c>
      <c r="AX1060" s="13" t="s">
        <v>72</v>
      </c>
      <c r="AY1060" s="244" t="s">
        <v>203</v>
      </c>
    </row>
    <row r="1061" s="13" customFormat="1">
      <c r="A1061" s="13"/>
      <c r="B1061" s="234"/>
      <c r="C1061" s="235"/>
      <c r="D1061" s="236" t="s">
        <v>215</v>
      </c>
      <c r="E1061" s="237" t="s">
        <v>19</v>
      </c>
      <c r="F1061" s="238" t="s">
        <v>1343</v>
      </c>
      <c r="G1061" s="235"/>
      <c r="H1061" s="237" t="s">
        <v>19</v>
      </c>
      <c r="I1061" s="239"/>
      <c r="J1061" s="235"/>
      <c r="K1061" s="235"/>
      <c r="L1061" s="240"/>
      <c r="M1061" s="241"/>
      <c r="N1061" s="242"/>
      <c r="O1061" s="242"/>
      <c r="P1061" s="242"/>
      <c r="Q1061" s="242"/>
      <c r="R1061" s="242"/>
      <c r="S1061" s="242"/>
      <c r="T1061" s="24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4" t="s">
        <v>215</v>
      </c>
      <c r="AU1061" s="244" t="s">
        <v>81</v>
      </c>
      <c r="AV1061" s="13" t="s">
        <v>79</v>
      </c>
      <c r="AW1061" s="13" t="s">
        <v>33</v>
      </c>
      <c r="AX1061" s="13" t="s">
        <v>72</v>
      </c>
      <c r="AY1061" s="244" t="s">
        <v>203</v>
      </c>
    </row>
    <row r="1062" s="13" customFormat="1">
      <c r="A1062" s="13"/>
      <c r="B1062" s="234"/>
      <c r="C1062" s="235"/>
      <c r="D1062" s="236" t="s">
        <v>215</v>
      </c>
      <c r="E1062" s="237" t="s">
        <v>19</v>
      </c>
      <c r="F1062" s="238" t="s">
        <v>544</v>
      </c>
      <c r="G1062" s="235"/>
      <c r="H1062" s="237" t="s">
        <v>19</v>
      </c>
      <c r="I1062" s="239"/>
      <c r="J1062" s="235"/>
      <c r="K1062" s="235"/>
      <c r="L1062" s="240"/>
      <c r="M1062" s="241"/>
      <c r="N1062" s="242"/>
      <c r="O1062" s="242"/>
      <c r="P1062" s="242"/>
      <c r="Q1062" s="242"/>
      <c r="R1062" s="242"/>
      <c r="S1062" s="242"/>
      <c r="T1062" s="24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4" t="s">
        <v>215</v>
      </c>
      <c r="AU1062" s="244" t="s">
        <v>81</v>
      </c>
      <c r="AV1062" s="13" t="s">
        <v>79</v>
      </c>
      <c r="AW1062" s="13" t="s">
        <v>33</v>
      </c>
      <c r="AX1062" s="13" t="s">
        <v>72</v>
      </c>
      <c r="AY1062" s="244" t="s">
        <v>203</v>
      </c>
    </row>
    <row r="1063" s="13" customFormat="1">
      <c r="A1063" s="13"/>
      <c r="B1063" s="234"/>
      <c r="C1063" s="235"/>
      <c r="D1063" s="236" t="s">
        <v>215</v>
      </c>
      <c r="E1063" s="237" t="s">
        <v>19</v>
      </c>
      <c r="F1063" s="238" t="s">
        <v>999</v>
      </c>
      <c r="G1063" s="235"/>
      <c r="H1063" s="237" t="s">
        <v>19</v>
      </c>
      <c r="I1063" s="239"/>
      <c r="J1063" s="235"/>
      <c r="K1063" s="235"/>
      <c r="L1063" s="240"/>
      <c r="M1063" s="241"/>
      <c r="N1063" s="242"/>
      <c r="O1063" s="242"/>
      <c r="P1063" s="242"/>
      <c r="Q1063" s="242"/>
      <c r="R1063" s="242"/>
      <c r="S1063" s="242"/>
      <c r="T1063" s="24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4" t="s">
        <v>215</v>
      </c>
      <c r="AU1063" s="244" t="s">
        <v>81</v>
      </c>
      <c r="AV1063" s="13" t="s">
        <v>79</v>
      </c>
      <c r="AW1063" s="13" t="s">
        <v>33</v>
      </c>
      <c r="AX1063" s="13" t="s">
        <v>72</v>
      </c>
      <c r="AY1063" s="244" t="s">
        <v>203</v>
      </c>
    </row>
    <row r="1064" s="13" customFormat="1">
      <c r="A1064" s="13"/>
      <c r="B1064" s="234"/>
      <c r="C1064" s="235"/>
      <c r="D1064" s="236" t="s">
        <v>215</v>
      </c>
      <c r="E1064" s="237" t="s">
        <v>19</v>
      </c>
      <c r="F1064" s="238" t="s">
        <v>1000</v>
      </c>
      <c r="G1064" s="235"/>
      <c r="H1064" s="237" t="s">
        <v>19</v>
      </c>
      <c r="I1064" s="239"/>
      <c r="J1064" s="235"/>
      <c r="K1064" s="235"/>
      <c r="L1064" s="240"/>
      <c r="M1064" s="241"/>
      <c r="N1064" s="242"/>
      <c r="O1064" s="242"/>
      <c r="P1064" s="242"/>
      <c r="Q1064" s="242"/>
      <c r="R1064" s="242"/>
      <c r="S1064" s="242"/>
      <c r="T1064" s="24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4" t="s">
        <v>215</v>
      </c>
      <c r="AU1064" s="244" t="s">
        <v>81</v>
      </c>
      <c r="AV1064" s="13" t="s">
        <v>79</v>
      </c>
      <c r="AW1064" s="13" t="s">
        <v>33</v>
      </c>
      <c r="AX1064" s="13" t="s">
        <v>72</v>
      </c>
      <c r="AY1064" s="244" t="s">
        <v>203</v>
      </c>
    </row>
    <row r="1065" s="14" customFormat="1">
      <c r="A1065" s="14"/>
      <c r="B1065" s="245"/>
      <c r="C1065" s="246"/>
      <c r="D1065" s="236" t="s">
        <v>215</v>
      </c>
      <c r="E1065" s="247" t="s">
        <v>19</v>
      </c>
      <c r="F1065" s="248" t="s">
        <v>545</v>
      </c>
      <c r="G1065" s="246"/>
      <c r="H1065" s="249">
        <v>14.92</v>
      </c>
      <c r="I1065" s="250"/>
      <c r="J1065" s="246"/>
      <c r="K1065" s="246"/>
      <c r="L1065" s="251"/>
      <c r="M1065" s="252"/>
      <c r="N1065" s="253"/>
      <c r="O1065" s="253"/>
      <c r="P1065" s="253"/>
      <c r="Q1065" s="253"/>
      <c r="R1065" s="253"/>
      <c r="S1065" s="253"/>
      <c r="T1065" s="25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5" t="s">
        <v>215</v>
      </c>
      <c r="AU1065" s="255" t="s">
        <v>81</v>
      </c>
      <c r="AV1065" s="14" t="s">
        <v>81</v>
      </c>
      <c r="AW1065" s="14" t="s">
        <v>33</v>
      </c>
      <c r="AX1065" s="14" t="s">
        <v>72</v>
      </c>
      <c r="AY1065" s="255" t="s">
        <v>203</v>
      </c>
    </row>
    <row r="1066" s="13" customFormat="1">
      <c r="A1066" s="13"/>
      <c r="B1066" s="234"/>
      <c r="C1066" s="235"/>
      <c r="D1066" s="236" t="s">
        <v>215</v>
      </c>
      <c r="E1066" s="237" t="s">
        <v>19</v>
      </c>
      <c r="F1066" s="238" t="s">
        <v>216</v>
      </c>
      <c r="G1066" s="235"/>
      <c r="H1066" s="237" t="s">
        <v>19</v>
      </c>
      <c r="I1066" s="239"/>
      <c r="J1066" s="235"/>
      <c r="K1066" s="235"/>
      <c r="L1066" s="240"/>
      <c r="M1066" s="241"/>
      <c r="N1066" s="242"/>
      <c r="O1066" s="242"/>
      <c r="P1066" s="242"/>
      <c r="Q1066" s="242"/>
      <c r="R1066" s="242"/>
      <c r="S1066" s="242"/>
      <c r="T1066" s="24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4" t="s">
        <v>215</v>
      </c>
      <c r="AU1066" s="244" t="s">
        <v>81</v>
      </c>
      <c r="AV1066" s="13" t="s">
        <v>79</v>
      </c>
      <c r="AW1066" s="13" t="s">
        <v>33</v>
      </c>
      <c r="AX1066" s="13" t="s">
        <v>72</v>
      </c>
      <c r="AY1066" s="244" t="s">
        <v>203</v>
      </c>
    </row>
    <row r="1067" s="13" customFormat="1">
      <c r="A1067" s="13"/>
      <c r="B1067" s="234"/>
      <c r="C1067" s="235"/>
      <c r="D1067" s="236" t="s">
        <v>215</v>
      </c>
      <c r="E1067" s="237" t="s">
        <v>19</v>
      </c>
      <c r="F1067" s="238" t="s">
        <v>1344</v>
      </c>
      <c r="G1067" s="235"/>
      <c r="H1067" s="237" t="s">
        <v>19</v>
      </c>
      <c r="I1067" s="239"/>
      <c r="J1067" s="235"/>
      <c r="K1067" s="235"/>
      <c r="L1067" s="240"/>
      <c r="M1067" s="241"/>
      <c r="N1067" s="242"/>
      <c r="O1067" s="242"/>
      <c r="P1067" s="242"/>
      <c r="Q1067" s="242"/>
      <c r="R1067" s="242"/>
      <c r="S1067" s="242"/>
      <c r="T1067" s="24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4" t="s">
        <v>215</v>
      </c>
      <c r="AU1067" s="244" t="s">
        <v>81</v>
      </c>
      <c r="AV1067" s="13" t="s">
        <v>79</v>
      </c>
      <c r="AW1067" s="13" t="s">
        <v>33</v>
      </c>
      <c r="AX1067" s="13" t="s">
        <v>72</v>
      </c>
      <c r="AY1067" s="244" t="s">
        <v>203</v>
      </c>
    </row>
    <row r="1068" s="13" customFormat="1">
      <c r="A1068" s="13"/>
      <c r="B1068" s="234"/>
      <c r="C1068" s="235"/>
      <c r="D1068" s="236" t="s">
        <v>215</v>
      </c>
      <c r="E1068" s="237" t="s">
        <v>19</v>
      </c>
      <c r="F1068" s="238" t="s">
        <v>544</v>
      </c>
      <c r="G1068" s="235"/>
      <c r="H1068" s="237" t="s">
        <v>19</v>
      </c>
      <c r="I1068" s="239"/>
      <c r="J1068" s="235"/>
      <c r="K1068" s="235"/>
      <c r="L1068" s="240"/>
      <c r="M1068" s="241"/>
      <c r="N1068" s="242"/>
      <c r="O1068" s="242"/>
      <c r="P1068" s="242"/>
      <c r="Q1068" s="242"/>
      <c r="R1068" s="242"/>
      <c r="S1068" s="242"/>
      <c r="T1068" s="24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4" t="s">
        <v>215</v>
      </c>
      <c r="AU1068" s="244" t="s">
        <v>81</v>
      </c>
      <c r="AV1068" s="13" t="s">
        <v>79</v>
      </c>
      <c r="AW1068" s="13" t="s">
        <v>33</v>
      </c>
      <c r="AX1068" s="13" t="s">
        <v>72</v>
      </c>
      <c r="AY1068" s="244" t="s">
        <v>203</v>
      </c>
    </row>
    <row r="1069" s="13" customFormat="1">
      <c r="A1069" s="13"/>
      <c r="B1069" s="234"/>
      <c r="C1069" s="235"/>
      <c r="D1069" s="236" t="s">
        <v>215</v>
      </c>
      <c r="E1069" s="237" t="s">
        <v>19</v>
      </c>
      <c r="F1069" s="238" t="s">
        <v>999</v>
      </c>
      <c r="G1069" s="235"/>
      <c r="H1069" s="237" t="s">
        <v>19</v>
      </c>
      <c r="I1069" s="239"/>
      <c r="J1069" s="235"/>
      <c r="K1069" s="235"/>
      <c r="L1069" s="240"/>
      <c r="M1069" s="241"/>
      <c r="N1069" s="242"/>
      <c r="O1069" s="242"/>
      <c r="P1069" s="242"/>
      <c r="Q1069" s="242"/>
      <c r="R1069" s="242"/>
      <c r="S1069" s="242"/>
      <c r="T1069" s="24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4" t="s">
        <v>215</v>
      </c>
      <c r="AU1069" s="244" t="s">
        <v>81</v>
      </c>
      <c r="AV1069" s="13" t="s">
        <v>79</v>
      </c>
      <c r="AW1069" s="13" t="s">
        <v>33</v>
      </c>
      <c r="AX1069" s="13" t="s">
        <v>72</v>
      </c>
      <c r="AY1069" s="244" t="s">
        <v>203</v>
      </c>
    </row>
    <row r="1070" s="13" customFormat="1">
      <c r="A1070" s="13"/>
      <c r="B1070" s="234"/>
      <c r="C1070" s="235"/>
      <c r="D1070" s="236" t="s">
        <v>215</v>
      </c>
      <c r="E1070" s="237" t="s">
        <v>19</v>
      </c>
      <c r="F1070" s="238" t="s">
        <v>1002</v>
      </c>
      <c r="G1070" s="235"/>
      <c r="H1070" s="237" t="s">
        <v>19</v>
      </c>
      <c r="I1070" s="239"/>
      <c r="J1070" s="235"/>
      <c r="K1070" s="235"/>
      <c r="L1070" s="240"/>
      <c r="M1070" s="241"/>
      <c r="N1070" s="242"/>
      <c r="O1070" s="242"/>
      <c r="P1070" s="242"/>
      <c r="Q1070" s="242"/>
      <c r="R1070" s="242"/>
      <c r="S1070" s="242"/>
      <c r="T1070" s="24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4" t="s">
        <v>215</v>
      </c>
      <c r="AU1070" s="244" t="s">
        <v>81</v>
      </c>
      <c r="AV1070" s="13" t="s">
        <v>79</v>
      </c>
      <c r="AW1070" s="13" t="s">
        <v>33</v>
      </c>
      <c r="AX1070" s="13" t="s">
        <v>72</v>
      </c>
      <c r="AY1070" s="244" t="s">
        <v>203</v>
      </c>
    </row>
    <row r="1071" s="14" customFormat="1">
      <c r="A1071" s="14"/>
      <c r="B1071" s="245"/>
      <c r="C1071" s="246"/>
      <c r="D1071" s="236" t="s">
        <v>215</v>
      </c>
      <c r="E1071" s="247" t="s">
        <v>19</v>
      </c>
      <c r="F1071" s="248" t="s">
        <v>635</v>
      </c>
      <c r="G1071" s="246"/>
      <c r="H1071" s="249">
        <v>59.799999999999997</v>
      </c>
      <c r="I1071" s="250"/>
      <c r="J1071" s="246"/>
      <c r="K1071" s="246"/>
      <c r="L1071" s="251"/>
      <c r="M1071" s="252"/>
      <c r="N1071" s="253"/>
      <c r="O1071" s="253"/>
      <c r="P1071" s="253"/>
      <c r="Q1071" s="253"/>
      <c r="R1071" s="253"/>
      <c r="S1071" s="253"/>
      <c r="T1071" s="25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55" t="s">
        <v>215</v>
      </c>
      <c r="AU1071" s="255" t="s">
        <v>81</v>
      </c>
      <c r="AV1071" s="14" t="s">
        <v>81</v>
      </c>
      <c r="AW1071" s="14" t="s">
        <v>33</v>
      </c>
      <c r="AX1071" s="14" t="s">
        <v>72</v>
      </c>
      <c r="AY1071" s="255" t="s">
        <v>203</v>
      </c>
    </row>
    <row r="1072" s="13" customFormat="1">
      <c r="A1072" s="13"/>
      <c r="B1072" s="234"/>
      <c r="C1072" s="235"/>
      <c r="D1072" s="236" t="s">
        <v>215</v>
      </c>
      <c r="E1072" s="237" t="s">
        <v>19</v>
      </c>
      <c r="F1072" s="238" t="s">
        <v>216</v>
      </c>
      <c r="G1072" s="235"/>
      <c r="H1072" s="237" t="s">
        <v>19</v>
      </c>
      <c r="I1072" s="239"/>
      <c r="J1072" s="235"/>
      <c r="K1072" s="235"/>
      <c r="L1072" s="240"/>
      <c r="M1072" s="241"/>
      <c r="N1072" s="242"/>
      <c r="O1072" s="242"/>
      <c r="P1072" s="242"/>
      <c r="Q1072" s="242"/>
      <c r="R1072" s="242"/>
      <c r="S1072" s="242"/>
      <c r="T1072" s="24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4" t="s">
        <v>215</v>
      </c>
      <c r="AU1072" s="244" t="s">
        <v>81</v>
      </c>
      <c r="AV1072" s="13" t="s">
        <v>79</v>
      </c>
      <c r="AW1072" s="13" t="s">
        <v>33</v>
      </c>
      <c r="AX1072" s="13" t="s">
        <v>72</v>
      </c>
      <c r="AY1072" s="244" t="s">
        <v>203</v>
      </c>
    </row>
    <row r="1073" s="13" customFormat="1">
      <c r="A1073" s="13"/>
      <c r="B1073" s="234"/>
      <c r="C1073" s="235"/>
      <c r="D1073" s="236" t="s">
        <v>215</v>
      </c>
      <c r="E1073" s="237" t="s">
        <v>19</v>
      </c>
      <c r="F1073" s="238" t="s">
        <v>1345</v>
      </c>
      <c r="G1073" s="235"/>
      <c r="H1073" s="237" t="s">
        <v>19</v>
      </c>
      <c r="I1073" s="239"/>
      <c r="J1073" s="235"/>
      <c r="K1073" s="235"/>
      <c r="L1073" s="240"/>
      <c r="M1073" s="241"/>
      <c r="N1073" s="242"/>
      <c r="O1073" s="242"/>
      <c r="P1073" s="242"/>
      <c r="Q1073" s="242"/>
      <c r="R1073" s="242"/>
      <c r="S1073" s="242"/>
      <c r="T1073" s="24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4" t="s">
        <v>215</v>
      </c>
      <c r="AU1073" s="244" t="s">
        <v>81</v>
      </c>
      <c r="AV1073" s="13" t="s">
        <v>79</v>
      </c>
      <c r="AW1073" s="13" t="s">
        <v>33</v>
      </c>
      <c r="AX1073" s="13" t="s">
        <v>72</v>
      </c>
      <c r="AY1073" s="244" t="s">
        <v>203</v>
      </c>
    </row>
    <row r="1074" s="13" customFormat="1">
      <c r="A1074" s="13"/>
      <c r="B1074" s="234"/>
      <c r="C1074" s="235"/>
      <c r="D1074" s="236" t="s">
        <v>215</v>
      </c>
      <c r="E1074" s="237" t="s">
        <v>19</v>
      </c>
      <c r="F1074" s="238" t="s">
        <v>547</v>
      </c>
      <c r="G1074" s="235"/>
      <c r="H1074" s="237" t="s">
        <v>19</v>
      </c>
      <c r="I1074" s="239"/>
      <c r="J1074" s="235"/>
      <c r="K1074" s="235"/>
      <c r="L1074" s="240"/>
      <c r="M1074" s="241"/>
      <c r="N1074" s="242"/>
      <c r="O1074" s="242"/>
      <c r="P1074" s="242"/>
      <c r="Q1074" s="242"/>
      <c r="R1074" s="242"/>
      <c r="S1074" s="242"/>
      <c r="T1074" s="24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4" t="s">
        <v>215</v>
      </c>
      <c r="AU1074" s="244" t="s">
        <v>81</v>
      </c>
      <c r="AV1074" s="13" t="s">
        <v>79</v>
      </c>
      <c r="AW1074" s="13" t="s">
        <v>33</v>
      </c>
      <c r="AX1074" s="13" t="s">
        <v>72</v>
      </c>
      <c r="AY1074" s="244" t="s">
        <v>203</v>
      </c>
    </row>
    <row r="1075" s="13" customFormat="1">
      <c r="A1075" s="13"/>
      <c r="B1075" s="234"/>
      <c r="C1075" s="235"/>
      <c r="D1075" s="236" t="s">
        <v>215</v>
      </c>
      <c r="E1075" s="237" t="s">
        <v>19</v>
      </c>
      <c r="F1075" s="238" t="s">
        <v>999</v>
      </c>
      <c r="G1075" s="235"/>
      <c r="H1075" s="237" t="s">
        <v>19</v>
      </c>
      <c r="I1075" s="239"/>
      <c r="J1075" s="235"/>
      <c r="K1075" s="235"/>
      <c r="L1075" s="240"/>
      <c r="M1075" s="241"/>
      <c r="N1075" s="242"/>
      <c r="O1075" s="242"/>
      <c r="P1075" s="242"/>
      <c r="Q1075" s="242"/>
      <c r="R1075" s="242"/>
      <c r="S1075" s="242"/>
      <c r="T1075" s="24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4" t="s">
        <v>215</v>
      </c>
      <c r="AU1075" s="244" t="s">
        <v>81</v>
      </c>
      <c r="AV1075" s="13" t="s">
        <v>79</v>
      </c>
      <c r="AW1075" s="13" t="s">
        <v>33</v>
      </c>
      <c r="AX1075" s="13" t="s">
        <v>72</v>
      </c>
      <c r="AY1075" s="244" t="s">
        <v>203</v>
      </c>
    </row>
    <row r="1076" s="13" customFormat="1">
      <c r="A1076" s="13"/>
      <c r="B1076" s="234"/>
      <c r="C1076" s="235"/>
      <c r="D1076" s="236" t="s">
        <v>215</v>
      </c>
      <c r="E1076" s="237" t="s">
        <v>19</v>
      </c>
      <c r="F1076" s="238" t="s">
        <v>1000</v>
      </c>
      <c r="G1076" s="235"/>
      <c r="H1076" s="237" t="s">
        <v>19</v>
      </c>
      <c r="I1076" s="239"/>
      <c r="J1076" s="235"/>
      <c r="K1076" s="235"/>
      <c r="L1076" s="240"/>
      <c r="M1076" s="241"/>
      <c r="N1076" s="242"/>
      <c r="O1076" s="242"/>
      <c r="P1076" s="242"/>
      <c r="Q1076" s="242"/>
      <c r="R1076" s="242"/>
      <c r="S1076" s="242"/>
      <c r="T1076" s="24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4" t="s">
        <v>215</v>
      </c>
      <c r="AU1076" s="244" t="s">
        <v>81</v>
      </c>
      <c r="AV1076" s="13" t="s">
        <v>79</v>
      </c>
      <c r="AW1076" s="13" t="s">
        <v>33</v>
      </c>
      <c r="AX1076" s="13" t="s">
        <v>72</v>
      </c>
      <c r="AY1076" s="244" t="s">
        <v>203</v>
      </c>
    </row>
    <row r="1077" s="14" customFormat="1">
      <c r="A1077" s="14"/>
      <c r="B1077" s="245"/>
      <c r="C1077" s="246"/>
      <c r="D1077" s="236" t="s">
        <v>215</v>
      </c>
      <c r="E1077" s="247" t="s">
        <v>19</v>
      </c>
      <c r="F1077" s="248" t="s">
        <v>548</v>
      </c>
      <c r="G1077" s="246"/>
      <c r="H1077" s="249">
        <v>18.780000000000001</v>
      </c>
      <c r="I1077" s="250"/>
      <c r="J1077" s="246"/>
      <c r="K1077" s="246"/>
      <c r="L1077" s="251"/>
      <c r="M1077" s="252"/>
      <c r="N1077" s="253"/>
      <c r="O1077" s="253"/>
      <c r="P1077" s="253"/>
      <c r="Q1077" s="253"/>
      <c r="R1077" s="253"/>
      <c r="S1077" s="253"/>
      <c r="T1077" s="25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5" t="s">
        <v>215</v>
      </c>
      <c r="AU1077" s="255" t="s">
        <v>81</v>
      </c>
      <c r="AV1077" s="14" t="s">
        <v>81</v>
      </c>
      <c r="AW1077" s="14" t="s">
        <v>33</v>
      </c>
      <c r="AX1077" s="14" t="s">
        <v>72</v>
      </c>
      <c r="AY1077" s="255" t="s">
        <v>203</v>
      </c>
    </row>
    <row r="1078" s="13" customFormat="1">
      <c r="A1078" s="13"/>
      <c r="B1078" s="234"/>
      <c r="C1078" s="235"/>
      <c r="D1078" s="236" t="s">
        <v>215</v>
      </c>
      <c r="E1078" s="237" t="s">
        <v>19</v>
      </c>
      <c r="F1078" s="238" t="s">
        <v>216</v>
      </c>
      <c r="G1078" s="235"/>
      <c r="H1078" s="237" t="s">
        <v>19</v>
      </c>
      <c r="I1078" s="239"/>
      <c r="J1078" s="235"/>
      <c r="K1078" s="235"/>
      <c r="L1078" s="240"/>
      <c r="M1078" s="241"/>
      <c r="N1078" s="242"/>
      <c r="O1078" s="242"/>
      <c r="P1078" s="242"/>
      <c r="Q1078" s="242"/>
      <c r="R1078" s="242"/>
      <c r="S1078" s="242"/>
      <c r="T1078" s="24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4" t="s">
        <v>215</v>
      </c>
      <c r="AU1078" s="244" t="s">
        <v>81</v>
      </c>
      <c r="AV1078" s="13" t="s">
        <v>79</v>
      </c>
      <c r="AW1078" s="13" t="s">
        <v>33</v>
      </c>
      <c r="AX1078" s="13" t="s">
        <v>72</v>
      </c>
      <c r="AY1078" s="244" t="s">
        <v>203</v>
      </c>
    </row>
    <row r="1079" s="13" customFormat="1">
      <c r="A1079" s="13"/>
      <c r="B1079" s="234"/>
      <c r="C1079" s="235"/>
      <c r="D1079" s="236" t="s">
        <v>215</v>
      </c>
      <c r="E1079" s="237" t="s">
        <v>19</v>
      </c>
      <c r="F1079" s="238" t="s">
        <v>1346</v>
      </c>
      <c r="G1079" s="235"/>
      <c r="H1079" s="237" t="s">
        <v>19</v>
      </c>
      <c r="I1079" s="239"/>
      <c r="J1079" s="235"/>
      <c r="K1079" s="235"/>
      <c r="L1079" s="240"/>
      <c r="M1079" s="241"/>
      <c r="N1079" s="242"/>
      <c r="O1079" s="242"/>
      <c r="P1079" s="242"/>
      <c r="Q1079" s="242"/>
      <c r="R1079" s="242"/>
      <c r="S1079" s="242"/>
      <c r="T1079" s="24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4" t="s">
        <v>215</v>
      </c>
      <c r="AU1079" s="244" t="s">
        <v>81</v>
      </c>
      <c r="AV1079" s="13" t="s">
        <v>79</v>
      </c>
      <c r="AW1079" s="13" t="s">
        <v>33</v>
      </c>
      <c r="AX1079" s="13" t="s">
        <v>72</v>
      </c>
      <c r="AY1079" s="244" t="s">
        <v>203</v>
      </c>
    </row>
    <row r="1080" s="13" customFormat="1">
      <c r="A1080" s="13"/>
      <c r="B1080" s="234"/>
      <c r="C1080" s="235"/>
      <c r="D1080" s="236" t="s">
        <v>215</v>
      </c>
      <c r="E1080" s="237" t="s">
        <v>19</v>
      </c>
      <c r="F1080" s="238" t="s">
        <v>547</v>
      </c>
      <c r="G1080" s="235"/>
      <c r="H1080" s="237" t="s">
        <v>19</v>
      </c>
      <c r="I1080" s="239"/>
      <c r="J1080" s="235"/>
      <c r="K1080" s="235"/>
      <c r="L1080" s="240"/>
      <c r="M1080" s="241"/>
      <c r="N1080" s="242"/>
      <c r="O1080" s="242"/>
      <c r="P1080" s="242"/>
      <c r="Q1080" s="242"/>
      <c r="R1080" s="242"/>
      <c r="S1080" s="242"/>
      <c r="T1080" s="24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4" t="s">
        <v>215</v>
      </c>
      <c r="AU1080" s="244" t="s">
        <v>81</v>
      </c>
      <c r="AV1080" s="13" t="s">
        <v>79</v>
      </c>
      <c r="AW1080" s="13" t="s">
        <v>33</v>
      </c>
      <c r="AX1080" s="13" t="s">
        <v>72</v>
      </c>
      <c r="AY1080" s="244" t="s">
        <v>203</v>
      </c>
    </row>
    <row r="1081" s="13" customFormat="1">
      <c r="A1081" s="13"/>
      <c r="B1081" s="234"/>
      <c r="C1081" s="235"/>
      <c r="D1081" s="236" t="s">
        <v>215</v>
      </c>
      <c r="E1081" s="237" t="s">
        <v>19</v>
      </c>
      <c r="F1081" s="238" t="s">
        <v>999</v>
      </c>
      <c r="G1081" s="235"/>
      <c r="H1081" s="237" t="s">
        <v>19</v>
      </c>
      <c r="I1081" s="239"/>
      <c r="J1081" s="235"/>
      <c r="K1081" s="235"/>
      <c r="L1081" s="240"/>
      <c r="M1081" s="241"/>
      <c r="N1081" s="242"/>
      <c r="O1081" s="242"/>
      <c r="P1081" s="242"/>
      <c r="Q1081" s="242"/>
      <c r="R1081" s="242"/>
      <c r="S1081" s="242"/>
      <c r="T1081" s="24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4" t="s">
        <v>215</v>
      </c>
      <c r="AU1081" s="244" t="s">
        <v>81</v>
      </c>
      <c r="AV1081" s="13" t="s">
        <v>79</v>
      </c>
      <c r="AW1081" s="13" t="s">
        <v>33</v>
      </c>
      <c r="AX1081" s="13" t="s">
        <v>72</v>
      </c>
      <c r="AY1081" s="244" t="s">
        <v>203</v>
      </c>
    </row>
    <row r="1082" s="13" customFormat="1">
      <c r="A1082" s="13"/>
      <c r="B1082" s="234"/>
      <c r="C1082" s="235"/>
      <c r="D1082" s="236" t="s">
        <v>215</v>
      </c>
      <c r="E1082" s="237" t="s">
        <v>19</v>
      </c>
      <c r="F1082" s="238" t="s">
        <v>1002</v>
      </c>
      <c r="G1082" s="235"/>
      <c r="H1082" s="237" t="s">
        <v>19</v>
      </c>
      <c r="I1082" s="239"/>
      <c r="J1082" s="235"/>
      <c r="K1082" s="235"/>
      <c r="L1082" s="240"/>
      <c r="M1082" s="241"/>
      <c r="N1082" s="242"/>
      <c r="O1082" s="242"/>
      <c r="P1082" s="242"/>
      <c r="Q1082" s="242"/>
      <c r="R1082" s="242"/>
      <c r="S1082" s="242"/>
      <c r="T1082" s="24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4" t="s">
        <v>215</v>
      </c>
      <c r="AU1082" s="244" t="s">
        <v>81</v>
      </c>
      <c r="AV1082" s="13" t="s">
        <v>79</v>
      </c>
      <c r="AW1082" s="13" t="s">
        <v>33</v>
      </c>
      <c r="AX1082" s="13" t="s">
        <v>72</v>
      </c>
      <c r="AY1082" s="244" t="s">
        <v>203</v>
      </c>
    </row>
    <row r="1083" s="14" customFormat="1">
      <c r="A1083" s="14"/>
      <c r="B1083" s="245"/>
      <c r="C1083" s="246"/>
      <c r="D1083" s="236" t="s">
        <v>215</v>
      </c>
      <c r="E1083" s="247" t="s">
        <v>19</v>
      </c>
      <c r="F1083" s="248" t="s">
        <v>1220</v>
      </c>
      <c r="G1083" s="246"/>
      <c r="H1083" s="249">
        <v>42.75</v>
      </c>
      <c r="I1083" s="250"/>
      <c r="J1083" s="246"/>
      <c r="K1083" s="246"/>
      <c r="L1083" s="251"/>
      <c r="M1083" s="252"/>
      <c r="N1083" s="253"/>
      <c r="O1083" s="253"/>
      <c r="P1083" s="253"/>
      <c r="Q1083" s="253"/>
      <c r="R1083" s="253"/>
      <c r="S1083" s="253"/>
      <c r="T1083" s="25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5" t="s">
        <v>215</v>
      </c>
      <c r="AU1083" s="255" t="s">
        <v>81</v>
      </c>
      <c r="AV1083" s="14" t="s">
        <v>81</v>
      </c>
      <c r="AW1083" s="14" t="s">
        <v>33</v>
      </c>
      <c r="AX1083" s="14" t="s">
        <v>72</v>
      </c>
      <c r="AY1083" s="255" t="s">
        <v>203</v>
      </c>
    </row>
    <row r="1084" s="13" customFormat="1">
      <c r="A1084" s="13"/>
      <c r="B1084" s="234"/>
      <c r="C1084" s="235"/>
      <c r="D1084" s="236" t="s">
        <v>215</v>
      </c>
      <c r="E1084" s="237" t="s">
        <v>19</v>
      </c>
      <c r="F1084" s="238" t="s">
        <v>216</v>
      </c>
      <c r="G1084" s="235"/>
      <c r="H1084" s="237" t="s">
        <v>19</v>
      </c>
      <c r="I1084" s="239"/>
      <c r="J1084" s="235"/>
      <c r="K1084" s="235"/>
      <c r="L1084" s="240"/>
      <c r="M1084" s="241"/>
      <c r="N1084" s="242"/>
      <c r="O1084" s="242"/>
      <c r="P1084" s="242"/>
      <c r="Q1084" s="242"/>
      <c r="R1084" s="242"/>
      <c r="S1084" s="242"/>
      <c r="T1084" s="24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4" t="s">
        <v>215</v>
      </c>
      <c r="AU1084" s="244" t="s">
        <v>81</v>
      </c>
      <c r="AV1084" s="13" t="s">
        <v>79</v>
      </c>
      <c r="AW1084" s="13" t="s">
        <v>33</v>
      </c>
      <c r="AX1084" s="13" t="s">
        <v>72</v>
      </c>
      <c r="AY1084" s="244" t="s">
        <v>203</v>
      </c>
    </row>
    <row r="1085" s="13" customFormat="1">
      <c r="A1085" s="13"/>
      <c r="B1085" s="234"/>
      <c r="C1085" s="235"/>
      <c r="D1085" s="236" t="s">
        <v>215</v>
      </c>
      <c r="E1085" s="237" t="s">
        <v>19</v>
      </c>
      <c r="F1085" s="238" t="s">
        <v>1347</v>
      </c>
      <c r="G1085" s="235"/>
      <c r="H1085" s="237" t="s">
        <v>19</v>
      </c>
      <c r="I1085" s="239"/>
      <c r="J1085" s="235"/>
      <c r="K1085" s="235"/>
      <c r="L1085" s="240"/>
      <c r="M1085" s="241"/>
      <c r="N1085" s="242"/>
      <c r="O1085" s="242"/>
      <c r="P1085" s="242"/>
      <c r="Q1085" s="242"/>
      <c r="R1085" s="242"/>
      <c r="S1085" s="242"/>
      <c r="T1085" s="24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4" t="s">
        <v>215</v>
      </c>
      <c r="AU1085" s="244" t="s">
        <v>81</v>
      </c>
      <c r="AV1085" s="13" t="s">
        <v>79</v>
      </c>
      <c r="AW1085" s="13" t="s">
        <v>33</v>
      </c>
      <c r="AX1085" s="13" t="s">
        <v>72</v>
      </c>
      <c r="AY1085" s="244" t="s">
        <v>203</v>
      </c>
    </row>
    <row r="1086" s="13" customFormat="1">
      <c r="A1086" s="13"/>
      <c r="B1086" s="234"/>
      <c r="C1086" s="235"/>
      <c r="D1086" s="236" t="s">
        <v>215</v>
      </c>
      <c r="E1086" s="237" t="s">
        <v>19</v>
      </c>
      <c r="F1086" s="238" t="s">
        <v>550</v>
      </c>
      <c r="G1086" s="235"/>
      <c r="H1086" s="237" t="s">
        <v>19</v>
      </c>
      <c r="I1086" s="239"/>
      <c r="J1086" s="235"/>
      <c r="K1086" s="235"/>
      <c r="L1086" s="240"/>
      <c r="M1086" s="241"/>
      <c r="N1086" s="242"/>
      <c r="O1086" s="242"/>
      <c r="P1086" s="242"/>
      <c r="Q1086" s="242"/>
      <c r="R1086" s="242"/>
      <c r="S1086" s="242"/>
      <c r="T1086" s="24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44" t="s">
        <v>215</v>
      </c>
      <c r="AU1086" s="244" t="s">
        <v>81</v>
      </c>
      <c r="AV1086" s="13" t="s">
        <v>79</v>
      </c>
      <c r="AW1086" s="13" t="s">
        <v>33</v>
      </c>
      <c r="AX1086" s="13" t="s">
        <v>72</v>
      </c>
      <c r="AY1086" s="244" t="s">
        <v>203</v>
      </c>
    </row>
    <row r="1087" s="13" customFormat="1">
      <c r="A1087" s="13"/>
      <c r="B1087" s="234"/>
      <c r="C1087" s="235"/>
      <c r="D1087" s="236" t="s">
        <v>215</v>
      </c>
      <c r="E1087" s="237" t="s">
        <v>19</v>
      </c>
      <c r="F1087" s="238" t="s">
        <v>999</v>
      </c>
      <c r="G1087" s="235"/>
      <c r="H1087" s="237" t="s">
        <v>19</v>
      </c>
      <c r="I1087" s="239"/>
      <c r="J1087" s="235"/>
      <c r="K1087" s="235"/>
      <c r="L1087" s="240"/>
      <c r="M1087" s="241"/>
      <c r="N1087" s="242"/>
      <c r="O1087" s="242"/>
      <c r="P1087" s="242"/>
      <c r="Q1087" s="242"/>
      <c r="R1087" s="242"/>
      <c r="S1087" s="242"/>
      <c r="T1087" s="24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4" t="s">
        <v>215</v>
      </c>
      <c r="AU1087" s="244" t="s">
        <v>81</v>
      </c>
      <c r="AV1087" s="13" t="s">
        <v>79</v>
      </c>
      <c r="AW1087" s="13" t="s">
        <v>33</v>
      </c>
      <c r="AX1087" s="13" t="s">
        <v>72</v>
      </c>
      <c r="AY1087" s="244" t="s">
        <v>203</v>
      </c>
    </row>
    <row r="1088" s="13" customFormat="1">
      <c r="A1088" s="13"/>
      <c r="B1088" s="234"/>
      <c r="C1088" s="235"/>
      <c r="D1088" s="236" t="s">
        <v>215</v>
      </c>
      <c r="E1088" s="237" t="s">
        <v>19</v>
      </c>
      <c r="F1088" s="238" t="s">
        <v>1000</v>
      </c>
      <c r="G1088" s="235"/>
      <c r="H1088" s="237" t="s">
        <v>19</v>
      </c>
      <c r="I1088" s="239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215</v>
      </c>
      <c r="AU1088" s="244" t="s">
        <v>81</v>
      </c>
      <c r="AV1088" s="13" t="s">
        <v>79</v>
      </c>
      <c r="AW1088" s="13" t="s">
        <v>33</v>
      </c>
      <c r="AX1088" s="13" t="s">
        <v>72</v>
      </c>
      <c r="AY1088" s="244" t="s">
        <v>203</v>
      </c>
    </row>
    <row r="1089" s="14" customFormat="1">
      <c r="A1089" s="14"/>
      <c r="B1089" s="245"/>
      <c r="C1089" s="246"/>
      <c r="D1089" s="236" t="s">
        <v>215</v>
      </c>
      <c r="E1089" s="247" t="s">
        <v>19</v>
      </c>
      <c r="F1089" s="248" t="s">
        <v>551</v>
      </c>
      <c r="G1089" s="246"/>
      <c r="H1089" s="249">
        <v>12.67</v>
      </c>
      <c r="I1089" s="250"/>
      <c r="J1089" s="246"/>
      <c r="K1089" s="246"/>
      <c r="L1089" s="251"/>
      <c r="M1089" s="252"/>
      <c r="N1089" s="253"/>
      <c r="O1089" s="253"/>
      <c r="P1089" s="253"/>
      <c r="Q1089" s="253"/>
      <c r="R1089" s="253"/>
      <c r="S1089" s="253"/>
      <c r="T1089" s="25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5" t="s">
        <v>215</v>
      </c>
      <c r="AU1089" s="255" t="s">
        <v>81</v>
      </c>
      <c r="AV1089" s="14" t="s">
        <v>81</v>
      </c>
      <c r="AW1089" s="14" t="s">
        <v>33</v>
      </c>
      <c r="AX1089" s="14" t="s">
        <v>72</v>
      </c>
      <c r="AY1089" s="255" t="s">
        <v>203</v>
      </c>
    </row>
    <row r="1090" s="13" customFormat="1">
      <c r="A1090" s="13"/>
      <c r="B1090" s="234"/>
      <c r="C1090" s="235"/>
      <c r="D1090" s="236" t="s">
        <v>215</v>
      </c>
      <c r="E1090" s="237" t="s">
        <v>19</v>
      </c>
      <c r="F1090" s="238" t="s">
        <v>216</v>
      </c>
      <c r="G1090" s="235"/>
      <c r="H1090" s="237" t="s">
        <v>19</v>
      </c>
      <c r="I1090" s="239"/>
      <c r="J1090" s="235"/>
      <c r="K1090" s="235"/>
      <c r="L1090" s="240"/>
      <c r="M1090" s="241"/>
      <c r="N1090" s="242"/>
      <c r="O1090" s="242"/>
      <c r="P1090" s="242"/>
      <c r="Q1090" s="242"/>
      <c r="R1090" s="242"/>
      <c r="S1090" s="242"/>
      <c r="T1090" s="24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4" t="s">
        <v>215</v>
      </c>
      <c r="AU1090" s="244" t="s">
        <v>81</v>
      </c>
      <c r="AV1090" s="13" t="s">
        <v>79</v>
      </c>
      <c r="AW1090" s="13" t="s">
        <v>33</v>
      </c>
      <c r="AX1090" s="13" t="s">
        <v>72</v>
      </c>
      <c r="AY1090" s="244" t="s">
        <v>203</v>
      </c>
    </row>
    <row r="1091" s="13" customFormat="1">
      <c r="A1091" s="13"/>
      <c r="B1091" s="234"/>
      <c r="C1091" s="235"/>
      <c r="D1091" s="236" t="s">
        <v>215</v>
      </c>
      <c r="E1091" s="237" t="s">
        <v>19</v>
      </c>
      <c r="F1091" s="238" t="s">
        <v>1348</v>
      </c>
      <c r="G1091" s="235"/>
      <c r="H1091" s="237" t="s">
        <v>19</v>
      </c>
      <c r="I1091" s="239"/>
      <c r="J1091" s="235"/>
      <c r="K1091" s="235"/>
      <c r="L1091" s="240"/>
      <c r="M1091" s="241"/>
      <c r="N1091" s="242"/>
      <c r="O1091" s="242"/>
      <c r="P1091" s="242"/>
      <c r="Q1091" s="242"/>
      <c r="R1091" s="242"/>
      <c r="S1091" s="242"/>
      <c r="T1091" s="24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44" t="s">
        <v>215</v>
      </c>
      <c r="AU1091" s="244" t="s">
        <v>81</v>
      </c>
      <c r="AV1091" s="13" t="s">
        <v>79</v>
      </c>
      <c r="AW1091" s="13" t="s">
        <v>33</v>
      </c>
      <c r="AX1091" s="13" t="s">
        <v>72</v>
      </c>
      <c r="AY1091" s="244" t="s">
        <v>203</v>
      </c>
    </row>
    <row r="1092" s="13" customFormat="1">
      <c r="A1092" s="13"/>
      <c r="B1092" s="234"/>
      <c r="C1092" s="235"/>
      <c r="D1092" s="236" t="s">
        <v>215</v>
      </c>
      <c r="E1092" s="237" t="s">
        <v>19</v>
      </c>
      <c r="F1092" s="238" t="s">
        <v>550</v>
      </c>
      <c r="G1092" s="235"/>
      <c r="H1092" s="237" t="s">
        <v>19</v>
      </c>
      <c r="I1092" s="239"/>
      <c r="J1092" s="235"/>
      <c r="K1092" s="235"/>
      <c r="L1092" s="240"/>
      <c r="M1092" s="241"/>
      <c r="N1092" s="242"/>
      <c r="O1092" s="242"/>
      <c r="P1092" s="242"/>
      <c r="Q1092" s="242"/>
      <c r="R1092" s="242"/>
      <c r="S1092" s="242"/>
      <c r="T1092" s="24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4" t="s">
        <v>215</v>
      </c>
      <c r="AU1092" s="244" t="s">
        <v>81</v>
      </c>
      <c r="AV1092" s="13" t="s">
        <v>79</v>
      </c>
      <c r="AW1092" s="13" t="s">
        <v>33</v>
      </c>
      <c r="AX1092" s="13" t="s">
        <v>72</v>
      </c>
      <c r="AY1092" s="244" t="s">
        <v>203</v>
      </c>
    </row>
    <row r="1093" s="13" customFormat="1">
      <c r="A1093" s="13"/>
      <c r="B1093" s="234"/>
      <c r="C1093" s="235"/>
      <c r="D1093" s="236" t="s">
        <v>215</v>
      </c>
      <c r="E1093" s="237" t="s">
        <v>19</v>
      </c>
      <c r="F1093" s="238" t="s">
        <v>999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215</v>
      </c>
      <c r="AU1093" s="244" t="s">
        <v>81</v>
      </c>
      <c r="AV1093" s="13" t="s">
        <v>79</v>
      </c>
      <c r="AW1093" s="13" t="s">
        <v>33</v>
      </c>
      <c r="AX1093" s="13" t="s">
        <v>72</v>
      </c>
      <c r="AY1093" s="244" t="s">
        <v>203</v>
      </c>
    </row>
    <row r="1094" s="13" customFormat="1">
      <c r="A1094" s="13"/>
      <c r="B1094" s="234"/>
      <c r="C1094" s="235"/>
      <c r="D1094" s="236" t="s">
        <v>215</v>
      </c>
      <c r="E1094" s="237" t="s">
        <v>19</v>
      </c>
      <c r="F1094" s="238" t="s">
        <v>1002</v>
      </c>
      <c r="G1094" s="235"/>
      <c r="H1094" s="237" t="s">
        <v>19</v>
      </c>
      <c r="I1094" s="239"/>
      <c r="J1094" s="235"/>
      <c r="K1094" s="235"/>
      <c r="L1094" s="240"/>
      <c r="M1094" s="241"/>
      <c r="N1094" s="242"/>
      <c r="O1094" s="242"/>
      <c r="P1094" s="242"/>
      <c r="Q1094" s="242"/>
      <c r="R1094" s="242"/>
      <c r="S1094" s="242"/>
      <c r="T1094" s="24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44" t="s">
        <v>215</v>
      </c>
      <c r="AU1094" s="244" t="s">
        <v>81</v>
      </c>
      <c r="AV1094" s="13" t="s">
        <v>79</v>
      </c>
      <c r="AW1094" s="13" t="s">
        <v>33</v>
      </c>
      <c r="AX1094" s="13" t="s">
        <v>72</v>
      </c>
      <c r="AY1094" s="244" t="s">
        <v>203</v>
      </c>
    </row>
    <row r="1095" s="14" customFormat="1">
      <c r="A1095" s="14"/>
      <c r="B1095" s="245"/>
      <c r="C1095" s="246"/>
      <c r="D1095" s="236" t="s">
        <v>215</v>
      </c>
      <c r="E1095" s="247" t="s">
        <v>19</v>
      </c>
      <c r="F1095" s="248" t="s">
        <v>1222</v>
      </c>
      <c r="G1095" s="246"/>
      <c r="H1095" s="249">
        <v>17.23</v>
      </c>
      <c r="I1095" s="250"/>
      <c r="J1095" s="246"/>
      <c r="K1095" s="246"/>
      <c r="L1095" s="251"/>
      <c r="M1095" s="252"/>
      <c r="N1095" s="253"/>
      <c r="O1095" s="253"/>
      <c r="P1095" s="253"/>
      <c r="Q1095" s="253"/>
      <c r="R1095" s="253"/>
      <c r="S1095" s="253"/>
      <c r="T1095" s="25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5" t="s">
        <v>215</v>
      </c>
      <c r="AU1095" s="255" t="s">
        <v>81</v>
      </c>
      <c r="AV1095" s="14" t="s">
        <v>81</v>
      </c>
      <c r="AW1095" s="14" t="s">
        <v>33</v>
      </c>
      <c r="AX1095" s="14" t="s">
        <v>72</v>
      </c>
      <c r="AY1095" s="255" t="s">
        <v>203</v>
      </c>
    </row>
    <row r="1096" s="13" customFormat="1">
      <c r="A1096" s="13"/>
      <c r="B1096" s="234"/>
      <c r="C1096" s="235"/>
      <c r="D1096" s="236" t="s">
        <v>215</v>
      </c>
      <c r="E1096" s="237" t="s">
        <v>19</v>
      </c>
      <c r="F1096" s="238" t="s">
        <v>216</v>
      </c>
      <c r="G1096" s="235"/>
      <c r="H1096" s="237" t="s">
        <v>19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215</v>
      </c>
      <c r="AU1096" s="244" t="s">
        <v>81</v>
      </c>
      <c r="AV1096" s="13" t="s">
        <v>79</v>
      </c>
      <c r="AW1096" s="13" t="s">
        <v>33</v>
      </c>
      <c r="AX1096" s="13" t="s">
        <v>72</v>
      </c>
      <c r="AY1096" s="244" t="s">
        <v>203</v>
      </c>
    </row>
    <row r="1097" s="13" customFormat="1">
      <c r="A1097" s="13"/>
      <c r="B1097" s="234"/>
      <c r="C1097" s="235"/>
      <c r="D1097" s="236" t="s">
        <v>215</v>
      </c>
      <c r="E1097" s="237" t="s">
        <v>19</v>
      </c>
      <c r="F1097" s="238" t="s">
        <v>1349</v>
      </c>
      <c r="G1097" s="235"/>
      <c r="H1097" s="237" t="s">
        <v>19</v>
      </c>
      <c r="I1097" s="239"/>
      <c r="J1097" s="235"/>
      <c r="K1097" s="235"/>
      <c r="L1097" s="240"/>
      <c r="M1097" s="241"/>
      <c r="N1097" s="242"/>
      <c r="O1097" s="242"/>
      <c r="P1097" s="242"/>
      <c r="Q1097" s="242"/>
      <c r="R1097" s="242"/>
      <c r="S1097" s="242"/>
      <c r="T1097" s="24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44" t="s">
        <v>215</v>
      </c>
      <c r="AU1097" s="244" t="s">
        <v>81</v>
      </c>
      <c r="AV1097" s="13" t="s">
        <v>79</v>
      </c>
      <c r="AW1097" s="13" t="s">
        <v>33</v>
      </c>
      <c r="AX1097" s="13" t="s">
        <v>72</v>
      </c>
      <c r="AY1097" s="244" t="s">
        <v>203</v>
      </c>
    </row>
    <row r="1098" s="13" customFormat="1">
      <c r="A1098" s="13"/>
      <c r="B1098" s="234"/>
      <c r="C1098" s="235"/>
      <c r="D1098" s="236" t="s">
        <v>215</v>
      </c>
      <c r="E1098" s="237" t="s">
        <v>19</v>
      </c>
      <c r="F1098" s="238" t="s">
        <v>556</v>
      </c>
      <c r="G1098" s="235"/>
      <c r="H1098" s="237" t="s">
        <v>19</v>
      </c>
      <c r="I1098" s="239"/>
      <c r="J1098" s="235"/>
      <c r="K1098" s="235"/>
      <c r="L1098" s="240"/>
      <c r="M1098" s="241"/>
      <c r="N1098" s="242"/>
      <c r="O1098" s="242"/>
      <c r="P1098" s="242"/>
      <c r="Q1098" s="242"/>
      <c r="R1098" s="242"/>
      <c r="S1098" s="242"/>
      <c r="T1098" s="24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4" t="s">
        <v>215</v>
      </c>
      <c r="AU1098" s="244" t="s">
        <v>81</v>
      </c>
      <c r="AV1098" s="13" t="s">
        <v>79</v>
      </c>
      <c r="AW1098" s="13" t="s">
        <v>33</v>
      </c>
      <c r="AX1098" s="13" t="s">
        <v>72</v>
      </c>
      <c r="AY1098" s="244" t="s">
        <v>203</v>
      </c>
    </row>
    <row r="1099" s="13" customFormat="1">
      <c r="A1099" s="13"/>
      <c r="B1099" s="234"/>
      <c r="C1099" s="235"/>
      <c r="D1099" s="236" t="s">
        <v>215</v>
      </c>
      <c r="E1099" s="237" t="s">
        <v>19</v>
      </c>
      <c r="F1099" s="238" t="s">
        <v>999</v>
      </c>
      <c r="G1099" s="235"/>
      <c r="H1099" s="237" t="s">
        <v>19</v>
      </c>
      <c r="I1099" s="239"/>
      <c r="J1099" s="235"/>
      <c r="K1099" s="235"/>
      <c r="L1099" s="240"/>
      <c r="M1099" s="241"/>
      <c r="N1099" s="242"/>
      <c r="O1099" s="242"/>
      <c r="P1099" s="242"/>
      <c r="Q1099" s="242"/>
      <c r="R1099" s="242"/>
      <c r="S1099" s="242"/>
      <c r="T1099" s="24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4" t="s">
        <v>215</v>
      </c>
      <c r="AU1099" s="244" t="s">
        <v>81</v>
      </c>
      <c r="AV1099" s="13" t="s">
        <v>79</v>
      </c>
      <c r="AW1099" s="13" t="s">
        <v>33</v>
      </c>
      <c r="AX1099" s="13" t="s">
        <v>72</v>
      </c>
      <c r="AY1099" s="244" t="s">
        <v>203</v>
      </c>
    </row>
    <row r="1100" s="13" customFormat="1">
      <c r="A1100" s="13"/>
      <c r="B1100" s="234"/>
      <c r="C1100" s="235"/>
      <c r="D1100" s="236" t="s">
        <v>215</v>
      </c>
      <c r="E1100" s="237" t="s">
        <v>19</v>
      </c>
      <c r="F1100" s="238" t="s">
        <v>1000</v>
      </c>
      <c r="G1100" s="235"/>
      <c r="H1100" s="237" t="s">
        <v>19</v>
      </c>
      <c r="I1100" s="239"/>
      <c r="J1100" s="235"/>
      <c r="K1100" s="235"/>
      <c r="L1100" s="240"/>
      <c r="M1100" s="241"/>
      <c r="N1100" s="242"/>
      <c r="O1100" s="242"/>
      <c r="P1100" s="242"/>
      <c r="Q1100" s="242"/>
      <c r="R1100" s="242"/>
      <c r="S1100" s="242"/>
      <c r="T1100" s="24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4" t="s">
        <v>215</v>
      </c>
      <c r="AU1100" s="244" t="s">
        <v>81</v>
      </c>
      <c r="AV1100" s="13" t="s">
        <v>79</v>
      </c>
      <c r="AW1100" s="13" t="s">
        <v>33</v>
      </c>
      <c r="AX1100" s="13" t="s">
        <v>72</v>
      </c>
      <c r="AY1100" s="244" t="s">
        <v>203</v>
      </c>
    </row>
    <row r="1101" s="14" customFormat="1">
      <c r="A1101" s="14"/>
      <c r="B1101" s="245"/>
      <c r="C1101" s="246"/>
      <c r="D1101" s="236" t="s">
        <v>215</v>
      </c>
      <c r="E1101" s="247" t="s">
        <v>19</v>
      </c>
      <c r="F1101" s="248" t="s">
        <v>557</v>
      </c>
      <c r="G1101" s="246"/>
      <c r="H1101" s="249">
        <v>15.09</v>
      </c>
      <c r="I1101" s="250"/>
      <c r="J1101" s="246"/>
      <c r="K1101" s="246"/>
      <c r="L1101" s="251"/>
      <c r="M1101" s="252"/>
      <c r="N1101" s="253"/>
      <c r="O1101" s="253"/>
      <c r="P1101" s="253"/>
      <c r="Q1101" s="253"/>
      <c r="R1101" s="253"/>
      <c r="S1101" s="253"/>
      <c r="T1101" s="25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5" t="s">
        <v>215</v>
      </c>
      <c r="AU1101" s="255" t="s">
        <v>81</v>
      </c>
      <c r="AV1101" s="14" t="s">
        <v>81</v>
      </c>
      <c r="AW1101" s="14" t="s">
        <v>33</v>
      </c>
      <c r="AX1101" s="14" t="s">
        <v>72</v>
      </c>
      <c r="AY1101" s="255" t="s">
        <v>203</v>
      </c>
    </row>
    <row r="1102" s="13" customFormat="1">
      <c r="A1102" s="13"/>
      <c r="B1102" s="234"/>
      <c r="C1102" s="235"/>
      <c r="D1102" s="236" t="s">
        <v>215</v>
      </c>
      <c r="E1102" s="237" t="s">
        <v>19</v>
      </c>
      <c r="F1102" s="238" t="s">
        <v>216</v>
      </c>
      <c r="G1102" s="235"/>
      <c r="H1102" s="237" t="s">
        <v>19</v>
      </c>
      <c r="I1102" s="239"/>
      <c r="J1102" s="235"/>
      <c r="K1102" s="235"/>
      <c r="L1102" s="240"/>
      <c r="M1102" s="241"/>
      <c r="N1102" s="242"/>
      <c r="O1102" s="242"/>
      <c r="P1102" s="242"/>
      <c r="Q1102" s="242"/>
      <c r="R1102" s="242"/>
      <c r="S1102" s="242"/>
      <c r="T1102" s="24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4" t="s">
        <v>215</v>
      </c>
      <c r="AU1102" s="244" t="s">
        <v>81</v>
      </c>
      <c r="AV1102" s="13" t="s">
        <v>79</v>
      </c>
      <c r="AW1102" s="13" t="s">
        <v>33</v>
      </c>
      <c r="AX1102" s="13" t="s">
        <v>72</v>
      </c>
      <c r="AY1102" s="244" t="s">
        <v>203</v>
      </c>
    </row>
    <row r="1103" s="13" customFormat="1">
      <c r="A1103" s="13"/>
      <c r="B1103" s="234"/>
      <c r="C1103" s="235"/>
      <c r="D1103" s="236" t="s">
        <v>215</v>
      </c>
      <c r="E1103" s="237" t="s">
        <v>19</v>
      </c>
      <c r="F1103" s="238" t="s">
        <v>1350</v>
      </c>
      <c r="G1103" s="235"/>
      <c r="H1103" s="237" t="s">
        <v>19</v>
      </c>
      <c r="I1103" s="239"/>
      <c r="J1103" s="235"/>
      <c r="K1103" s="235"/>
      <c r="L1103" s="240"/>
      <c r="M1103" s="241"/>
      <c r="N1103" s="242"/>
      <c r="O1103" s="242"/>
      <c r="P1103" s="242"/>
      <c r="Q1103" s="242"/>
      <c r="R1103" s="242"/>
      <c r="S1103" s="242"/>
      <c r="T1103" s="24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4" t="s">
        <v>215</v>
      </c>
      <c r="AU1103" s="244" t="s">
        <v>81</v>
      </c>
      <c r="AV1103" s="13" t="s">
        <v>79</v>
      </c>
      <c r="AW1103" s="13" t="s">
        <v>33</v>
      </c>
      <c r="AX1103" s="13" t="s">
        <v>72</v>
      </c>
      <c r="AY1103" s="244" t="s">
        <v>203</v>
      </c>
    </row>
    <row r="1104" s="13" customFormat="1">
      <c r="A1104" s="13"/>
      <c r="B1104" s="234"/>
      <c r="C1104" s="235"/>
      <c r="D1104" s="236" t="s">
        <v>215</v>
      </c>
      <c r="E1104" s="237" t="s">
        <v>19</v>
      </c>
      <c r="F1104" s="238" t="s">
        <v>556</v>
      </c>
      <c r="G1104" s="235"/>
      <c r="H1104" s="237" t="s">
        <v>19</v>
      </c>
      <c r="I1104" s="239"/>
      <c r="J1104" s="235"/>
      <c r="K1104" s="235"/>
      <c r="L1104" s="240"/>
      <c r="M1104" s="241"/>
      <c r="N1104" s="242"/>
      <c r="O1104" s="242"/>
      <c r="P1104" s="242"/>
      <c r="Q1104" s="242"/>
      <c r="R1104" s="242"/>
      <c r="S1104" s="242"/>
      <c r="T1104" s="24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4" t="s">
        <v>215</v>
      </c>
      <c r="AU1104" s="244" t="s">
        <v>81</v>
      </c>
      <c r="AV1104" s="13" t="s">
        <v>79</v>
      </c>
      <c r="AW1104" s="13" t="s">
        <v>33</v>
      </c>
      <c r="AX1104" s="13" t="s">
        <v>72</v>
      </c>
      <c r="AY1104" s="244" t="s">
        <v>203</v>
      </c>
    </row>
    <row r="1105" s="13" customFormat="1">
      <c r="A1105" s="13"/>
      <c r="B1105" s="234"/>
      <c r="C1105" s="235"/>
      <c r="D1105" s="236" t="s">
        <v>215</v>
      </c>
      <c r="E1105" s="237" t="s">
        <v>19</v>
      </c>
      <c r="F1105" s="238" t="s">
        <v>999</v>
      </c>
      <c r="G1105" s="235"/>
      <c r="H1105" s="237" t="s">
        <v>19</v>
      </c>
      <c r="I1105" s="239"/>
      <c r="J1105" s="235"/>
      <c r="K1105" s="235"/>
      <c r="L1105" s="240"/>
      <c r="M1105" s="241"/>
      <c r="N1105" s="242"/>
      <c r="O1105" s="242"/>
      <c r="P1105" s="242"/>
      <c r="Q1105" s="242"/>
      <c r="R1105" s="242"/>
      <c r="S1105" s="242"/>
      <c r="T1105" s="24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4" t="s">
        <v>215</v>
      </c>
      <c r="AU1105" s="244" t="s">
        <v>81</v>
      </c>
      <c r="AV1105" s="13" t="s">
        <v>79</v>
      </c>
      <c r="AW1105" s="13" t="s">
        <v>33</v>
      </c>
      <c r="AX1105" s="13" t="s">
        <v>72</v>
      </c>
      <c r="AY1105" s="244" t="s">
        <v>203</v>
      </c>
    </row>
    <row r="1106" s="13" customFormat="1">
      <c r="A1106" s="13"/>
      <c r="B1106" s="234"/>
      <c r="C1106" s="235"/>
      <c r="D1106" s="236" t="s">
        <v>215</v>
      </c>
      <c r="E1106" s="237" t="s">
        <v>19</v>
      </c>
      <c r="F1106" s="238" t="s">
        <v>1002</v>
      </c>
      <c r="G1106" s="235"/>
      <c r="H1106" s="237" t="s">
        <v>19</v>
      </c>
      <c r="I1106" s="239"/>
      <c r="J1106" s="235"/>
      <c r="K1106" s="235"/>
      <c r="L1106" s="240"/>
      <c r="M1106" s="241"/>
      <c r="N1106" s="242"/>
      <c r="O1106" s="242"/>
      <c r="P1106" s="242"/>
      <c r="Q1106" s="242"/>
      <c r="R1106" s="242"/>
      <c r="S1106" s="242"/>
      <c r="T1106" s="24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4" t="s">
        <v>215</v>
      </c>
      <c r="AU1106" s="244" t="s">
        <v>81</v>
      </c>
      <c r="AV1106" s="13" t="s">
        <v>79</v>
      </c>
      <c r="AW1106" s="13" t="s">
        <v>33</v>
      </c>
      <c r="AX1106" s="13" t="s">
        <v>72</v>
      </c>
      <c r="AY1106" s="244" t="s">
        <v>203</v>
      </c>
    </row>
    <row r="1107" s="14" customFormat="1">
      <c r="A1107" s="14"/>
      <c r="B1107" s="245"/>
      <c r="C1107" s="246"/>
      <c r="D1107" s="236" t="s">
        <v>215</v>
      </c>
      <c r="E1107" s="247" t="s">
        <v>19</v>
      </c>
      <c r="F1107" s="248" t="s">
        <v>1224</v>
      </c>
      <c r="G1107" s="246"/>
      <c r="H1107" s="249">
        <v>39.049999999999997</v>
      </c>
      <c r="I1107" s="250"/>
      <c r="J1107" s="246"/>
      <c r="K1107" s="246"/>
      <c r="L1107" s="251"/>
      <c r="M1107" s="252"/>
      <c r="N1107" s="253"/>
      <c r="O1107" s="253"/>
      <c r="P1107" s="253"/>
      <c r="Q1107" s="253"/>
      <c r="R1107" s="253"/>
      <c r="S1107" s="253"/>
      <c r="T1107" s="25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5" t="s">
        <v>215</v>
      </c>
      <c r="AU1107" s="255" t="s">
        <v>81</v>
      </c>
      <c r="AV1107" s="14" t="s">
        <v>81</v>
      </c>
      <c r="AW1107" s="14" t="s">
        <v>33</v>
      </c>
      <c r="AX1107" s="14" t="s">
        <v>72</v>
      </c>
      <c r="AY1107" s="255" t="s">
        <v>203</v>
      </c>
    </row>
    <row r="1108" s="13" customFormat="1">
      <c r="A1108" s="13"/>
      <c r="B1108" s="234"/>
      <c r="C1108" s="235"/>
      <c r="D1108" s="236" t="s">
        <v>215</v>
      </c>
      <c r="E1108" s="237" t="s">
        <v>19</v>
      </c>
      <c r="F1108" s="238" t="s">
        <v>216</v>
      </c>
      <c r="G1108" s="235"/>
      <c r="H1108" s="237" t="s">
        <v>19</v>
      </c>
      <c r="I1108" s="239"/>
      <c r="J1108" s="235"/>
      <c r="K1108" s="235"/>
      <c r="L1108" s="240"/>
      <c r="M1108" s="241"/>
      <c r="N1108" s="242"/>
      <c r="O1108" s="242"/>
      <c r="P1108" s="242"/>
      <c r="Q1108" s="242"/>
      <c r="R1108" s="242"/>
      <c r="S1108" s="242"/>
      <c r="T1108" s="24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4" t="s">
        <v>215</v>
      </c>
      <c r="AU1108" s="244" t="s">
        <v>81</v>
      </c>
      <c r="AV1108" s="13" t="s">
        <v>79</v>
      </c>
      <c r="AW1108" s="13" t="s">
        <v>33</v>
      </c>
      <c r="AX1108" s="13" t="s">
        <v>72</v>
      </c>
      <c r="AY1108" s="244" t="s">
        <v>203</v>
      </c>
    </row>
    <row r="1109" s="13" customFormat="1">
      <c r="A1109" s="13"/>
      <c r="B1109" s="234"/>
      <c r="C1109" s="235"/>
      <c r="D1109" s="236" t="s">
        <v>215</v>
      </c>
      <c r="E1109" s="237" t="s">
        <v>19</v>
      </c>
      <c r="F1109" s="238" t="s">
        <v>1351</v>
      </c>
      <c r="G1109" s="235"/>
      <c r="H1109" s="237" t="s">
        <v>19</v>
      </c>
      <c r="I1109" s="239"/>
      <c r="J1109" s="235"/>
      <c r="K1109" s="235"/>
      <c r="L1109" s="240"/>
      <c r="M1109" s="241"/>
      <c r="N1109" s="242"/>
      <c r="O1109" s="242"/>
      <c r="P1109" s="242"/>
      <c r="Q1109" s="242"/>
      <c r="R1109" s="242"/>
      <c r="S1109" s="242"/>
      <c r="T1109" s="24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4" t="s">
        <v>215</v>
      </c>
      <c r="AU1109" s="244" t="s">
        <v>81</v>
      </c>
      <c r="AV1109" s="13" t="s">
        <v>79</v>
      </c>
      <c r="AW1109" s="13" t="s">
        <v>33</v>
      </c>
      <c r="AX1109" s="13" t="s">
        <v>72</v>
      </c>
      <c r="AY1109" s="244" t="s">
        <v>203</v>
      </c>
    </row>
    <row r="1110" s="13" customFormat="1">
      <c r="A1110" s="13"/>
      <c r="B1110" s="234"/>
      <c r="C1110" s="235"/>
      <c r="D1110" s="236" t="s">
        <v>215</v>
      </c>
      <c r="E1110" s="237" t="s">
        <v>19</v>
      </c>
      <c r="F1110" s="238" t="s">
        <v>559</v>
      </c>
      <c r="G1110" s="235"/>
      <c r="H1110" s="237" t="s">
        <v>19</v>
      </c>
      <c r="I1110" s="239"/>
      <c r="J1110" s="235"/>
      <c r="K1110" s="235"/>
      <c r="L1110" s="240"/>
      <c r="M1110" s="241"/>
      <c r="N1110" s="242"/>
      <c r="O1110" s="242"/>
      <c r="P1110" s="242"/>
      <c r="Q1110" s="242"/>
      <c r="R1110" s="242"/>
      <c r="S1110" s="242"/>
      <c r="T1110" s="24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44" t="s">
        <v>215</v>
      </c>
      <c r="AU1110" s="244" t="s">
        <v>81</v>
      </c>
      <c r="AV1110" s="13" t="s">
        <v>79</v>
      </c>
      <c r="AW1110" s="13" t="s">
        <v>33</v>
      </c>
      <c r="AX1110" s="13" t="s">
        <v>72</v>
      </c>
      <c r="AY1110" s="244" t="s">
        <v>203</v>
      </c>
    </row>
    <row r="1111" s="13" customFormat="1">
      <c r="A1111" s="13"/>
      <c r="B1111" s="234"/>
      <c r="C1111" s="235"/>
      <c r="D1111" s="236" t="s">
        <v>215</v>
      </c>
      <c r="E1111" s="237" t="s">
        <v>19</v>
      </c>
      <c r="F1111" s="238" t="s">
        <v>999</v>
      </c>
      <c r="G1111" s="235"/>
      <c r="H1111" s="237" t="s">
        <v>19</v>
      </c>
      <c r="I1111" s="239"/>
      <c r="J1111" s="235"/>
      <c r="K1111" s="235"/>
      <c r="L1111" s="240"/>
      <c r="M1111" s="241"/>
      <c r="N1111" s="242"/>
      <c r="O1111" s="242"/>
      <c r="P1111" s="242"/>
      <c r="Q1111" s="242"/>
      <c r="R1111" s="242"/>
      <c r="S1111" s="242"/>
      <c r="T1111" s="24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44" t="s">
        <v>215</v>
      </c>
      <c r="AU1111" s="244" t="s">
        <v>81</v>
      </c>
      <c r="AV1111" s="13" t="s">
        <v>79</v>
      </c>
      <c r="AW1111" s="13" t="s">
        <v>33</v>
      </c>
      <c r="AX1111" s="13" t="s">
        <v>72</v>
      </c>
      <c r="AY1111" s="244" t="s">
        <v>203</v>
      </c>
    </row>
    <row r="1112" s="13" customFormat="1">
      <c r="A1112" s="13"/>
      <c r="B1112" s="234"/>
      <c r="C1112" s="235"/>
      <c r="D1112" s="236" t="s">
        <v>215</v>
      </c>
      <c r="E1112" s="237" t="s">
        <v>19</v>
      </c>
      <c r="F1112" s="238" t="s">
        <v>1000</v>
      </c>
      <c r="G1112" s="235"/>
      <c r="H1112" s="237" t="s">
        <v>19</v>
      </c>
      <c r="I1112" s="239"/>
      <c r="J1112" s="235"/>
      <c r="K1112" s="235"/>
      <c r="L1112" s="240"/>
      <c r="M1112" s="241"/>
      <c r="N1112" s="242"/>
      <c r="O1112" s="242"/>
      <c r="P1112" s="242"/>
      <c r="Q1112" s="242"/>
      <c r="R1112" s="242"/>
      <c r="S1112" s="242"/>
      <c r="T1112" s="24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4" t="s">
        <v>215</v>
      </c>
      <c r="AU1112" s="244" t="s">
        <v>81</v>
      </c>
      <c r="AV1112" s="13" t="s">
        <v>79</v>
      </c>
      <c r="AW1112" s="13" t="s">
        <v>33</v>
      </c>
      <c r="AX1112" s="13" t="s">
        <v>72</v>
      </c>
      <c r="AY1112" s="244" t="s">
        <v>203</v>
      </c>
    </row>
    <row r="1113" s="14" customFormat="1">
      <c r="A1113" s="14"/>
      <c r="B1113" s="245"/>
      <c r="C1113" s="246"/>
      <c r="D1113" s="236" t="s">
        <v>215</v>
      </c>
      <c r="E1113" s="247" t="s">
        <v>19</v>
      </c>
      <c r="F1113" s="248" t="s">
        <v>560</v>
      </c>
      <c r="G1113" s="246"/>
      <c r="H1113" s="249">
        <v>38.869999999999997</v>
      </c>
      <c r="I1113" s="250"/>
      <c r="J1113" s="246"/>
      <c r="K1113" s="246"/>
      <c r="L1113" s="251"/>
      <c r="M1113" s="252"/>
      <c r="N1113" s="253"/>
      <c r="O1113" s="253"/>
      <c r="P1113" s="253"/>
      <c r="Q1113" s="253"/>
      <c r="R1113" s="253"/>
      <c r="S1113" s="253"/>
      <c r="T1113" s="25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55" t="s">
        <v>215</v>
      </c>
      <c r="AU1113" s="255" t="s">
        <v>81</v>
      </c>
      <c r="AV1113" s="14" t="s">
        <v>81</v>
      </c>
      <c r="AW1113" s="14" t="s">
        <v>33</v>
      </c>
      <c r="AX1113" s="14" t="s">
        <v>72</v>
      </c>
      <c r="AY1113" s="255" t="s">
        <v>203</v>
      </c>
    </row>
    <row r="1114" s="13" customFormat="1">
      <c r="A1114" s="13"/>
      <c r="B1114" s="234"/>
      <c r="C1114" s="235"/>
      <c r="D1114" s="236" t="s">
        <v>215</v>
      </c>
      <c r="E1114" s="237" t="s">
        <v>19</v>
      </c>
      <c r="F1114" s="238" t="s">
        <v>216</v>
      </c>
      <c r="G1114" s="235"/>
      <c r="H1114" s="237" t="s">
        <v>19</v>
      </c>
      <c r="I1114" s="239"/>
      <c r="J1114" s="235"/>
      <c r="K1114" s="235"/>
      <c r="L1114" s="240"/>
      <c r="M1114" s="241"/>
      <c r="N1114" s="242"/>
      <c r="O1114" s="242"/>
      <c r="P1114" s="242"/>
      <c r="Q1114" s="242"/>
      <c r="R1114" s="242"/>
      <c r="S1114" s="242"/>
      <c r="T1114" s="24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4" t="s">
        <v>215</v>
      </c>
      <c r="AU1114" s="244" t="s">
        <v>81</v>
      </c>
      <c r="AV1114" s="13" t="s">
        <v>79</v>
      </c>
      <c r="AW1114" s="13" t="s">
        <v>33</v>
      </c>
      <c r="AX1114" s="13" t="s">
        <v>72</v>
      </c>
      <c r="AY1114" s="244" t="s">
        <v>203</v>
      </c>
    </row>
    <row r="1115" s="13" customFormat="1">
      <c r="A1115" s="13"/>
      <c r="B1115" s="234"/>
      <c r="C1115" s="235"/>
      <c r="D1115" s="236" t="s">
        <v>215</v>
      </c>
      <c r="E1115" s="237" t="s">
        <v>19</v>
      </c>
      <c r="F1115" s="238" t="s">
        <v>1352</v>
      </c>
      <c r="G1115" s="235"/>
      <c r="H1115" s="237" t="s">
        <v>19</v>
      </c>
      <c r="I1115" s="239"/>
      <c r="J1115" s="235"/>
      <c r="K1115" s="235"/>
      <c r="L1115" s="240"/>
      <c r="M1115" s="241"/>
      <c r="N1115" s="242"/>
      <c r="O1115" s="242"/>
      <c r="P1115" s="242"/>
      <c r="Q1115" s="242"/>
      <c r="R1115" s="242"/>
      <c r="S1115" s="242"/>
      <c r="T1115" s="24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44" t="s">
        <v>215</v>
      </c>
      <c r="AU1115" s="244" t="s">
        <v>81</v>
      </c>
      <c r="AV1115" s="13" t="s">
        <v>79</v>
      </c>
      <c r="AW1115" s="13" t="s">
        <v>33</v>
      </c>
      <c r="AX1115" s="13" t="s">
        <v>72</v>
      </c>
      <c r="AY1115" s="244" t="s">
        <v>203</v>
      </c>
    </row>
    <row r="1116" s="13" customFormat="1">
      <c r="A1116" s="13"/>
      <c r="B1116" s="234"/>
      <c r="C1116" s="235"/>
      <c r="D1116" s="236" t="s">
        <v>215</v>
      </c>
      <c r="E1116" s="237" t="s">
        <v>19</v>
      </c>
      <c r="F1116" s="238" t="s">
        <v>559</v>
      </c>
      <c r="G1116" s="235"/>
      <c r="H1116" s="237" t="s">
        <v>19</v>
      </c>
      <c r="I1116" s="239"/>
      <c r="J1116" s="235"/>
      <c r="K1116" s="235"/>
      <c r="L1116" s="240"/>
      <c r="M1116" s="241"/>
      <c r="N1116" s="242"/>
      <c r="O1116" s="242"/>
      <c r="P1116" s="242"/>
      <c r="Q1116" s="242"/>
      <c r="R1116" s="242"/>
      <c r="S1116" s="242"/>
      <c r="T1116" s="24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4" t="s">
        <v>215</v>
      </c>
      <c r="AU1116" s="244" t="s">
        <v>81</v>
      </c>
      <c r="AV1116" s="13" t="s">
        <v>79</v>
      </c>
      <c r="AW1116" s="13" t="s">
        <v>33</v>
      </c>
      <c r="AX1116" s="13" t="s">
        <v>72</v>
      </c>
      <c r="AY1116" s="244" t="s">
        <v>203</v>
      </c>
    </row>
    <row r="1117" s="13" customFormat="1">
      <c r="A1117" s="13"/>
      <c r="B1117" s="234"/>
      <c r="C1117" s="235"/>
      <c r="D1117" s="236" t="s">
        <v>215</v>
      </c>
      <c r="E1117" s="237" t="s">
        <v>19</v>
      </c>
      <c r="F1117" s="238" t="s">
        <v>999</v>
      </c>
      <c r="G1117" s="235"/>
      <c r="H1117" s="237" t="s">
        <v>19</v>
      </c>
      <c r="I1117" s="239"/>
      <c r="J1117" s="235"/>
      <c r="K1117" s="235"/>
      <c r="L1117" s="240"/>
      <c r="M1117" s="241"/>
      <c r="N1117" s="242"/>
      <c r="O1117" s="242"/>
      <c r="P1117" s="242"/>
      <c r="Q1117" s="242"/>
      <c r="R1117" s="242"/>
      <c r="S1117" s="242"/>
      <c r="T1117" s="24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4" t="s">
        <v>215</v>
      </c>
      <c r="AU1117" s="244" t="s">
        <v>81</v>
      </c>
      <c r="AV1117" s="13" t="s">
        <v>79</v>
      </c>
      <c r="AW1117" s="13" t="s">
        <v>33</v>
      </c>
      <c r="AX1117" s="13" t="s">
        <v>72</v>
      </c>
      <c r="AY1117" s="244" t="s">
        <v>203</v>
      </c>
    </row>
    <row r="1118" s="13" customFormat="1">
      <c r="A1118" s="13"/>
      <c r="B1118" s="234"/>
      <c r="C1118" s="235"/>
      <c r="D1118" s="236" t="s">
        <v>215</v>
      </c>
      <c r="E1118" s="237" t="s">
        <v>19</v>
      </c>
      <c r="F1118" s="238" t="s">
        <v>1002</v>
      </c>
      <c r="G1118" s="235"/>
      <c r="H1118" s="237" t="s">
        <v>19</v>
      </c>
      <c r="I1118" s="239"/>
      <c r="J1118" s="235"/>
      <c r="K1118" s="235"/>
      <c r="L1118" s="240"/>
      <c r="M1118" s="241"/>
      <c r="N1118" s="242"/>
      <c r="O1118" s="242"/>
      <c r="P1118" s="242"/>
      <c r="Q1118" s="242"/>
      <c r="R1118" s="242"/>
      <c r="S1118" s="242"/>
      <c r="T1118" s="24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4" t="s">
        <v>215</v>
      </c>
      <c r="AU1118" s="244" t="s">
        <v>81</v>
      </c>
      <c r="AV1118" s="13" t="s">
        <v>79</v>
      </c>
      <c r="AW1118" s="13" t="s">
        <v>33</v>
      </c>
      <c r="AX1118" s="13" t="s">
        <v>72</v>
      </c>
      <c r="AY1118" s="244" t="s">
        <v>203</v>
      </c>
    </row>
    <row r="1119" s="14" customFormat="1">
      <c r="A1119" s="14"/>
      <c r="B1119" s="245"/>
      <c r="C1119" s="246"/>
      <c r="D1119" s="236" t="s">
        <v>215</v>
      </c>
      <c r="E1119" s="247" t="s">
        <v>19</v>
      </c>
      <c r="F1119" s="248" t="s">
        <v>1226</v>
      </c>
      <c r="G1119" s="246"/>
      <c r="H1119" s="249">
        <v>2.5</v>
      </c>
      <c r="I1119" s="250"/>
      <c r="J1119" s="246"/>
      <c r="K1119" s="246"/>
      <c r="L1119" s="251"/>
      <c r="M1119" s="252"/>
      <c r="N1119" s="253"/>
      <c r="O1119" s="253"/>
      <c r="P1119" s="253"/>
      <c r="Q1119" s="253"/>
      <c r="R1119" s="253"/>
      <c r="S1119" s="253"/>
      <c r="T1119" s="25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55" t="s">
        <v>215</v>
      </c>
      <c r="AU1119" s="255" t="s">
        <v>81</v>
      </c>
      <c r="AV1119" s="14" t="s">
        <v>81</v>
      </c>
      <c r="AW1119" s="14" t="s">
        <v>33</v>
      </c>
      <c r="AX1119" s="14" t="s">
        <v>72</v>
      </c>
      <c r="AY1119" s="255" t="s">
        <v>203</v>
      </c>
    </row>
    <row r="1120" s="13" customFormat="1">
      <c r="A1120" s="13"/>
      <c r="B1120" s="234"/>
      <c r="C1120" s="235"/>
      <c r="D1120" s="236" t="s">
        <v>215</v>
      </c>
      <c r="E1120" s="237" t="s">
        <v>19</v>
      </c>
      <c r="F1120" s="238" t="s">
        <v>216</v>
      </c>
      <c r="G1120" s="235"/>
      <c r="H1120" s="237" t="s">
        <v>19</v>
      </c>
      <c r="I1120" s="239"/>
      <c r="J1120" s="235"/>
      <c r="K1120" s="235"/>
      <c r="L1120" s="240"/>
      <c r="M1120" s="241"/>
      <c r="N1120" s="242"/>
      <c r="O1120" s="242"/>
      <c r="P1120" s="242"/>
      <c r="Q1120" s="242"/>
      <c r="R1120" s="242"/>
      <c r="S1120" s="242"/>
      <c r="T1120" s="24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4" t="s">
        <v>215</v>
      </c>
      <c r="AU1120" s="244" t="s">
        <v>81</v>
      </c>
      <c r="AV1120" s="13" t="s">
        <v>79</v>
      </c>
      <c r="AW1120" s="13" t="s">
        <v>33</v>
      </c>
      <c r="AX1120" s="13" t="s">
        <v>72</v>
      </c>
      <c r="AY1120" s="244" t="s">
        <v>203</v>
      </c>
    </row>
    <row r="1121" s="13" customFormat="1">
      <c r="A1121" s="13"/>
      <c r="B1121" s="234"/>
      <c r="C1121" s="235"/>
      <c r="D1121" s="236" t="s">
        <v>215</v>
      </c>
      <c r="E1121" s="237" t="s">
        <v>19</v>
      </c>
      <c r="F1121" s="238" t="s">
        <v>1353</v>
      </c>
      <c r="G1121" s="235"/>
      <c r="H1121" s="237" t="s">
        <v>19</v>
      </c>
      <c r="I1121" s="239"/>
      <c r="J1121" s="235"/>
      <c r="K1121" s="235"/>
      <c r="L1121" s="240"/>
      <c r="M1121" s="241"/>
      <c r="N1121" s="242"/>
      <c r="O1121" s="242"/>
      <c r="P1121" s="242"/>
      <c r="Q1121" s="242"/>
      <c r="R1121" s="242"/>
      <c r="S1121" s="242"/>
      <c r="T1121" s="24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44" t="s">
        <v>215</v>
      </c>
      <c r="AU1121" s="244" t="s">
        <v>81</v>
      </c>
      <c r="AV1121" s="13" t="s">
        <v>79</v>
      </c>
      <c r="AW1121" s="13" t="s">
        <v>33</v>
      </c>
      <c r="AX1121" s="13" t="s">
        <v>72</v>
      </c>
      <c r="AY1121" s="244" t="s">
        <v>203</v>
      </c>
    </row>
    <row r="1122" s="13" customFormat="1">
      <c r="A1122" s="13"/>
      <c r="B1122" s="234"/>
      <c r="C1122" s="235"/>
      <c r="D1122" s="236" t="s">
        <v>215</v>
      </c>
      <c r="E1122" s="237" t="s">
        <v>19</v>
      </c>
      <c r="F1122" s="238" t="s">
        <v>559</v>
      </c>
      <c r="G1122" s="235"/>
      <c r="H1122" s="237" t="s">
        <v>19</v>
      </c>
      <c r="I1122" s="239"/>
      <c r="J1122" s="235"/>
      <c r="K1122" s="235"/>
      <c r="L1122" s="240"/>
      <c r="M1122" s="241"/>
      <c r="N1122" s="242"/>
      <c r="O1122" s="242"/>
      <c r="P1122" s="242"/>
      <c r="Q1122" s="242"/>
      <c r="R1122" s="242"/>
      <c r="S1122" s="242"/>
      <c r="T1122" s="24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4" t="s">
        <v>215</v>
      </c>
      <c r="AU1122" s="244" t="s">
        <v>81</v>
      </c>
      <c r="AV1122" s="13" t="s">
        <v>79</v>
      </c>
      <c r="AW1122" s="13" t="s">
        <v>33</v>
      </c>
      <c r="AX1122" s="13" t="s">
        <v>72</v>
      </c>
      <c r="AY1122" s="244" t="s">
        <v>203</v>
      </c>
    </row>
    <row r="1123" s="13" customFormat="1">
      <c r="A1123" s="13"/>
      <c r="B1123" s="234"/>
      <c r="C1123" s="235"/>
      <c r="D1123" s="236" t="s">
        <v>215</v>
      </c>
      <c r="E1123" s="237" t="s">
        <v>19</v>
      </c>
      <c r="F1123" s="238" t="s">
        <v>999</v>
      </c>
      <c r="G1123" s="235"/>
      <c r="H1123" s="237" t="s">
        <v>19</v>
      </c>
      <c r="I1123" s="239"/>
      <c r="J1123" s="235"/>
      <c r="K1123" s="235"/>
      <c r="L1123" s="240"/>
      <c r="M1123" s="241"/>
      <c r="N1123" s="242"/>
      <c r="O1123" s="242"/>
      <c r="P1123" s="242"/>
      <c r="Q1123" s="242"/>
      <c r="R1123" s="242"/>
      <c r="S1123" s="242"/>
      <c r="T1123" s="24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4" t="s">
        <v>215</v>
      </c>
      <c r="AU1123" s="244" t="s">
        <v>81</v>
      </c>
      <c r="AV1123" s="13" t="s">
        <v>79</v>
      </c>
      <c r="AW1123" s="13" t="s">
        <v>33</v>
      </c>
      <c r="AX1123" s="13" t="s">
        <v>72</v>
      </c>
      <c r="AY1123" s="244" t="s">
        <v>203</v>
      </c>
    </row>
    <row r="1124" s="13" customFormat="1">
      <c r="A1124" s="13"/>
      <c r="B1124" s="234"/>
      <c r="C1124" s="235"/>
      <c r="D1124" s="236" t="s">
        <v>215</v>
      </c>
      <c r="E1124" s="237" t="s">
        <v>19</v>
      </c>
      <c r="F1124" s="238" t="s">
        <v>1000</v>
      </c>
      <c r="G1124" s="235"/>
      <c r="H1124" s="237" t="s">
        <v>19</v>
      </c>
      <c r="I1124" s="239"/>
      <c r="J1124" s="235"/>
      <c r="K1124" s="235"/>
      <c r="L1124" s="240"/>
      <c r="M1124" s="241"/>
      <c r="N1124" s="242"/>
      <c r="O1124" s="242"/>
      <c r="P1124" s="242"/>
      <c r="Q1124" s="242"/>
      <c r="R1124" s="242"/>
      <c r="S1124" s="242"/>
      <c r="T1124" s="24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4" t="s">
        <v>215</v>
      </c>
      <c r="AU1124" s="244" t="s">
        <v>81</v>
      </c>
      <c r="AV1124" s="13" t="s">
        <v>79</v>
      </c>
      <c r="AW1124" s="13" t="s">
        <v>33</v>
      </c>
      <c r="AX1124" s="13" t="s">
        <v>72</v>
      </c>
      <c r="AY1124" s="244" t="s">
        <v>203</v>
      </c>
    </row>
    <row r="1125" s="14" customFormat="1">
      <c r="A1125" s="14"/>
      <c r="B1125" s="245"/>
      <c r="C1125" s="246"/>
      <c r="D1125" s="236" t="s">
        <v>215</v>
      </c>
      <c r="E1125" s="247" t="s">
        <v>19</v>
      </c>
      <c r="F1125" s="248" t="s">
        <v>1210</v>
      </c>
      <c r="G1125" s="246"/>
      <c r="H1125" s="249">
        <v>1.5900000000000001</v>
      </c>
      <c r="I1125" s="250"/>
      <c r="J1125" s="246"/>
      <c r="K1125" s="246"/>
      <c r="L1125" s="251"/>
      <c r="M1125" s="252"/>
      <c r="N1125" s="253"/>
      <c r="O1125" s="253"/>
      <c r="P1125" s="253"/>
      <c r="Q1125" s="253"/>
      <c r="R1125" s="253"/>
      <c r="S1125" s="253"/>
      <c r="T1125" s="25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55" t="s">
        <v>215</v>
      </c>
      <c r="AU1125" s="255" t="s">
        <v>81</v>
      </c>
      <c r="AV1125" s="14" t="s">
        <v>81</v>
      </c>
      <c r="AW1125" s="14" t="s">
        <v>33</v>
      </c>
      <c r="AX1125" s="14" t="s">
        <v>72</v>
      </c>
      <c r="AY1125" s="255" t="s">
        <v>203</v>
      </c>
    </row>
    <row r="1126" s="13" customFormat="1">
      <c r="A1126" s="13"/>
      <c r="B1126" s="234"/>
      <c r="C1126" s="235"/>
      <c r="D1126" s="236" t="s">
        <v>215</v>
      </c>
      <c r="E1126" s="237" t="s">
        <v>19</v>
      </c>
      <c r="F1126" s="238" t="s">
        <v>216</v>
      </c>
      <c r="G1126" s="235"/>
      <c r="H1126" s="237" t="s">
        <v>19</v>
      </c>
      <c r="I1126" s="239"/>
      <c r="J1126" s="235"/>
      <c r="K1126" s="235"/>
      <c r="L1126" s="240"/>
      <c r="M1126" s="241"/>
      <c r="N1126" s="242"/>
      <c r="O1126" s="242"/>
      <c r="P1126" s="242"/>
      <c r="Q1126" s="242"/>
      <c r="R1126" s="242"/>
      <c r="S1126" s="242"/>
      <c r="T1126" s="24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4" t="s">
        <v>215</v>
      </c>
      <c r="AU1126" s="244" t="s">
        <v>81</v>
      </c>
      <c r="AV1126" s="13" t="s">
        <v>79</v>
      </c>
      <c r="AW1126" s="13" t="s">
        <v>33</v>
      </c>
      <c r="AX1126" s="13" t="s">
        <v>72</v>
      </c>
      <c r="AY1126" s="244" t="s">
        <v>203</v>
      </c>
    </row>
    <row r="1127" s="13" customFormat="1">
      <c r="A1127" s="13"/>
      <c r="B1127" s="234"/>
      <c r="C1127" s="235"/>
      <c r="D1127" s="236" t="s">
        <v>215</v>
      </c>
      <c r="E1127" s="237" t="s">
        <v>19</v>
      </c>
      <c r="F1127" s="238" t="s">
        <v>1354</v>
      </c>
      <c r="G1127" s="235"/>
      <c r="H1127" s="237" t="s">
        <v>19</v>
      </c>
      <c r="I1127" s="239"/>
      <c r="J1127" s="235"/>
      <c r="K1127" s="235"/>
      <c r="L1127" s="240"/>
      <c r="M1127" s="241"/>
      <c r="N1127" s="242"/>
      <c r="O1127" s="242"/>
      <c r="P1127" s="242"/>
      <c r="Q1127" s="242"/>
      <c r="R1127" s="242"/>
      <c r="S1127" s="242"/>
      <c r="T1127" s="24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4" t="s">
        <v>215</v>
      </c>
      <c r="AU1127" s="244" t="s">
        <v>81</v>
      </c>
      <c r="AV1127" s="13" t="s">
        <v>79</v>
      </c>
      <c r="AW1127" s="13" t="s">
        <v>33</v>
      </c>
      <c r="AX1127" s="13" t="s">
        <v>72</v>
      </c>
      <c r="AY1127" s="244" t="s">
        <v>203</v>
      </c>
    </row>
    <row r="1128" s="13" customFormat="1">
      <c r="A1128" s="13"/>
      <c r="B1128" s="234"/>
      <c r="C1128" s="235"/>
      <c r="D1128" s="236" t="s">
        <v>215</v>
      </c>
      <c r="E1128" s="237" t="s">
        <v>19</v>
      </c>
      <c r="F1128" s="238" t="s">
        <v>559</v>
      </c>
      <c r="G1128" s="235"/>
      <c r="H1128" s="237" t="s">
        <v>19</v>
      </c>
      <c r="I1128" s="239"/>
      <c r="J1128" s="235"/>
      <c r="K1128" s="235"/>
      <c r="L1128" s="240"/>
      <c r="M1128" s="241"/>
      <c r="N1128" s="242"/>
      <c r="O1128" s="242"/>
      <c r="P1128" s="242"/>
      <c r="Q1128" s="242"/>
      <c r="R1128" s="242"/>
      <c r="S1128" s="242"/>
      <c r="T1128" s="24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4" t="s">
        <v>215</v>
      </c>
      <c r="AU1128" s="244" t="s">
        <v>81</v>
      </c>
      <c r="AV1128" s="13" t="s">
        <v>79</v>
      </c>
      <c r="AW1128" s="13" t="s">
        <v>33</v>
      </c>
      <c r="AX1128" s="13" t="s">
        <v>72</v>
      </c>
      <c r="AY1128" s="244" t="s">
        <v>203</v>
      </c>
    </row>
    <row r="1129" s="13" customFormat="1">
      <c r="A1129" s="13"/>
      <c r="B1129" s="234"/>
      <c r="C1129" s="235"/>
      <c r="D1129" s="236" t="s">
        <v>215</v>
      </c>
      <c r="E1129" s="237" t="s">
        <v>19</v>
      </c>
      <c r="F1129" s="238" t="s">
        <v>999</v>
      </c>
      <c r="G1129" s="235"/>
      <c r="H1129" s="237" t="s">
        <v>19</v>
      </c>
      <c r="I1129" s="239"/>
      <c r="J1129" s="235"/>
      <c r="K1129" s="235"/>
      <c r="L1129" s="240"/>
      <c r="M1129" s="241"/>
      <c r="N1129" s="242"/>
      <c r="O1129" s="242"/>
      <c r="P1129" s="242"/>
      <c r="Q1129" s="242"/>
      <c r="R1129" s="242"/>
      <c r="S1129" s="242"/>
      <c r="T1129" s="24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4" t="s">
        <v>215</v>
      </c>
      <c r="AU1129" s="244" t="s">
        <v>81</v>
      </c>
      <c r="AV1129" s="13" t="s">
        <v>79</v>
      </c>
      <c r="AW1129" s="13" t="s">
        <v>33</v>
      </c>
      <c r="AX1129" s="13" t="s">
        <v>72</v>
      </c>
      <c r="AY1129" s="244" t="s">
        <v>203</v>
      </c>
    </row>
    <row r="1130" s="13" customFormat="1">
      <c r="A1130" s="13"/>
      <c r="B1130" s="234"/>
      <c r="C1130" s="235"/>
      <c r="D1130" s="236" t="s">
        <v>215</v>
      </c>
      <c r="E1130" s="237" t="s">
        <v>19</v>
      </c>
      <c r="F1130" s="238" t="s">
        <v>1002</v>
      </c>
      <c r="G1130" s="235"/>
      <c r="H1130" s="237" t="s">
        <v>19</v>
      </c>
      <c r="I1130" s="239"/>
      <c r="J1130" s="235"/>
      <c r="K1130" s="235"/>
      <c r="L1130" s="240"/>
      <c r="M1130" s="241"/>
      <c r="N1130" s="242"/>
      <c r="O1130" s="242"/>
      <c r="P1130" s="242"/>
      <c r="Q1130" s="242"/>
      <c r="R1130" s="242"/>
      <c r="S1130" s="242"/>
      <c r="T1130" s="24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4" t="s">
        <v>215</v>
      </c>
      <c r="AU1130" s="244" t="s">
        <v>81</v>
      </c>
      <c r="AV1130" s="13" t="s">
        <v>79</v>
      </c>
      <c r="AW1130" s="13" t="s">
        <v>33</v>
      </c>
      <c r="AX1130" s="13" t="s">
        <v>72</v>
      </c>
      <c r="AY1130" s="244" t="s">
        <v>203</v>
      </c>
    </row>
    <row r="1131" s="14" customFormat="1">
      <c r="A1131" s="14"/>
      <c r="B1131" s="245"/>
      <c r="C1131" s="246"/>
      <c r="D1131" s="236" t="s">
        <v>215</v>
      </c>
      <c r="E1131" s="247" t="s">
        <v>19</v>
      </c>
      <c r="F1131" s="248" t="s">
        <v>1228</v>
      </c>
      <c r="G1131" s="246"/>
      <c r="H1131" s="249">
        <v>13.35</v>
      </c>
      <c r="I1131" s="250"/>
      <c r="J1131" s="246"/>
      <c r="K1131" s="246"/>
      <c r="L1131" s="251"/>
      <c r="M1131" s="252"/>
      <c r="N1131" s="253"/>
      <c r="O1131" s="253"/>
      <c r="P1131" s="253"/>
      <c r="Q1131" s="253"/>
      <c r="R1131" s="253"/>
      <c r="S1131" s="253"/>
      <c r="T1131" s="25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55" t="s">
        <v>215</v>
      </c>
      <c r="AU1131" s="255" t="s">
        <v>81</v>
      </c>
      <c r="AV1131" s="14" t="s">
        <v>81</v>
      </c>
      <c r="AW1131" s="14" t="s">
        <v>33</v>
      </c>
      <c r="AX1131" s="14" t="s">
        <v>72</v>
      </c>
      <c r="AY1131" s="255" t="s">
        <v>203</v>
      </c>
    </row>
    <row r="1132" s="13" customFormat="1">
      <c r="A1132" s="13"/>
      <c r="B1132" s="234"/>
      <c r="C1132" s="235"/>
      <c r="D1132" s="236" t="s">
        <v>215</v>
      </c>
      <c r="E1132" s="237" t="s">
        <v>19</v>
      </c>
      <c r="F1132" s="238" t="s">
        <v>216</v>
      </c>
      <c r="G1132" s="235"/>
      <c r="H1132" s="237" t="s">
        <v>19</v>
      </c>
      <c r="I1132" s="239"/>
      <c r="J1132" s="235"/>
      <c r="K1132" s="235"/>
      <c r="L1132" s="240"/>
      <c r="M1132" s="241"/>
      <c r="N1132" s="242"/>
      <c r="O1132" s="242"/>
      <c r="P1132" s="242"/>
      <c r="Q1132" s="242"/>
      <c r="R1132" s="242"/>
      <c r="S1132" s="242"/>
      <c r="T1132" s="24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4" t="s">
        <v>215</v>
      </c>
      <c r="AU1132" s="244" t="s">
        <v>81</v>
      </c>
      <c r="AV1132" s="13" t="s">
        <v>79</v>
      </c>
      <c r="AW1132" s="13" t="s">
        <v>33</v>
      </c>
      <c r="AX1132" s="13" t="s">
        <v>72</v>
      </c>
      <c r="AY1132" s="244" t="s">
        <v>203</v>
      </c>
    </row>
    <row r="1133" s="13" customFormat="1">
      <c r="A1133" s="13"/>
      <c r="B1133" s="234"/>
      <c r="C1133" s="235"/>
      <c r="D1133" s="236" t="s">
        <v>215</v>
      </c>
      <c r="E1133" s="237" t="s">
        <v>19</v>
      </c>
      <c r="F1133" s="238" t="s">
        <v>1355</v>
      </c>
      <c r="G1133" s="235"/>
      <c r="H1133" s="237" t="s">
        <v>19</v>
      </c>
      <c r="I1133" s="239"/>
      <c r="J1133" s="235"/>
      <c r="K1133" s="235"/>
      <c r="L1133" s="240"/>
      <c r="M1133" s="241"/>
      <c r="N1133" s="242"/>
      <c r="O1133" s="242"/>
      <c r="P1133" s="242"/>
      <c r="Q1133" s="242"/>
      <c r="R1133" s="242"/>
      <c r="S1133" s="242"/>
      <c r="T1133" s="24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4" t="s">
        <v>215</v>
      </c>
      <c r="AU1133" s="244" t="s">
        <v>81</v>
      </c>
      <c r="AV1133" s="13" t="s">
        <v>79</v>
      </c>
      <c r="AW1133" s="13" t="s">
        <v>33</v>
      </c>
      <c r="AX1133" s="13" t="s">
        <v>72</v>
      </c>
      <c r="AY1133" s="244" t="s">
        <v>203</v>
      </c>
    </row>
    <row r="1134" s="13" customFormat="1">
      <c r="A1134" s="13"/>
      <c r="B1134" s="234"/>
      <c r="C1134" s="235"/>
      <c r="D1134" s="236" t="s">
        <v>215</v>
      </c>
      <c r="E1134" s="237" t="s">
        <v>19</v>
      </c>
      <c r="F1134" s="238" t="s">
        <v>553</v>
      </c>
      <c r="G1134" s="235"/>
      <c r="H1134" s="237" t="s">
        <v>19</v>
      </c>
      <c r="I1134" s="239"/>
      <c r="J1134" s="235"/>
      <c r="K1134" s="235"/>
      <c r="L1134" s="240"/>
      <c r="M1134" s="241"/>
      <c r="N1134" s="242"/>
      <c r="O1134" s="242"/>
      <c r="P1134" s="242"/>
      <c r="Q1134" s="242"/>
      <c r="R1134" s="242"/>
      <c r="S1134" s="242"/>
      <c r="T1134" s="24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4" t="s">
        <v>215</v>
      </c>
      <c r="AU1134" s="244" t="s">
        <v>81</v>
      </c>
      <c r="AV1134" s="13" t="s">
        <v>79</v>
      </c>
      <c r="AW1134" s="13" t="s">
        <v>33</v>
      </c>
      <c r="AX1134" s="13" t="s">
        <v>72</v>
      </c>
      <c r="AY1134" s="244" t="s">
        <v>203</v>
      </c>
    </row>
    <row r="1135" s="13" customFormat="1">
      <c r="A1135" s="13"/>
      <c r="B1135" s="234"/>
      <c r="C1135" s="235"/>
      <c r="D1135" s="236" t="s">
        <v>215</v>
      </c>
      <c r="E1135" s="237" t="s">
        <v>19</v>
      </c>
      <c r="F1135" s="238" t="s">
        <v>999</v>
      </c>
      <c r="G1135" s="235"/>
      <c r="H1135" s="237" t="s">
        <v>19</v>
      </c>
      <c r="I1135" s="239"/>
      <c r="J1135" s="235"/>
      <c r="K1135" s="235"/>
      <c r="L1135" s="240"/>
      <c r="M1135" s="241"/>
      <c r="N1135" s="242"/>
      <c r="O1135" s="242"/>
      <c r="P1135" s="242"/>
      <c r="Q1135" s="242"/>
      <c r="R1135" s="242"/>
      <c r="S1135" s="242"/>
      <c r="T1135" s="24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4" t="s">
        <v>215</v>
      </c>
      <c r="AU1135" s="244" t="s">
        <v>81</v>
      </c>
      <c r="AV1135" s="13" t="s">
        <v>79</v>
      </c>
      <c r="AW1135" s="13" t="s">
        <v>33</v>
      </c>
      <c r="AX1135" s="13" t="s">
        <v>72</v>
      </c>
      <c r="AY1135" s="244" t="s">
        <v>203</v>
      </c>
    </row>
    <row r="1136" s="13" customFormat="1">
      <c r="A1136" s="13"/>
      <c r="B1136" s="234"/>
      <c r="C1136" s="235"/>
      <c r="D1136" s="236" t="s">
        <v>215</v>
      </c>
      <c r="E1136" s="237" t="s">
        <v>19</v>
      </c>
      <c r="F1136" s="238" t="s">
        <v>1000</v>
      </c>
      <c r="G1136" s="235"/>
      <c r="H1136" s="237" t="s">
        <v>19</v>
      </c>
      <c r="I1136" s="239"/>
      <c r="J1136" s="235"/>
      <c r="K1136" s="235"/>
      <c r="L1136" s="240"/>
      <c r="M1136" s="241"/>
      <c r="N1136" s="242"/>
      <c r="O1136" s="242"/>
      <c r="P1136" s="242"/>
      <c r="Q1136" s="242"/>
      <c r="R1136" s="242"/>
      <c r="S1136" s="242"/>
      <c r="T1136" s="24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4" t="s">
        <v>215</v>
      </c>
      <c r="AU1136" s="244" t="s">
        <v>81</v>
      </c>
      <c r="AV1136" s="13" t="s">
        <v>79</v>
      </c>
      <c r="AW1136" s="13" t="s">
        <v>33</v>
      </c>
      <c r="AX1136" s="13" t="s">
        <v>72</v>
      </c>
      <c r="AY1136" s="244" t="s">
        <v>203</v>
      </c>
    </row>
    <row r="1137" s="14" customFormat="1">
      <c r="A1137" s="14"/>
      <c r="B1137" s="245"/>
      <c r="C1137" s="246"/>
      <c r="D1137" s="236" t="s">
        <v>215</v>
      </c>
      <c r="E1137" s="247" t="s">
        <v>19</v>
      </c>
      <c r="F1137" s="248" t="s">
        <v>554</v>
      </c>
      <c r="G1137" s="246"/>
      <c r="H1137" s="249">
        <v>75.170000000000002</v>
      </c>
      <c r="I1137" s="250"/>
      <c r="J1137" s="246"/>
      <c r="K1137" s="246"/>
      <c r="L1137" s="251"/>
      <c r="M1137" s="252"/>
      <c r="N1137" s="253"/>
      <c r="O1137" s="253"/>
      <c r="P1137" s="253"/>
      <c r="Q1137" s="253"/>
      <c r="R1137" s="253"/>
      <c r="S1137" s="253"/>
      <c r="T1137" s="25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5" t="s">
        <v>215</v>
      </c>
      <c r="AU1137" s="255" t="s">
        <v>81</v>
      </c>
      <c r="AV1137" s="14" t="s">
        <v>81</v>
      </c>
      <c r="AW1137" s="14" t="s">
        <v>33</v>
      </c>
      <c r="AX1137" s="14" t="s">
        <v>72</v>
      </c>
      <c r="AY1137" s="255" t="s">
        <v>203</v>
      </c>
    </row>
    <row r="1138" s="13" customFormat="1">
      <c r="A1138" s="13"/>
      <c r="B1138" s="234"/>
      <c r="C1138" s="235"/>
      <c r="D1138" s="236" t="s">
        <v>215</v>
      </c>
      <c r="E1138" s="237" t="s">
        <v>19</v>
      </c>
      <c r="F1138" s="238" t="s">
        <v>216</v>
      </c>
      <c r="G1138" s="235"/>
      <c r="H1138" s="237" t="s">
        <v>19</v>
      </c>
      <c r="I1138" s="239"/>
      <c r="J1138" s="235"/>
      <c r="K1138" s="235"/>
      <c r="L1138" s="240"/>
      <c r="M1138" s="241"/>
      <c r="N1138" s="242"/>
      <c r="O1138" s="242"/>
      <c r="P1138" s="242"/>
      <c r="Q1138" s="242"/>
      <c r="R1138" s="242"/>
      <c r="S1138" s="242"/>
      <c r="T1138" s="24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44" t="s">
        <v>215</v>
      </c>
      <c r="AU1138" s="244" t="s">
        <v>81</v>
      </c>
      <c r="AV1138" s="13" t="s">
        <v>79</v>
      </c>
      <c r="AW1138" s="13" t="s">
        <v>33</v>
      </c>
      <c r="AX1138" s="13" t="s">
        <v>72</v>
      </c>
      <c r="AY1138" s="244" t="s">
        <v>203</v>
      </c>
    </row>
    <row r="1139" s="13" customFormat="1">
      <c r="A1139" s="13"/>
      <c r="B1139" s="234"/>
      <c r="C1139" s="235"/>
      <c r="D1139" s="236" t="s">
        <v>215</v>
      </c>
      <c r="E1139" s="237" t="s">
        <v>19</v>
      </c>
      <c r="F1139" s="238" t="s">
        <v>1356</v>
      </c>
      <c r="G1139" s="235"/>
      <c r="H1139" s="237" t="s">
        <v>19</v>
      </c>
      <c r="I1139" s="239"/>
      <c r="J1139" s="235"/>
      <c r="K1139" s="235"/>
      <c r="L1139" s="240"/>
      <c r="M1139" s="241"/>
      <c r="N1139" s="242"/>
      <c r="O1139" s="242"/>
      <c r="P1139" s="242"/>
      <c r="Q1139" s="242"/>
      <c r="R1139" s="242"/>
      <c r="S1139" s="242"/>
      <c r="T1139" s="24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4" t="s">
        <v>215</v>
      </c>
      <c r="AU1139" s="244" t="s">
        <v>81</v>
      </c>
      <c r="AV1139" s="13" t="s">
        <v>79</v>
      </c>
      <c r="AW1139" s="13" t="s">
        <v>33</v>
      </c>
      <c r="AX1139" s="13" t="s">
        <v>72</v>
      </c>
      <c r="AY1139" s="244" t="s">
        <v>203</v>
      </c>
    </row>
    <row r="1140" s="13" customFormat="1">
      <c r="A1140" s="13"/>
      <c r="B1140" s="234"/>
      <c r="C1140" s="235"/>
      <c r="D1140" s="236" t="s">
        <v>215</v>
      </c>
      <c r="E1140" s="237" t="s">
        <v>19</v>
      </c>
      <c r="F1140" s="238" t="s">
        <v>553</v>
      </c>
      <c r="G1140" s="235"/>
      <c r="H1140" s="237" t="s">
        <v>19</v>
      </c>
      <c r="I1140" s="239"/>
      <c r="J1140" s="235"/>
      <c r="K1140" s="235"/>
      <c r="L1140" s="240"/>
      <c r="M1140" s="241"/>
      <c r="N1140" s="242"/>
      <c r="O1140" s="242"/>
      <c r="P1140" s="242"/>
      <c r="Q1140" s="242"/>
      <c r="R1140" s="242"/>
      <c r="S1140" s="242"/>
      <c r="T1140" s="24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4" t="s">
        <v>215</v>
      </c>
      <c r="AU1140" s="244" t="s">
        <v>81</v>
      </c>
      <c r="AV1140" s="13" t="s">
        <v>79</v>
      </c>
      <c r="AW1140" s="13" t="s">
        <v>33</v>
      </c>
      <c r="AX1140" s="13" t="s">
        <v>72</v>
      </c>
      <c r="AY1140" s="244" t="s">
        <v>203</v>
      </c>
    </row>
    <row r="1141" s="13" customFormat="1">
      <c r="A1141" s="13"/>
      <c r="B1141" s="234"/>
      <c r="C1141" s="235"/>
      <c r="D1141" s="236" t="s">
        <v>215</v>
      </c>
      <c r="E1141" s="237" t="s">
        <v>19</v>
      </c>
      <c r="F1141" s="238" t="s">
        <v>999</v>
      </c>
      <c r="G1141" s="235"/>
      <c r="H1141" s="237" t="s">
        <v>19</v>
      </c>
      <c r="I1141" s="239"/>
      <c r="J1141" s="235"/>
      <c r="K1141" s="235"/>
      <c r="L1141" s="240"/>
      <c r="M1141" s="241"/>
      <c r="N1141" s="242"/>
      <c r="O1141" s="242"/>
      <c r="P1141" s="242"/>
      <c r="Q1141" s="242"/>
      <c r="R1141" s="242"/>
      <c r="S1141" s="242"/>
      <c r="T1141" s="24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4" t="s">
        <v>215</v>
      </c>
      <c r="AU1141" s="244" t="s">
        <v>81</v>
      </c>
      <c r="AV1141" s="13" t="s">
        <v>79</v>
      </c>
      <c r="AW1141" s="13" t="s">
        <v>33</v>
      </c>
      <c r="AX1141" s="13" t="s">
        <v>72</v>
      </c>
      <c r="AY1141" s="244" t="s">
        <v>203</v>
      </c>
    </row>
    <row r="1142" s="13" customFormat="1">
      <c r="A1142" s="13"/>
      <c r="B1142" s="234"/>
      <c r="C1142" s="235"/>
      <c r="D1142" s="236" t="s">
        <v>215</v>
      </c>
      <c r="E1142" s="237" t="s">
        <v>19</v>
      </c>
      <c r="F1142" s="238" t="s">
        <v>1002</v>
      </c>
      <c r="G1142" s="235"/>
      <c r="H1142" s="237" t="s">
        <v>19</v>
      </c>
      <c r="I1142" s="239"/>
      <c r="J1142" s="235"/>
      <c r="K1142" s="235"/>
      <c r="L1142" s="240"/>
      <c r="M1142" s="241"/>
      <c r="N1142" s="242"/>
      <c r="O1142" s="242"/>
      <c r="P1142" s="242"/>
      <c r="Q1142" s="242"/>
      <c r="R1142" s="242"/>
      <c r="S1142" s="242"/>
      <c r="T1142" s="24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4" t="s">
        <v>215</v>
      </c>
      <c r="AU1142" s="244" t="s">
        <v>81</v>
      </c>
      <c r="AV1142" s="13" t="s">
        <v>79</v>
      </c>
      <c r="AW1142" s="13" t="s">
        <v>33</v>
      </c>
      <c r="AX1142" s="13" t="s">
        <v>72</v>
      </c>
      <c r="AY1142" s="244" t="s">
        <v>203</v>
      </c>
    </row>
    <row r="1143" s="14" customFormat="1">
      <c r="A1143" s="14"/>
      <c r="B1143" s="245"/>
      <c r="C1143" s="246"/>
      <c r="D1143" s="236" t="s">
        <v>215</v>
      </c>
      <c r="E1143" s="247" t="s">
        <v>19</v>
      </c>
      <c r="F1143" s="248" t="s">
        <v>1230</v>
      </c>
      <c r="G1143" s="246"/>
      <c r="H1143" s="249">
        <v>68.492000000000004</v>
      </c>
      <c r="I1143" s="250"/>
      <c r="J1143" s="246"/>
      <c r="K1143" s="246"/>
      <c r="L1143" s="251"/>
      <c r="M1143" s="252"/>
      <c r="N1143" s="253"/>
      <c r="O1143" s="253"/>
      <c r="P1143" s="253"/>
      <c r="Q1143" s="253"/>
      <c r="R1143" s="253"/>
      <c r="S1143" s="253"/>
      <c r="T1143" s="25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5" t="s">
        <v>215</v>
      </c>
      <c r="AU1143" s="255" t="s">
        <v>81</v>
      </c>
      <c r="AV1143" s="14" t="s">
        <v>81</v>
      </c>
      <c r="AW1143" s="14" t="s">
        <v>33</v>
      </c>
      <c r="AX1143" s="14" t="s">
        <v>72</v>
      </c>
      <c r="AY1143" s="255" t="s">
        <v>203</v>
      </c>
    </row>
    <row r="1144" s="13" customFormat="1">
      <c r="A1144" s="13"/>
      <c r="B1144" s="234"/>
      <c r="C1144" s="235"/>
      <c r="D1144" s="236" t="s">
        <v>215</v>
      </c>
      <c r="E1144" s="237" t="s">
        <v>19</v>
      </c>
      <c r="F1144" s="238" t="s">
        <v>216</v>
      </c>
      <c r="G1144" s="235"/>
      <c r="H1144" s="237" t="s">
        <v>19</v>
      </c>
      <c r="I1144" s="239"/>
      <c r="J1144" s="235"/>
      <c r="K1144" s="235"/>
      <c r="L1144" s="240"/>
      <c r="M1144" s="241"/>
      <c r="N1144" s="242"/>
      <c r="O1144" s="242"/>
      <c r="P1144" s="242"/>
      <c r="Q1144" s="242"/>
      <c r="R1144" s="242"/>
      <c r="S1144" s="242"/>
      <c r="T1144" s="24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4" t="s">
        <v>215</v>
      </c>
      <c r="AU1144" s="244" t="s">
        <v>81</v>
      </c>
      <c r="AV1144" s="13" t="s">
        <v>79</v>
      </c>
      <c r="AW1144" s="13" t="s">
        <v>33</v>
      </c>
      <c r="AX1144" s="13" t="s">
        <v>72</v>
      </c>
      <c r="AY1144" s="244" t="s">
        <v>203</v>
      </c>
    </row>
    <row r="1145" s="13" customFormat="1">
      <c r="A1145" s="13"/>
      <c r="B1145" s="234"/>
      <c r="C1145" s="235"/>
      <c r="D1145" s="236" t="s">
        <v>215</v>
      </c>
      <c r="E1145" s="237" t="s">
        <v>19</v>
      </c>
      <c r="F1145" s="238" t="s">
        <v>1357</v>
      </c>
      <c r="G1145" s="235"/>
      <c r="H1145" s="237" t="s">
        <v>19</v>
      </c>
      <c r="I1145" s="239"/>
      <c r="J1145" s="235"/>
      <c r="K1145" s="235"/>
      <c r="L1145" s="240"/>
      <c r="M1145" s="241"/>
      <c r="N1145" s="242"/>
      <c r="O1145" s="242"/>
      <c r="P1145" s="242"/>
      <c r="Q1145" s="242"/>
      <c r="R1145" s="242"/>
      <c r="S1145" s="242"/>
      <c r="T1145" s="24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4" t="s">
        <v>215</v>
      </c>
      <c r="AU1145" s="244" t="s">
        <v>81</v>
      </c>
      <c r="AV1145" s="13" t="s">
        <v>79</v>
      </c>
      <c r="AW1145" s="13" t="s">
        <v>33</v>
      </c>
      <c r="AX1145" s="13" t="s">
        <v>72</v>
      </c>
      <c r="AY1145" s="244" t="s">
        <v>203</v>
      </c>
    </row>
    <row r="1146" s="13" customFormat="1">
      <c r="A1146" s="13"/>
      <c r="B1146" s="234"/>
      <c r="C1146" s="235"/>
      <c r="D1146" s="236" t="s">
        <v>215</v>
      </c>
      <c r="E1146" s="237" t="s">
        <v>19</v>
      </c>
      <c r="F1146" s="238" t="s">
        <v>1213</v>
      </c>
      <c r="G1146" s="235"/>
      <c r="H1146" s="237" t="s">
        <v>19</v>
      </c>
      <c r="I1146" s="239"/>
      <c r="J1146" s="235"/>
      <c r="K1146" s="235"/>
      <c r="L1146" s="240"/>
      <c r="M1146" s="241"/>
      <c r="N1146" s="242"/>
      <c r="O1146" s="242"/>
      <c r="P1146" s="242"/>
      <c r="Q1146" s="242"/>
      <c r="R1146" s="242"/>
      <c r="S1146" s="242"/>
      <c r="T1146" s="24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44" t="s">
        <v>215</v>
      </c>
      <c r="AU1146" s="244" t="s">
        <v>81</v>
      </c>
      <c r="AV1146" s="13" t="s">
        <v>79</v>
      </c>
      <c r="AW1146" s="13" t="s">
        <v>33</v>
      </c>
      <c r="AX1146" s="13" t="s">
        <v>72</v>
      </c>
      <c r="AY1146" s="244" t="s">
        <v>203</v>
      </c>
    </row>
    <row r="1147" s="13" customFormat="1">
      <c r="A1147" s="13"/>
      <c r="B1147" s="234"/>
      <c r="C1147" s="235"/>
      <c r="D1147" s="236" t="s">
        <v>215</v>
      </c>
      <c r="E1147" s="237" t="s">
        <v>19</v>
      </c>
      <c r="F1147" s="238" t="s">
        <v>999</v>
      </c>
      <c r="G1147" s="235"/>
      <c r="H1147" s="237" t="s">
        <v>19</v>
      </c>
      <c r="I1147" s="239"/>
      <c r="J1147" s="235"/>
      <c r="K1147" s="235"/>
      <c r="L1147" s="240"/>
      <c r="M1147" s="241"/>
      <c r="N1147" s="242"/>
      <c r="O1147" s="242"/>
      <c r="P1147" s="242"/>
      <c r="Q1147" s="242"/>
      <c r="R1147" s="242"/>
      <c r="S1147" s="242"/>
      <c r="T1147" s="24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4" t="s">
        <v>215</v>
      </c>
      <c r="AU1147" s="244" t="s">
        <v>81</v>
      </c>
      <c r="AV1147" s="13" t="s">
        <v>79</v>
      </c>
      <c r="AW1147" s="13" t="s">
        <v>33</v>
      </c>
      <c r="AX1147" s="13" t="s">
        <v>72</v>
      </c>
      <c r="AY1147" s="244" t="s">
        <v>203</v>
      </c>
    </row>
    <row r="1148" s="13" customFormat="1">
      <c r="A1148" s="13"/>
      <c r="B1148" s="234"/>
      <c r="C1148" s="235"/>
      <c r="D1148" s="236" t="s">
        <v>215</v>
      </c>
      <c r="E1148" s="237" t="s">
        <v>19</v>
      </c>
      <c r="F1148" s="238" t="s">
        <v>1000</v>
      </c>
      <c r="G1148" s="235"/>
      <c r="H1148" s="237" t="s">
        <v>19</v>
      </c>
      <c r="I1148" s="239"/>
      <c r="J1148" s="235"/>
      <c r="K1148" s="235"/>
      <c r="L1148" s="240"/>
      <c r="M1148" s="241"/>
      <c r="N1148" s="242"/>
      <c r="O1148" s="242"/>
      <c r="P1148" s="242"/>
      <c r="Q1148" s="242"/>
      <c r="R1148" s="242"/>
      <c r="S1148" s="242"/>
      <c r="T1148" s="24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4" t="s">
        <v>215</v>
      </c>
      <c r="AU1148" s="244" t="s">
        <v>81</v>
      </c>
      <c r="AV1148" s="13" t="s">
        <v>79</v>
      </c>
      <c r="AW1148" s="13" t="s">
        <v>33</v>
      </c>
      <c r="AX1148" s="13" t="s">
        <v>72</v>
      </c>
      <c r="AY1148" s="244" t="s">
        <v>203</v>
      </c>
    </row>
    <row r="1149" s="14" customFormat="1">
      <c r="A1149" s="14"/>
      <c r="B1149" s="245"/>
      <c r="C1149" s="246"/>
      <c r="D1149" s="236" t="s">
        <v>215</v>
      </c>
      <c r="E1149" s="247" t="s">
        <v>19</v>
      </c>
      <c r="F1149" s="248" t="s">
        <v>1214</v>
      </c>
      <c r="G1149" s="246"/>
      <c r="H1149" s="249">
        <v>7.7300000000000004</v>
      </c>
      <c r="I1149" s="250"/>
      <c r="J1149" s="246"/>
      <c r="K1149" s="246"/>
      <c r="L1149" s="251"/>
      <c r="M1149" s="252"/>
      <c r="N1149" s="253"/>
      <c r="O1149" s="253"/>
      <c r="P1149" s="253"/>
      <c r="Q1149" s="253"/>
      <c r="R1149" s="253"/>
      <c r="S1149" s="253"/>
      <c r="T1149" s="25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5" t="s">
        <v>215</v>
      </c>
      <c r="AU1149" s="255" t="s">
        <v>81</v>
      </c>
      <c r="AV1149" s="14" t="s">
        <v>81</v>
      </c>
      <c r="AW1149" s="14" t="s">
        <v>33</v>
      </c>
      <c r="AX1149" s="14" t="s">
        <v>72</v>
      </c>
      <c r="AY1149" s="255" t="s">
        <v>203</v>
      </c>
    </row>
    <row r="1150" s="13" customFormat="1">
      <c r="A1150" s="13"/>
      <c r="B1150" s="234"/>
      <c r="C1150" s="235"/>
      <c r="D1150" s="236" t="s">
        <v>215</v>
      </c>
      <c r="E1150" s="237" t="s">
        <v>19</v>
      </c>
      <c r="F1150" s="238" t="s">
        <v>216</v>
      </c>
      <c r="G1150" s="235"/>
      <c r="H1150" s="237" t="s">
        <v>19</v>
      </c>
      <c r="I1150" s="239"/>
      <c r="J1150" s="235"/>
      <c r="K1150" s="235"/>
      <c r="L1150" s="240"/>
      <c r="M1150" s="241"/>
      <c r="N1150" s="242"/>
      <c r="O1150" s="242"/>
      <c r="P1150" s="242"/>
      <c r="Q1150" s="242"/>
      <c r="R1150" s="242"/>
      <c r="S1150" s="242"/>
      <c r="T1150" s="24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4" t="s">
        <v>215</v>
      </c>
      <c r="AU1150" s="244" t="s">
        <v>81</v>
      </c>
      <c r="AV1150" s="13" t="s">
        <v>79</v>
      </c>
      <c r="AW1150" s="13" t="s">
        <v>33</v>
      </c>
      <c r="AX1150" s="13" t="s">
        <v>72</v>
      </c>
      <c r="AY1150" s="244" t="s">
        <v>203</v>
      </c>
    </row>
    <row r="1151" s="13" customFormat="1">
      <c r="A1151" s="13"/>
      <c r="B1151" s="234"/>
      <c r="C1151" s="235"/>
      <c r="D1151" s="236" t="s">
        <v>215</v>
      </c>
      <c r="E1151" s="237" t="s">
        <v>19</v>
      </c>
      <c r="F1151" s="238" t="s">
        <v>1358</v>
      </c>
      <c r="G1151" s="235"/>
      <c r="H1151" s="237" t="s">
        <v>19</v>
      </c>
      <c r="I1151" s="239"/>
      <c r="J1151" s="235"/>
      <c r="K1151" s="235"/>
      <c r="L1151" s="240"/>
      <c r="M1151" s="241"/>
      <c r="N1151" s="242"/>
      <c r="O1151" s="242"/>
      <c r="P1151" s="242"/>
      <c r="Q1151" s="242"/>
      <c r="R1151" s="242"/>
      <c r="S1151" s="242"/>
      <c r="T1151" s="24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44" t="s">
        <v>215</v>
      </c>
      <c r="AU1151" s="244" t="s">
        <v>81</v>
      </c>
      <c r="AV1151" s="13" t="s">
        <v>79</v>
      </c>
      <c r="AW1151" s="13" t="s">
        <v>33</v>
      </c>
      <c r="AX1151" s="13" t="s">
        <v>72</v>
      </c>
      <c r="AY1151" s="244" t="s">
        <v>203</v>
      </c>
    </row>
    <row r="1152" s="13" customFormat="1">
      <c r="A1152" s="13"/>
      <c r="B1152" s="234"/>
      <c r="C1152" s="235"/>
      <c r="D1152" s="236" t="s">
        <v>215</v>
      </c>
      <c r="E1152" s="237" t="s">
        <v>19</v>
      </c>
      <c r="F1152" s="238" t="s">
        <v>1213</v>
      </c>
      <c r="G1152" s="235"/>
      <c r="H1152" s="237" t="s">
        <v>19</v>
      </c>
      <c r="I1152" s="239"/>
      <c r="J1152" s="235"/>
      <c r="K1152" s="235"/>
      <c r="L1152" s="240"/>
      <c r="M1152" s="241"/>
      <c r="N1152" s="242"/>
      <c r="O1152" s="242"/>
      <c r="P1152" s="242"/>
      <c r="Q1152" s="242"/>
      <c r="R1152" s="242"/>
      <c r="S1152" s="242"/>
      <c r="T1152" s="24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44" t="s">
        <v>215</v>
      </c>
      <c r="AU1152" s="244" t="s">
        <v>81</v>
      </c>
      <c r="AV1152" s="13" t="s">
        <v>79</v>
      </c>
      <c r="AW1152" s="13" t="s">
        <v>33</v>
      </c>
      <c r="AX1152" s="13" t="s">
        <v>72</v>
      </c>
      <c r="AY1152" s="244" t="s">
        <v>203</v>
      </c>
    </row>
    <row r="1153" s="13" customFormat="1">
      <c r="A1153" s="13"/>
      <c r="B1153" s="234"/>
      <c r="C1153" s="235"/>
      <c r="D1153" s="236" t="s">
        <v>215</v>
      </c>
      <c r="E1153" s="237" t="s">
        <v>19</v>
      </c>
      <c r="F1153" s="238" t="s">
        <v>999</v>
      </c>
      <c r="G1153" s="235"/>
      <c r="H1153" s="237" t="s">
        <v>19</v>
      </c>
      <c r="I1153" s="239"/>
      <c r="J1153" s="235"/>
      <c r="K1153" s="235"/>
      <c r="L1153" s="240"/>
      <c r="M1153" s="241"/>
      <c r="N1153" s="242"/>
      <c r="O1153" s="242"/>
      <c r="P1153" s="242"/>
      <c r="Q1153" s="242"/>
      <c r="R1153" s="242"/>
      <c r="S1153" s="242"/>
      <c r="T1153" s="24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4" t="s">
        <v>215</v>
      </c>
      <c r="AU1153" s="244" t="s">
        <v>81</v>
      </c>
      <c r="AV1153" s="13" t="s">
        <v>79</v>
      </c>
      <c r="AW1153" s="13" t="s">
        <v>33</v>
      </c>
      <c r="AX1153" s="13" t="s">
        <v>72</v>
      </c>
      <c r="AY1153" s="244" t="s">
        <v>203</v>
      </c>
    </row>
    <row r="1154" s="13" customFormat="1">
      <c r="A1154" s="13"/>
      <c r="B1154" s="234"/>
      <c r="C1154" s="235"/>
      <c r="D1154" s="236" t="s">
        <v>215</v>
      </c>
      <c r="E1154" s="237" t="s">
        <v>19</v>
      </c>
      <c r="F1154" s="238" t="s">
        <v>1002</v>
      </c>
      <c r="G1154" s="235"/>
      <c r="H1154" s="237" t="s">
        <v>19</v>
      </c>
      <c r="I1154" s="239"/>
      <c r="J1154" s="235"/>
      <c r="K1154" s="235"/>
      <c r="L1154" s="240"/>
      <c r="M1154" s="241"/>
      <c r="N1154" s="242"/>
      <c r="O1154" s="242"/>
      <c r="P1154" s="242"/>
      <c r="Q1154" s="242"/>
      <c r="R1154" s="242"/>
      <c r="S1154" s="242"/>
      <c r="T1154" s="24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4" t="s">
        <v>215</v>
      </c>
      <c r="AU1154" s="244" t="s">
        <v>81</v>
      </c>
      <c r="AV1154" s="13" t="s">
        <v>79</v>
      </c>
      <c r="AW1154" s="13" t="s">
        <v>33</v>
      </c>
      <c r="AX1154" s="13" t="s">
        <v>72</v>
      </c>
      <c r="AY1154" s="244" t="s">
        <v>203</v>
      </c>
    </row>
    <row r="1155" s="14" customFormat="1">
      <c r="A1155" s="14"/>
      <c r="B1155" s="245"/>
      <c r="C1155" s="246"/>
      <c r="D1155" s="236" t="s">
        <v>215</v>
      </c>
      <c r="E1155" s="247" t="s">
        <v>19</v>
      </c>
      <c r="F1155" s="248" t="s">
        <v>1232</v>
      </c>
      <c r="G1155" s="246"/>
      <c r="H1155" s="249">
        <v>18.25</v>
      </c>
      <c r="I1155" s="250"/>
      <c r="J1155" s="246"/>
      <c r="K1155" s="246"/>
      <c r="L1155" s="251"/>
      <c r="M1155" s="252"/>
      <c r="N1155" s="253"/>
      <c r="O1155" s="253"/>
      <c r="P1155" s="253"/>
      <c r="Q1155" s="253"/>
      <c r="R1155" s="253"/>
      <c r="S1155" s="253"/>
      <c r="T1155" s="25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55" t="s">
        <v>215</v>
      </c>
      <c r="AU1155" s="255" t="s">
        <v>81</v>
      </c>
      <c r="AV1155" s="14" t="s">
        <v>81</v>
      </c>
      <c r="AW1155" s="14" t="s">
        <v>33</v>
      </c>
      <c r="AX1155" s="14" t="s">
        <v>72</v>
      </c>
      <c r="AY1155" s="255" t="s">
        <v>203</v>
      </c>
    </row>
    <row r="1156" s="15" customFormat="1">
      <c r="A1156" s="15"/>
      <c r="B1156" s="256"/>
      <c r="C1156" s="257"/>
      <c r="D1156" s="236" t="s">
        <v>215</v>
      </c>
      <c r="E1156" s="258" t="s">
        <v>19</v>
      </c>
      <c r="F1156" s="259" t="s">
        <v>246</v>
      </c>
      <c r="G1156" s="257"/>
      <c r="H1156" s="260">
        <v>501.00200000000001</v>
      </c>
      <c r="I1156" s="261"/>
      <c r="J1156" s="257"/>
      <c r="K1156" s="257"/>
      <c r="L1156" s="262"/>
      <c r="M1156" s="267"/>
      <c r="N1156" s="268"/>
      <c r="O1156" s="268"/>
      <c r="P1156" s="268"/>
      <c r="Q1156" s="268"/>
      <c r="R1156" s="268"/>
      <c r="S1156" s="268"/>
      <c r="T1156" s="269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T1156" s="266" t="s">
        <v>215</v>
      </c>
      <c r="AU1156" s="266" t="s">
        <v>81</v>
      </c>
      <c r="AV1156" s="15" t="s">
        <v>211</v>
      </c>
      <c r="AW1156" s="15" t="s">
        <v>33</v>
      </c>
      <c r="AX1156" s="15" t="s">
        <v>79</v>
      </c>
      <c r="AY1156" s="266" t="s">
        <v>203</v>
      </c>
    </row>
    <row r="1157" s="2" customFormat="1" ht="6.96" customHeight="1">
      <c r="A1157" s="40"/>
      <c r="B1157" s="61"/>
      <c r="C1157" s="62"/>
      <c r="D1157" s="62"/>
      <c r="E1157" s="62"/>
      <c r="F1157" s="62"/>
      <c r="G1157" s="62"/>
      <c r="H1157" s="62"/>
      <c r="I1157" s="62"/>
      <c r="J1157" s="62"/>
      <c r="K1157" s="62"/>
      <c r="L1157" s="46"/>
      <c r="M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</row>
  </sheetData>
  <sheetProtection sheet="1" autoFilter="0" formatColumns="0" formatRows="0" objects="1" scenarios="1" spinCount="100000" saltValue="LHDF+voCGzxOzqoslROR7u83wRTBPxd9Ah1hTs8npw06KfLTVAy1ZUFg/Osp3aLyS//dWCRImC/VR5Vnq5XefQ==" hashValue="Qcff2KTLdh6XxSWD9peeKAmkhFSdlKp7pw/TZoxa+vLH/zJ3PgOThZgYQCOs0zTvlbBs6txCU8HpjYuw4K1aDw==" algorithmName="SHA-512" password="CC35"/>
  <autoFilter ref="C99:K115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hyperlinks>
    <hyperlink ref="F104" r:id="rId1" display="https://podminky.urs.cz/item/CS_URS_2025_01/611325422"/>
    <hyperlink ref="F161" r:id="rId2" display="https://podminky.urs.cz/item/CS_URS_2025_01/612325422"/>
    <hyperlink ref="F218" r:id="rId3" display="https://podminky.urs.cz/item/CS_URS_2025_01/612135001"/>
    <hyperlink ref="F239" r:id="rId4" display="https://podminky.urs.cz/item/CS_URS_2025_01/619995001"/>
    <hyperlink ref="F279" r:id="rId5" display="https://podminky.urs.cz/item/CS_URS_2025_01/642945111"/>
    <hyperlink ref="F346" r:id="rId6" display="https://podminky.urs.cz/item/CS_URS_2025_01/64294311.R"/>
    <hyperlink ref="F357" r:id="rId7" display="https://podminky.urs.cz/item/CS_URS_2025_01/952901111"/>
    <hyperlink ref="F409" r:id="rId8" display="https://podminky.urs.cz/item/CS_URS_2025_01/998018001"/>
    <hyperlink ref="F413" r:id="rId9" display="https://podminky.urs.cz/item/CS_URS_2025_01/766660021"/>
    <hyperlink ref="F430" r:id="rId10" display="https://podminky.urs.cz/item/CS_URS_2025_01/766660022"/>
    <hyperlink ref="F483" r:id="rId11" display="https://podminky.urs.cz/item/CS_URS_2025_01/998766121"/>
    <hyperlink ref="F486" r:id="rId12" display="https://podminky.urs.cz/item/CS_URS_2025_01/776111131"/>
    <hyperlink ref="F507" r:id="rId13" display="https://podminky.urs.cz/item/CS_URS_2025_01/776111331"/>
    <hyperlink ref="F528" r:id="rId14" display="https://podminky.urs.cz/item/CS_URS_2025_01/776121114"/>
    <hyperlink ref="F549" r:id="rId15" display="https://podminky.urs.cz/item/CS_URS_2025_01/776521111"/>
    <hyperlink ref="F591" r:id="rId16" display="https://podminky.urs.cz/item/CS_URS_2025_01/998776121"/>
    <hyperlink ref="F594" r:id="rId17" display="https://podminky.urs.cz/item/CS_URS_2025_01/784171101"/>
    <hyperlink ref="F708" r:id="rId18" display="https://podminky.urs.cz/item/CS_URS_2025_01/784171111"/>
    <hyperlink ref="F822" r:id="rId19" display="https://podminky.urs.cz/item/CS_URS_2025_01/784181111"/>
    <hyperlink ref="F933" r:id="rId20" display="https://podminky.urs.cz/item/CS_URS_2025_01/784191005"/>
    <hyperlink ref="F990" r:id="rId21" display="https://podminky.urs.cz/item/CS_URS_2025_01/784191007"/>
    <hyperlink ref="F1047" r:id="rId22" display="https://podminky.urs.cz/item/CS_URS_2025_01/7842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3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1362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1363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1364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ROUND(J100,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ROUND((SUM(BE100:BE634)),  2)</f>
        <v>0</v>
      </c>
      <c r="G37" s="40"/>
      <c r="H37" s="40"/>
      <c r="I37" s="160">
        <v>0.20999999999999999</v>
      </c>
      <c r="J37" s="159">
        <f>ROUND(((SUM(BE100:BE634))*I37),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ROUND((SUM(BF100:BF634)),  2)</f>
        <v>0</v>
      </c>
      <c r="G38" s="40"/>
      <c r="H38" s="40"/>
      <c r="I38" s="160">
        <v>0.12</v>
      </c>
      <c r="J38" s="159">
        <f>ROUND(((SUM(BF100:BF634))*I38),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ROUND((SUM(BG100:BG634)),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ROUND((SUM(BH100:BH634)),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ROUND((SUM(BI100:BI634)),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1362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1363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2025-074-2-01-01 - Budova 9- bourací práce- 1.NP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J100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J101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182</v>
      </c>
      <c r="E69" s="186"/>
      <c r="F69" s="186"/>
      <c r="G69" s="186"/>
      <c r="H69" s="186"/>
      <c r="I69" s="186"/>
      <c r="J69" s="187">
        <f>J102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183</v>
      </c>
      <c r="E70" s="186"/>
      <c r="F70" s="186"/>
      <c r="G70" s="186"/>
      <c r="H70" s="186"/>
      <c r="I70" s="186"/>
      <c r="J70" s="187">
        <f>J160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537</v>
      </c>
      <c r="E71" s="186"/>
      <c r="F71" s="186"/>
      <c r="G71" s="186"/>
      <c r="H71" s="186"/>
      <c r="I71" s="186"/>
      <c r="J71" s="187">
        <f>J239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184</v>
      </c>
      <c r="E72" s="186"/>
      <c r="F72" s="186"/>
      <c r="G72" s="186"/>
      <c r="H72" s="186"/>
      <c r="I72" s="186"/>
      <c r="J72" s="187">
        <f>J306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185</v>
      </c>
      <c r="E73" s="181"/>
      <c r="F73" s="181"/>
      <c r="G73" s="181"/>
      <c r="H73" s="181"/>
      <c r="I73" s="181"/>
      <c r="J73" s="182">
        <f>J334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6"/>
      <c r="D74" s="185" t="s">
        <v>186</v>
      </c>
      <c r="E74" s="186"/>
      <c r="F74" s="186"/>
      <c r="G74" s="186"/>
      <c r="H74" s="186"/>
      <c r="I74" s="186"/>
      <c r="J74" s="187">
        <f>J335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538</v>
      </c>
      <c r="E75" s="186"/>
      <c r="F75" s="186"/>
      <c r="G75" s="186"/>
      <c r="H75" s="186"/>
      <c r="I75" s="186"/>
      <c r="J75" s="187">
        <f>J390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187</v>
      </c>
      <c r="E76" s="186"/>
      <c r="F76" s="186"/>
      <c r="G76" s="186"/>
      <c r="H76" s="186"/>
      <c r="I76" s="186"/>
      <c r="J76" s="187">
        <f>J412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61"/>
      <c r="C78" s="62"/>
      <c r="D78" s="62"/>
      <c r="E78" s="62"/>
      <c r="F78" s="62"/>
      <c r="G78" s="62"/>
      <c r="H78" s="62"/>
      <c r="I78" s="62"/>
      <c r="J78" s="62"/>
      <c r="K78" s="6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82" s="2" customFormat="1" ht="6.96" customHeight="1">
      <c r="A82" s="40"/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4.96" customHeight="1">
      <c r="A83" s="40"/>
      <c r="B83" s="41"/>
      <c r="C83" s="25" t="s">
        <v>188</v>
      </c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16</v>
      </c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172" t="str">
        <f>E7</f>
        <v>Domov seniorů Vojkov</v>
      </c>
      <c r="F86" s="34"/>
      <c r="G86" s="34"/>
      <c r="H86" s="34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" customFormat="1" ht="12" customHeight="1">
      <c r="B87" s="23"/>
      <c r="C87" s="34" t="s">
        <v>170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1" customFormat="1" ht="16.5" customHeight="1">
      <c r="B88" s="23"/>
      <c r="C88" s="24"/>
      <c r="D88" s="24"/>
      <c r="E88" s="172" t="s">
        <v>1362</v>
      </c>
      <c r="F88" s="24"/>
      <c r="G88" s="24"/>
      <c r="H88" s="24"/>
      <c r="I88" s="24"/>
      <c r="J88" s="24"/>
      <c r="K88" s="24"/>
      <c r="L88" s="22"/>
    </row>
    <row r="89" s="1" customFormat="1" ht="12" customHeight="1">
      <c r="B89" s="23"/>
      <c r="C89" s="34" t="s">
        <v>172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2" customFormat="1" ht="16.5" customHeight="1">
      <c r="A90" s="40"/>
      <c r="B90" s="41"/>
      <c r="C90" s="42"/>
      <c r="D90" s="42"/>
      <c r="E90" s="173" t="s">
        <v>1363</v>
      </c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174</v>
      </c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71" t="str">
        <f>E13</f>
        <v>2025-074-2-01-01 - Budova 9- bourací práce- 1.NP</v>
      </c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21</v>
      </c>
      <c r="D94" s="42"/>
      <c r="E94" s="42"/>
      <c r="F94" s="29" t="str">
        <f>F16</f>
        <v>Vojkov 1, Vrchotovy Janovice</v>
      </c>
      <c r="G94" s="42"/>
      <c r="H94" s="42"/>
      <c r="I94" s="34" t="s">
        <v>23</v>
      </c>
      <c r="J94" s="74" t="str">
        <f>IF(J16="","",J16)</f>
        <v>12. 5. 2025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40.05" customHeight="1">
      <c r="A96" s="40"/>
      <c r="B96" s="41"/>
      <c r="C96" s="34" t="s">
        <v>25</v>
      </c>
      <c r="D96" s="42"/>
      <c r="E96" s="42"/>
      <c r="F96" s="29" t="str">
        <f>E19</f>
        <v>Domov seniorů Vojkov 1, Vrchotovy Janovice</v>
      </c>
      <c r="G96" s="42"/>
      <c r="H96" s="42"/>
      <c r="I96" s="34" t="s">
        <v>31</v>
      </c>
      <c r="J96" s="38" t="str">
        <f>E25</f>
        <v>ČOS exim,s.r.o. Alešova 26, České Budějovice</v>
      </c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5.15" customHeight="1">
      <c r="A97" s="40"/>
      <c r="B97" s="41"/>
      <c r="C97" s="34" t="s">
        <v>29</v>
      </c>
      <c r="D97" s="42"/>
      <c r="E97" s="42"/>
      <c r="F97" s="29" t="str">
        <f>IF(E22="","",E22)</f>
        <v>Vyplň údaj</v>
      </c>
      <c r="G97" s="42"/>
      <c r="H97" s="42"/>
      <c r="I97" s="34" t="s">
        <v>34</v>
      </c>
      <c r="J97" s="38" t="str">
        <f>E28</f>
        <v>Ing. Dana Mlejnková</v>
      </c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0.32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11" customFormat="1" ht="29.28" customHeight="1">
      <c r="A99" s="189"/>
      <c r="B99" s="190"/>
      <c r="C99" s="191" t="s">
        <v>189</v>
      </c>
      <c r="D99" s="192" t="s">
        <v>57</v>
      </c>
      <c r="E99" s="192" t="s">
        <v>53</v>
      </c>
      <c r="F99" s="192" t="s">
        <v>54</v>
      </c>
      <c r="G99" s="192" t="s">
        <v>190</v>
      </c>
      <c r="H99" s="192" t="s">
        <v>191</v>
      </c>
      <c r="I99" s="192" t="s">
        <v>192</v>
      </c>
      <c r="J99" s="192" t="s">
        <v>179</v>
      </c>
      <c r="K99" s="193" t="s">
        <v>193</v>
      </c>
      <c r="L99" s="194"/>
      <c r="M99" s="94" t="s">
        <v>19</v>
      </c>
      <c r="N99" s="95" t="s">
        <v>42</v>
      </c>
      <c r="O99" s="95" t="s">
        <v>194</v>
      </c>
      <c r="P99" s="95" t="s">
        <v>195</v>
      </c>
      <c r="Q99" s="95" t="s">
        <v>196</v>
      </c>
      <c r="R99" s="95" t="s">
        <v>197</v>
      </c>
      <c r="S99" s="95" t="s">
        <v>198</v>
      </c>
      <c r="T99" s="96" t="s">
        <v>199</v>
      </c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</row>
    <row r="100" s="2" customFormat="1" ht="22.8" customHeight="1">
      <c r="A100" s="40"/>
      <c r="B100" s="41"/>
      <c r="C100" s="101" t="s">
        <v>200</v>
      </c>
      <c r="D100" s="42"/>
      <c r="E100" s="42"/>
      <c r="F100" s="42"/>
      <c r="G100" s="42"/>
      <c r="H100" s="42"/>
      <c r="I100" s="42"/>
      <c r="J100" s="195">
        <f>BK100</f>
        <v>0</v>
      </c>
      <c r="K100" s="42"/>
      <c r="L100" s="46"/>
      <c r="M100" s="97"/>
      <c r="N100" s="196"/>
      <c r="O100" s="98"/>
      <c r="P100" s="197">
        <f>P101+P334</f>
        <v>0</v>
      </c>
      <c r="Q100" s="98"/>
      <c r="R100" s="197">
        <f>R101+R334</f>
        <v>0.52700500000000006</v>
      </c>
      <c r="S100" s="98"/>
      <c r="T100" s="198">
        <f>T101+T334</f>
        <v>8.4373505499999997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71</v>
      </c>
      <c r="AU100" s="19" t="s">
        <v>180</v>
      </c>
      <c r="BK100" s="199">
        <f>BK101+BK334</f>
        <v>0</v>
      </c>
    </row>
    <row r="101" s="12" customFormat="1" ht="25.92" customHeight="1">
      <c r="A101" s="12"/>
      <c r="B101" s="200"/>
      <c r="C101" s="201"/>
      <c r="D101" s="202" t="s">
        <v>71</v>
      </c>
      <c r="E101" s="203" t="s">
        <v>201</v>
      </c>
      <c r="F101" s="203" t="s">
        <v>202</v>
      </c>
      <c r="G101" s="201"/>
      <c r="H101" s="201"/>
      <c r="I101" s="204"/>
      <c r="J101" s="205">
        <f>BK101</f>
        <v>0</v>
      </c>
      <c r="K101" s="201"/>
      <c r="L101" s="206"/>
      <c r="M101" s="207"/>
      <c r="N101" s="208"/>
      <c r="O101" s="208"/>
      <c r="P101" s="209">
        <f>P102+P160+P239+P306</f>
        <v>0</v>
      </c>
      <c r="Q101" s="208"/>
      <c r="R101" s="209">
        <f>R102+R160+R239+R306</f>
        <v>0</v>
      </c>
      <c r="S101" s="208"/>
      <c r="T101" s="210">
        <f>T102+T160+T239+T306</f>
        <v>7.9717789999999988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79</v>
      </c>
      <c r="AT101" s="212" t="s">
        <v>71</v>
      </c>
      <c r="AU101" s="212" t="s">
        <v>72</v>
      </c>
      <c r="AY101" s="211" t="s">
        <v>203</v>
      </c>
      <c r="BK101" s="213">
        <f>BK102+BK160+BK239+BK306</f>
        <v>0</v>
      </c>
    </row>
    <row r="102" s="12" customFormat="1" ht="22.8" customHeight="1">
      <c r="A102" s="12"/>
      <c r="B102" s="200"/>
      <c r="C102" s="201"/>
      <c r="D102" s="202" t="s">
        <v>71</v>
      </c>
      <c r="E102" s="214" t="s">
        <v>204</v>
      </c>
      <c r="F102" s="214" t="s">
        <v>205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SUM(P103:P159)</f>
        <v>0</v>
      </c>
      <c r="Q102" s="208"/>
      <c r="R102" s="209">
        <f>SUM(R103:R159)</f>
        <v>0</v>
      </c>
      <c r="S102" s="208"/>
      <c r="T102" s="210">
        <f>SUM(T103:T159)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79</v>
      </c>
      <c r="AT102" s="212" t="s">
        <v>71</v>
      </c>
      <c r="AU102" s="212" t="s">
        <v>79</v>
      </c>
      <c r="AY102" s="211" t="s">
        <v>203</v>
      </c>
      <c r="BK102" s="213">
        <f>SUM(BK103:BK159)</f>
        <v>0</v>
      </c>
    </row>
    <row r="103" s="2" customFormat="1" ht="24.15" customHeight="1">
      <c r="A103" s="40"/>
      <c r="B103" s="41"/>
      <c r="C103" s="216" t="s">
        <v>79</v>
      </c>
      <c r="D103" s="216" t="s">
        <v>206</v>
      </c>
      <c r="E103" s="217" t="s">
        <v>207</v>
      </c>
      <c r="F103" s="218" t="s">
        <v>208</v>
      </c>
      <c r="G103" s="219" t="s">
        <v>209</v>
      </c>
      <c r="H103" s="220">
        <v>124.83</v>
      </c>
      <c r="I103" s="221"/>
      <c r="J103" s="222">
        <f>ROUND(I103*H103,2)</f>
        <v>0</v>
      </c>
      <c r="K103" s="218" t="s">
        <v>210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211</v>
      </c>
      <c r="AT103" s="227" t="s">
        <v>206</v>
      </c>
      <c r="AU103" s="227" t="s">
        <v>81</v>
      </c>
      <c r="AY103" s="19" t="s">
        <v>203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211</v>
      </c>
      <c r="BM103" s="227" t="s">
        <v>1365</v>
      </c>
    </row>
    <row r="104" s="2" customFormat="1">
      <c r="A104" s="40"/>
      <c r="B104" s="41"/>
      <c r="C104" s="42"/>
      <c r="D104" s="229" t="s">
        <v>213</v>
      </c>
      <c r="E104" s="42"/>
      <c r="F104" s="230" t="s">
        <v>214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213</v>
      </c>
      <c r="AU104" s="19" t="s">
        <v>81</v>
      </c>
    </row>
    <row r="105" s="13" customFormat="1">
      <c r="A105" s="13"/>
      <c r="B105" s="234"/>
      <c r="C105" s="235"/>
      <c r="D105" s="236" t="s">
        <v>215</v>
      </c>
      <c r="E105" s="237" t="s">
        <v>19</v>
      </c>
      <c r="F105" s="238" t="s">
        <v>1366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215</v>
      </c>
      <c r="AU105" s="244" t="s">
        <v>81</v>
      </c>
      <c r="AV105" s="13" t="s">
        <v>79</v>
      </c>
      <c r="AW105" s="13" t="s">
        <v>33</v>
      </c>
      <c r="AX105" s="13" t="s">
        <v>72</v>
      </c>
      <c r="AY105" s="244" t="s">
        <v>203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521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1367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3" customFormat="1">
      <c r="A108" s="13"/>
      <c r="B108" s="234"/>
      <c r="C108" s="235"/>
      <c r="D108" s="236" t="s">
        <v>215</v>
      </c>
      <c r="E108" s="237" t="s">
        <v>19</v>
      </c>
      <c r="F108" s="238" t="s">
        <v>219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215</v>
      </c>
      <c r="AU108" s="244" t="s">
        <v>81</v>
      </c>
      <c r="AV108" s="13" t="s">
        <v>79</v>
      </c>
      <c r="AW108" s="13" t="s">
        <v>33</v>
      </c>
      <c r="AX108" s="13" t="s">
        <v>72</v>
      </c>
      <c r="AY108" s="244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220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4" customFormat="1">
      <c r="A110" s="14"/>
      <c r="B110" s="245"/>
      <c r="C110" s="246"/>
      <c r="D110" s="236" t="s">
        <v>215</v>
      </c>
      <c r="E110" s="247" t="s">
        <v>19</v>
      </c>
      <c r="F110" s="248" t="s">
        <v>1368</v>
      </c>
      <c r="G110" s="246"/>
      <c r="H110" s="249">
        <v>15.550000000000001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215</v>
      </c>
      <c r="AU110" s="255" t="s">
        <v>81</v>
      </c>
      <c r="AV110" s="14" t="s">
        <v>81</v>
      </c>
      <c r="AW110" s="14" t="s">
        <v>33</v>
      </c>
      <c r="AX110" s="14" t="s">
        <v>72</v>
      </c>
      <c r="AY110" s="255" t="s">
        <v>203</v>
      </c>
    </row>
    <row r="111" s="13" customFormat="1">
      <c r="A111" s="13"/>
      <c r="B111" s="234"/>
      <c r="C111" s="235"/>
      <c r="D111" s="236" t="s">
        <v>215</v>
      </c>
      <c r="E111" s="237" t="s">
        <v>19</v>
      </c>
      <c r="F111" s="238" t="s">
        <v>1366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215</v>
      </c>
      <c r="AU111" s="244" t="s">
        <v>81</v>
      </c>
      <c r="AV111" s="13" t="s">
        <v>79</v>
      </c>
      <c r="AW111" s="13" t="s">
        <v>33</v>
      </c>
      <c r="AX111" s="13" t="s">
        <v>72</v>
      </c>
      <c r="AY111" s="244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524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1369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3" customFormat="1">
      <c r="A114" s="13"/>
      <c r="B114" s="234"/>
      <c r="C114" s="235"/>
      <c r="D114" s="236" t="s">
        <v>215</v>
      </c>
      <c r="E114" s="237" t="s">
        <v>19</v>
      </c>
      <c r="F114" s="238" t="s">
        <v>219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215</v>
      </c>
      <c r="AU114" s="244" t="s">
        <v>81</v>
      </c>
      <c r="AV114" s="13" t="s">
        <v>79</v>
      </c>
      <c r="AW114" s="13" t="s">
        <v>33</v>
      </c>
      <c r="AX114" s="13" t="s">
        <v>72</v>
      </c>
      <c r="AY114" s="244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220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4" customFormat="1">
      <c r="A116" s="14"/>
      <c r="B116" s="245"/>
      <c r="C116" s="246"/>
      <c r="D116" s="236" t="s">
        <v>215</v>
      </c>
      <c r="E116" s="247" t="s">
        <v>19</v>
      </c>
      <c r="F116" s="248" t="s">
        <v>1370</v>
      </c>
      <c r="G116" s="246"/>
      <c r="H116" s="249">
        <v>4.7400000000000002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215</v>
      </c>
      <c r="AU116" s="255" t="s">
        <v>81</v>
      </c>
      <c r="AV116" s="14" t="s">
        <v>81</v>
      </c>
      <c r="AW116" s="14" t="s">
        <v>33</v>
      </c>
      <c r="AX116" s="14" t="s">
        <v>72</v>
      </c>
      <c r="AY116" s="255" t="s">
        <v>203</v>
      </c>
    </row>
    <row r="117" s="13" customFormat="1">
      <c r="A117" s="13"/>
      <c r="B117" s="234"/>
      <c r="C117" s="235"/>
      <c r="D117" s="236" t="s">
        <v>215</v>
      </c>
      <c r="E117" s="237" t="s">
        <v>19</v>
      </c>
      <c r="F117" s="238" t="s">
        <v>1366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215</v>
      </c>
      <c r="AU117" s="244" t="s">
        <v>81</v>
      </c>
      <c r="AV117" s="13" t="s">
        <v>79</v>
      </c>
      <c r="AW117" s="13" t="s">
        <v>33</v>
      </c>
      <c r="AX117" s="13" t="s">
        <v>72</v>
      </c>
      <c r="AY117" s="244" t="s">
        <v>203</v>
      </c>
    </row>
    <row r="118" s="13" customFormat="1">
      <c r="A118" s="13"/>
      <c r="B118" s="234"/>
      <c r="C118" s="235"/>
      <c r="D118" s="236" t="s">
        <v>215</v>
      </c>
      <c r="E118" s="237" t="s">
        <v>19</v>
      </c>
      <c r="F118" s="238" t="s">
        <v>527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215</v>
      </c>
      <c r="AU118" s="244" t="s">
        <v>81</v>
      </c>
      <c r="AV118" s="13" t="s">
        <v>79</v>
      </c>
      <c r="AW118" s="13" t="s">
        <v>33</v>
      </c>
      <c r="AX118" s="13" t="s">
        <v>72</v>
      </c>
      <c r="AY118" s="244" t="s">
        <v>203</v>
      </c>
    </row>
    <row r="119" s="13" customFormat="1">
      <c r="A119" s="13"/>
      <c r="B119" s="234"/>
      <c r="C119" s="235"/>
      <c r="D119" s="236" t="s">
        <v>215</v>
      </c>
      <c r="E119" s="237" t="s">
        <v>19</v>
      </c>
      <c r="F119" s="238" t="s">
        <v>1371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215</v>
      </c>
      <c r="AU119" s="244" t="s">
        <v>81</v>
      </c>
      <c r="AV119" s="13" t="s">
        <v>79</v>
      </c>
      <c r="AW119" s="13" t="s">
        <v>33</v>
      </c>
      <c r="AX119" s="13" t="s">
        <v>72</v>
      </c>
      <c r="AY119" s="244" t="s">
        <v>203</v>
      </c>
    </row>
    <row r="120" s="13" customFormat="1">
      <c r="A120" s="13"/>
      <c r="B120" s="234"/>
      <c r="C120" s="235"/>
      <c r="D120" s="236" t="s">
        <v>215</v>
      </c>
      <c r="E120" s="237" t="s">
        <v>19</v>
      </c>
      <c r="F120" s="238" t="s">
        <v>219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215</v>
      </c>
      <c r="AU120" s="244" t="s">
        <v>81</v>
      </c>
      <c r="AV120" s="13" t="s">
        <v>79</v>
      </c>
      <c r="AW120" s="13" t="s">
        <v>33</v>
      </c>
      <c r="AX120" s="13" t="s">
        <v>72</v>
      </c>
      <c r="AY120" s="244" t="s">
        <v>203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220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4" customFormat="1">
      <c r="A122" s="14"/>
      <c r="B122" s="245"/>
      <c r="C122" s="246"/>
      <c r="D122" s="236" t="s">
        <v>215</v>
      </c>
      <c r="E122" s="247" t="s">
        <v>19</v>
      </c>
      <c r="F122" s="248" t="s">
        <v>1372</v>
      </c>
      <c r="G122" s="246"/>
      <c r="H122" s="249">
        <v>32.100000000000001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215</v>
      </c>
      <c r="AU122" s="255" t="s">
        <v>81</v>
      </c>
      <c r="AV122" s="14" t="s">
        <v>81</v>
      </c>
      <c r="AW122" s="14" t="s">
        <v>33</v>
      </c>
      <c r="AX122" s="14" t="s">
        <v>72</v>
      </c>
      <c r="AY122" s="255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1366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530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1373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3" customFormat="1">
      <c r="A126" s="13"/>
      <c r="B126" s="234"/>
      <c r="C126" s="235"/>
      <c r="D126" s="236" t="s">
        <v>215</v>
      </c>
      <c r="E126" s="237" t="s">
        <v>19</v>
      </c>
      <c r="F126" s="238" t="s">
        <v>219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215</v>
      </c>
      <c r="AU126" s="244" t="s">
        <v>81</v>
      </c>
      <c r="AV126" s="13" t="s">
        <v>79</v>
      </c>
      <c r="AW126" s="13" t="s">
        <v>33</v>
      </c>
      <c r="AX126" s="13" t="s">
        <v>72</v>
      </c>
      <c r="AY126" s="244" t="s">
        <v>203</v>
      </c>
    </row>
    <row r="127" s="13" customFormat="1">
      <c r="A127" s="13"/>
      <c r="B127" s="234"/>
      <c r="C127" s="235"/>
      <c r="D127" s="236" t="s">
        <v>215</v>
      </c>
      <c r="E127" s="237" t="s">
        <v>19</v>
      </c>
      <c r="F127" s="238" t="s">
        <v>220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215</v>
      </c>
      <c r="AU127" s="244" t="s">
        <v>81</v>
      </c>
      <c r="AV127" s="13" t="s">
        <v>79</v>
      </c>
      <c r="AW127" s="13" t="s">
        <v>33</v>
      </c>
      <c r="AX127" s="13" t="s">
        <v>72</v>
      </c>
      <c r="AY127" s="244" t="s">
        <v>203</v>
      </c>
    </row>
    <row r="128" s="14" customFormat="1">
      <c r="A128" s="14"/>
      <c r="B128" s="245"/>
      <c r="C128" s="246"/>
      <c r="D128" s="236" t="s">
        <v>215</v>
      </c>
      <c r="E128" s="247" t="s">
        <v>19</v>
      </c>
      <c r="F128" s="248" t="s">
        <v>1374</v>
      </c>
      <c r="G128" s="246"/>
      <c r="H128" s="249">
        <v>16.890000000000001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215</v>
      </c>
      <c r="AU128" s="255" t="s">
        <v>81</v>
      </c>
      <c r="AV128" s="14" t="s">
        <v>81</v>
      </c>
      <c r="AW128" s="14" t="s">
        <v>33</v>
      </c>
      <c r="AX128" s="14" t="s">
        <v>72</v>
      </c>
      <c r="AY128" s="255" t="s">
        <v>203</v>
      </c>
    </row>
    <row r="129" s="13" customFormat="1">
      <c r="A129" s="13"/>
      <c r="B129" s="234"/>
      <c r="C129" s="235"/>
      <c r="D129" s="236" t="s">
        <v>215</v>
      </c>
      <c r="E129" s="237" t="s">
        <v>19</v>
      </c>
      <c r="F129" s="238" t="s">
        <v>1366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215</v>
      </c>
      <c r="AU129" s="244" t="s">
        <v>81</v>
      </c>
      <c r="AV129" s="13" t="s">
        <v>79</v>
      </c>
      <c r="AW129" s="13" t="s">
        <v>33</v>
      </c>
      <c r="AX129" s="13" t="s">
        <v>72</v>
      </c>
      <c r="AY129" s="244" t="s">
        <v>203</v>
      </c>
    </row>
    <row r="130" s="13" customFormat="1">
      <c r="A130" s="13"/>
      <c r="B130" s="234"/>
      <c r="C130" s="235"/>
      <c r="D130" s="236" t="s">
        <v>215</v>
      </c>
      <c r="E130" s="237" t="s">
        <v>19</v>
      </c>
      <c r="F130" s="238" t="s">
        <v>533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215</v>
      </c>
      <c r="AU130" s="244" t="s">
        <v>81</v>
      </c>
      <c r="AV130" s="13" t="s">
        <v>79</v>
      </c>
      <c r="AW130" s="13" t="s">
        <v>33</v>
      </c>
      <c r="AX130" s="13" t="s">
        <v>72</v>
      </c>
      <c r="AY130" s="244" t="s">
        <v>203</v>
      </c>
    </row>
    <row r="131" s="13" customFormat="1">
      <c r="A131" s="13"/>
      <c r="B131" s="234"/>
      <c r="C131" s="235"/>
      <c r="D131" s="236" t="s">
        <v>215</v>
      </c>
      <c r="E131" s="237" t="s">
        <v>19</v>
      </c>
      <c r="F131" s="238" t="s">
        <v>1375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215</v>
      </c>
      <c r="AU131" s="244" t="s">
        <v>81</v>
      </c>
      <c r="AV131" s="13" t="s">
        <v>79</v>
      </c>
      <c r="AW131" s="13" t="s">
        <v>33</v>
      </c>
      <c r="AX131" s="13" t="s">
        <v>72</v>
      </c>
      <c r="AY131" s="244" t="s">
        <v>203</v>
      </c>
    </row>
    <row r="132" s="13" customFormat="1">
      <c r="A132" s="13"/>
      <c r="B132" s="234"/>
      <c r="C132" s="235"/>
      <c r="D132" s="236" t="s">
        <v>215</v>
      </c>
      <c r="E132" s="237" t="s">
        <v>19</v>
      </c>
      <c r="F132" s="238" t="s">
        <v>219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215</v>
      </c>
      <c r="AU132" s="244" t="s">
        <v>81</v>
      </c>
      <c r="AV132" s="13" t="s">
        <v>79</v>
      </c>
      <c r="AW132" s="13" t="s">
        <v>33</v>
      </c>
      <c r="AX132" s="13" t="s">
        <v>72</v>
      </c>
      <c r="AY132" s="244" t="s">
        <v>203</v>
      </c>
    </row>
    <row r="133" s="13" customFormat="1">
      <c r="A133" s="13"/>
      <c r="B133" s="234"/>
      <c r="C133" s="235"/>
      <c r="D133" s="236" t="s">
        <v>215</v>
      </c>
      <c r="E133" s="237" t="s">
        <v>19</v>
      </c>
      <c r="F133" s="238" t="s">
        <v>220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215</v>
      </c>
      <c r="AU133" s="244" t="s">
        <v>81</v>
      </c>
      <c r="AV133" s="13" t="s">
        <v>79</v>
      </c>
      <c r="AW133" s="13" t="s">
        <v>33</v>
      </c>
      <c r="AX133" s="13" t="s">
        <v>72</v>
      </c>
      <c r="AY133" s="244" t="s">
        <v>203</v>
      </c>
    </row>
    <row r="134" s="14" customFormat="1">
      <c r="A134" s="14"/>
      <c r="B134" s="245"/>
      <c r="C134" s="246"/>
      <c r="D134" s="236" t="s">
        <v>215</v>
      </c>
      <c r="E134" s="247" t="s">
        <v>19</v>
      </c>
      <c r="F134" s="248" t="s">
        <v>1376</v>
      </c>
      <c r="G134" s="246"/>
      <c r="H134" s="249">
        <v>12.23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215</v>
      </c>
      <c r="AU134" s="255" t="s">
        <v>81</v>
      </c>
      <c r="AV134" s="14" t="s">
        <v>81</v>
      </c>
      <c r="AW134" s="14" t="s">
        <v>33</v>
      </c>
      <c r="AX134" s="14" t="s">
        <v>72</v>
      </c>
      <c r="AY134" s="255" t="s">
        <v>203</v>
      </c>
    </row>
    <row r="135" s="13" customFormat="1">
      <c r="A135" s="13"/>
      <c r="B135" s="234"/>
      <c r="C135" s="235"/>
      <c r="D135" s="236" t="s">
        <v>215</v>
      </c>
      <c r="E135" s="237" t="s">
        <v>19</v>
      </c>
      <c r="F135" s="238" t="s">
        <v>1366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215</v>
      </c>
      <c r="AU135" s="244" t="s">
        <v>81</v>
      </c>
      <c r="AV135" s="13" t="s">
        <v>79</v>
      </c>
      <c r="AW135" s="13" t="s">
        <v>33</v>
      </c>
      <c r="AX135" s="13" t="s">
        <v>72</v>
      </c>
      <c r="AY135" s="244" t="s">
        <v>203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1377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447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3" customFormat="1">
      <c r="A138" s="13"/>
      <c r="B138" s="234"/>
      <c r="C138" s="235"/>
      <c r="D138" s="236" t="s">
        <v>215</v>
      </c>
      <c r="E138" s="237" t="s">
        <v>19</v>
      </c>
      <c r="F138" s="238" t="s">
        <v>219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215</v>
      </c>
      <c r="AU138" s="244" t="s">
        <v>81</v>
      </c>
      <c r="AV138" s="13" t="s">
        <v>79</v>
      </c>
      <c r="AW138" s="13" t="s">
        <v>33</v>
      </c>
      <c r="AX138" s="13" t="s">
        <v>72</v>
      </c>
      <c r="AY138" s="244" t="s">
        <v>203</v>
      </c>
    </row>
    <row r="139" s="13" customFormat="1">
      <c r="A139" s="13"/>
      <c r="B139" s="234"/>
      <c r="C139" s="235"/>
      <c r="D139" s="236" t="s">
        <v>215</v>
      </c>
      <c r="E139" s="237" t="s">
        <v>19</v>
      </c>
      <c r="F139" s="238" t="s">
        <v>220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215</v>
      </c>
      <c r="AU139" s="244" t="s">
        <v>81</v>
      </c>
      <c r="AV139" s="13" t="s">
        <v>79</v>
      </c>
      <c r="AW139" s="13" t="s">
        <v>33</v>
      </c>
      <c r="AX139" s="13" t="s">
        <v>72</v>
      </c>
      <c r="AY139" s="244" t="s">
        <v>203</v>
      </c>
    </row>
    <row r="140" s="14" customFormat="1">
      <c r="A140" s="14"/>
      <c r="B140" s="245"/>
      <c r="C140" s="246"/>
      <c r="D140" s="236" t="s">
        <v>215</v>
      </c>
      <c r="E140" s="247" t="s">
        <v>19</v>
      </c>
      <c r="F140" s="248" t="s">
        <v>1378</v>
      </c>
      <c r="G140" s="246"/>
      <c r="H140" s="249">
        <v>13.380000000000001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215</v>
      </c>
      <c r="AU140" s="255" t="s">
        <v>81</v>
      </c>
      <c r="AV140" s="14" t="s">
        <v>81</v>
      </c>
      <c r="AW140" s="14" t="s">
        <v>33</v>
      </c>
      <c r="AX140" s="14" t="s">
        <v>72</v>
      </c>
      <c r="AY140" s="255" t="s">
        <v>203</v>
      </c>
    </row>
    <row r="141" s="13" customFormat="1">
      <c r="A141" s="13"/>
      <c r="B141" s="234"/>
      <c r="C141" s="235"/>
      <c r="D141" s="236" t="s">
        <v>215</v>
      </c>
      <c r="E141" s="237" t="s">
        <v>19</v>
      </c>
      <c r="F141" s="238" t="s">
        <v>1366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215</v>
      </c>
      <c r="AU141" s="244" t="s">
        <v>81</v>
      </c>
      <c r="AV141" s="13" t="s">
        <v>79</v>
      </c>
      <c r="AW141" s="13" t="s">
        <v>33</v>
      </c>
      <c r="AX141" s="13" t="s">
        <v>72</v>
      </c>
      <c r="AY141" s="244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1379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444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3" customFormat="1">
      <c r="A144" s="13"/>
      <c r="B144" s="234"/>
      <c r="C144" s="235"/>
      <c r="D144" s="236" t="s">
        <v>215</v>
      </c>
      <c r="E144" s="237" t="s">
        <v>19</v>
      </c>
      <c r="F144" s="238" t="s">
        <v>219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215</v>
      </c>
      <c r="AU144" s="244" t="s">
        <v>81</v>
      </c>
      <c r="AV144" s="13" t="s">
        <v>79</v>
      </c>
      <c r="AW144" s="13" t="s">
        <v>33</v>
      </c>
      <c r="AX144" s="13" t="s">
        <v>72</v>
      </c>
      <c r="AY144" s="244" t="s">
        <v>203</v>
      </c>
    </row>
    <row r="145" s="13" customFormat="1">
      <c r="A145" s="13"/>
      <c r="B145" s="234"/>
      <c r="C145" s="235"/>
      <c r="D145" s="236" t="s">
        <v>215</v>
      </c>
      <c r="E145" s="237" t="s">
        <v>19</v>
      </c>
      <c r="F145" s="238" t="s">
        <v>220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215</v>
      </c>
      <c r="AU145" s="244" t="s">
        <v>81</v>
      </c>
      <c r="AV145" s="13" t="s">
        <v>79</v>
      </c>
      <c r="AW145" s="13" t="s">
        <v>33</v>
      </c>
      <c r="AX145" s="13" t="s">
        <v>72</v>
      </c>
      <c r="AY145" s="244" t="s">
        <v>203</v>
      </c>
    </row>
    <row r="146" s="14" customFormat="1">
      <c r="A146" s="14"/>
      <c r="B146" s="245"/>
      <c r="C146" s="246"/>
      <c r="D146" s="236" t="s">
        <v>215</v>
      </c>
      <c r="E146" s="247" t="s">
        <v>19</v>
      </c>
      <c r="F146" s="248" t="s">
        <v>1380</v>
      </c>
      <c r="G146" s="246"/>
      <c r="H146" s="249">
        <v>13.449999999999999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215</v>
      </c>
      <c r="AU146" s="255" t="s">
        <v>81</v>
      </c>
      <c r="AV146" s="14" t="s">
        <v>81</v>
      </c>
      <c r="AW146" s="14" t="s">
        <v>33</v>
      </c>
      <c r="AX146" s="14" t="s">
        <v>72</v>
      </c>
      <c r="AY146" s="255" t="s">
        <v>203</v>
      </c>
    </row>
    <row r="147" s="13" customFormat="1">
      <c r="A147" s="13"/>
      <c r="B147" s="234"/>
      <c r="C147" s="235"/>
      <c r="D147" s="236" t="s">
        <v>215</v>
      </c>
      <c r="E147" s="237" t="s">
        <v>19</v>
      </c>
      <c r="F147" s="238" t="s">
        <v>1366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215</v>
      </c>
      <c r="AU147" s="244" t="s">
        <v>81</v>
      </c>
      <c r="AV147" s="13" t="s">
        <v>79</v>
      </c>
      <c r="AW147" s="13" t="s">
        <v>33</v>
      </c>
      <c r="AX147" s="13" t="s">
        <v>72</v>
      </c>
      <c r="AY147" s="244" t="s">
        <v>203</v>
      </c>
    </row>
    <row r="148" s="13" customFormat="1">
      <c r="A148" s="13"/>
      <c r="B148" s="234"/>
      <c r="C148" s="235"/>
      <c r="D148" s="236" t="s">
        <v>215</v>
      </c>
      <c r="E148" s="237" t="s">
        <v>19</v>
      </c>
      <c r="F148" s="238" t="s">
        <v>1381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215</v>
      </c>
      <c r="AU148" s="244" t="s">
        <v>81</v>
      </c>
      <c r="AV148" s="13" t="s">
        <v>79</v>
      </c>
      <c r="AW148" s="13" t="s">
        <v>33</v>
      </c>
      <c r="AX148" s="13" t="s">
        <v>72</v>
      </c>
      <c r="AY148" s="244" t="s">
        <v>203</v>
      </c>
    </row>
    <row r="149" s="13" customFormat="1">
      <c r="A149" s="13"/>
      <c r="B149" s="234"/>
      <c r="C149" s="235"/>
      <c r="D149" s="236" t="s">
        <v>215</v>
      </c>
      <c r="E149" s="237" t="s">
        <v>19</v>
      </c>
      <c r="F149" s="238" t="s">
        <v>1382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215</v>
      </c>
      <c r="AU149" s="244" t="s">
        <v>81</v>
      </c>
      <c r="AV149" s="13" t="s">
        <v>79</v>
      </c>
      <c r="AW149" s="13" t="s">
        <v>33</v>
      </c>
      <c r="AX149" s="13" t="s">
        <v>72</v>
      </c>
      <c r="AY149" s="244" t="s">
        <v>203</v>
      </c>
    </row>
    <row r="150" s="13" customFormat="1">
      <c r="A150" s="13"/>
      <c r="B150" s="234"/>
      <c r="C150" s="235"/>
      <c r="D150" s="236" t="s">
        <v>215</v>
      </c>
      <c r="E150" s="237" t="s">
        <v>19</v>
      </c>
      <c r="F150" s="238" t="s">
        <v>219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215</v>
      </c>
      <c r="AU150" s="244" t="s">
        <v>81</v>
      </c>
      <c r="AV150" s="13" t="s">
        <v>79</v>
      </c>
      <c r="AW150" s="13" t="s">
        <v>33</v>
      </c>
      <c r="AX150" s="13" t="s">
        <v>72</v>
      </c>
      <c r="AY150" s="244" t="s">
        <v>203</v>
      </c>
    </row>
    <row r="151" s="13" customFormat="1">
      <c r="A151" s="13"/>
      <c r="B151" s="234"/>
      <c r="C151" s="235"/>
      <c r="D151" s="236" t="s">
        <v>215</v>
      </c>
      <c r="E151" s="237" t="s">
        <v>19</v>
      </c>
      <c r="F151" s="238" t="s">
        <v>220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215</v>
      </c>
      <c r="AU151" s="244" t="s">
        <v>81</v>
      </c>
      <c r="AV151" s="13" t="s">
        <v>79</v>
      </c>
      <c r="AW151" s="13" t="s">
        <v>33</v>
      </c>
      <c r="AX151" s="13" t="s">
        <v>72</v>
      </c>
      <c r="AY151" s="244" t="s">
        <v>203</v>
      </c>
    </row>
    <row r="152" s="14" customFormat="1">
      <c r="A152" s="14"/>
      <c r="B152" s="245"/>
      <c r="C152" s="246"/>
      <c r="D152" s="236" t="s">
        <v>215</v>
      </c>
      <c r="E152" s="247" t="s">
        <v>19</v>
      </c>
      <c r="F152" s="248" t="s">
        <v>1383</v>
      </c>
      <c r="G152" s="246"/>
      <c r="H152" s="249">
        <v>13.789999999999999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215</v>
      </c>
      <c r="AU152" s="255" t="s">
        <v>81</v>
      </c>
      <c r="AV152" s="14" t="s">
        <v>81</v>
      </c>
      <c r="AW152" s="14" t="s">
        <v>33</v>
      </c>
      <c r="AX152" s="14" t="s">
        <v>72</v>
      </c>
      <c r="AY152" s="255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1366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1384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1385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3" customFormat="1">
      <c r="A156" s="13"/>
      <c r="B156" s="234"/>
      <c r="C156" s="235"/>
      <c r="D156" s="236" t="s">
        <v>215</v>
      </c>
      <c r="E156" s="237" t="s">
        <v>19</v>
      </c>
      <c r="F156" s="238" t="s">
        <v>219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215</v>
      </c>
      <c r="AU156" s="244" t="s">
        <v>81</v>
      </c>
      <c r="AV156" s="13" t="s">
        <v>79</v>
      </c>
      <c r="AW156" s="13" t="s">
        <v>33</v>
      </c>
      <c r="AX156" s="13" t="s">
        <v>72</v>
      </c>
      <c r="AY156" s="244" t="s">
        <v>203</v>
      </c>
    </row>
    <row r="157" s="13" customFormat="1">
      <c r="A157" s="13"/>
      <c r="B157" s="234"/>
      <c r="C157" s="235"/>
      <c r="D157" s="236" t="s">
        <v>215</v>
      </c>
      <c r="E157" s="237" t="s">
        <v>19</v>
      </c>
      <c r="F157" s="238" t="s">
        <v>220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215</v>
      </c>
      <c r="AU157" s="244" t="s">
        <v>81</v>
      </c>
      <c r="AV157" s="13" t="s">
        <v>79</v>
      </c>
      <c r="AW157" s="13" t="s">
        <v>33</v>
      </c>
      <c r="AX157" s="13" t="s">
        <v>72</v>
      </c>
      <c r="AY157" s="244" t="s">
        <v>203</v>
      </c>
    </row>
    <row r="158" s="14" customFormat="1">
      <c r="A158" s="14"/>
      <c r="B158" s="245"/>
      <c r="C158" s="246"/>
      <c r="D158" s="236" t="s">
        <v>215</v>
      </c>
      <c r="E158" s="247" t="s">
        <v>19</v>
      </c>
      <c r="F158" s="248" t="s">
        <v>1386</v>
      </c>
      <c r="G158" s="246"/>
      <c r="H158" s="249">
        <v>2.7000000000000002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215</v>
      </c>
      <c r="AU158" s="255" t="s">
        <v>81</v>
      </c>
      <c r="AV158" s="14" t="s">
        <v>81</v>
      </c>
      <c r="AW158" s="14" t="s">
        <v>33</v>
      </c>
      <c r="AX158" s="14" t="s">
        <v>72</v>
      </c>
      <c r="AY158" s="255" t="s">
        <v>203</v>
      </c>
    </row>
    <row r="159" s="15" customFormat="1">
      <c r="A159" s="15"/>
      <c r="B159" s="256"/>
      <c r="C159" s="257"/>
      <c r="D159" s="236" t="s">
        <v>215</v>
      </c>
      <c r="E159" s="258" t="s">
        <v>19</v>
      </c>
      <c r="F159" s="259" t="s">
        <v>246</v>
      </c>
      <c r="G159" s="257"/>
      <c r="H159" s="260">
        <v>124.83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6" t="s">
        <v>215</v>
      </c>
      <c r="AU159" s="266" t="s">
        <v>81</v>
      </c>
      <c r="AV159" s="15" t="s">
        <v>211</v>
      </c>
      <c r="AW159" s="15" t="s">
        <v>33</v>
      </c>
      <c r="AX159" s="15" t="s">
        <v>79</v>
      </c>
      <c r="AY159" s="266" t="s">
        <v>203</v>
      </c>
    </row>
    <row r="160" s="12" customFormat="1" ht="22.8" customHeight="1">
      <c r="A160" s="12"/>
      <c r="B160" s="200"/>
      <c r="C160" s="201"/>
      <c r="D160" s="202" t="s">
        <v>71</v>
      </c>
      <c r="E160" s="214" t="s">
        <v>247</v>
      </c>
      <c r="F160" s="214" t="s">
        <v>248</v>
      </c>
      <c r="G160" s="201"/>
      <c r="H160" s="201"/>
      <c r="I160" s="204"/>
      <c r="J160" s="215">
        <f>BK160</f>
        <v>0</v>
      </c>
      <c r="K160" s="201"/>
      <c r="L160" s="206"/>
      <c r="M160" s="207"/>
      <c r="N160" s="208"/>
      <c r="O160" s="208"/>
      <c r="P160" s="209">
        <f>SUM(P161:P238)</f>
        <v>0</v>
      </c>
      <c r="Q160" s="208"/>
      <c r="R160" s="209">
        <f>SUM(R161:R238)</f>
        <v>0</v>
      </c>
      <c r="S160" s="208"/>
      <c r="T160" s="210">
        <f>SUM(T161:T238)</f>
        <v>4.280778999999999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1" t="s">
        <v>79</v>
      </c>
      <c r="AT160" s="212" t="s">
        <v>71</v>
      </c>
      <c r="AU160" s="212" t="s">
        <v>79</v>
      </c>
      <c r="AY160" s="211" t="s">
        <v>203</v>
      </c>
      <c r="BK160" s="213">
        <f>SUM(BK161:BK238)</f>
        <v>0</v>
      </c>
    </row>
    <row r="161" s="2" customFormat="1" ht="16.5" customHeight="1">
      <c r="A161" s="40"/>
      <c r="B161" s="41"/>
      <c r="C161" s="216" t="s">
        <v>81</v>
      </c>
      <c r="D161" s="216" t="s">
        <v>206</v>
      </c>
      <c r="E161" s="217" t="s">
        <v>1387</v>
      </c>
      <c r="F161" s="218" t="s">
        <v>1388</v>
      </c>
      <c r="G161" s="219" t="s">
        <v>209</v>
      </c>
      <c r="H161" s="220">
        <v>36.799999999999997</v>
      </c>
      <c r="I161" s="221"/>
      <c r="J161" s="222">
        <f>ROUND(I161*H161,2)</f>
        <v>0</v>
      </c>
      <c r="K161" s="218" t="s">
        <v>210</v>
      </c>
      <c r="L161" s="46"/>
      <c r="M161" s="223" t="s">
        <v>19</v>
      </c>
      <c r="N161" s="224" t="s">
        <v>43</v>
      </c>
      <c r="O161" s="86"/>
      <c r="P161" s="225">
        <f>O161*H161</f>
        <v>0</v>
      </c>
      <c r="Q161" s="225">
        <v>0</v>
      </c>
      <c r="R161" s="225">
        <f>Q161*H161</f>
        <v>0</v>
      </c>
      <c r="S161" s="225">
        <v>0.089999999999999997</v>
      </c>
      <c r="T161" s="226">
        <f>S161*H161</f>
        <v>3.3119999999999998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7" t="s">
        <v>211</v>
      </c>
      <c r="AT161" s="227" t="s">
        <v>206</v>
      </c>
      <c r="AU161" s="227" t="s">
        <v>81</v>
      </c>
      <c r="AY161" s="19" t="s">
        <v>203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19" t="s">
        <v>79</v>
      </c>
      <c r="BK161" s="228">
        <f>ROUND(I161*H161,2)</f>
        <v>0</v>
      </c>
      <c r="BL161" s="19" t="s">
        <v>211</v>
      </c>
      <c r="BM161" s="227" t="s">
        <v>1389</v>
      </c>
    </row>
    <row r="162" s="2" customFormat="1">
      <c r="A162" s="40"/>
      <c r="B162" s="41"/>
      <c r="C162" s="42"/>
      <c r="D162" s="229" t="s">
        <v>213</v>
      </c>
      <c r="E162" s="42"/>
      <c r="F162" s="230" t="s">
        <v>1390</v>
      </c>
      <c r="G162" s="42"/>
      <c r="H162" s="42"/>
      <c r="I162" s="231"/>
      <c r="J162" s="42"/>
      <c r="K162" s="42"/>
      <c r="L162" s="46"/>
      <c r="M162" s="232"/>
      <c r="N162" s="23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213</v>
      </c>
      <c r="AU162" s="19" t="s">
        <v>81</v>
      </c>
    </row>
    <row r="163" s="13" customFormat="1">
      <c r="A163" s="13"/>
      <c r="B163" s="234"/>
      <c r="C163" s="235"/>
      <c r="D163" s="236" t="s">
        <v>215</v>
      </c>
      <c r="E163" s="237" t="s">
        <v>19</v>
      </c>
      <c r="F163" s="238" t="s">
        <v>1366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215</v>
      </c>
      <c r="AU163" s="244" t="s">
        <v>81</v>
      </c>
      <c r="AV163" s="13" t="s">
        <v>79</v>
      </c>
      <c r="AW163" s="13" t="s">
        <v>33</v>
      </c>
      <c r="AX163" s="13" t="s">
        <v>72</v>
      </c>
      <c r="AY163" s="244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497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3" customFormat="1">
      <c r="A165" s="13"/>
      <c r="B165" s="234"/>
      <c r="C165" s="235"/>
      <c r="D165" s="236" t="s">
        <v>215</v>
      </c>
      <c r="E165" s="237" t="s">
        <v>19</v>
      </c>
      <c r="F165" s="238" t="s">
        <v>1371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215</v>
      </c>
      <c r="AU165" s="244" t="s">
        <v>81</v>
      </c>
      <c r="AV165" s="13" t="s">
        <v>79</v>
      </c>
      <c r="AW165" s="13" t="s">
        <v>33</v>
      </c>
      <c r="AX165" s="13" t="s">
        <v>72</v>
      </c>
      <c r="AY165" s="244" t="s">
        <v>203</v>
      </c>
    </row>
    <row r="166" s="13" customFormat="1">
      <c r="A166" s="13"/>
      <c r="B166" s="234"/>
      <c r="C166" s="235"/>
      <c r="D166" s="236" t="s">
        <v>215</v>
      </c>
      <c r="E166" s="237" t="s">
        <v>19</v>
      </c>
      <c r="F166" s="238" t="s">
        <v>1391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215</v>
      </c>
      <c r="AU166" s="244" t="s">
        <v>81</v>
      </c>
      <c r="AV166" s="13" t="s">
        <v>79</v>
      </c>
      <c r="AW166" s="13" t="s">
        <v>33</v>
      </c>
      <c r="AX166" s="13" t="s">
        <v>72</v>
      </c>
      <c r="AY166" s="244" t="s">
        <v>203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1392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4" customFormat="1">
      <c r="A168" s="14"/>
      <c r="B168" s="245"/>
      <c r="C168" s="246"/>
      <c r="D168" s="236" t="s">
        <v>215</v>
      </c>
      <c r="E168" s="247" t="s">
        <v>19</v>
      </c>
      <c r="F168" s="248" t="s">
        <v>1372</v>
      </c>
      <c r="G168" s="246"/>
      <c r="H168" s="249">
        <v>32.100000000000001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215</v>
      </c>
      <c r="AU168" s="255" t="s">
        <v>81</v>
      </c>
      <c r="AV168" s="14" t="s">
        <v>81</v>
      </c>
      <c r="AW168" s="14" t="s">
        <v>33</v>
      </c>
      <c r="AX168" s="14" t="s">
        <v>72</v>
      </c>
      <c r="AY168" s="255" t="s">
        <v>203</v>
      </c>
    </row>
    <row r="169" s="13" customFormat="1">
      <c r="A169" s="13"/>
      <c r="B169" s="234"/>
      <c r="C169" s="235"/>
      <c r="D169" s="236" t="s">
        <v>215</v>
      </c>
      <c r="E169" s="237" t="s">
        <v>19</v>
      </c>
      <c r="F169" s="238" t="s">
        <v>1366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215</v>
      </c>
      <c r="AU169" s="244" t="s">
        <v>81</v>
      </c>
      <c r="AV169" s="13" t="s">
        <v>79</v>
      </c>
      <c r="AW169" s="13" t="s">
        <v>33</v>
      </c>
      <c r="AX169" s="13" t="s">
        <v>72</v>
      </c>
      <c r="AY169" s="244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488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3" customFormat="1">
      <c r="A171" s="13"/>
      <c r="B171" s="234"/>
      <c r="C171" s="235"/>
      <c r="D171" s="236" t="s">
        <v>215</v>
      </c>
      <c r="E171" s="237" t="s">
        <v>19</v>
      </c>
      <c r="F171" s="238" t="s">
        <v>1369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215</v>
      </c>
      <c r="AU171" s="244" t="s">
        <v>81</v>
      </c>
      <c r="AV171" s="13" t="s">
        <v>79</v>
      </c>
      <c r="AW171" s="13" t="s">
        <v>33</v>
      </c>
      <c r="AX171" s="13" t="s">
        <v>72</v>
      </c>
      <c r="AY171" s="244" t="s">
        <v>203</v>
      </c>
    </row>
    <row r="172" s="13" customFormat="1">
      <c r="A172" s="13"/>
      <c r="B172" s="234"/>
      <c r="C172" s="235"/>
      <c r="D172" s="236" t="s">
        <v>215</v>
      </c>
      <c r="E172" s="237" t="s">
        <v>19</v>
      </c>
      <c r="F172" s="238" t="s">
        <v>1391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215</v>
      </c>
      <c r="AU172" s="244" t="s">
        <v>81</v>
      </c>
      <c r="AV172" s="13" t="s">
        <v>79</v>
      </c>
      <c r="AW172" s="13" t="s">
        <v>33</v>
      </c>
      <c r="AX172" s="13" t="s">
        <v>72</v>
      </c>
      <c r="AY172" s="244" t="s">
        <v>203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1392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4" customFormat="1">
      <c r="A174" s="14"/>
      <c r="B174" s="245"/>
      <c r="C174" s="246"/>
      <c r="D174" s="236" t="s">
        <v>215</v>
      </c>
      <c r="E174" s="247" t="s">
        <v>19</v>
      </c>
      <c r="F174" s="248" t="s">
        <v>1393</v>
      </c>
      <c r="G174" s="246"/>
      <c r="H174" s="249">
        <v>4.7000000000000002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215</v>
      </c>
      <c r="AU174" s="255" t="s">
        <v>81</v>
      </c>
      <c r="AV174" s="14" t="s">
        <v>81</v>
      </c>
      <c r="AW174" s="14" t="s">
        <v>33</v>
      </c>
      <c r="AX174" s="14" t="s">
        <v>72</v>
      </c>
      <c r="AY174" s="255" t="s">
        <v>203</v>
      </c>
    </row>
    <row r="175" s="15" customFormat="1">
      <c r="A175" s="15"/>
      <c r="B175" s="256"/>
      <c r="C175" s="257"/>
      <c r="D175" s="236" t="s">
        <v>215</v>
      </c>
      <c r="E175" s="258" t="s">
        <v>19</v>
      </c>
      <c r="F175" s="259" t="s">
        <v>246</v>
      </c>
      <c r="G175" s="257"/>
      <c r="H175" s="260">
        <v>36.800000000000004</v>
      </c>
      <c r="I175" s="261"/>
      <c r="J175" s="257"/>
      <c r="K175" s="257"/>
      <c r="L175" s="262"/>
      <c r="M175" s="263"/>
      <c r="N175" s="264"/>
      <c r="O175" s="264"/>
      <c r="P175" s="264"/>
      <c r="Q175" s="264"/>
      <c r="R175" s="264"/>
      <c r="S175" s="264"/>
      <c r="T175" s="26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6" t="s">
        <v>215</v>
      </c>
      <c r="AU175" s="266" t="s">
        <v>81</v>
      </c>
      <c r="AV175" s="15" t="s">
        <v>211</v>
      </c>
      <c r="AW175" s="15" t="s">
        <v>33</v>
      </c>
      <c r="AX175" s="15" t="s">
        <v>79</v>
      </c>
      <c r="AY175" s="266" t="s">
        <v>203</v>
      </c>
    </row>
    <row r="176" s="2" customFormat="1" ht="16.5" customHeight="1">
      <c r="A176" s="40"/>
      <c r="B176" s="41"/>
      <c r="C176" s="216" t="s">
        <v>89</v>
      </c>
      <c r="D176" s="216" t="s">
        <v>206</v>
      </c>
      <c r="E176" s="217" t="s">
        <v>1394</v>
      </c>
      <c r="F176" s="218" t="s">
        <v>1395</v>
      </c>
      <c r="G176" s="219" t="s">
        <v>209</v>
      </c>
      <c r="H176" s="220">
        <v>5.6399999999999997</v>
      </c>
      <c r="I176" s="221"/>
      <c r="J176" s="222">
        <f>ROUND(I176*H176,2)</f>
        <v>0</v>
      </c>
      <c r="K176" s="218" t="s">
        <v>210</v>
      </c>
      <c r="L176" s="46"/>
      <c r="M176" s="223" t="s">
        <v>19</v>
      </c>
      <c r="N176" s="224" t="s">
        <v>43</v>
      </c>
      <c r="O176" s="86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7" t="s">
        <v>211</v>
      </c>
      <c r="AT176" s="227" t="s">
        <v>206</v>
      </c>
      <c r="AU176" s="227" t="s">
        <v>81</v>
      </c>
      <c r="AY176" s="19" t="s">
        <v>203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19" t="s">
        <v>79</v>
      </c>
      <c r="BK176" s="228">
        <f>ROUND(I176*H176,2)</f>
        <v>0</v>
      </c>
      <c r="BL176" s="19" t="s">
        <v>211</v>
      </c>
      <c r="BM176" s="227" t="s">
        <v>1396</v>
      </c>
    </row>
    <row r="177" s="2" customFormat="1">
      <c r="A177" s="40"/>
      <c r="B177" s="41"/>
      <c r="C177" s="42"/>
      <c r="D177" s="229" t="s">
        <v>213</v>
      </c>
      <c r="E177" s="42"/>
      <c r="F177" s="230" t="s">
        <v>1397</v>
      </c>
      <c r="G177" s="42"/>
      <c r="H177" s="42"/>
      <c r="I177" s="231"/>
      <c r="J177" s="42"/>
      <c r="K177" s="42"/>
      <c r="L177" s="46"/>
      <c r="M177" s="232"/>
      <c r="N177" s="23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213</v>
      </c>
      <c r="AU177" s="19" t="s">
        <v>81</v>
      </c>
    </row>
    <row r="178" s="13" customFormat="1">
      <c r="A178" s="13"/>
      <c r="B178" s="234"/>
      <c r="C178" s="235"/>
      <c r="D178" s="236" t="s">
        <v>215</v>
      </c>
      <c r="E178" s="237" t="s">
        <v>19</v>
      </c>
      <c r="F178" s="238" t="s">
        <v>1366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215</v>
      </c>
      <c r="AU178" s="244" t="s">
        <v>81</v>
      </c>
      <c r="AV178" s="13" t="s">
        <v>79</v>
      </c>
      <c r="AW178" s="13" t="s">
        <v>33</v>
      </c>
      <c r="AX178" s="13" t="s">
        <v>72</v>
      </c>
      <c r="AY178" s="244" t="s">
        <v>203</v>
      </c>
    </row>
    <row r="179" s="13" customFormat="1">
      <c r="A179" s="13"/>
      <c r="B179" s="234"/>
      <c r="C179" s="235"/>
      <c r="D179" s="236" t="s">
        <v>215</v>
      </c>
      <c r="E179" s="237" t="s">
        <v>19</v>
      </c>
      <c r="F179" s="238" t="s">
        <v>518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215</v>
      </c>
      <c r="AU179" s="244" t="s">
        <v>81</v>
      </c>
      <c r="AV179" s="13" t="s">
        <v>79</v>
      </c>
      <c r="AW179" s="13" t="s">
        <v>33</v>
      </c>
      <c r="AX179" s="13" t="s">
        <v>72</v>
      </c>
      <c r="AY179" s="244" t="s">
        <v>203</v>
      </c>
    </row>
    <row r="180" s="13" customFormat="1">
      <c r="A180" s="13"/>
      <c r="B180" s="234"/>
      <c r="C180" s="235"/>
      <c r="D180" s="236" t="s">
        <v>215</v>
      </c>
      <c r="E180" s="237" t="s">
        <v>19</v>
      </c>
      <c r="F180" s="238" t="s">
        <v>456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215</v>
      </c>
      <c r="AU180" s="244" t="s">
        <v>81</v>
      </c>
      <c r="AV180" s="13" t="s">
        <v>79</v>
      </c>
      <c r="AW180" s="13" t="s">
        <v>33</v>
      </c>
      <c r="AX180" s="13" t="s">
        <v>72</v>
      </c>
      <c r="AY180" s="244" t="s">
        <v>203</v>
      </c>
    </row>
    <row r="181" s="13" customFormat="1">
      <c r="A181" s="13"/>
      <c r="B181" s="234"/>
      <c r="C181" s="235"/>
      <c r="D181" s="236" t="s">
        <v>215</v>
      </c>
      <c r="E181" s="237" t="s">
        <v>19</v>
      </c>
      <c r="F181" s="238" t="s">
        <v>1391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215</v>
      </c>
      <c r="AU181" s="244" t="s">
        <v>81</v>
      </c>
      <c r="AV181" s="13" t="s">
        <v>79</v>
      </c>
      <c r="AW181" s="13" t="s">
        <v>33</v>
      </c>
      <c r="AX181" s="13" t="s">
        <v>72</v>
      </c>
      <c r="AY181" s="244" t="s">
        <v>203</v>
      </c>
    </row>
    <row r="182" s="13" customFormat="1">
      <c r="A182" s="13"/>
      <c r="B182" s="234"/>
      <c r="C182" s="235"/>
      <c r="D182" s="236" t="s">
        <v>215</v>
      </c>
      <c r="E182" s="237" t="s">
        <v>19</v>
      </c>
      <c r="F182" s="238" t="s">
        <v>1392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215</v>
      </c>
      <c r="AU182" s="244" t="s">
        <v>81</v>
      </c>
      <c r="AV182" s="13" t="s">
        <v>79</v>
      </c>
      <c r="AW182" s="13" t="s">
        <v>33</v>
      </c>
      <c r="AX182" s="13" t="s">
        <v>72</v>
      </c>
      <c r="AY182" s="244" t="s">
        <v>203</v>
      </c>
    </row>
    <row r="183" s="14" customFormat="1">
      <c r="A183" s="14"/>
      <c r="B183" s="245"/>
      <c r="C183" s="246"/>
      <c r="D183" s="236" t="s">
        <v>215</v>
      </c>
      <c r="E183" s="247" t="s">
        <v>19</v>
      </c>
      <c r="F183" s="248" t="s">
        <v>1398</v>
      </c>
      <c r="G183" s="246"/>
      <c r="H183" s="249">
        <v>5.6399999999999997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215</v>
      </c>
      <c r="AU183" s="255" t="s">
        <v>81</v>
      </c>
      <c r="AV183" s="14" t="s">
        <v>81</v>
      </c>
      <c r="AW183" s="14" t="s">
        <v>33</v>
      </c>
      <c r="AX183" s="14" t="s">
        <v>72</v>
      </c>
      <c r="AY183" s="255" t="s">
        <v>203</v>
      </c>
    </row>
    <row r="184" s="15" customFormat="1">
      <c r="A184" s="15"/>
      <c r="B184" s="256"/>
      <c r="C184" s="257"/>
      <c r="D184" s="236" t="s">
        <v>215</v>
      </c>
      <c r="E184" s="258" t="s">
        <v>19</v>
      </c>
      <c r="F184" s="259" t="s">
        <v>246</v>
      </c>
      <c r="G184" s="257"/>
      <c r="H184" s="260">
        <v>5.6399999999999997</v>
      </c>
      <c r="I184" s="261"/>
      <c r="J184" s="257"/>
      <c r="K184" s="257"/>
      <c r="L184" s="262"/>
      <c r="M184" s="263"/>
      <c r="N184" s="264"/>
      <c r="O184" s="264"/>
      <c r="P184" s="264"/>
      <c r="Q184" s="264"/>
      <c r="R184" s="264"/>
      <c r="S184" s="264"/>
      <c r="T184" s="26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6" t="s">
        <v>215</v>
      </c>
      <c r="AU184" s="266" t="s">
        <v>81</v>
      </c>
      <c r="AV184" s="15" t="s">
        <v>211</v>
      </c>
      <c r="AW184" s="15" t="s">
        <v>33</v>
      </c>
      <c r="AX184" s="15" t="s">
        <v>79</v>
      </c>
      <c r="AY184" s="266" t="s">
        <v>203</v>
      </c>
    </row>
    <row r="185" s="2" customFormat="1" ht="24.15" customHeight="1">
      <c r="A185" s="40"/>
      <c r="B185" s="41"/>
      <c r="C185" s="216" t="s">
        <v>211</v>
      </c>
      <c r="D185" s="216" t="s">
        <v>206</v>
      </c>
      <c r="E185" s="217" t="s">
        <v>249</v>
      </c>
      <c r="F185" s="218" t="s">
        <v>250</v>
      </c>
      <c r="G185" s="219" t="s">
        <v>209</v>
      </c>
      <c r="H185" s="220">
        <v>11.032</v>
      </c>
      <c r="I185" s="221"/>
      <c r="J185" s="222">
        <f>ROUND(I185*H185,2)</f>
        <v>0</v>
      </c>
      <c r="K185" s="218" t="s">
        <v>210</v>
      </c>
      <c r="L185" s="46"/>
      <c r="M185" s="223" t="s">
        <v>19</v>
      </c>
      <c r="N185" s="224" t="s">
        <v>43</v>
      </c>
      <c r="O185" s="86"/>
      <c r="P185" s="225">
        <f>O185*H185</f>
        <v>0</v>
      </c>
      <c r="Q185" s="225">
        <v>0</v>
      </c>
      <c r="R185" s="225">
        <f>Q185*H185</f>
        <v>0</v>
      </c>
      <c r="S185" s="225">
        <v>0.075999999999999998</v>
      </c>
      <c r="T185" s="226">
        <f>S185*H185</f>
        <v>0.83843199999999996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7" t="s">
        <v>211</v>
      </c>
      <c r="AT185" s="227" t="s">
        <v>206</v>
      </c>
      <c r="AU185" s="227" t="s">
        <v>81</v>
      </c>
      <c r="AY185" s="19" t="s">
        <v>203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19" t="s">
        <v>79</v>
      </c>
      <c r="BK185" s="228">
        <f>ROUND(I185*H185,2)</f>
        <v>0</v>
      </c>
      <c r="BL185" s="19" t="s">
        <v>211</v>
      </c>
      <c r="BM185" s="227" t="s">
        <v>1399</v>
      </c>
    </row>
    <row r="186" s="2" customFormat="1">
      <c r="A186" s="40"/>
      <c r="B186" s="41"/>
      <c r="C186" s="42"/>
      <c r="D186" s="229" t="s">
        <v>213</v>
      </c>
      <c r="E186" s="42"/>
      <c r="F186" s="230" t="s">
        <v>252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213</v>
      </c>
      <c r="AU186" s="19" t="s">
        <v>81</v>
      </c>
    </row>
    <row r="187" s="13" customFormat="1">
      <c r="A187" s="13"/>
      <c r="B187" s="234"/>
      <c r="C187" s="235"/>
      <c r="D187" s="236" t="s">
        <v>215</v>
      </c>
      <c r="E187" s="237" t="s">
        <v>19</v>
      </c>
      <c r="F187" s="238" t="s">
        <v>1366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215</v>
      </c>
      <c r="AU187" s="244" t="s">
        <v>81</v>
      </c>
      <c r="AV187" s="13" t="s">
        <v>79</v>
      </c>
      <c r="AW187" s="13" t="s">
        <v>33</v>
      </c>
      <c r="AX187" s="13" t="s">
        <v>72</v>
      </c>
      <c r="AY187" s="244" t="s">
        <v>203</v>
      </c>
    </row>
    <row r="188" s="13" customFormat="1">
      <c r="A188" s="13"/>
      <c r="B188" s="234"/>
      <c r="C188" s="235"/>
      <c r="D188" s="236" t="s">
        <v>215</v>
      </c>
      <c r="E188" s="237" t="s">
        <v>19</v>
      </c>
      <c r="F188" s="238" t="s">
        <v>1400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215</v>
      </c>
      <c r="AU188" s="244" t="s">
        <v>81</v>
      </c>
      <c r="AV188" s="13" t="s">
        <v>79</v>
      </c>
      <c r="AW188" s="13" t="s">
        <v>33</v>
      </c>
      <c r="AX188" s="13" t="s">
        <v>72</v>
      </c>
      <c r="AY188" s="244" t="s">
        <v>203</v>
      </c>
    </row>
    <row r="189" s="13" customFormat="1">
      <c r="A189" s="13"/>
      <c r="B189" s="234"/>
      <c r="C189" s="235"/>
      <c r="D189" s="236" t="s">
        <v>215</v>
      </c>
      <c r="E189" s="237" t="s">
        <v>19</v>
      </c>
      <c r="F189" s="238" t="s">
        <v>456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215</v>
      </c>
      <c r="AU189" s="244" t="s">
        <v>81</v>
      </c>
      <c r="AV189" s="13" t="s">
        <v>79</v>
      </c>
      <c r="AW189" s="13" t="s">
        <v>33</v>
      </c>
      <c r="AX189" s="13" t="s">
        <v>72</v>
      </c>
      <c r="AY189" s="244" t="s">
        <v>203</v>
      </c>
    </row>
    <row r="190" s="13" customFormat="1">
      <c r="A190" s="13"/>
      <c r="B190" s="234"/>
      <c r="C190" s="235"/>
      <c r="D190" s="236" t="s">
        <v>215</v>
      </c>
      <c r="E190" s="237" t="s">
        <v>19</v>
      </c>
      <c r="F190" s="238" t="s">
        <v>254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215</v>
      </c>
      <c r="AU190" s="244" t="s">
        <v>81</v>
      </c>
      <c r="AV190" s="13" t="s">
        <v>79</v>
      </c>
      <c r="AW190" s="13" t="s">
        <v>33</v>
      </c>
      <c r="AX190" s="13" t="s">
        <v>72</v>
      </c>
      <c r="AY190" s="244" t="s">
        <v>203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261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4" customFormat="1">
      <c r="A192" s="14"/>
      <c r="B192" s="245"/>
      <c r="C192" s="246"/>
      <c r="D192" s="236" t="s">
        <v>215</v>
      </c>
      <c r="E192" s="247" t="s">
        <v>19</v>
      </c>
      <c r="F192" s="248" t="s">
        <v>262</v>
      </c>
      <c r="G192" s="246"/>
      <c r="H192" s="249">
        <v>1.5760000000000001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215</v>
      </c>
      <c r="AU192" s="255" t="s">
        <v>81</v>
      </c>
      <c r="AV192" s="14" t="s">
        <v>81</v>
      </c>
      <c r="AW192" s="14" t="s">
        <v>33</v>
      </c>
      <c r="AX192" s="14" t="s">
        <v>72</v>
      </c>
      <c r="AY192" s="255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1366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1401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1373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3" customFormat="1">
      <c r="A196" s="13"/>
      <c r="B196" s="234"/>
      <c r="C196" s="235"/>
      <c r="D196" s="236" t="s">
        <v>215</v>
      </c>
      <c r="E196" s="237" t="s">
        <v>19</v>
      </c>
      <c r="F196" s="238" t="s">
        <v>254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215</v>
      </c>
      <c r="AU196" s="244" t="s">
        <v>81</v>
      </c>
      <c r="AV196" s="13" t="s">
        <v>79</v>
      </c>
      <c r="AW196" s="13" t="s">
        <v>33</v>
      </c>
      <c r="AX196" s="13" t="s">
        <v>72</v>
      </c>
      <c r="AY196" s="244" t="s">
        <v>203</v>
      </c>
    </row>
    <row r="197" s="13" customFormat="1">
      <c r="A197" s="13"/>
      <c r="B197" s="234"/>
      <c r="C197" s="235"/>
      <c r="D197" s="236" t="s">
        <v>215</v>
      </c>
      <c r="E197" s="237" t="s">
        <v>19</v>
      </c>
      <c r="F197" s="238" t="s">
        <v>261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215</v>
      </c>
      <c r="AU197" s="244" t="s">
        <v>81</v>
      </c>
      <c r="AV197" s="13" t="s">
        <v>79</v>
      </c>
      <c r="AW197" s="13" t="s">
        <v>33</v>
      </c>
      <c r="AX197" s="13" t="s">
        <v>72</v>
      </c>
      <c r="AY197" s="244" t="s">
        <v>203</v>
      </c>
    </row>
    <row r="198" s="14" customFormat="1">
      <c r="A198" s="14"/>
      <c r="B198" s="245"/>
      <c r="C198" s="246"/>
      <c r="D198" s="236" t="s">
        <v>215</v>
      </c>
      <c r="E198" s="247" t="s">
        <v>19</v>
      </c>
      <c r="F198" s="248" t="s">
        <v>262</v>
      </c>
      <c r="G198" s="246"/>
      <c r="H198" s="249">
        <v>1.5760000000000001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215</v>
      </c>
      <c r="AU198" s="255" t="s">
        <v>81</v>
      </c>
      <c r="AV198" s="14" t="s">
        <v>81</v>
      </c>
      <c r="AW198" s="14" t="s">
        <v>33</v>
      </c>
      <c r="AX198" s="14" t="s">
        <v>72</v>
      </c>
      <c r="AY198" s="255" t="s">
        <v>203</v>
      </c>
    </row>
    <row r="199" s="13" customFormat="1">
      <c r="A199" s="13"/>
      <c r="B199" s="234"/>
      <c r="C199" s="235"/>
      <c r="D199" s="236" t="s">
        <v>215</v>
      </c>
      <c r="E199" s="237" t="s">
        <v>19</v>
      </c>
      <c r="F199" s="238" t="s">
        <v>1366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215</v>
      </c>
      <c r="AU199" s="244" t="s">
        <v>81</v>
      </c>
      <c r="AV199" s="13" t="s">
        <v>79</v>
      </c>
      <c r="AW199" s="13" t="s">
        <v>33</v>
      </c>
      <c r="AX199" s="13" t="s">
        <v>72</v>
      </c>
      <c r="AY199" s="244" t="s">
        <v>203</v>
      </c>
    </row>
    <row r="200" s="13" customFormat="1">
      <c r="A200" s="13"/>
      <c r="B200" s="234"/>
      <c r="C200" s="235"/>
      <c r="D200" s="236" t="s">
        <v>215</v>
      </c>
      <c r="E200" s="237" t="s">
        <v>19</v>
      </c>
      <c r="F200" s="238" t="s">
        <v>1402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215</v>
      </c>
      <c r="AU200" s="244" t="s">
        <v>81</v>
      </c>
      <c r="AV200" s="13" t="s">
        <v>79</v>
      </c>
      <c r="AW200" s="13" t="s">
        <v>33</v>
      </c>
      <c r="AX200" s="13" t="s">
        <v>72</v>
      </c>
      <c r="AY200" s="244" t="s">
        <v>203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1375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3" customFormat="1">
      <c r="A202" s="13"/>
      <c r="B202" s="234"/>
      <c r="C202" s="235"/>
      <c r="D202" s="236" t="s">
        <v>215</v>
      </c>
      <c r="E202" s="237" t="s">
        <v>19</v>
      </c>
      <c r="F202" s="238" t="s">
        <v>254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215</v>
      </c>
      <c r="AU202" s="244" t="s">
        <v>81</v>
      </c>
      <c r="AV202" s="13" t="s">
        <v>79</v>
      </c>
      <c r="AW202" s="13" t="s">
        <v>33</v>
      </c>
      <c r="AX202" s="13" t="s">
        <v>72</v>
      </c>
      <c r="AY202" s="244" t="s">
        <v>203</v>
      </c>
    </row>
    <row r="203" s="13" customFormat="1">
      <c r="A203" s="13"/>
      <c r="B203" s="234"/>
      <c r="C203" s="235"/>
      <c r="D203" s="236" t="s">
        <v>215</v>
      </c>
      <c r="E203" s="237" t="s">
        <v>19</v>
      </c>
      <c r="F203" s="238" t="s">
        <v>261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215</v>
      </c>
      <c r="AU203" s="244" t="s">
        <v>81</v>
      </c>
      <c r="AV203" s="13" t="s">
        <v>79</v>
      </c>
      <c r="AW203" s="13" t="s">
        <v>33</v>
      </c>
      <c r="AX203" s="13" t="s">
        <v>72</v>
      </c>
      <c r="AY203" s="244" t="s">
        <v>203</v>
      </c>
    </row>
    <row r="204" s="14" customFormat="1">
      <c r="A204" s="14"/>
      <c r="B204" s="245"/>
      <c r="C204" s="246"/>
      <c r="D204" s="236" t="s">
        <v>215</v>
      </c>
      <c r="E204" s="247" t="s">
        <v>19</v>
      </c>
      <c r="F204" s="248" t="s">
        <v>262</v>
      </c>
      <c r="G204" s="246"/>
      <c r="H204" s="249">
        <v>1.5760000000000001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215</v>
      </c>
      <c r="AU204" s="255" t="s">
        <v>81</v>
      </c>
      <c r="AV204" s="14" t="s">
        <v>81</v>
      </c>
      <c r="AW204" s="14" t="s">
        <v>33</v>
      </c>
      <c r="AX204" s="14" t="s">
        <v>72</v>
      </c>
      <c r="AY204" s="255" t="s">
        <v>203</v>
      </c>
    </row>
    <row r="205" s="13" customFormat="1">
      <c r="A205" s="13"/>
      <c r="B205" s="234"/>
      <c r="C205" s="235"/>
      <c r="D205" s="236" t="s">
        <v>215</v>
      </c>
      <c r="E205" s="237" t="s">
        <v>19</v>
      </c>
      <c r="F205" s="238" t="s">
        <v>1366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215</v>
      </c>
      <c r="AU205" s="244" t="s">
        <v>81</v>
      </c>
      <c r="AV205" s="13" t="s">
        <v>79</v>
      </c>
      <c r="AW205" s="13" t="s">
        <v>33</v>
      </c>
      <c r="AX205" s="13" t="s">
        <v>72</v>
      </c>
      <c r="AY205" s="244" t="s">
        <v>203</v>
      </c>
    </row>
    <row r="206" s="13" customFormat="1">
      <c r="A206" s="13"/>
      <c r="B206" s="234"/>
      <c r="C206" s="235"/>
      <c r="D206" s="236" t="s">
        <v>215</v>
      </c>
      <c r="E206" s="237" t="s">
        <v>19</v>
      </c>
      <c r="F206" s="238" t="s">
        <v>1403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215</v>
      </c>
      <c r="AU206" s="244" t="s">
        <v>81</v>
      </c>
      <c r="AV206" s="13" t="s">
        <v>79</v>
      </c>
      <c r="AW206" s="13" t="s">
        <v>33</v>
      </c>
      <c r="AX206" s="13" t="s">
        <v>72</v>
      </c>
      <c r="AY206" s="244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447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3" customFormat="1">
      <c r="A208" s="13"/>
      <c r="B208" s="234"/>
      <c r="C208" s="235"/>
      <c r="D208" s="236" t="s">
        <v>215</v>
      </c>
      <c r="E208" s="237" t="s">
        <v>19</v>
      </c>
      <c r="F208" s="238" t="s">
        <v>254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215</v>
      </c>
      <c r="AU208" s="244" t="s">
        <v>81</v>
      </c>
      <c r="AV208" s="13" t="s">
        <v>79</v>
      </c>
      <c r="AW208" s="13" t="s">
        <v>33</v>
      </c>
      <c r="AX208" s="13" t="s">
        <v>72</v>
      </c>
      <c r="AY208" s="244" t="s">
        <v>203</v>
      </c>
    </row>
    <row r="209" s="13" customFormat="1">
      <c r="A209" s="13"/>
      <c r="B209" s="234"/>
      <c r="C209" s="235"/>
      <c r="D209" s="236" t="s">
        <v>215</v>
      </c>
      <c r="E209" s="237" t="s">
        <v>19</v>
      </c>
      <c r="F209" s="238" t="s">
        <v>261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215</v>
      </c>
      <c r="AU209" s="244" t="s">
        <v>81</v>
      </c>
      <c r="AV209" s="13" t="s">
        <v>79</v>
      </c>
      <c r="AW209" s="13" t="s">
        <v>33</v>
      </c>
      <c r="AX209" s="13" t="s">
        <v>72</v>
      </c>
      <c r="AY209" s="244" t="s">
        <v>203</v>
      </c>
    </row>
    <row r="210" s="14" customFormat="1">
      <c r="A210" s="14"/>
      <c r="B210" s="245"/>
      <c r="C210" s="246"/>
      <c r="D210" s="236" t="s">
        <v>215</v>
      </c>
      <c r="E210" s="247" t="s">
        <v>19</v>
      </c>
      <c r="F210" s="248" t="s">
        <v>262</v>
      </c>
      <c r="G210" s="246"/>
      <c r="H210" s="249">
        <v>1.5760000000000001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215</v>
      </c>
      <c r="AU210" s="255" t="s">
        <v>81</v>
      </c>
      <c r="AV210" s="14" t="s">
        <v>81</v>
      </c>
      <c r="AW210" s="14" t="s">
        <v>33</v>
      </c>
      <c r="AX210" s="14" t="s">
        <v>72</v>
      </c>
      <c r="AY210" s="255" t="s">
        <v>203</v>
      </c>
    </row>
    <row r="211" s="13" customFormat="1">
      <c r="A211" s="13"/>
      <c r="B211" s="234"/>
      <c r="C211" s="235"/>
      <c r="D211" s="236" t="s">
        <v>215</v>
      </c>
      <c r="E211" s="237" t="s">
        <v>19</v>
      </c>
      <c r="F211" s="238" t="s">
        <v>1366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215</v>
      </c>
      <c r="AU211" s="244" t="s">
        <v>81</v>
      </c>
      <c r="AV211" s="13" t="s">
        <v>79</v>
      </c>
      <c r="AW211" s="13" t="s">
        <v>33</v>
      </c>
      <c r="AX211" s="13" t="s">
        <v>72</v>
      </c>
      <c r="AY211" s="244" t="s">
        <v>203</v>
      </c>
    </row>
    <row r="212" s="13" customFormat="1">
      <c r="A212" s="13"/>
      <c r="B212" s="234"/>
      <c r="C212" s="235"/>
      <c r="D212" s="236" t="s">
        <v>215</v>
      </c>
      <c r="E212" s="237" t="s">
        <v>19</v>
      </c>
      <c r="F212" s="238" t="s">
        <v>1404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215</v>
      </c>
      <c r="AU212" s="244" t="s">
        <v>81</v>
      </c>
      <c r="AV212" s="13" t="s">
        <v>79</v>
      </c>
      <c r="AW212" s="13" t="s">
        <v>33</v>
      </c>
      <c r="AX212" s="13" t="s">
        <v>72</v>
      </c>
      <c r="AY212" s="244" t="s">
        <v>203</v>
      </c>
    </row>
    <row r="213" s="13" customFormat="1">
      <c r="A213" s="13"/>
      <c r="B213" s="234"/>
      <c r="C213" s="235"/>
      <c r="D213" s="236" t="s">
        <v>215</v>
      </c>
      <c r="E213" s="237" t="s">
        <v>19</v>
      </c>
      <c r="F213" s="238" t="s">
        <v>444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215</v>
      </c>
      <c r="AU213" s="244" t="s">
        <v>81</v>
      </c>
      <c r="AV213" s="13" t="s">
        <v>79</v>
      </c>
      <c r="AW213" s="13" t="s">
        <v>33</v>
      </c>
      <c r="AX213" s="13" t="s">
        <v>72</v>
      </c>
      <c r="AY213" s="244" t="s">
        <v>203</v>
      </c>
    </row>
    <row r="214" s="13" customFormat="1">
      <c r="A214" s="13"/>
      <c r="B214" s="234"/>
      <c r="C214" s="235"/>
      <c r="D214" s="236" t="s">
        <v>215</v>
      </c>
      <c r="E214" s="237" t="s">
        <v>19</v>
      </c>
      <c r="F214" s="238" t="s">
        <v>254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215</v>
      </c>
      <c r="AU214" s="244" t="s">
        <v>81</v>
      </c>
      <c r="AV214" s="13" t="s">
        <v>79</v>
      </c>
      <c r="AW214" s="13" t="s">
        <v>33</v>
      </c>
      <c r="AX214" s="13" t="s">
        <v>72</v>
      </c>
      <c r="AY214" s="244" t="s">
        <v>203</v>
      </c>
    </row>
    <row r="215" s="13" customFormat="1">
      <c r="A215" s="13"/>
      <c r="B215" s="234"/>
      <c r="C215" s="235"/>
      <c r="D215" s="236" t="s">
        <v>215</v>
      </c>
      <c r="E215" s="237" t="s">
        <v>19</v>
      </c>
      <c r="F215" s="238" t="s">
        <v>261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215</v>
      </c>
      <c r="AU215" s="244" t="s">
        <v>81</v>
      </c>
      <c r="AV215" s="13" t="s">
        <v>79</v>
      </c>
      <c r="AW215" s="13" t="s">
        <v>33</v>
      </c>
      <c r="AX215" s="13" t="s">
        <v>72</v>
      </c>
      <c r="AY215" s="244" t="s">
        <v>203</v>
      </c>
    </row>
    <row r="216" s="14" customFormat="1">
      <c r="A216" s="14"/>
      <c r="B216" s="245"/>
      <c r="C216" s="246"/>
      <c r="D216" s="236" t="s">
        <v>215</v>
      </c>
      <c r="E216" s="247" t="s">
        <v>19</v>
      </c>
      <c r="F216" s="248" t="s">
        <v>262</v>
      </c>
      <c r="G216" s="246"/>
      <c r="H216" s="249">
        <v>1.5760000000000001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215</v>
      </c>
      <c r="AU216" s="255" t="s">
        <v>81</v>
      </c>
      <c r="AV216" s="14" t="s">
        <v>81</v>
      </c>
      <c r="AW216" s="14" t="s">
        <v>33</v>
      </c>
      <c r="AX216" s="14" t="s">
        <v>72</v>
      </c>
      <c r="AY216" s="255" t="s">
        <v>203</v>
      </c>
    </row>
    <row r="217" s="13" customFormat="1">
      <c r="A217" s="13"/>
      <c r="B217" s="234"/>
      <c r="C217" s="235"/>
      <c r="D217" s="236" t="s">
        <v>215</v>
      </c>
      <c r="E217" s="237" t="s">
        <v>19</v>
      </c>
      <c r="F217" s="238" t="s">
        <v>1366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215</v>
      </c>
      <c r="AU217" s="244" t="s">
        <v>81</v>
      </c>
      <c r="AV217" s="13" t="s">
        <v>79</v>
      </c>
      <c r="AW217" s="13" t="s">
        <v>33</v>
      </c>
      <c r="AX217" s="13" t="s">
        <v>72</v>
      </c>
      <c r="AY217" s="244" t="s">
        <v>203</v>
      </c>
    </row>
    <row r="218" s="13" customFormat="1">
      <c r="A218" s="13"/>
      <c r="B218" s="234"/>
      <c r="C218" s="235"/>
      <c r="D218" s="236" t="s">
        <v>215</v>
      </c>
      <c r="E218" s="237" t="s">
        <v>19</v>
      </c>
      <c r="F218" s="238" t="s">
        <v>462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215</v>
      </c>
      <c r="AU218" s="244" t="s">
        <v>81</v>
      </c>
      <c r="AV218" s="13" t="s">
        <v>79</v>
      </c>
      <c r="AW218" s="13" t="s">
        <v>33</v>
      </c>
      <c r="AX218" s="13" t="s">
        <v>72</v>
      </c>
      <c r="AY218" s="244" t="s">
        <v>203</v>
      </c>
    </row>
    <row r="219" s="13" customFormat="1">
      <c r="A219" s="13"/>
      <c r="B219" s="234"/>
      <c r="C219" s="235"/>
      <c r="D219" s="236" t="s">
        <v>215</v>
      </c>
      <c r="E219" s="237" t="s">
        <v>19</v>
      </c>
      <c r="F219" s="238" t="s">
        <v>1382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215</v>
      </c>
      <c r="AU219" s="244" t="s">
        <v>81</v>
      </c>
      <c r="AV219" s="13" t="s">
        <v>79</v>
      </c>
      <c r="AW219" s="13" t="s">
        <v>33</v>
      </c>
      <c r="AX219" s="13" t="s">
        <v>72</v>
      </c>
      <c r="AY219" s="244" t="s">
        <v>203</v>
      </c>
    </row>
    <row r="220" s="13" customFormat="1">
      <c r="A220" s="13"/>
      <c r="B220" s="234"/>
      <c r="C220" s="235"/>
      <c r="D220" s="236" t="s">
        <v>215</v>
      </c>
      <c r="E220" s="237" t="s">
        <v>19</v>
      </c>
      <c r="F220" s="238" t="s">
        <v>254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215</v>
      </c>
      <c r="AU220" s="244" t="s">
        <v>81</v>
      </c>
      <c r="AV220" s="13" t="s">
        <v>79</v>
      </c>
      <c r="AW220" s="13" t="s">
        <v>33</v>
      </c>
      <c r="AX220" s="13" t="s">
        <v>72</v>
      </c>
      <c r="AY220" s="244" t="s">
        <v>203</v>
      </c>
    </row>
    <row r="221" s="13" customFormat="1">
      <c r="A221" s="13"/>
      <c r="B221" s="234"/>
      <c r="C221" s="235"/>
      <c r="D221" s="236" t="s">
        <v>215</v>
      </c>
      <c r="E221" s="237" t="s">
        <v>19</v>
      </c>
      <c r="F221" s="238" t="s">
        <v>261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215</v>
      </c>
      <c r="AU221" s="244" t="s">
        <v>81</v>
      </c>
      <c r="AV221" s="13" t="s">
        <v>79</v>
      </c>
      <c r="AW221" s="13" t="s">
        <v>33</v>
      </c>
      <c r="AX221" s="13" t="s">
        <v>72</v>
      </c>
      <c r="AY221" s="244" t="s">
        <v>203</v>
      </c>
    </row>
    <row r="222" s="14" customFormat="1">
      <c r="A222" s="14"/>
      <c r="B222" s="245"/>
      <c r="C222" s="246"/>
      <c r="D222" s="236" t="s">
        <v>215</v>
      </c>
      <c r="E222" s="247" t="s">
        <v>19</v>
      </c>
      <c r="F222" s="248" t="s">
        <v>262</v>
      </c>
      <c r="G222" s="246"/>
      <c r="H222" s="249">
        <v>1.5760000000000001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215</v>
      </c>
      <c r="AU222" s="255" t="s">
        <v>81</v>
      </c>
      <c r="AV222" s="14" t="s">
        <v>81</v>
      </c>
      <c r="AW222" s="14" t="s">
        <v>33</v>
      </c>
      <c r="AX222" s="14" t="s">
        <v>72</v>
      </c>
      <c r="AY222" s="255" t="s">
        <v>203</v>
      </c>
    </row>
    <row r="223" s="13" customFormat="1">
      <c r="A223" s="13"/>
      <c r="B223" s="234"/>
      <c r="C223" s="235"/>
      <c r="D223" s="236" t="s">
        <v>215</v>
      </c>
      <c r="E223" s="237" t="s">
        <v>19</v>
      </c>
      <c r="F223" s="238" t="s">
        <v>1366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215</v>
      </c>
      <c r="AU223" s="244" t="s">
        <v>81</v>
      </c>
      <c r="AV223" s="13" t="s">
        <v>79</v>
      </c>
      <c r="AW223" s="13" t="s">
        <v>33</v>
      </c>
      <c r="AX223" s="13" t="s">
        <v>72</v>
      </c>
      <c r="AY223" s="244" t="s">
        <v>203</v>
      </c>
    </row>
    <row r="224" s="13" customFormat="1">
      <c r="A224" s="13"/>
      <c r="B224" s="234"/>
      <c r="C224" s="235"/>
      <c r="D224" s="236" t="s">
        <v>215</v>
      </c>
      <c r="E224" s="237" t="s">
        <v>19</v>
      </c>
      <c r="F224" s="238" t="s">
        <v>501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215</v>
      </c>
      <c r="AU224" s="244" t="s">
        <v>81</v>
      </c>
      <c r="AV224" s="13" t="s">
        <v>79</v>
      </c>
      <c r="AW224" s="13" t="s">
        <v>33</v>
      </c>
      <c r="AX224" s="13" t="s">
        <v>72</v>
      </c>
      <c r="AY224" s="244" t="s">
        <v>203</v>
      </c>
    </row>
    <row r="225" s="13" customFormat="1">
      <c r="A225" s="13"/>
      <c r="B225" s="234"/>
      <c r="C225" s="235"/>
      <c r="D225" s="236" t="s">
        <v>215</v>
      </c>
      <c r="E225" s="237" t="s">
        <v>19</v>
      </c>
      <c r="F225" s="238" t="s">
        <v>1385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215</v>
      </c>
      <c r="AU225" s="244" t="s">
        <v>81</v>
      </c>
      <c r="AV225" s="13" t="s">
        <v>79</v>
      </c>
      <c r="AW225" s="13" t="s">
        <v>33</v>
      </c>
      <c r="AX225" s="13" t="s">
        <v>72</v>
      </c>
      <c r="AY225" s="244" t="s">
        <v>203</v>
      </c>
    </row>
    <row r="226" s="13" customFormat="1">
      <c r="A226" s="13"/>
      <c r="B226" s="234"/>
      <c r="C226" s="235"/>
      <c r="D226" s="236" t="s">
        <v>215</v>
      </c>
      <c r="E226" s="237" t="s">
        <v>19</v>
      </c>
      <c r="F226" s="238" t="s">
        <v>254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215</v>
      </c>
      <c r="AU226" s="244" t="s">
        <v>81</v>
      </c>
      <c r="AV226" s="13" t="s">
        <v>79</v>
      </c>
      <c r="AW226" s="13" t="s">
        <v>33</v>
      </c>
      <c r="AX226" s="13" t="s">
        <v>72</v>
      </c>
      <c r="AY226" s="244" t="s">
        <v>203</v>
      </c>
    </row>
    <row r="227" s="13" customFormat="1">
      <c r="A227" s="13"/>
      <c r="B227" s="234"/>
      <c r="C227" s="235"/>
      <c r="D227" s="236" t="s">
        <v>215</v>
      </c>
      <c r="E227" s="237" t="s">
        <v>19</v>
      </c>
      <c r="F227" s="238" t="s">
        <v>261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215</v>
      </c>
      <c r="AU227" s="244" t="s">
        <v>81</v>
      </c>
      <c r="AV227" s="13" t="s">
        <v>79</v>
      </c>
      <c r="AW227" s="13" t="s">
        <v>33</v>
      </c>
      <c r="AX227" s="13" t="s">
        <v>72</v>
      </c>
      <c r="AY227" s="244" t="s">
        <v>203</v>
      </c>
    </row>
    <row r="228" s="14" customFormat="1">
      <c r="A228" s="14"/>
      <c r="B228" s="245"/>
      <c r="C228" s="246"/>
      <c r="D228" s="236" t="s">
        <v>215</v>
      </c>
      <c r="E228" s="247" t="s">
        <v>19</v>
      </c>
      <c r="F228" s="248" t="s">
        <v>262</v>
      </c>
      <c r="G228" s="246"/>
      <c r="H228" s="249">
        <v>1.5760000000000001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215</v>
      </c>
      <c r="AU228" s="255" t="s">
        <v>81</v>
      </c>
      <c r="AV228" s="14" t="s">
        <v>81</v>
      </c>
      <c r="AW228" s="14" t="s">
        <v>33</v>
      </c>
      <c r="AX228" s="14" t="s">
        <v>72</v>
      </c>
      <c r="AY228" s="255" t="s">
        <v>203</v>
      </c>
    </row>
    <row r="229" s="15" customFormat="1">
      <c r="A229" s="15"/>
      <c r="B229" s="256"/>
      <c r="C229" s="257"/>
      <c r="D229" s="236" t="s">
        <v>215</v>
      </c>
      <c r="E229" s="258" t="s">
        <v>19</v>
      </c>
      <c r="F229" s="259" t="s">
        <v>246</v>
      </c>
      <c r="G229" s="257"/>
      <c r="H229" s="260">
        <v>11.032000000000002</v>
      </c>
      <c r="I229" s="261"/>
      <c r="J229" s="257"/>
      <c r="K229" s="257"/>
      <c r="L229" s="262"/>
      <c r="M229" s="263"/>
      <c r="N229" s="264"/>
      <c r="O229" s="264"/>
      <c r="P229" s="264"/>
      <c r="Q229" s="264"/>
      <c r="R229" s="264"/>
      <c r="S229" s="264"/>
      <c r="T229" s="26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6" t="s">
        <v>215</v>
      </c>
      <c r="AU229" s="266" t="s">
        <v>81</v>
      </c>
      <c r="AV229" s="15" t="s">
        <v>211</v>
      </c>
      <c r="AW229" s="15" t="s">
        <v>33</v>
      </c>
      <c r="AX229" s="15" t="s">
        <v>79</v>
      </c>
      <c r="AY229" s="266" t="s">
        <v>203</v>
      </c>
    </row>
    <row r="230" s="2" customFormat="1" ht="24.15" customHeight="1">
      <c r="A230" s="40"/>
      <c r="B230" s="41"/>
      <c r="C230" s="216" t="s">
        <v>285</v>
      </c>
      <c r="D230" s="216" t="s">
        <v>206</v>
      </c>
      <c r="E230" s="217" t="s">
        <v>268</v>
      </c>
      <c r="F230" s="218" t="s">
        <v>269</v>
      </c>
      <c r="G230" s="219" t="s">
        <v>209</v>
      </c>
      <c r="H230" s="220">
        <v>2.069</v>
      </c>
      <c r="I230" s="221"/>
      <c r="J230" s="222">
        <f>ROUND(I230*H230,2)</f>
        <v>0</v>
      </c>
      <c r="K230" s="218" t="s">
        <v>210</v>
      </c>
      <c r="L230" s="46"/>
      <c r="M230" s="223" t="s">
        <v>19</v>
      </c>
      <c r="N230" s="224" t="s">
        <v>43</v>
      </c>
      <c r="O230" s="86"/>
      <c r="P230" s="225">
        <f>O230*H230</f>
        <v>0</v>
      </c>
      <c r="Q230" s="225">
        <v>0</v>
      </c>
      <c r="R230" s="225">
        <f>Q230*H230</f>
        <v>0</v>
      </c>
      <c r="S230" s="225">
        <v>0.063</v>
      </c>
      <c r="T230" s="226">
        <f>S230*H230</f>
        <v>0.13034699999999999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7" t="s">
        <v>211</v>
      </c>
      <c r="AT230" s="227" t="s">
        <v>206</v>
      </c>
      <c r="AU230" s="227" t="s">
        <v>81</v>
      </c>
      <c r="AY230" s="19" t="s">
        <v>203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19" t="s">
        <v>79</v>
      </c>
      <c r="BK230" s="228">
        <f>ROUND(I230*H230,2)</f>
        <v>0</v>
      </c>
      <c r="BL230" s="19" t="s">
        <v>211</v>
      </c>
      <c r="BM230" s="227" t="s">
        <v>1405</v>
      </c>
    </row>
    <row r="231" s="2" customFormat="1">
      <c r="A231" s="40"/>
      <c r="B231" s="41"/>
      <c r="C231" s="42"/>
      <c r="D231" s="229" t="s">
        <v>213</v>
      </c>
      <c r="E231" s="42"/>
      <c r="F231" s="230" t="s">
        <v>271</v>
      </c>
      <c r="G231" s="42"/>
      <c r="H231" s="42"/>
      <c r="I231" s="231"/>
      <c r="J231" s="42"/>
      <c r="K231" s="42"/>
      <c r="L231" s="46"/>
      <c r="M231" s="232"/>
      <c r="N231" s="233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213</v>
      </c>
      <c r="AU231" s="19" t="s">
        <v>81</v>
      </c>
    </row>
    <row r="232" s="13" customFormat="1">
      <c r="A232" s="13"/>
      <c r="B232" s="234"/>
      <c r="C232" s="235"/>
      <c r="D232" s="236" t="s">
        <v>215</v>
      </c>
      <c r="E232" s="237" t="s">
        <v>19</v>
      </c>
      <c r="F232" s="238" t="s">
        <v>1366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215</v>
      </c>
      <c r="AU232" s="244" t="s">
        <v>81</v>
      </c>
      <c r="AV232" s="13" t="s">
        <v>79</v>
      </c>
      <c r="AW232" s="13" t="s">
        <v>33</v>
      </c>
      <c r="AX232" s="13" t="s">
        <v>72</v>
      </c>
      <c r="AY232" s="244" t="s">
        <v>203</v>
      </c>
    </row>
    <row r="233" s="13" customFormat="1">
      <c r="A233" s="13"/>
      <c r="B233" s="234"/>
      <c r="C233" s="235"/>
      <c r="D233" s="236" t="s">
        <v>215</v>
      </c>
      <c r="E233" s="237" t="s">
        <v>19</v>
      </c>
      <c r="F233" s="238" t="s">
        <v>1406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215</v>
      </c>
      <c r="AU233" s="244" t="s">
        <v>81</v>
      </c>
      <c r="AV233" s="13" t="s">
        <v>79</v>
      </c>
      <c r="AW233" s="13" t="s">
        <v>33</v>
      </c>
      <c r="AX233" s="13" t="s">
        <v>72</v>
      </c>
      <c r="AY233" s="244" t="s">
        <v>203</v>
      </c>
    </row>
    <row r="234" s="13" customFormat="1">
      <c r="A234" s="13"/>
      <c r="B234" s="234"/>
      <c r="C234" s="235"/>
      <c r="D234" s="236" t="s">
        <v>215</v>
      </c>
      <c r="E234" s="237" t="s">
        <v>19</v>
      </c>
      <c r="F234" s="238" t="s">
        <v>1407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215</v>
      </c>
      <c r="AU234" s="244" t="s">
        <v>81</v>
      </c>
      <c r="AV234" s="13" t="s">
        <v>79</v>
      </c>
      <c r="AW234" s="13" t="s">
        <v>33</v>
      </c>
      <c r="AX234" s="13" t="s">
        <v>72</v>
      </c>
      <c r="AY234" s="244" t="s">
        <v>203</v>
      </c>
    </row>
    <row r="235" s="13" customFormat="1">
      <c r="A235" s="13"/>
      <c r="B235" s="234"/>
      <c r="C235" s="235"/>
      <c r="D235" s="236" t="s">
        <v>215</v>
      </c>
      <c r="E235" s="237" t="s">
        <v>19</v>
      </c>
      <c r="F235" s="238" t="s">
        <v>254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215</v>
      </c>
      <c r="AU235" s="244" t="s">
        <v>81</v>
      </c>
      <c r="AV235" s="13" t="s">
        <v>79</v>
      </c>
      <c r="AW235" s="13" t="s">
        <v>33</v>
      </c>
      <c r="AX235" s="13" t="s">
        <v>72</v>
      </c>
      <c r="AY235" s="244" t="s">
        <v>203</v>
      </c>
    </row>
    <row r="236" s="13" customFormat="1">
      <c r="A236" s="13"/>
      <c r="B236" s="234"/>
      <c r="C236" s="235"/>
      <c r="D236" s="236" t="s">
        <v>215</v>
      </c>
      <c r="E236" s="237" t="s">
        <v>19</v>
      </c>
      <c r="F236" s="238" t="s">
        <v>1408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215</v>
      </c>
      <c r="AU236" s="244" t="s">
        <v>81</v>
      </c>
      <c r="AV236" s="13" t="s">
        <v>79</v>
      </c>
      <c r="AW236" s="13" t="s">
        <v>33</v>
      </c>
      <c r="AX236" s="13" t="s">
        <v>72</v>
      </c>
      <c r="AY236" s="244" t="s">
        <v>203</v>
      </c>
    </row>
    <row r="237" s="14" customFormat="1">
      <c r="A237" s="14"/>
      <c r="B237" s="245"/>
      <c r="C237" s="246"/>
      <c r="D237" s="236" t="s">
        <v>215</v>
      </c>
      <c r="E237" s="247" t="s">
        <v>19</v>
      </c>
      <c r="F237" s="248" t="s">
        <v>1409</v>
      </c>
      <c r="G237" s="246"/>
      <c r="H237" s="249">
        <v>2.069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215</v>
      </c>
      <c r="AU237" s="255" t="s">
        <v>81</v>
      </c>
      <c r="AV237" s="14" t="s">
        <v>81</v>
      </c>
      <c r="AW237" s="14" t="s">
        <v>33</v>
      </c>
      <c r="AX237" s="14" t="s">
        <v>72</v>
      </c>
      <c r="AY237" s="255" t="s">
        <v>203</v>
      </c>
    </row>
    <row r="238" s="15" customFormat="1">
      <c r="A238" s="15"/>
      <c r="B238" s="256"/>
      <c r="C238" s="257"/>
      <c r="D238" s="236" t="s">
        <v>215</v>
      </c>
      <c r="E238" s="258" t="s">
        <v>19</v>
      </c>
      <c r="F238" s="259" t="s">
        <v>246</v>
      </c>
      <c r="G238" s="257"/>
      <c r="H238" s="260">
        <v>2.069</v>
      </c>
      <c r="I238" s="261"/>
      <c r="J238" s="257"/>
      <c r="K238" s="257"/>
      <c r="L238" s="262"/>
      <c r="M238" s="263"/>
      <c r="N238" s="264"/>
      <c r="O238" s="264"/>
      <c r="P238" s="264"/>
      <c r="Q238" s="264"/>
      <c r="R238" s="264"/>
      <c r="S238" s="264"/>
      <c r="T238" s="26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6" t="s">
        <v>215</v>
      </c>
      <c r="AU238" s="266" t="s">
        <v>81</v>
      </c>
      <c r="AV238" s="15" t="s">
        <v>211</v>
      </c>
      <c r="AW238" s="15" t="s">
        <v>33</v>
      </c>
      <c r="AX238" s="15" t="s">
        <v>79</v>
      </c>
      <c r="AY238" s="266" t="s">
        <v>203</v>
      </c>
    </row>
    <row r="239" s="12" customFormat="1" ht="22.8" customHeight="1">
      <c r="A239" s="12"/>
      <c r="B239" s="200"/>
      <c r="C239" s="201"/>
      <c r="D239" s="202" t="s">
        <v>71</v>
      </c>
      <c r="E239" s="214" t="s">
        <v>573</v>
      </c>
      <c r="F239" s="214" t="s">
        <v>574</v>
      </c>
      <c r="G239" s="201"/>
      <c r="H239" s="201"/>
      <c r="I239" s="204"/>
      <c r="J239" s="215">
        <f>BK239</f>
        <v>0</v>
      </c>
      <c r="K239" s="201"/>
      <c r="L239" s="206"/>
      <c r="M239" s="207"/>
      <c r="N239" s="208"/>
      <c r="O239" s="208"/>
      <c r="P239" s="209">
        <f>SUM(P240:P305)</f>
        <v>0</v>
      </c>
      <c r="Q239" s="208"/>
      <c r="R239" s="209">
        <f>SUM(R240:R305)</f>
        <v>0</v>
      </c>
      <c r="S239" s="208"/>
      <c r="T239" s="210">
        <f>SUM(T240:T305)</f>
        <v>3.6909999999999998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11" t="s">
        <v>79</v>
      </c>
      <c r="AT239" s="212" t="s">
        <v>71</v>
      </c>
      <c r="AU239" s="212" t="s">
        <v>79</v>
      </c>
      <c r="AY239" s="211" t="s">
        <v>203</v>
      </c>
      <c r="BK239" s="213">
        <f>SUM(BK240:BK305)</f>
        <v>0</v>
      </c>
    </row>
    <row r="240" s="2" customFormat="1" ht="24.15" customHeight="1">
      <c r="A240" s="40"/>
      <c r="B240" s="41"/>
      <c r="C240" s="216" t="s">
        <v>290</v>
      </c>
      <c r="D240" s="216" t="s">
        <v>206</v>
      </c>
      <c r="E240" s="217" t="s">
        <v>1410</v>
      </c>
      <c r="F240" s="218" t="s">
        <v>1411</v>
      </c>
      <c r="G240" s="219" t="s">
        <v>358</v>
      </c>
      <c r="H240" s="220">
        <v>16</v>
      </c>
      <c r="I240" s="221"/>
      <c r="J240" s="222">
        <f>ROUND(I240*H240,2)</f>
        <v>0</v>
      </c>
      <c r="K240" s="218" t="s">
        <v>210</v>
      </c>
      <c r="L240" s="46"/>
      <c r="M240" s="223" t="s">
        <v>19</v>
      </c>
      <c r="N240" s="224" t="s">
        <v>43</v>
      </c>
      <c r="O240" s="86"/>
      <c r="P240" s="225">
        <f>O240*H240</f>
        <v>0</v>
      </c>
      <c r="Q240" s="225">
        <v>0</v>
      </c>
      <c r="R240" s="225">
        <f>Q240*H240</f>
        <v>0</v>
      </c>
      <c r="S240" s="225">
        <v>0.031</v>
      </c>
      <c r="T240" s="226">
        <f>S240*H240</f>
        <v>0.496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7" t="s">
        <v>211</v>
      </c>
      <c r="AT240" s="227" t="s">
        <v>206</v>
      </c>
      <c r="AU240" s="227" t="s">
        <v>81</v>
      </c>
      <c r="AY240" s="19" t="s">
        <v>203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19" t="s">
        <v>79</v>
      </c>
      <c r="BK240" s="228">
        <f>ROUND(I240*H240,2)</f>
        <v>0</v>
      </c>
      <c r="BL240" s="19" t="s">
        <v>211</v>
      </c>
      <c r="BM240" s="227" t="s">
        <v>1412</v>
      </c>
    </row>
    <row r="241" s="2" customFormat="1">
      <c r="A241" s="40"/>
      <c r="B241" s="41"/>
      <c r="C241" s="42"/>
      <c r="D241" s="229" t="s">
        <v>213</v>
      </c>
      <c r="E241" s="42"/>
      <c r="F241" s="230" t="s">
        <v>1413</v>
      </c>
      <c r="G241" s="42"/>
      <c r="H241" s="42"/>
      <c r="I241" s="231"/>
      <c r="J241" s="42"/>
      <c r="K241" s="42"/>
      <c r="L241" s="46"/>
      <c r="M241" s="232"/>
      <c r="N241" s="233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213</v>
      </c>
      <c r="AU241" s="19" t="s">
        <v>81</v>
      </c>
    </row>
    <row r="242" s="13" customFormat="1">
      <c r="A242" s="13"/>
      <c r="B242" s="234"/>
      <c r="C242" s="235"/>
      <c r="D242" s="236" t="s">
        <v>215</v>
      </c>
      <c r="E242" s="237" t="s">
        <v>19</v>
      </c>
      <c r="F242" s="238" t="s">
        <v>1366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215</v>
      </c>
      <c r="AU242" s="244" t="s">
        <v>81</v>
      </c>
      <c r="AV242" s="13" t="s">
        <v>79</v>
      </c>
      <c r="AW242" s="13" t="s">
        <v>33</v>
      </c>
      <c r="AX242" s="13" t="s">
        <v>72</v>
      </c>
      <c r="AY242" s="244" t="s">
        <v>203</v>
      </c>
    </row>
    <row r="243" s="13" customFormat="1">
      <c r="A243" s="13"/>
      <c r="B243" s="234"/>
      <c r="C243" s="235"/>
      <c r="D243" s="236" t="s">
        <v>215</v>
      </c>
      <c r="E243" s="237" t="s">
        <v>19</v>
      </c>
      <c r="F243" s="238" t="s">
        <v>1414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215</v>
      </c>
      <c r="AU243" s="244" t="s">
        <v>81</v>
      </c>
      <c r="AV243" s="13" t="s">
        <v>79</v>
      </c>
      <c r="AW243" s="13" t="s">
        <v>33</v>
      </c>
      <c r="AX243" s="13" t="s">
        <v>72</v>
      </c>
      <c r="AY243" s="244" t="s">
        <v>203</v>
      </c>
    </row>
    <row r="244" s="13" customFormat="1">
      <c r="A244" s="13"/>
      <c r="B244" s="234"/>
      <c r="C244" s="235"/>
      <c r="D244" s="236" t="s">
        <v>215</v>
      </c>
      <c r="E244" s="237" t="s">
        <v>19</v>
      </c>
      <c r="F244" s="238" t="s">
        <v>1373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215</v>
      </c>
      <c r="AU244" s="244" t="s">
        <v>81</v>
      </c>
      <c r="AV244" s="13" t="s">
        <v>79</v>
      </c>
      <c r="AW244" s="13" t="s">
        <v>33</v>
      </c>
      <c r="AX244" s="13" t="s">
        <v>72</v>
      </c>
      <c r="AY244" s="244" t="s">
        <v>203</v>
      </c>
    </row>
    <row r="245" s="13" customFormat="1">
      <c r="A245" s="13"/>
      <c r="B245" s="234"/>
      <c r="C245" s="235"/>
      <c r="D245" s="236" t="s">
        <v>215</v>
      </c>
      <c r="E245" s="237" t="s">
        <v>19</v>
      </c>
      <c r="F245" s="238" t="s">
        <v>1415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215</v>
      </c>
      <c r="AU245" s="244" t="s">
        <v>81</v>
      </c>
      <c r="AV245" s="13" t="s">
        <v>79</v>
      </c>
      <c r="AW245" s="13" t="s">
        <v>33</v>
      </c>
      <c r="AX245" s="13" t="s">
        <v>72</v>
      </c>
      <c r="AY245" s="244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1416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4" customFormat="1">
      <c r="A247" s="14"/>
      <c r="B247" s="245"/>
      <c r="C247" s="246"/>
      <c r="D247" s="236" t="s">
        <v>215</v>
      </c>
      <c r="E247" s="247" t="s">
        <v>19</v>
      </c>
      <c r="F247" s="248" t="s">
        <v>81</v>
      </c>
      <c r="G247" s="246"/>
      <c r="H247" s="249">
        <v>2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215</v>
      </c>
      <c r="AU247" s="255" t="s">
        <v>81</v>
      </c>
      <c r="AV247" s="14" t="s">
        <v>81</v>
      </c>
      <c r="AW247" s="14" t="s">
        <v>33</v>
      </c>
      <c r="AX247" s="14" t="s">
        <v>72</v>
      </c>
      <c r="AY247" s="255" t="s">
        <v>203</v>
      </c>
    </row>
    <row r="248" s="13" customFormat="1">
      <c r="A248" s="13"/>
      <c r="B248" s="234"/>
      <c r="C248" s="235"/>
      <c r="D248" s="236" t="s">
        <v>215</v>
      </c>
      <c r="E248" s="237" t="s">
        <v>19</v>
      </c>
      <c r="F248" s="238" t="s">
        <v>1366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215</v>
      </c>
      <c r="AU248" s="244" t="s">
        <v>81</v>
      </c>
      <c r="AV248" s="13" t="s">
        <v>79</v>
      </c>
      <c r="AW248" s="13" t="s">
        <v>33</v>
      </c>
      <c r="AX248" s="13" t="s">
        <v>72</v>
      </c>
      <c r="AY248" s="244" t="s">
        <v>203</v>
      </c>
    </row>
    <row r="249" s="13" customFormat="1">
      <c r="A249" s="13"/>
      <c r="B249" s="234"/>
      <c r="C249" s="235"/>
      <c r="D249" s="236" t="s">
        <v>215</v>
      </c>
      <c r="E249" s="237" t="s">
        <v>19</v>
      </c>
      <c r="F249" s="238" t="s">
        <v>1417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215</v>
      </c>
      <c r="AU249" s="244" t="s">
        <v>81</v>
      </c>
      <c r="AV249" s="13" t="s">
        <v>79</v>
      </c>
      <c r="AW249" s="13" t="s">
        <v>33</v>
      </c>
      <c r="AX249" s="13" t="s">
        <v>72</v>
      </c>
      <c r="AY249" s="244" t="s">
        <v>203</v>
      </c>
    </row>
    <row r="250" s="13" customFormat="1">
      <c r="A250" s="13"/>
      <c r="B250" s="234"/>
      <c r="C250" s="235"/>
      <c r="D250" s="236" t="s">
        <v>215</v>
      </c>
      <c r="E250" s="237" t="s">
        <v>19</v>
      </c>
      <c r="F250" s="238" t="s">
        <v>1375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215</v>
      </c>
      <c r="AU250" s="244" t="s">
        <v>81</v>
      </c>
      <c r="AV250" s="13" t="s">
        <v>79</v>
      </c>
      <c r="AW250" s="13" t="s">
        <v>33</v>
      </c>
      <c r="AX250" s="13" t="s">
        <v>72</v>
      </c>
      <c r="AY250" s="244" t="s">
        <v>203</v>
      </c>
    </row>
    <row r="251" s="13" customFormat="1">
      <c r="A251" s="13"/>
      <c r="B251" s="234"/>
      <c r="C251" s="235"/>
      <c r="D251" s="236" t="s">
        <v>215</v>
      </c>
      <c r="E251" s="237" t="s">
        <v>19</v>
      </c>
      <c r="F251" s="238" t="s">
        <v>1415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215</v>
      </c>
      <c r="AU251" s="244" t="s">
        <v>81</v>
      </c>
      <c r="AV251" s="13" t="s">
        <v>79</v>
      </c>
      <c r="AW251" s="13" t="s">
        <v>33</v>
      </c>
      <c r="AX251" s="13" t="s">
        <v>72</v>
      </c>
      <c r="AY251" s="244" t="s">
        <v>203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1416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4" customFormat="1">
      <c r="A253" s="14"/>
      <c r="B253" s="245"/>
      <c r="C253" s="246"/>
      <c r="D253" s="236" t="s">
        <v>215</v>
      </c>
      <c r="E253" s="247" t="s">
        <v>19</v>
      </c>
      <c r="F253" s="248" t="s">
        <v>81</v>
      </c>
      <c r="G253" s="246"/>
      <c r="H253" s="249">
        <v>2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215</v>
      </c>
      <c r="AU253" s="255" t="s">
        <v>81</v>
      </c>
      <c r="AV253" s="14" t="s">
        <v>81</v>
      </c>
      <c r="AW253" s="14" t="s">
        <v>33</v>
      </c>
      <c r="AX253" s="14" t="s">
        <v>72</v>
      </c>
      <c r="AY253" s="255" t="s">
        <v>203</v>
      </c>
    </row>
    <row r="254" s="13" customFormat="1">
      <c r="A254" s="13"/>
      <c r="B254" s="234"/>
      <c r="C254" s="235"/>
      <c r="D254" s="236" t="s">
        <v>215</v>
      </c>
      <c r="E254" s="237" t="s">
        <v>19</v>
      </c>
      <c r="F254" s="238" t="s">
        <v>1366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215</v>
      </c>
      <c r="AU254" s="244" t="s">
        <v>81</v>
      </c>
      <c r="AV254" s="13" t="s">
        <v>79</v>
      </c>
      <c r="AW254" s="13" t="s">
        <v>33</v>
      </c>
      <c r="AX254" s="13" t="s">
        <v>72</v>
      </c>
      <c r="AY254" s="244" t="s">
        <v>203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1418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3" customFormat="1">
      <c r="A256" s="13"/>
      <c r="B256" s="234"/>
      <c r="C256" s="235"/>
      <c r="D256" s="236" t="s">
        <v>215</v>
      </c>
      <c r="E256" s="237" t="s">
        <v>19</v>
      </c>
      <c r="F256" s="238" t="s">
        <v>447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215</v>
      </c>
      <c r="AU256" s="244" t="s">
        <v>81</v>
      </c>
      <c r="AV256" s="13" t="s">
        <v>79</v>
      </c>
      <c r="AW256" s="13" t="s">
        <v>33</v>
      </c>
      <c r="AX256" s="13" t="s">
        <v>72</v>
      </c>
      <c r="AY256" s="244" t="s">
        <v>203</v>
      </c>
    </row>
    <row r="257" s="13" customFormat="1">
      <c r="A257" s="13"/>
      <c r="B257" s="234"/>
      <c r="C257" s="235"/>
      <c r="D257" s="236" t="s">
        <v>215</v>
      </c>
      <c r="E257" s="237" t="s">
        <v>19</v>
      </c>
      <c r="F257" s="238" t="s">
        <v>1415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215</v>
      </c>
      <c r="AU257" s="244" t="s">
        <v>81</v>
      </c>
      <c r="AV257" s="13" t="s">
        <v>79</v>
      </c>
      <c r="AW257" s="13" t="s">
        <v>33</v>
      </c>
      <c r="AX257" s="13" t="s">
        <v>72</v>
      </c>
      <c r="AY257" s="244" t="s">
        <v>203</v>
      </c>
    </row>
    <row r="258" s="13" customFormat="1">
      <c r="A258" s="13"/>
      <c r="B258" s="234"/>
      <c r="C258" s="235"/>
      <c r="D258" s="236" t="s">
        <v>215</v>
      </c>
      <c r="E258" s="237" t="s">
        <v>19</v>
      </c>
      <c r="F258" s="238" t="s">
        <v>1419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215</v>
      </c>
      <c r="AU258" s="244" t="s">
        <v>81</v>
      </c>
      <c r="AV258" s="13" t="s">
        <v>79</v>
      </c>
      <c r="AW258" s="13" t="s">
        <v>33</v>
      </c>
      <c r="AX258" s="13" t="s">
        <v>72</v>
      </c>
      <c r="AY258" s="244" t="s">
        <v>203</v>
      </c>
    </row>
    <row r="259" s="14" customFormat="1">
      <c r="A259" s="14"/>
      <c r="B259" s="245"/>
      <c r="C259" s="246"/>
      <c r="D259" s="236" t="s">
        <v>215</v>
      </c>
      <c r="E259" s="247" t="s">
        <v>19</v>
      </c>
      <c r="F259" s="248" t="s">
        <v>211</v>
      </c>
      <c r="G259" s="246"/>
      <c r="H259" s="249">
        <v>4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215</v>
      </c>
      <c r="AU259" s="255" t="s">
        <v>81</v>
      </c>
      <c r="AV259" s="14" t="s">
        <v>81</v>
      </c>
      <c r="AW259" s="14" t="s">
        <v>33</v>
      </c>
      <c r="AX259" s="14" t="s">
        <v>72</v>
      </c>
      <c r="AY259" s="255" t="s">
        <v>203</v>
      </c>
    </row>
    <row r="260" s="13" customFormat="1">
      <c r="A260" s="13"/>
      <c r="B260" s="234"/>
      <c r="C260" s="235"/>
      <c r="D260" s="236" t="s">
        <v>215</v>
      </c>
      <c r="E260" s="237" t="s">
        <v>19</v>
      </c>
      <c r="F260" s="238" t="s">
        <v>1366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215</v>
      </c>
      <c r="AU260" s="244" t="s">
        <v>81</v>
      </c>
      <c r="AV260" s="13" t="s">
        <v>79</v>
      </c>
      <c r="AW260" s="13" t="s">
        <v>33</v>
      </c>
      <c r="AX260" s="13" t="s">
        <v>72</v>
      </c>
      <c r="AY260" s="244" t="s">
        <v>203</v>
      </c>
    </row>
    <row r="261" s="13" customFormat="1">
      <c r="A261" s="13"/>
      <c r="B261" s="234"/>
      <c r="C261" s="235"/>
      <c r="D261" s="236" t="s">
        <v>215</v>
      </c>
      <c r="E261" s="237" t="s">
        <v>19</v>
      </c>
      <c r="F261" s="238" t="s">
        <v>1420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215</v>
      </c>
      <c r="AU261" s="244" t="s">
        <v>81</v>
      </c>
      <c r="AV261" s="13" t="s">
        <v>79</v>
      </c>
      <c r="AW261" s="13" t="s">
        <v>33</v>
      </c>
      <c r="AX261" s="13" t="s">
        <v>72</v>
      </c>
      <c r="AY261" s="244" t="s">
        <v>203</v>
      </c>
    </row>
    <row r="262" s="13" customFormat="1">
      <c r="A262" s="13"/>
      <c r="B262" s="234"/>
      <c r="C262" s="235"/>
      <c r="D262" s="236" t="s">
        <v>215</v>
      </c>
      <c r="E262" s="237" t="s">
        <v>19</v>
      </c>
      <c r="F262" s="238" t="s">
        <v>444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215</v>
      </c>
      <c r="AU262" s="244" t="s">
        <v>81</v>
      </c>
      <c r="AV262" s="13" t="s">
        <v>79</v>
      </c>
      <c r="AW262" s="13" t="s">
        <v>33</v>
      </c>
      <c r="AX262" s="13" t="s">
        <v>72</v>
      </c>
      <c r="AY262" s="244" t="s">
        <v>203</v>
      </c>
    </row>
    <row r="263" s="13" customFormat="1">
      <c r="A263" s="13"/>
      <c r="B263" s="234"/>
      <c r="C263" s="235"/>
      <c r="D263" s="236" t="s">
        <v>215</v>
      </c>
      <c r="E263" s="237" t="s">
        <v>19</v>
      </c>
      <c r="F263" s="238" t="s">
        <v>1415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215</v>
      </c>
      <c r="AU263" s="244" t="s">
        <v>81</v>
      </c>
      <c r="AV263" s="13" t="s">
        <v>79</v>
      </c>
      <c r="AW263" s="13" t="s">
        <v>33</v>
      </c>
      <c r="AX263" s="13" t="s">
        <v>72</v>
      </c>
      <c r="AY263" s="244" t="s">
        <v>203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1419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4" customFormat="1">
      <c r="A265" s="14"/>
      <c r="B265" s="245"/>
      <c r="C265" s="246"/>
      <c r="D265" s="236" t="s">
        <v>215</v>
      </c>
      <c r="E265" s="247" t="s">
        <v>19</v>
      </c>
      <c r="F265" s="248" t="s">
        <v>211</v>
      </c>
      <c r="G265" s="246"/>
      <c r="H265" s="249">
        <v>4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215</v>
      </c>
      <c r="AU265" s="255" t="s">
        <v>81</v>
      </c>
      <c r="AV265" s="14" t="s">
        <v>81</v>
      </c>
      <c r="AW265" s="14" t="s">
        <v>33</v>
      </c>
      <c r="AX265" s="14" t="s">
        <v>72</v>
      </c>
      <c r="AY265" s="255" t="s">
        <v>203</v>
      </c>
    </row>
    <row r="266" s="13" customFormat="1">
      <c r="A266" s="13"/>
      <c r="B266" s="234"/>
      <c r="C266" s="235"/>
      <c r="D266" s="236" t="s">
        <v>215</v>
      </c>
      <c r="E266" s="237" t="s">
        <v>19</v>
      </c>
      <c r="F266" s="238" t="s">
        <v>1366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215</v>
      </c>
      <c r="AU266" s="244" t="s">
        <v>81</v>
      </c>
      <c r="AV266" s="13" t="s">
        <v>79</v>
      </c>
      <c r="AW266" s="13" t="s">
        <v>33</v>
      </c>
      <c r="AX266" s="13" t="s">
        <v>72</v>
      </c>
      <c r="AY266" s="244" t="s">
        <v>203</v>
      </c>
    </row>
    <row r="267" s="13" customFormat="1">
      <c r="A267" s="13"/>
      <c r="B267" s="234"/>
      <c r="C267" s="235"/>
      <c r="D267" s="236" t="s">
        <v>215</v>
      </c>
      <c r="E267" s="237" t="s">
        <v>19</v>
      </c>
      <c r="F267" s="238" t="s">
        <v>496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215</v>
      </c>
      <c r="AU267" s="244" t="s">
        <v>81</v>
      </c>
      <c r="AV267" s="13" t="s">
        <v>79</v>
      </c>
      <c r="AW267" s="13" t="s">
        <v>33</v>
      </c>
      <c r="AX267" s="13" t="s">
        <v>72</v>
      </c>
      <c r="AY267" s="244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1382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3" customFormat="1">
      <c r="A269" s="13"/>
      <c r="B269" s="234"/>
      <c r="C269" s="235"/>
      <c r="D269" s="236" t="s">
        <v>215</v>
      </c>
      <c r="E269" s="237" t="s">
        <v>19</v>
      </c>
      <c r="F269" s="238" t="s">
        <v>1415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215</v>
      </c>
      <c r="AU269" s="244" t="s">
        <v>81</v>
      </c>
      <c r="AV269" s="13" t="s">
        <v>79</v>
      </c>
      <c r="AW269" s="13" t="s">
        <v>33</v>
      </c>
      <c r="AX269" s="13" t="s">
        <v>72</v>
      </c>
      <c r="AY269" s="244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1419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4" customFormat="1">
      <c r="A271" s="14"/>
      <c r="B271" s="245"/>
      <c r="C271" s="246"/>
      <c r="D271" s="236" t="s">
        <v>215</v>
      </c>
      <c r="E271" s="247" t="s">
        <v>19</v>
      </c>
      <c r="F271" s="248" t="s">
        <v>211</v>
      </c>
      <c r="G271" s="246"/>
      <c r="H271" s="249">
        <v>4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215</v>
      </c>
      <c r="AU271" s="255" t="s">
        <v>81</v>
      </c>
      <c r="AV271" s="14" t="s">
        <v>81</v>
      </c>
      <c r="AW271" s="14" t="s">
        <v>33</v>
      </c>
      <c r="AX271" s="14" t="s">
        <v>72</v>
      </c>
      <c r="AY271" s="255" t="s">
        <v>203</v>
      </c>
    </row>
    <row r="272" s="15" customFormat="1">
      <c r="A272" s="15"/>
      <c r="B272" s="256"/>
      <c r="C272" s="257"/>
      <c r="D272" s="236" t="s">
        <v>215</v>
      </c>
      <c r="E272" s="258" t="s">
        <v>19</v>
      </c>
      <c r="F272" s="259" t="s">
        <v>246</v>
      </c>
      <c r="G272" s="257"/>
      <c r="H272" s="260">
        <v>16</v>
      </c>
      <c r="I272" s="261"/>
      <c r="J272" s="257"/>
      <c r="K272" s="257"/>
      <c r="L272" s="262"/>
      <c r="M272" s="263"/>
      <c r="N272" s="264"/>
      <c r="O272" s="264"/>
      <c r="P272" s="264"/>
      <c r="Q272" s="264"/>
      <c r="R272" s="264"/>
      <c r="S272" s="264"/>
      <c r="T272" s="26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6" t="s">
        <v>215</v>
      </c>
      <c r="AU272" s="266" t="s">
        <v>81</v>
      </c>
      <c r="AV272" s="15" t="s">
        <v>211</v>
      </c>
      <c r="AW272" s="15" t="s">
        <v>33</v>
      </c>
      <c r="AX272" s="15" t="s">
        <v>79</v>
      </c>
      <c r="AY272" s="266" t="s">
        <v>203</v>
      </c>
    </row>
    <row r="273" s="2" customFormat="1" ht="24.15" customHeight="1">
      <c r="A273" s="40"/>
      <c r="B273" s="41"/>
      <c r="C273" s="216" t="s">
        <v>296</v>
      </c>
      <c r="D273" s="216" t="s">
        <v>206</v>
      </c>
      <c r="E273" s="217" t="s">
        <v>1421</v>
      </c>
      <c r="F273" s="218" t="s">
        <v>1422</v>
      </c>
      <c r="G273" s="219" t="s">
        <v>1423</v>
      </c>
      <c r="H273" s="220">
        <v>1.7749999999999999</v>
      </c>
      <c r="I273" s="221"/>
      <c r="J273" s="222">
        <f>ROUND(I273*H273,2)</f>
        <v>0</v>
      </c>
      <c r="K273" s="218" t="s">
        <v>210</v>
      </c>
      <c r="L273" s="46"/>
      <c r="M273" s="223" t="s">
        <v>19</v>
      </c>
      <c r="N273" s="224" t="s">
        <v>43</v>
      </c>
      <c r="O273" s="86"/>
      <c r="P273" s="225">
        <f>O273*H273</f>
        <v>0</v>
      </c>
      <c r="Q273" s="225">
        <v>0</v>
      </c>
      <c r="R273" s="225">
        <f>Q273*H273</f>
        <v>0</v>
      </c>
      <c r="S273" s="225">
        <v>1.8</v>
      </c>
      <c r="T273" s="226">
        <f>S273*H273</f>
        <v>3.1949999999999998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7" t="s">
        <v>211</v>
      </c>
      <c r="AT273" s="227" t="s">
        <v>206</v>
      </c>
      <c r="AU273" s="227" t="s">
        <v>81</v>
      </c>
      <c r="AY273" s="19" t="s">
        <v>203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19" t="s">
        <v>79</v>
      </c>
      <c r="BK273" s="228">
        <f>ROUND(I273*H273,2)</f>
        <v>0</v>
      </c>
      <c r="BL273" s="19" t="s">
        <v>211</v>
      </c>
      <c r="BM273" s="227" t="s">
        <v>1424</v>
      </c>
    </row>
    <row r="274" s="2" customFormat="1">
      <c r="A274" s="40"/>
      <c r="B274" s="41"/>
      <c r="C274" s="42"/>
      <c r="D274" s="229" t="s">
        <v>213</v>
      </c>
      <c r="E274" s="42"/>
      <c r="F274" s="230" t="s">
        <v>1425</v>
      </c>
      <c r="G274" s="42"/>
      <c r="H274" s="42"/>
      <c r="I274" s="231"/>
      <c r="J274" s="42"/>
      <c r="K274" s="42"/>
      <c r="L274" s="46"/>
      <c r="M274" s="232"/>
      <c r="N274" s="233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213</v>
      </c>
      <c r="AU274" s="19" t="s">
        <v>81</v>
      </c>
    </row>
    <row r="275" s="13" customFormat="1">
      <c r="A275" s="13"/>
      <c r="B275" s="234"/>
      <c r="C275" s="235"/>
      <c r="D275" s="236" t="s">
        <v>215</v>
      </c>
      <c r="E275" s="237" t="s">
        <v>19</v>
      </c>
      <c r="F275" s="238" t="s">
        <v>1366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215</v>
      </c>
      <c r="AU275" s="244" t="s">
        <v>81</v>
      </c>
      <c r="AV275" s="13" t="s">
        <v>79</v>
      </c>
      <c r="AW275" s="13" t="s">
        <v>33</v>
      </c>
      <c r="AX275" s="13" t="s">
        <v>72</v>
      </c>
      <c r="AY275" s="244" t="s">
        <v>203</v>
      </c>
    </row>
    <row r="276" s="13" customFormat="1">
      <c r="A276" s="13"/>
      <c r="B276" s="234"/>
      <c r="C276" s="235"/>
      <c r="D276" s="236" t="s">
        <v>215</v>
      </c>
      <c r="E276" s="237" t="s">
        <v>19</v>
      </c>
      <c r="F276" s="238" t="s">
        <v>1426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215</v>
      </c>
      <c r="AU276" s="244" t="s">
        <v>81</v>
      </c>
      <c r="AV276" s="13" t="s">
        <v>79</v>
      </c>
      <c r="AW276" s="13" t="s">
        <v>33</v>
      </c>
      <c r="AX276" s="13" t="s">
        <v>72</v>
      </c>
      <c r="AY276" s="244" t="s">
        <v>203</v>
      </c>
    </row>
    <row r="277" s="13" customFormat="1">
      <c r="A277" s="13"/>
      <c r="B277" s="234"/>
      <c r="C277" s="235"/>
      <c r="D277" s="236" t="s">
        <v>215</v>
      </c>
      <c r="E277" s="237" t="s">
        <v>19</v>
      </c>
      <c r="F277" s="238" t="s">
        <v>1373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215</v>
      </c>
      <c r="AU277" s="244" t="s">
        <v>81</v>
      </c>
      <c r="AV277" s="13" t="s">
        <v>79</v>
      </c>
      <c r="AW277" s="13" t="s">
        <v>33</v>
      </c>
      <c r="AX277" s="13" t="s">
        <v>72</v>
      </c>
      <c r="AY277" s="244" t="s">
        <v>203</v>
      </c>
    </row>
    <row r="278" s="13" customFormat="1">
      <c r="A278" s="13"/>
      <c r="B278" s="234"/>
      <c r="C278" s="235"/>
      <c r="D278" s="236" t="s">
        <v>215</v>
      </c>
      <c r="E278" s="237" t="s">
        <v>19</v>
      </c>
      <c r="F278" s="238" t="s">
        <v>1427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215</v>
      </c>
      <c r="AU278" s="244" t="s">
        <v>81</v>
      </c>
      <c r="AV278" s="13" t="s">
        <v>79</v>
      </c>
      <c r="AW278" s="13" t="s">
        <v>33</v>
      </c>
      <c r="AX278" s="13" t="s">
        <v>72</v>
      </c>
      <c r="AY278" s="244" t="s">
        <v>203</v>
      </c>
    </row>
    <row r="279" s="13" customFormat="1">
      <c r="A279" s="13"/>
      <c r="B279" s="234"/>
      <c r="C279" s="235"/>
      <c r="D279" s="236" t="s">
        <v>215</v>
      </c>
      <c r="E279" s="237" t="s">
        <v>19</v>
      </c>
      <c r="F279" s="238" t="s">
        <v>1428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215</v>
      </c>
      <c r="AU279" s="244" t="s">
        <v>81</v>
      </c>
      <c r="AV279" s="13" t="s">
        <v>79</v>
      </c>
      <c r="AW279" s="13" t="s">
        <v>33</v>
      </c>
      <c r="AX279" s="13" t="s">
        <v>72</v>
      </c>
      <c r="AY279" s="244" t="s">
        <v>203</v>
      </c>
    </row>
    <row r="280" s="14" customFormat="1">
      <c r="A280" s="14"/>
      <c r="B280" s="245"/>
      <c r="C280" s="246"/>
      <c r="D280" s="236" t="s">
        <v>215</v>
      </c>
      <c r="E280" s="247" t="s">
        <v>19</v>
      </c>
      <c r="F280" s="248" t="s">
        <v>1429</v>
      </c>
      <c r="G280" s="246"/>
      <c r="H280" s="249">
        <v>0.35499999999999998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215</v>
      </c>
      <c r="AU280" s="255" t="s">
        <v>81</v>
      </c>
      <c r="AV280" s="14" t="s">
        <v>81</v>
      </c>
      <c r="AW280" s="14" t="s">
        <v>33</v>
      </c>
      <c r="AX280" s="14" t="s">
        <v>72</v>
      </c>
      <c r="AY280" s="255" t="s">
        <v>203</v>
      </c>
    </row>
    <row r="281" s="13" customFormat="1">
      <c r="A281" s="13"/>
      <c r="B281" s="234"/>
      <c r="C281" s="235"/>
      <c r="D281" s="236" t="s">
        <v>215</v>
      </c>
      <c r="E281" s="237" t="s">
        <v>19</v>
      </c>
      <c r="F281" s="238" t="s">
        <v>1366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215</v>
      </c>
      <c r="AU281" s="244" t="s">
        <v>81</v>
      </c>
      <c r="AV281" s="13" t="s">
        <v>79</v>
      </c>
      <c r="AW281" s="13" t="s">
        <v>33</v>
      </c>
      <c r="AX281" s="13" t="s">
        <v>72</v>
      </c>
      <c r="AY281" s="244" t="s">
        <v>203</v>
      </c>
    </row>
    <row r="282" s="13" customFormat="1">
      <c r="A282" s="13"/>
      <c r="B282" s="234"/>
      <c r="C282" s="235"/>
      <c r="D282" s="236" t="s">
        <v>215</v>
      </c>
      <c r="E282" s="237" t="s">
        <v>19</v>
      </c>
      <c r="F282" s="238" t="s">
        <v>1430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215</v>
      </c>
      <c r="AU282" s="244" t="s">
        <v>81</v>
      </c>
      <c r="AV282" s="13" t="s">
        <v>79</v>
      </c>
      <c r="AW282" s="13" t="s">
        <v>33</v>
      </c>
      <c r="AX282" s="13" t="s">
        <v>72</v>
      </c>
      <c r="AY282" s="244" t="s">
        <v>203</v>
      </c>
    </row>
    <row r="283" s="13" customFormat="1">
      <c r="A283" s="13"/>
      <c r="B283" s="234"/>
      <c r="C283" s="235"/>
      <c r="D283" s="236" t="s">
        <v>215</v>
      </c>
      <c r="E283" s="237" t="s">
        <v>19</v>
      </c>
      <c r="F283" s="238" t="s">
        <v>1375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215</v>
      </c>
      <c r="AU283" s="244" t="s">
        <v>81</v>
      </c>
      <c r="AV283" s="13" t="s">
        <v>79</v>
      </c>
      <c r="AW283" s="13" t="s">
        <v>33</v>
      </c>
      <c r="AX283" s="13" t="s">
        <v>72</v>
      </c>
      <c r="AY283" s="244" t="s">
        <v>203</v>
      </c>
    </row>
    <row r="284" s="13" customFormat="1">
      <c r="A284" s="13"/>
      <c r="B284" s="234"/>
      <c r="C284" s="235"/>
      <c r="D284" s="236" t="s">
        <v>215</v>
      </c>
      <c r="E284" s="237" t="s">
        <v>19</v>
      </c>
      <c r="F284" s="238" t="s">
        <v>1427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215</v>
      </c>
      <c r="AU284" s="244" t="s">
        <v>81</v>
      </c>
      <c r="AV284" s="13" t="s">
        <v>79</v>
      </c>
      <c r="AW284" s="13" t="s">
        <v>33</v>
      </c>
      <c r="AX284" s="13" t="s">
        <v>72</v>
      </c>
      <c r="AY284" s="244" t="s">
        <v>203</v>
      </c>
    </row>
    <row r="285" s="13" customFormat="1">
      <c r="A285" s="13"/>
      <c r="B285" s="234"/>
      <c r="C285" s="235"/>
      <c r="D285" s="236" t="s">
        <v>215</v>
      </c>
      <c r="E285" s="237" t="s">
        <v>19</v>
      </c>
      <c r="F285" s="238" t="s">
        <v>1428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215</v>
      </c>
      <c r="AU285" s="244" t="s">
        <v>81</v>
      </c>
      <c r="AV285" s="13" t="s">
        <v>79</v>
      </c>
      <c r="AW285" s="13" t="s">
        <v>33</v>
      </c>
      <c r="AX285" s="13" t="s">
        <v>72</v>
      </c>
      <c r="AY285" s="244" t="s">
        <v>203</v>
      </c>
    </row>
    <row r="286" s="14" customFormat="1">
      <c r="A286" s="14"/>
      <c r="B286" s="245"/>
      <c r="C286" s="246"/>
      <c r="D286" s="236" t="s">
        <v>215</v>
      </c>
      <c r="E286" s="247" t="s">
        <v>19</v>
      </c>
      <c r="F286" s="248" t="s">
        <v>1429</v>
      </c>
      <c r="G286" s="246"/>
      <c r="H286" s="249">
        <v>0.35499999999999998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215</v>
      </c>
      <c r="AU286" s="255" t="s">
        <v>81</v>
      </c>
      <c r="AV286" s="14" t="s">
        <v>81</v>
      </c>
      <c r="AW286" s="14" t="s">
        <v>33</v>
      </c>
      <c r="AX286" s="14" t="s">
        <v>72</v>
      </c>
      <c r="AY286" s="255" t="s">
        <v>203</v>
      </c>
    </row>
    <row r="287" s="13" customFormat="1">
      <c r="A287" s="13"/>
      <c r="B287" s="234"/>
      <c r="C287" s="235"/>
      <c r="D287" s="236" t="s">
        <v>215</v>
      </c>
      <c r="E287" s="237" t="s">
        <v>19</v>
      </c>
      <c r="F287" s="238" t="s">
        <v>1366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215</v>
      </c>
      <c r="AU287" s="244" t="s">
        <v>81</v>
      </c>
      <c r="AV287" s="13" t="s">
        <v>79</v>
      </c>
      <c r="AW287" s="13" t="s">
        <v>33</v>
      </c>
      <c r="AX287" s="13" t="s">
        <v>72</v>
      </c>
      <c r="AY287" s="244" t="s">
        <v>203</v>
      </c>
    </row>
    <row r="288" s="13" customFormat="1">
      <c r="A288" s="13"/>
      <c r="B288" s="234"/>
      <c r="C288" s="235"/>
      <c r="D288" s="236" t="s">
        <v>215</v>
      </c>
      <c r="E288" s="237" t="s">
        <v>19</v>
      </c>
      <c r="F288" s="238" t="s">
        <v>1431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215</v>
      </c>
      <c r="AU288" s="244" t="s">
        <v>81</v>
      </c>
      <c r="AV288" s="13" t="s">
        <v>79</v>
      </c>
      <c r="AW288" s="13" t="s">
        <v>33</v>
      </c>
      <c r="AX288" s="13" t="s">
        <v>72</v>
      </c>
      <c r="AY288" s="244" t="s">
        <v>203</v>
      </c>
    </row>
    <row r="289" s="13" customFormat="1">
      <c r="A289" s="13"/>
      <c r="B289" s="234"/>
      <c r="C289" s="235"/>
      <c r="D289" s="236" t="s">
        <v>215</v>
      </c>
      <c r="E289" s="237" t="s">
        <v>19</v>
      </c>
      <c r="F289" s="238" t="s">
        <v>447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215</v>
      </c>
      <c r="AU289" s="244" t="s">
        <v>81</v>
      </c>
      <c r="AV289" s="13" t="s">
        <v>79</v>
      </c>
      <c r="AW289" s="13" t="s">
        <v>33</v>
      </c>
      <c r="AX289" s="13" t="s">
        <v>72</v>
      </c>
      <c r="AY289" s="244" t="s">
        <v>203</v>
      </c>
    </row>
    <row r="290" s="13" customFormat="1">
      <c r="A290" s="13"/>
      <c r="B290" s="234"/>
      <c r="C290" s="235"/>
      <c r="D290" s="236" t="s">
        <v>215</v>
      </c>
      <c r="E290" s="237" t="s">
        <v>19</v>
      </c>
      <c r="F290" s="238" t="s">
        <v>1427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215</v>
      </c>
      <c r="AU290" s="244" t="s">
        <v>81</v>
      </c>
      <c r="AV290" s="13" t="s">
        <v>79</v>
      </c>
      <c r="AW290" s="13" t="s">
        <v>33</v>
      </c>
      <c r="AX290" s="13" t="s">
        <v>72</v>
      </c>
      <c r="AY290" s="244" t="s">
        <v>203</v>
      </c>
    </row>
    <row r="291" s="13" customFormat="1">
      <c r="A291" s="13"/>
      <c r="B291" s="234"/>
      <c r="C291" s="235"/>
      <c r="D291" s="236" t="s">
        <v>215</v>
      </c>
      <c r="E291" s="237" t="s">
        <v>19</v>
      </c>
      <c r="F291" s="238" t="s">
        <v>1428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215</v>
      </c>
      <c r="AU291" s="244" t="s">
        <v>81</v>
      </c>
      <c r="AV291" s="13" t="s">
        <v>79</v>
      </c>
      <c r="AW291" s="13" t="s">
        <v>33</v>
      </c>
      <c r="AX291" s="13" t="s">
        <v>72</v>
      </c>
      <c r="AY291" s="244" t="s">
        <v>203</v>
      </c>
    </row>
    <row r="292" s="14" customFormat="1">
      <c r="A292" s="14"/>
      <c r="B292" s="245"/>
      <c r="C292" s="246"/>
      <c r="D292" s="236" t="s">
        <v>215</v>
      </c>
      <c r="E292" s="247" t="s">
        <v>19</v>
      </c>
      <c r="F292" s="248" t="s">
        <v>1429</v>
      </c>
      <c r="G292" s="246"/>
      <c r="H292" s="249">
        <v>0.35499999999999998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215</v>
      </c>
      <c r="AU292" s="255" t="s">
        <v>81</v>
      </c>
      <c r="AV292" s="14" t="s">
        <v>81</v>
      </c>
      <c r="AW292" s="14" t="s">
        <v>33</v>
      </c>
      <c r="AX292" s="14" t="s">
        <v>72</v>
      </c>
      <c r="AY292" s="255" t="s">
        <v>203</v>
      </c>
    </row>
    <row r="293" s="13" customFormat="1">
      <c r="A293" s="13"/>
      <c r="B293" s="234"/>
      <c r="C293" s="235"/>
      <c r="D293" s="236" t="s">
        <v>215</v>
      </c>
      <c r="E293" s="237" t="s">
        <v>19</v>
      </c>
      <c r="F293" s="238" t="s">
        <v>1366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215</v>
      </c>
      <c r="AU293" s="244" t="s">
        <v>81</v>
      </c>
      <c r="AV293" s="13" t="s">
        <v>79</v>
      </c>
      <c r="AW293" s="13" t="s">
        <v>33</v>
      </c>
      <c r="AX293" s="13" t="s">
        <v>72</v>
      </c>
      <c r="AY293" s="244" t="s">
        <v>203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1432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3" customFormat="1">
      <c r="A295" s="13"/>
      <c r="B295" s="234"/>
      <c r="C295" s="235"/>
      <c r="D295" s="236" t="s">
        <v>215</v>
      </c>
      <c r="E295" s="237" t="s">
        <v>19</v>
      </c>
      <c r="F295" s="238" t="s">
        <v>444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215</v>
      </c>
      <c r="AU295" s="244" t="s">
        <v>81</v>
      </c>
      <c r="AV295" s="13" t="s">
        <v>79</v>
      </c>
      <c r="AW295" s="13" t="s">
        <v>33</v>
      </c>
      <c r="AX295" s="13" t="s">
        <v>72</v>
      </c>
      <c r="AY295" s="244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1427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3" customFormat="1">
      <c r="A297" s="13"/>
      <c r="B297" s="234"/>
      <c r="C297" s="235"/>
      <c r="D297" s="236" t="s">
        <v>215</v>
      </c>
      <c r="E297" s="237" t="s">
        <v>19</v>
      </c>
      <c r="F297" s="238" t="s">
        <v>1428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215</v>
      </c>
      <c r="AU297" s="244" t="s">
        <v>81</v>
      </c>
      <c r="AV297" s="13" t="s">
        <v>79</v>
      </c>
      <c r="AW297" s="13" t="s">
        <v>33</v>
      </c>
      <c r="AX297" s="13" t="s">
        <v>72</v>
      </c>
      <c r="AY297" s="244" t="s">
        <v>203</v>
      </c>
    </row>
    <row r="298" s="14" customFormat="1">
      <c r="A298" s="14"/>
      <c r="B298" s="245"/>
      <c r="C298" s="246"/>
      <c r="D298" s="236" t="s">
        <v>215</v>
      </c>
      <c r="E298" s="247" t="s">
        <v>19</v>
      </c>
      <c r="F298" s="248" t="s">
        <v>1429</v>
      </c>
      <c r="G298" s="246"/>
      <c r="H298" s="249">
        <v>0.35499999999999998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215</v>
      </c>
      <c r="AU298" s="255" t="s">
        <v>81</v>
      </c>
      <c r="AV298" s="14" t="s">
        <v>81</v>
      </c>
      <c r="AW298" s="14" t="s">
        <v>33</v>
      </c>
      <c r="AX298" s="14" t="s">
        <v>72</v>
      </c>
      <c r="AY298" s="255" t="s">
        <v>203</v>
      </c>
    </row>
    <row r="299" s="13" customFormat="1">
      <c r="A299" s="13"/>
      <c r="B299" s="234"/>
      <c r="C299" s="235"/>
      <c r="D299" s="236" t="s">
        <v>215</v>
      </c>
      <c r="E299" s="237" t="s">
        <v>19</v>
      </c>
      <c r="F299" s="238" t="s">
        <v>1366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215</v>
      </c>
      <c r="AU299" s="244" t="s">
        <v>81</v>
      </c>
      <c r="AV299" s="13" t="s">
        <v>79</v>
      </c>
      <c r="AW299" s="13" t="s">
        <v>33</v>
      </c>
      <c r="AX299" s="13" t="s">
        <v>72</v>
      </c>
      <c r="AY299" s="244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463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3" customFormat="1">
      <c r="A301" s="13"/>
      <c r="B301" s="234"/>
      <c r="C301" s="235"/>
      <c r="D301" s="236" t="s">
        <v>215</v>
      </c>
      <c r="E301" s="237" t="s">
        <v>19</v>
      </c>
      <c r="F301" s="238" t="s">
        <v>1382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215</v>
      </c>
      <c r="AU301" s="244" t="s">
        <v>81</v>
      </c>
      <c r="AV301" s="13" t="s">
        <v>79</v>
      </c>
      <c r="AW301" s="13" t="s">
        <v>33</v>
      </c>
      <c r="AX301" s="13" t="s">
        <v>72</v>
      </c>
      <c r="AY301" s="244" t="s">
        <v>203</v>
      </c>
    </row>
    <row r="302" s="13" customFormat="1">
      <c r="A302" s="13"/>
      <c r="B302" s="234"/>
      <c r="C302" s="235"/>
      <c r="D302" s="236" t="s">
        <v>215</v>
      </c>
      <c r="E302" s="237" t="s">
        <v>19</v>
      </c>
      <c r="F302" s="238" t="s">
        <v>1427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215</v>
      </c>
      <c r="AU302" s="244" t="s">
        <v>81</v>
      </c>
      <c r="AV302" s="13" t="s">
        <v>79</v>
      </c>
      <c r="AW302" s="13" t="s">
        <v>33</v>
      </c>
      <c r="AX302" s="13" t="s">
        <v>72</v>
      </c>
      <c r="AY302" s="244" t="s">
        <v>203</v>
      </c>
    </row>
    <row r="303" s="13" customFormat="1">
      <c r="A303" s="13"/>
      <c r="B303" s="234"/>
      <c r="C303" s="235"/>
      <c r="D303" s="236" t="s">
        <v>215</v>
      </c>
      <c r="E303" s="237" t="s">
        <v>19</v>
      </c>
      <c r="F303" s="238" t="s">
        <v>1428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215</v>
      </c>
      <c r="AU303" s="244" t="s">
        <v>81</v>
      </c>
      <c r="AV303" s="13" t="s">
        <v>79</v>
      </c>
      <c r="AW303" s="13" t="s">
        <v>33</v>
      </c>
      <c r="AX303" s="13" t="s">
        <v>72</v>
      </c>
      <c r="AY303" s="244" t="s">
        <v>203</v>
      </c>
    </row>
    <row r="304" s="14" customFormat="1">
      <c r="A304" s="14"/>
      <c r="B304" s="245"/>
      <c r="C304" s="246"/>
      <c r="D304" s="236" t="s">
        <v>215</v>
      </c>
      <c r="E304" s="247" t="s">
        <v>19</v>
      </c>
      <c r="F304" s="248" t="s">
        <v>1429</v>
      </c>
      <c r="G304" s="246"/>
      <c r="H304" s="249">
        <v>0.35499999999999998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215</v>
      </c>
      <c r="AU304" s="255" t="s">
        <v>81</v>
      </c>
      <c r="AV304" s="14" t="s">
        <v>81</v>
      </c>
      <c r="AW304" s="14" t="s">
        <v>33</v>
      </c>
      <c r="AX304" s="14" t="s">
        <v>72</v>
      </c>
      <c r="AY304" s="255" t="s">
        <v>203</v>
      </c>
    </row>
    <row r="305" s="15" customFormat="1">
      <c r="A305" s="15"/>
      <c r="B305" s="256"/>
      <c r="C305" s="257"/>
      <c r="D305" s="236" t="s">
        <v>215</v>
      </c>
      <c r="E305" s="258" t="s">
        <v>19</v>
      </c>
      <c r="F305" s="259" t="s">
        <v>246</v>
      </c>
      <c r="G305" s="257"/>
      <c r="H305" s="260">
        <v>1.7749999999999999</v>
      </c>
      <c r="I305" s="261"/>
      <c r="J305" s="257"/>
      <c r="K305" s="257"/>
      <c r="L305" s="262"/>
      <c r="M305" s="263"/>
      <c r="N305" s="264"/>
      <c r="O305" s="264"/>
      <c r="P305" s="264"/>
      <c r="Q305" s="264"/>
      <c r="R305" s="264"/>
      <c r="S305" s="264"/>
      <c r="T305" s="26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66" t="s">
        <v>215</v>
      </c>
      <c r="AU305" s="266" t="s">
        <v>81</v>
      </c>
      <c r="AV305" s="15" t="s">
        <v>211</v>
      </c>
      <c r="AW305" s="15" t="s">
        <v>33</v>
      </c>
      <c r="AX305" s="15" t="s">
        <v>79</v>
      </c>
      <c r="AY305" s="266" t="s">
        <v>203</v>
      </c>
    </row>
    <row r="306" s="12" customFormat="1" ht="22.8" customHeight="1">
      <c r="A306" s="12"/>
      <c r="B306" s="200"/>
      <c r="C306" s="201"/>
      <c r="D306" s="202" t="s">
        <v>71</v>
      </c>
      <c r="E306" s="214" t="s">
        <v>278</v>
      </c>
      <c r="F306" s="214" t="s">
        <v>279</v>
      </c>
      <c r="G306" s="201"/>
      <c r="H306" s="201"/>
      <c r="I306" s="204"/>
      <c r="J306" s="215">
        <f>BK306</f>
        <v>0</v>
      </c>
      <c r="K306" s="201"/>
      <c r="L306" s="206"/>
      <c r="M306" s="207"/>
      <c r="N306" s="208"/>
      <c r="O306" s="208"/>
      <c r="P306" s="209">
        <f>SUM(P307:P333)</f>
        <v>0</v>
      </c>
      <c r="Q306" s="208"/>
      <c r="R306" s="209">
        <f>SUM(R307:R333)</f>
        <v>0</v>
      </c>
      <c r="S306" s="208"/>
      <c r="T306" s="210">
        <f>SUM(T307:T333)</f>
        <v>0</v>
      </c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R306" s="211" t="s">
        <v>79</v>
      </c>
      <c r="AT306" s="212" t="s">
        <v>71</v>
      </c>
      <c r="AU306" s="212" t="s">
        <v>79</v>
      </c>
      <c r="AY306" s="211" t="s">
        <v>203</v>
      </c>
      <c r="BK306" s="213">
        <f>SUM(BK307:BK333)</f>
        <v>0</v>
      </c>
    </row>
    <row r="307" s="2" customFormat="1" ht="24.15" customHeight="1">
      <c r="A307" s="40"/>
      <c r="B307" s="41"/>
      <c r="C307" s="216" t="s">
        <v>302</v>
      </c>
      <c r="D307" s="216" t="s">
        <v>206</v>
      </c>
      <c r="E307" s="217" t="s">
        <v>280</v>
      </c>
      <c r="F307" s="218" t="s">
        <v>281</v>
      </c>
      <c r="G307" s="219" t="s">
        <v>282</v>
      </c>
      <c r="H307" s="220">
        <v>8.4369999999999994</v>
      </c>
      <c r="I307" s="221"/>
      <c r="J307" s="222">
        <f>ROUND(I307*H307,2)</f>
        <v>0</v>
      </c>
      <c r="K307" s="218" t="s">
        <v>210</v>
      </c>
      <c r="L307" s="46"/>
      <c r="M307" s="223" t="s">
        <v>19</v>
      </c>
      <c r="N307" s="224" t="s">
        <v>43</v>
      </c>
      <c r="O307" s="86"/>
      <c r="P307" s="225">
        <f>O307*H307</f>
        <v>0</v>
      </c>
      <c r="Q307" s="225">
        <v>0</v>
      </c>
      <c r="R307" s="225">
        <f>Q307*H307</f>
        <v>0</v>
      </c>
      <c r="S307" s="225">
        <v>0</v>
      </c>
      <c r="T307" s="226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7" t="s">
        <v>211</v>
      </c>
      <c r="AT307" s="227" t="s">
        <v>206</v>
      </c>
      <c r="AU307" s="227" t="s">
        <v>81</v>
      </c>
      <c r="AY307" s="19" t="s">
        <v>203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19" t="s">
        <v>79</v>
      </c>
      <c r="BK307" s="228">
        <f>ROUND(I307*H307,2)</f>
        <v>0</v>
      </c>
      <c r="BL307" s="19" t="s">
        <v>211</v>
      </c>
      <c r="BM307" s="227" t="s">
        <v>1433</v>
      </c>
    </row>
    <row r="308" s="2" customFormat="1">
      <c r="A308" s="40"/>
      <c r="B308" s="41"/>
      <c r="C308" s="42"/>
      <c r="D308" s="229" t="s">
        <v>213</v>
      </c>
      <c r="E308" s="42"/>
      <c r="F308" s="230" t="s">
        <v>284</v>
      </c>
      <c r="G308" s="42"/>
      <c r="H308" s="42"/>
      <c r="I308" s="231"/>
      <c r="J308" s="42"/>
      <c r="K308" s="42"/>
      <c r="L308" s="46"/>
      <c r="M308" s="232"/>
      <c r="N308" s="233"/>
      <c r="O308" s="86"/>
      <c r="P308" s="86"/>
      <c r="Q308" s="86"/>
      <c r="R308" s="86"/>
      <c r="S308" s="86"/>
      <c r="T308" s="8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213</v>
      </c>
      <c r="AU308" s="19" t="s">
        <v>81</v>
      </c>
    </row>
    <row r="309" s="2" customFormat="1" ht="21.75" customHeight="1">
      <c r="A309" s="40"/>
      <c r="B309" s="41"/>
      <c r="C309" s="216" t="s">
        <v>308</v>
      </c>
      <c r="D309" s="216" t="s">
        <v>206</v>
      </c>
      <c r="E309" s="217" t="s">
        <v>286</v>
      </c>
      <c r="F309" s="218" t="s">
        <v>287</v>
      </c>
      <c r="G309" s="219" t="s">
        <v>282</v>
      </c>
      <c r="H309" s="220">
        <v>8.4369999999999994</v>
      </c>
      <c r="I309" s="221"/>
      <c r="J309" s="222">
        <f>ROUND(I309*H309,2)</f>
        <v>0</v>
      </c>
      <c r="K309" s="218" t="s">
        <v>210</v>
      </c>
      <c r="L309" s="46"/>
      <c r="M309" s="223" t="s">
        <v>19</v>
      </c>
      <c r="N309" s="224" t="s">
        <v>43</v>
      </c>
      <c r="O309" s="86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7" t="s">
        <v>211</v>
      </c>
      <c r="AT309" s="227" t="s">
        <v>206</v>
      </c>
      <c r="AU309" s="227" t="s">
        <v>81</v>
      </c>
      <c r="AY309" s="19" t="s">
        <v>203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19" t="s">
        <v>79</v>
      </c>
      <c r="BK309" s="228">
        <f>ROUND(I309*H309,2)</f>
        <v>0</v>
      </c>
      <c r="BL309" s="19" t="s">
        <v>211</v>
      </c>
      <c r="BM309" s="227" t="s">
        <v>1434</v>
      </c>
    </row>
    <row r="310" s="2" customFormat="1">
      <c r="A310" s="40"/>
      <c r="B310" s="41"/>
      <c r="C310" s="42"/>
      <c r="D310" s="229" t="s">
        <v>213</v>
      </c>
      <c r="E310" s="42"/>
      <c r="F310" s="230" t="s">
        <v>289</v>
      </c>
      <c r="G310" s="42"/>
      <c r="H310" s="42"/>
      <c r="I310" s="231"/>
      <c r="J310" s="42"/>
      <c r="K310" s="42"/>
      <c r="L310" s="46"/>
      <c r="M310" s="232"/>
      <c r="N310" s="233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213</v>
      </c>
      <c r="AU310" s="19" t="s">
        <v>81</v>
      </c>
    </row>
    <row r="311" s="2" customFormat="1" ht="24.15" customHeight="1">
      <c r="A311" s="40"/>
      <c r="B311" s="41"/>
      <c r="C311" s="216" t="s">
        <v>318</v>
      </c>
      <c r="D311" s="216" t="s">
        <v>206</v>
      </c>
      <c r="E311" s="217" t="s">
        <v>291</v>
      </c>
      <c r="F311" s="218" t="s">
        <v>292</v>
      </c>
      <c r="G311" s="219" t="s">
        <v>282</v>
      </c>
      <c r="H311" s="220">
        <v>219.362</v>
      </c>
      <c r="I311" s="221"/>
      <c r="J311" s="222">
        <f>ROUND(I311*H311,2)</f>
        <v>0</v>
      </c>
      <c r="K311" s="218" t="s">
        <v>210</v>
      </c>
      <c r="L311" s="46"/>
      <c r="M311" s="223" t="s">
        <v>19</v>
      </c>
      <c r="N311" s="224" t="s">
        <v>43</v>
      </c>
      <c r="O311" s="86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7" t="s">
        <v>211</v>
      </c>
      <c r="AT311" s="227" t="s">
        <v>206</v>
      </c>
      <c r="AU311" s="227" t="s">
        <v>81</v>
      </c>
      <c r="AY311" s="19" t="s">
        <v>203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19" t="s">
        <v>79</v>
      </c>
      <c r="BK311" s="228">
        <f>ROUND(I311*H311,2)</f>
        <v>0</v>
      </c>
      <c r="BL311" s="19" t="s">
        <v>211</v>
      </c>
      <c r="BM311" s="227" t="s">
        <v>1435</v>
      </c>
    </row>
    <row r="312" s="2" customFormat="1">
      <c r="A312" s="40"/>
      <c r="B312" s="41"/>
      <c r="C312" s="42"/>
      <c r="D312" s="229" t="s">
        <v>213</v>
      </c>
      <c r="E312" s="42"/>
      <c r="F312" s="230" t="s">
        <v>294</v>
      </c>
      <c r="G312" s="42"/>
      <c r="H312" s="42"/>
      <c r="I312" s="231"/>
      <c r="J312" s="42"/>
      <c r="K312" s="42"/>
      <c r="L312" s="46"/>
      <c r="M312" s="232"/>
      <c r="N312" s="233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213</v>
      </c>
      <c r="AU312" s="19" t="s">
        <v>81</v>
      </c>
    </row>
    <row r="313" s="14" customFormat="1">
      <c r="A313" s="14"/>
      <c r="B313" s="245"/>
      <c r="C313" s="246"/>
      <c r="D313" s="236" t="s">
        <v>215</v>
      </c>
      <c r="E313" s="246"/>
      <c r="F313" s="248" t="s">
        <v>1436</v>
      </c>
      <c r="G313" s="246"/>
      <c r="H313" s="249">
        <v>219.362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215</v>
      </c>
      <c r="AU313" s="255" t="s">
        <v>81</v>
      </c>
      <c r="AV313" s="14" t="s">
        <v>81</v>
      </c>
      <c r="AW313" s="14" t="s">
        <v>4</v>
      </c>
      <c r="AX313" s="14" t="s">
        <v>79</v>
      </c>
      <c r="AY313" s="255" t="s">
        <v>203</v>
      </c>
    </row>
    <row r="314" s="2" customFormat="1" ht="24.15" customHeight="1">
      <c r="A314" s="40"/>
      <c r="B314" s="41"/>
      <c r="C314" s="216" t="s">
        <v>331</v>
      </c>
      <c r="D314" s="216" t="s">
        <v>206</v>
      </c>
      <c r="E314" s="217" t="s">
        <v>1437</v>
      </c>
      <c r="F314" s="218" t="s">
        <v>1438</v>
      </c>
      <c r="G314" s="219" t="s">
        <v>282</v>
      </c>
      <c r="H314" s="220">
        <v>3.3119999999999998</v>
      </c>
      <c r="I314" s="221"/>
      <c r="J314" s="222">
        <f>ROUND(I314*H314,2)</f>
        <v>0</v>
      </c>
      <c r="K314" s="218" t="s">
        <v>210</v>
      </c>
      <c r="L314" s="46"/>
      <c r="M314" s="223" t="s">
        <v>19</v>
      </c>
      <c r="N314" s="224" t="s">
        <v>43</v>
      </c>
      <c r="O314" s="86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7" t="s">
        <v>211</v>
      </c>
      <c r="AT314" s="227" t="s">
        <v>206</v>
      </c>
      <c r="AU314" s="227" t="s">
        <v>81</v>
      </c>
      <c r="AY314" s="19" t="s">
        <v>203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19" t="s">
        <v>79</v>
      </c>
      <c r="BK314" s="228">
        <f>ROUND(I314*H314,2)</f>
        <v>0</v>
      </c>
      <c r="BL314" s="19" t="s">
        <v>211</v>
      </c>
      <c r="BM314" s="227" t="s">
        <v>1439</v>
      </c>
    </row>
    <row r="315" s="2" customFormat="1">
      <c r="A315" s="40"/>
      <c r="B315" s="41"/>
      <c r="C315" s="42"/>
      <c r="D315" s="229" t="s">
        <v>213</v>
      </c>
      <c r="E315" s="42"/>
      <c r="F315" s="230" t="s">
        <v>1440</v>
      </c>
      <c r="G315" s="42"/>
      <c r="H315" s="42"/>
      <c r="I315" s="231"/>
      <c r="J315" s="42"/>
      <c r="K315" s="42"/>
      <c r="L315" s="46"/>
      <c r="M315" s="232"/>
      <c r="N315" s="233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213</v>
      </c>
      <c r="AU315" s="19" t="s">
        <v>81</v>
      </c>
    </row>
    <row r="316" s="14" customFormat="1">
      <c r="A316" s="14"/>
      <c r="B316" s="245"/>
      <c r="C316" s="246"/>
      <c r="D316" s="236" t="s">
        <v>215</v>
      </c>
      <c r="E316" s="247" t="s">
        <v>19</v>
      </c>
      <c r="F316" s="248" t="s">
        <v>1441</v>
      </c>
      <c r="G316" s="246"/>
      <c r="H316" s="249">
        <v>3.3119999999999998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215</v>
      </c>
      <c r="AU316" s="255" t="s">
        <v>81</v>
      </c>
      <c r="AV316" s="14" t="s">
        <v>81</v>
      </c>
      <c r="AW316" s="14" t="s">
        <v>33</v>
      </c>
      <c r="AX316" s="14" t="s">
        <v>72</v>
      </c>
      <c r="AY316" s="255" t="s">
        <v>203</v>
      </c>
    </row>
    <row r="317" s="15" customFormat="1">
      <c r="A317" s="15"/>
      <c r="B317" s="256"/>
      <c r="C317" s="257"/>
      <c r="D317" s="236" t="s">
        <v>215</v>
      </c>
      <c r="E317" s="258" t="s">
        <v>19</v>
      </c>
      <c r="F317" s="259" t="s">
        <v>246</v>
      </c>
      <c r="G317" s="257"/>
      <c r="H317" s="260">
        <v>3.3119999999999998</v>
      </c>
      <c r="I317" s="261"/>
      <c r="J317" s="257"/>
      <c r="K317" s="257"/>
      <c r="L317" s="262"/>
      <c r="M317" s="263"/>
      <c r="N317" s="264"/>
      <c r="O317" s="264"/>
      <c r="P317" s="264"/>
      <c r="Q317" s="264"/>
      <c r="R317" s="264"/>
      <c r="S317" s="264"/>
      <c r="T317" s="26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6" t="s">
        <v>215</v>
      </c>
      <c r="AU317" s="266" t="s">
        <v>81</v>
      </c>
      <c r="AV317" s="15" t="s">
        <v>211</v>
      </c>
      <c r="AW317" s="15" t="s">
        <v>33</v>
      </c>
      <c r="AX317" s="15" t="s">
        <v>79</v>
      </c>
      <c r="AY317" s="266" t="s">
        <v>203</v>
      </c>
    </row>
    <row r="318" s="2" customFormat="1" ht="24.15" customHeight="1">
      <c r="A318" s="40"/>
      <c r="B318" s="41"/>
      <c r="C318" s="216" t="s">
        <v>8</v>
      </c>
      <c r="D318" s="216" t="s">
        <v>206</v>
      </c>
      <c r="E318" s="217" t="s">
        <v>297</v>
      </c>
      <c r="F318" s="218" t="s">
        <v>298</v>
      </c>
      <c r="G318" s="219" t="s">
        <v>282</v>
      </c>
      <c r="H318" s="220">
        <v>3.8540000000000001</v>
      </c>
      <c r="I318" s="221"/>
      <c r="J318" s="222">
        <f>ROUND(I318*H318,2)</f>
        <v>0</v>
      </c>
      <c r="K318" s="218" t="s">
        <v>210</v>
      </c>
      <c r="L318" s="46"/>
      <c r="M318" s="223" t="s">
        <v>19</v>
      </c>
      <c r="N318" s="224" t="s">
        <v>43</v>
      </c>
      <c r="O318" s="86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7" t="s">
        <v>211</v>
      </c>
      <c r="AT318" s="227" t="s">
        <v>206</v>
      </c>
      <c r="AU318" s="227" t="s">
        <v>81</v>
      </c>
      <c r="AY318" s="19" t="s">
        <v>203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19" t="s">
        <v>79</v>
      </c>
      <c r="BK318" s="228">
        <f>ROUND(I318*H318,2)</f>
        <v>0</v>
      </c>
      <c r="BL318" s="19" t="s">
        <v>211</v>
      </c>
      <c r="BM318" s="227" t="s">
        <v>1442</v>
      </c>
    </row>
    <row r="319" s="2" customFormat="1">
      <c r="A319" s="40"/>
      <c r="B319" s="41"/>
      <c r="C319" s="42"/>
      <c r="D319" s="229" t="s">
        <v>213</v>
      </c>
      <c r="E319" s="42"/>
      <c r="F319" s="230" t="s">
        <v>300</v>
      </c>
      <c r="G319" s="42"/>
      <c r="H319" s="42"/>
      <c r="I319" s="231"/>
      <c r="J319" s="42"/>
      <c r="K319" s="42"/>
      <c r="L319" s="46"/>
      <c r="M319" s="232"/>
      <c r="N319" s="233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213</v>
      </c>
      <c r="AU319" s="19" t="s">
        <v>81</v>
      </c>
    </row>
    <row r="320" s="14" customFormat="1">
      <c r="A320" s="14"/>
      <c r="B320" s="245"/>
      <c r="C320" s="246"/>
      <c r="D320" s="236" t="s">
        <v>215</v>
      </c>
      <c r="E320" s="247" t="s">
        <v>19</v>
      </c>
      <c r="F320" s="248" t="s">
        <v>1443</v>
      </c>
      <c r="G320" s="246"/>
      <c r="H320" s="249">
        <v>3.6909999999999998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215</v>
      </c>
      <c r="AU320" s="255" t="s">
        <v>81</v>
      </c>
      <c r="AV320" s="14" t="s">
        <v>81</v>
      </c>
      <c r="AW320" s="14" t="s">
        <v>33</v>
      </c>
      <c r="AX320" s="14" t="s">
        <v>72</v>
      </c>
      <c r="AY320" s="255" t="s">
        <v>203</v>
      </c>
    </row>
    <row r="321" s="14" customFormat="1">
      <c r="A321" s="14"/>
      <c r="B321" s="245"/>
      <c r="C321" s="246"/>
      <c r="D321" s="236" t="s">
        <v>215</v>
      </c>
      <c r="E321" s="247" t="s">
        <v>19</v>
      </c>
      <c r="F321" s="248" t="s">
        <v>1444</v>
      </c>
      <c r="G321" s="246"/>
      <c r="H321" s="249">
        <v>0.16300000000000001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215</v>
      </c>
      <c r="AU321" s="255" t="s">
        <v>81</v>
      </c>
      <c r="AV321" s="14" t="s">
        <v>81</v>
      </c>
      <c r="AW321" s="14" t="s">
        <v>33</v>
      </c>
      <c r="AX321" s="14" t="s">
        <v>72</v>
      </c>
      <c r="AY321" s="255" t="s">
        <v>203</v>
      </c>
    </row>
    <row r="322" s="15" customFormat="1">
      <c r="A322" s="15"/>
      <c r="B322" s="256"/>
      <c r="C322" s="257"/>
      <c r="D322" s="236" t="s">
        <v>215</v>
      </c>
      <c r="E322" s="258" t="s">
        <v>19</v>
      </c>
      <c r="F322" s="259" t="s">
        <v>246</v>
      </c>
      <c r="G322" s="257"/>
      <c r="H322" s="260">
        <v>3.8539999999999996</v>
      </c>
      <c r="I322" s="261"/>
      <c r="J322" s="257"/>
      <c r="K322" s="257"/>
      <c r="L322" s="262"/>
      <c r="M322" s="263"/>
      <c r="N322" s="264"/>
      <c r="O322" s="264"/>
      <c r="P322" s="264"/>
      <c r="Q322" s="264"/>
      <c r="R322" s="264"/>
      <c r="S322" s="264"/>
      <c r="T322" s="26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6" t="s">
        <v>215</v>
      </c>
      <c r="AU322" s="266" t="s">
        <v>81</v>
      </c>
      <c r="AV322" s="15" t="s">
        <v>211</v>
      </c>
      <c r="AW322" s="15" t="s">
        <v>33</v>
      </c>
      <c r="AX322" s="15" t="s">
        <v>79</v>
      </c>
      <c r="AY322" s="266" t="s">
        <v>203</v>
      </c>
    </row>
    <row r="323" s="2" customFormat="1" ht="24.15" customHeight="1">
      <c r="A323" s="40"/>
      <c r="B323" s="41"/>
      <c r="C323" s="216" t="s">
        <v>348</v>
      </c>
      <c r="D323" s="216" t="s">
        <v>206</v>
      </c>
      <c r="E323" s="217" t="s">
        <v>303</v>
      </c>
      <c r="F323" s="218" t="s">
        <v>304</v>
      </c>
      <c r="G323" s="219" t="s">
        <v>282</v>
      </c>
      <c r="H323" s="220">
        <v>0.96799999999999997</v>
      </c>
      <c r="I323" s="221"/>
      <c r="J323" s="222">
        <f>ROUND(I323*H323,2)</f>
        <v>0</v>
      </c>
      <c r="K323" s="218" t="s">
        <v>210</v>
      </c>
      <c r="L323" s="46"/>
      <c r="M323" s="223" t="s">
        <v>19</v>
      </c>
      <c r="N323" s="224" t="s">
        <v>43</v>
      </c>
      <c r="O323" s="86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7" t="s">
        <v>211</v>
      </c>
      <c r="AT323" s="227" t="s">
        <v>206</v>
      </c>
      <c r="AU323" s="227" t="s">
        <v>81</v>
      </c>
      <c r="AY323" s="19" t="s">
        <v>203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19" t="s">
        <v>79</v>
      </c>
      <c r="BK323" s="228">
        <f>ROUND(I323*H323,2)</f>
        <v>0</v>
      </c>
      <c r="BL323" s="19" t="s">
        <v>211</v>
      </c>
      <c r="BM323" s="227" t="s">
        <v>1445</v>
      </c>
    </row>
    <row r="324" s="2" customFormat="1">
      <c r="A324" s="40"/>
      <c r="B324" s="41"/>
      <c r="C324" s="42"/>
      <c r="D324" s="229" t="s">
        <v>213</v>
      </c>
      <c r="E324" s="42"/>
      <c r="F324" s="230" t="s">
        <v>306</v>
      </c>
      <c r="G324" s="42"/>
      <c r="H324" s="42"/>
      <c r="I324" s="231"/>
      <c r="J324" s="42"/>
      <c r="K324" s="42"/>
      <c r="L324" s="46"/>
      <c r="M324" s="232"/>
      <c r="N324" s="233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213</v>
      </c>
      <c r="AU324" s="19" t="s">
        <v>81</v>
      </c>
    </row>
    <row r="325" s="14" customFormat="1">
      <c r="A325" s="14"/>
      <c r="B325" s="245"/>
      <c r="C325" s="246"/>
      <c r="D325" s="236" t="s">
        <v>215</v>
      </c>
      <c r="E325" s="247" t="s">
        <v>19</v>
      </c>
      <c r="F325" s="248" t="s">
        <v>1446</v>
      </c>
      <c r="G325" s="246"/>
      <c r="H325" s="249">
        <v>0.96799999999999997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215</v>
      </c>
      <c r="AU325" s="255" t="s">
        <v>81</v>
      </c>
      <c r="AV325" s="14" t="s">
        <v>81</v>
      </c>
      <c r="AW325" s="14" t="s">
        <v>33</v>
      </c>
      <c r="AX325" s="14" t="s">
        <v>72</v>
      </c>
      <c r="AY325" s="255" t="s">
        <v>203</v>
      </c>
    </row>
    <row r="326" s="15" customFormat="1">
      <c r="A326" s="15"/>
      <c r="B326" s="256"/>
      <c r="C326" s="257"/>
      <c r="D326" s="236" t="s">
        <v>215</v>
      </c>
      <c r="E326" s="258" t="s">
        <v>19</v>
      </c>
      <c r="F326" s="259" t="s">
        <v>246</v>
      </c>
      <c r="G326" s="257"/>
      <c r="H326" s="260">
        <v>0.96799999999999997</v>
      </c>
      <c r="I326" s="261"/>
      <c r="J326" s="257"/>
      <c r="K326" s="257"/>
      <c r="L326" s="262"/>
      <c r="M326" s="263"/>
      <c r="N326" s="264"/>
      <c r="O326" s="264"/>
      <c r="P326" s="264"/>
      <c r="Q326" s="264"/>
      <c r="R326" s="264"/>
      <c r="S326" s="264"/>
      <c r="T326" s="26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6" t="s">
        <v>215</v>
      </c>
      <c r="AU326" s="266" t="s">
        <v>81</v>
      </c>
      <c r="AV326" s="15" t="s">
        <v>211</v>
      </c>
      <c r="AW326" s="15" t="s">
        <v>33</v>
      </c>
      <c r="AX326" s="15" t="s">
        <v>79</v>
      </c>
      <c r="AY326" s="266" t="s">
        <v>203</v>
      </c>
    </row>
    <row r="327" s="2" customFormat="1" ht="24.15" customHeight="1">
      <c r="A327" s="40"/>
      <c r="B327" s="41"/>
      <c r="C327" s="216" t="s">
        <v>355</v>
      </c>
      <c r="D327" s="216" t="s">
        <v>206</v>
      </c>
      <c r="E327" s="217" t="s">
        <v>309</v>
      </c>
      <c r="F327" s="218" t="s">
        <v>310</v>
      </c>
      <c r="G327" s="219" t="s">
        <v>282</v>
      </c>
      <c r="H327" s="220">
        <v>0.19600000000000001</v>
      </c>
      <c r="I327" s="221"/>
      <c r="J327" s="222">
        <f>ROUND(I327*H327,2)</f>
        <v>0</v>
      </c>
      <c r="K327" s="218" t="s">
        <v>210</v>
      </c>
      <c r="L327" s="46"/>
      <c r="M327" s="223" t="s">
        <v>19</v>
      </c>
      <c r="N327" s="224" t="s">
        <v>43</v>
      </c>
      <c r="O327" s="86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7" t="s">
        <v>211</v>
      </c>
      <c r="AT327" s="227" t="s">
        <v>206</v>
      </c>
      <c r="AU327" s="227" t="s">
        <v>81</v>
      </c>
      <c r="AY327" s="19" t="s">
        <v>203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19" t="s">
        <v>79</v>
      </c>
      <c r="BK327" s="228">
        <f>ROUND(I327*H327,2)</f>
        <v>0</v>
      </c>
      <c r="BL327" s="19" t="s">
        <v>211</v>
      </c>
      <c r="BM327" s="227" t="s">
        <v>1447</v>
      </c>
    </row>
    <row r="328" s="2" customFormat="1">
      <c r="A328" s="40"/>
      <c r="B328" s="41"/>
      <c r="C328" s="42"/>
      <c r="D328" s="229" t="s">
        <v>213</v>
      </c>
      <c r="E328" s="42"/>
      <c r="F328" s="230" t="s">
        <v>312</v>
      </c>
      <c r="G328" s="42"/>
      <c r="H328" s="42"/>
      <c r="I328" s="231"/>
      <c r="J328" s="42"/>
      <c r="K328" s="42"/>
      <c r="L328" s="46"/>
      <c r="M328" s="232"/>
      <c r="N328" s="233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213</v>
      </c>
      <c r="AU328" s="19" t="s">
        <v>81</v>
      </c>
    </row>
    <row r="329" s="14" customFormat="1">
      <c r="A329" s="14"/>
      <c r="B329" s="245"/>
      <c r="C329" s="246"/>
      <c r="D329" s="236" t="s">
        <v>215</v>
      </c>
      <c r="E329" s="247" t="s">
        <v>19</v>
      </c>
      <c r="F329" s="248" t="s">
        <v>1448</v>
      </c>
      <c r="G329" s="246"/>
      <c r="H329" s="249">
        <v>0.19600000000000001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215</v>
      </c>
      <c r="AU329" s="255" t="s">
        <v>81</v>
      </c>
      <c r="AV329" s="14" t="s">
        <v>81</v>
      </c>
      <c r="AW329" s="14" t="s">
        <v>33</v>
      </c>
      <c r="AX329" s="14" t="s">
        <v>79</v>
      </c>
      <c r="AY329" s="255" t="s">
        <v>203</v>
      </c>
    </row>
    <row r="330" s="2" customFormat="1" ht="24.15" customHeight="1">
      <c r="A330" s="40"/>
      <c r="B330" s="41"/>
      <c r="C330" s="216" t="s">
        <v>365</v>
      </c>
      <c r="D330" s="216" t="s">
        <v>206</v>
      </c>
      <c r="E330" s="217" t="s">
        <v>1449</v>
      </c>
      <c r="F330" s="218" t="s">
        <v>1450</v>
      </c>
      <c r="G330" s="219" t="s">
        <v>282</v>
      </c>
      <c r="H330" s="220">
        <v>0.106</v>
      </c>
      <c r="I330" s="221"/>
      <c r="J330" s="222">
        <f>ROUND(I330*H330,2)</f>
        <v>0</v>
      </c>
      <c r="K330" s="218" t="s">
        <v>210</v>
      </c>
      <c r="L330" s="46"/>
      <c r="M330" s="223" t="s">
        <v>19</v>
      </c>
      <c r="N330" s="224" t="s">
        <v>43</v>
      </c>
      <c r="O330" s="86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27" t="s">
        <v>211</v>
      </c>
      <c r="AT330" s="227" t="s">
        <v>206</v>
      </c>
      <c r="AU330" s="227" t="s">
        <v>81</v>
      </c>
      <c r="AY330" s="19" t="s">
        <v>203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19" t="s">
        <v>79</v>
      </c>
      <c r="BK330" s="228">
        <f>ROUND(I330*H330,2)</f>
        <v>0</v>
      </c>
      <c r="BL330" s="19" t="s">
        <v>211</v>
      </c>
      <c r="BM330" s="227" t="s">
        <v>1451</v>
      </c>
    </row>
    <row r="331" s="2" customFormat="1">
      <c r="A331" s="40"/>
      <c r="B331" s="41"/>
      <c r="C331" s="42"/>
      <c r="D331" s="229" t="s">
        <v>213</v>
      </c>
      <c r="E331" s="42"/>
      <c r="F331" s="230" t="s">
        <v>1452</v>
      </c>
      <c r="G331" s="42"/>
      <c r="H331" s="42"/>
      <c r="I331" s="231"/>
      <c r="J331" s="42"/>
      <c r="K331" s="42"/>
      <c r="L331" s="46"/>
      <c r="M331" s="232"/>
      <c r="N331" s="233"/>
      <c r="O331" s="86"/>
      <c r="P331" s="86"/>
      <c r="Q331" s="86"/>
      <c r="R331" s="86"/>
      <c r="S331" s="86"/>
      <c r="T331" s="87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213</v>
      </c>
      <c r="AU331" s="19" t="s">
        <v>81</v>
      </c>
    </row>
    <row r="332" s="14" customFormat="1">
      <c r="A332" s="14"/>
      <c r="B332" s="245"/>
      <c r="C332" s="246"/>
      <c r="D332" s="236" t="s">
        <v>215</v>
      </c>
      <c r="E332" s="247" t="s">
        <v>19</v>
      </c>
      <c r="F332" s="248" t="s">
        <v>1453</v>
      </c>
      <c r="G332" s="246"/>
      <c r="H332" s="249">
        <v>0.106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215</v>
      </c>
      <c r="AU332" s="255" t="s">
        <v>81</v>
      </c>
      <c r="AV332" s="14" t="s">
        <v>81</v>
      </c>
      <c r="AW332" s="14" t="s">
        <v>33</v>
      </c>
      <c r="AX332" s="14" t="s">
        <v>72</v>
      </c>
      <c r="AY332" s="255" t="s">
        <v>203</v>
      </c>
    </row>
    <row r="333" s="15" customFormat="1">
      <c r="A333" s="15"/>
      <c r="B333" s="256"/>
      <c r="C333" s="257"/>
      <c r="D333" s="236" t="s">
        <v>215</v>
      </c>
      <c r="E333" s="258" t="s">
        <v>19</v>
      </c>
      <c r="F333" s="259" t="s">
        <v>246</v>
      </c>
      <c r="G333" s="257"/>
      <c r="H333" s="260">
        <v>0.106</v>
      </c>
      <c r="I333" s="261"/>
      <c r="J333" s="257"/>
      <c r="K333" s="257"/>
      <c r="L333" s="262"/>
      <c r="M333" s="263"/>
      <c r="N333" s="264"/>
      <c r="O333" s="264"/>
      <c r="P333" s="264"/>
      <c r="Q333" s="264"/>
      <c r="R333" s="264"/>
      <c r="S333" s="264"/>
      <c r="T333" s="26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6" t="s">
        <v>215</v>
      </c>
      <c r="AU333" s="266" t="s">
        <v>81</v>
      </c>
      <c r="AV333" s="15" t="s">
        <v>211</v>
      </c>
      <c r="AW333" s="15" t="s">
        <v>33</v>
      </c>
      <c r="AX333" s="15" t="s">
        <v>79</v>
      </c>
      <c r="AY333" s="266" t="s">
        <v>203</v>
      </c>
    </row>
    <row r="334" s="12" customFormat="1" ht="25.92" customHeight="1">
      <c r="A334" s="12"/>
      <c r="B334" s="200"/>
      <c r="C334" s="201"/>
      <c r="D334" s="202" t="s">
        <v>71</v>
      </c>
      <c r="E334" s="203" t="s">
        <v>314</v>
      </c>
      <c r="F334" s="203" t="s">
        <v>315</v>
      </c>
      <c r="G334" s="201"/>
      <c r="H334" s="201"/>
      <c r="I334" s="204"/>
      <c r="J334" s="205">
        <f>BK334</f>
        <v>0</v>
      </c>
      <c r="K334" s="201"/>
      <c r="L334" s="206"/>
      <c r="M334" s="207"/>
      <c r="N334" s="208"/>
      <c r="O334" s="208"/>
      <c r="P334" s="209">
        <f>P335+P390+P412</f>
        <v>0</v>
      </c>
      <c r="Q334" s="208"/>
      <c r="R334" s="209">
        <f>R335+R390+R412</f>
        <v>0.52700500000000006</v>
      </c>
      <c r="S334" s="208"/>
      <c r="T334" s="210">
        <f>T335+T390+T412</f>
        <v>0.46557155000000006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11" t="s">
        <v>81</v>
      </c>
      <c r="AT334" s="212" t="s">
        <v>71</v>
      </c>
      <c r="AU334" s="212" t="s">
        <v>72</v>
      </c>
      <c r="AY334" s="211" t="s">
        <v>203</v>
      </c>
      <c r="BK334" s="213">
        <f>BK335+BK390+BK412</f>
        <v>0</v>
      </c>
    </row>
    <row r="335" s="12" customFormat="1" ht="22.8" customHeight="1">
      <c r="A335" s="12"/>
      <c r="B335" s="200"/>
      <c r="C335" s="201"/>
      <c r="D335" s="202" t="s">
        <v>71</v>
      </c>
      <c r="E335" s="214" t="s">
        <v>316</v>
      </c>
      <c r="F335" s="214" t="s">
        <v>317</v>
      </c>
      <c r="G335" s="201"/>
      <c r="H335" s="201"/>
      <c r="I335" s="204"/>
      <c r="J335" s="215">
        <f>BK335</f>
        <v>0</v>
      </c>
      <c r="K335" s="201"/>
      <c r="L335" s="206"/>
      <c r="M335" s="207"/>
      <c r="N335" s="208"/>
      <c r="O335" s="208"/>
      <c r="P335" s="209">
        <f>SUM(P336:P389)</f>
        <v>0</v>
      </c>
      <c r="Q335" s="208"/>
      <c r="R335" s="209">
        <f>SUM(R336:R389)</f>
        <v>0</v>
      </c>
      <c r="S335" s="208"/>
      <c r="T335" s="210">
        <f>SUM(T336:T389)</f>
        <v>0.19600000000000001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11" t="s">
        <v>81</v>
      </c>
      <c r="AT335" s="212" t="s">
        <v>71</v>
      </c>
      <c r="AU335" s="212" t="s">
        <v>79</v>
      </c>
      <c r="AY335" s="211" t="s">
        <v>203</v>
      </c>
      <c r="BK335" s="213">
        <f>SUM(BK336:BK389)</f>
        <v>0</v>
      </c>
    </row>
    <row r="336" s="2" customFormat="1" ht="16.5" customHeight="1">
      <c r="A336" s="40"/>
      <c r="B336" s="41"/>
      <c r="C336" s="216" t="s">
        <v>321</v>
      </c>
      <c r="D336" s="216" t="s">
        <v>206</v>
      </c>
      <c r="E336" s="217" t="s">
        <v>366</v>
      </c>
      <c r="F336" s="218" t="s">
        <v>367</v>
      </c>
      <c r="G336" s="219" t="s">
        <v>358</v>
      </c>
      <c r="H336" s="220">
        <v>7</v>
      </c>
      <c r="I336" s="221"/>
      <c r="J336" s="222">
        <f>ROUND(I336*H336,2)</f>
        <v>0</v>
      </c>
      <c r="K336" s="218" t="s">
        <v>210</v>
      </c>
      <c r="L336" s="46"/>
      <c r="M336" s="223" t="s">
        <v>19</v>
      </c>
      <c r="N336" s="224" t="s">
        <v>43</v>
      </c>
      <c r="O336" s="86"/>
      <c r="P336" s="225">
        <f>O336*H336</f>
        <v>0</v>
      </c>
      <c r="Q336" s="225">
        <v>0</v>
      </c>
      <c r="R336" s="225">
        <f>Q336*H336</f>
        <v>0</v>
      </c>
      <c r="S336" s="225">
        <v>0.024</v>
      </c>
      <c r="T336" s="226">
        <f>S336*H336</f>
        <v>0.16800000000000001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7" t="s">
        <v>321</v>
      </c>
      <c r="AT336" s="227" t="s">
        <v>206</v>
      </c>
      <c r="AU336" s="227" t="s">
        <v>81</v>
      </c>
      <c r="AY336" s="19" t="s">
        <v>203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19" t="s">
        <v>79</v>
      </c>
      <c r="BK336" s="228">
        <f>ROUND(I336*H336,2)</f>
        <v>0</v>
      </c>
      <c r="BL336" s="19" t="s">
        <v>321</v>
      </c>
      <c r="BM336" s="227" t="s">
        <v>1454</v>
      </c>
    </row>
    <row r="337" s="2" customFormat="1">
      <c r="A337" s="40"/>
      <c r="B337" s="41"/>
      <c r="C337" s="42"/>
      <c r="D337" s="229" t="s">
        <v>213</v>
      </c>
      <c r="E337" s="42"/>
      <c r="F337" s="230" t="s">
        <v>369</v>
      </c>
      <c r="G337" s="42"/>
      <c r="H337" s="42"/>
      <c r="I337" s="231"/>
      <c r="J337" s="42"/>
      <c r="K337" s="42"/>
      <c r="L337" s="46"/>
      <c r="M337" s="232"/>
      <c r="N337" s="233"/>
      <c r="O337" s="86"/>
      <c r="P337" s="86"/>
      <c r="Q337" s="86"/>
      <c r="R337" s="86"/>
      <c r="S337" s="86"/>
      <c r="T337" s="87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213</v>
      </c>
      <c r="AU337" s="19" t="s">
        <v>81</v>
      </c>
    </row>
    <row r="338" s="13" customFormat="1">
      <c r="A338" s="13"/>
      <c r="B338" s="234"/>
      <c r="C338" s="235"/>
      <c r="D338" s="236" t="s">
        <v>215</v>
      </c>
      <c r="E338" s="237" t="s">
        <v>19</v>
      </c>
      <c r="F338" s="238" t="s">
        <v>1366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215</v>
      </c>
      <c r="AU338" s="244" t="s">
        <v>81</v>
      </c>
      <c r="AV338" s="13" t="s">
        <v>79</v>
      </c>
      <c r="AW338" s="13" t="s">
        <v>33</v>
      </c>
      <c r="AX338" s="13" t="s">
        <v>72</v>
      </c>
      <c r="AY338" s="244" t="s">
        <v>203</v>
      </c>
    </row>
    <row r="339" s="13" customFormat="1">
      <c r="A339" s="13"/>
      <c r="B339" s="234"/>
      <c r="C339" s="235"/>
      <c r="D339" s="236" t="s">
        <v>215</v>
      </c>
      <c r="E339" s="237" t="s">
        <v>19</v>
      </c>
      <c r="F339" s="238" t="s">
        <v>1455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215</v>
      </c>
      <c r="AU339" s="244" t="s">
        <v>81</v>
      </c>
      <c r="AV339" s="13" t="s">
        <v>79</v>
      </c>
      <c r="AW339" s="13" t="s">
        <v>33</v>
      </c>
      <c r="AX339" s="13" t="s">
        <v>72</v>
      </c>
      <c r="AY339" s="244" t="s">
        <v>203</v>
      </c>
    </row>
    <row r="340" s="13" customFormat="1">
      <c r="A340" s="13"/>
      <c r="B340" s="234"/>
      <c r="C340" s="235"/>
      <c r="D340" s="236" t="s">
        <v>215</v>
      </c>
      <c r="E340" s="237" t="s">
        <v>19</v>
      </c>
      <c r="F340" s="238" t="s">
        <v>456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215</v>
      </c>
      <c r="AU340" s="244" t="s">
        <v>81</v>
      </c>
      <c r="AV340" s="13" t="s">
        <v>79</v>
      </c>
      <c r="AW340" s="13" t="s">
        <v>33</v>
      </c>
      <c r="AX340" s="13" t="s">
        <v>72</v>
      </c>
      <c r="AY340" s="244" t="s">
        <v>203</v>
      </c>
    </row>
    <row r="341" s="13" customFormat="1">
      <c r="A341" s="13"/>
      <c r="B341" s="234"/>
      <c r="C341" s="235"/>
      <c r="D341" s="236" t="s">
        <v>215</v>
      </c>
      <c r="E341" s="237" t="s">
        <v>19</v>
      </c>
      <c r="F341" s="238" t="s">
        <v>371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215</v>
      </c>
      <c r="AU341" s="244" t="s">
        <v>81</v>
      </c>
      <c r="AV341" s="13" t="s">
        <v>79</v>
      </c>
      <c r="AW341" s="13" t="s">
        <v>33</v>
      </c>
      <c r="AX341" s="13" t="s">
        <v>72</v>
      </c>
      <c r="AY341" s="244" t="s">
        <v>203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376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4" customFormat="1">
      <c r="A343" s="14"/>
      <c r="B343" s="245"/>
      <c r="C343" s="246"/>
      <c r="D343" s="236" t="s">
        <v>215</v>
      </c>
      <c r="E343" s="247" t="s">
        <v>19</v>
      </c>
      <c r="F343" s="248" t="s">
        <v>79</v>
      </c>
      <c r="G343" s="246"/>
      <c r="H343" s="249">
        <v>1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215</v>
      </c>
      <c r="AU343" s="255" t="s">
        <v>81</v>
      </c>
      <c r="AV343" s="14" t="s">
        <v>81</v>
      </c>
      <c r="AW343" s="14" t="s">
        <v>33</v>
      </c>
      <c r="AX343" s="14" t="s">
        <v>72</v>
      </c>
      <c r="AY343" s="255" t="s">
        <v>203</v>
      </c>
    </row>
    <row r="344" s="13" customFormat="1">
      <c r="A344" s="13"/>
      <c r="B344" s="234"/>
      <c r="C344" s="235"/>
      <c r="D344" s="236" t="s">
        <v>215</v>
      </c>
      <c r="E344" s="237" t="s">
        <v>19</v>
      </c>
      <c r="F344" s="238" t="s">
        <v>1366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215</v>
      </c>
      <c r="AU344" s="244" t="s">
        <v>81</v>
      </c>
      <c r="AV344" s="13" t="s">
        <v>79</v>
      </c>
      <c r="AW344" s="13" t="s">
        <v>33</v>
      </c>
      <c r="AX344" s="13" t="s">
        <v>72</v>
      </c>
      <c r="AY344" s="244" t="s">
        <v>203</v>
      </c>
    </row>
    <row r="345" s="13" customFormat="1">
      <c r="A345" s="13"/>
      <c r="B345" s="234"/>
      <c r="C345" s="235"/>
      <c r="D345" s="236" t="s">
        <v>215</v>
      </c>
      <c r="E345" s="237" t="s">
        <v>19</v>
      </c>
      <c r="F345" s="238" t="s">
        <v>1456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215</v>
      </c>
      <c r="AU345" s="244" t="s">
        <v>81</v>
      </c>
      <c r="AV345" s="13" t="s">
        <v>79</v>
      </c>
      <c r="AW345" s="13" t="s">
        <v>33</v>
      </c>
      <c r="AX345" s="13" t="s">
        <v>72</v>
      </c>
      <c r="AY345" s="244" t="s">
        <v>203</v>
      </c>
    </row>
    <row r="346" s="13" customFormat="1">
      <c r="A346" s="13"/>
      <c r="B346" s="234"/>
      <c r="C346" s="235"/>
      <c r="D346" s="236" t="s">
        <v>215</v>
      </c>
      <c r="E346" s="237" t="s">
        <v>19</v>
      </c>
      <c r="F346" s="238" t="s">
        <v>1373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215</v>
      </c>
      <c r="AU346" s="244" t="s">
        <v>81</v>
      </c>
      <c r="AV346" s="13" t="s">
        <v>79</v>
      </c>
      <c r="AW346" s="13" t="s">
        <v>33</v>
      </c>
      <c r="AX346" s="13" t="s">
        <v>72</v>
      </c>
      <c r="AY346" s="244" t="s">
        <v>203</v>
      </c>
    </row>
    <row r="347" s="13" customFormat="1">
      <c r="A347" s="13"/>
      <c r="B347" s="234"/>
      <c r="C347" s="235"/>
      <c r="D347" s="236" t="s">
        <v>215</v>
      </c>
      <c r="E347" s="237" t="s">
        <v>19</v>
      </c>
      <c r="F347" s="238" t="s">
        <v>371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215</v>
      </c>
      <c r="AU347" s="244" t="s">
        <v>81</v>
      </c>
      <c r="AV347" s="13" t="s">
        <v>79</v>
      </c>
      <c r="AW347" s="13" t="s">
        <v>33</v>
      </c>
      <c r="AX347" s="13" t="s">
        <v>72</v>
      </c>
      <c r="AY347" s="244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376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4" customFormat="1">
      <c r="A349" s="14"/>
      <c r="B349" s="245"/>
      <c r="C349" s="246"/>
      <c r="D349" s="236" t="s">
        <v>215</v>
      </c>
      <c r="E349" s="247" t="s">
        <v>19</v>
      </c>
      <c r="F349" s="248" t="s">
        <v>79</v>
      </c>
      <c r="G349" s="246"/>
      <c r="H349" s="249">
        <v>1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215</v>
      </c>
      <c r="AU349" s="255" t="s">
        <v>81</v>
      </c>
      <c r="AV349" s="14" t="s">
        <v>81</v>
      </c>
      <c r="AW349" s="14" t="s">
        <v>33</v>
      </c>
      <c r="AX349" s="14" t="s">
        <v>72</v>
      </c>
      <c r="AY349" s="255" t="s">
        <v>203</v>
      </c>
    </row>
    <row r="350" s="13" customFormat="1">
      <c r="A350" s="13"/>
      <c r="B350" s="234"/>
      <c r="C350" s="235"/>
      <c r="D350" s="236" t="s">
        <v>215</v>
      </c>
      <c r="E350" s="237" t="s">
        <v>19</v>
      </c>
      <c r="F350" s="238" t="s">
        <v>1366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215</v>
      </c>
      <c r="AU350" s="244" t="s">
        <v>81</v>
      </c>
      <c r="AV350" s="13" t="s">
        <v>79</v>
      </c>
      <c r="AW350" s="13" t="s">
        <v>33</v>
      </c>
      <c r="AX350" s="13" t="s">
        <v>72</v>
      </c>
      <c r="AY350" s="244" t="s">
        <v>203</v>
      </c>
    </row>
    <row r="351" s="13" customFormat="1">
      <c r="A351" s="13"/>
      <c r="B351" s="234"/>
      <c r="C351" s="235"/>
      <c r="D351" s="236" t="s">
        <v>215</v>
      </c>
      <c r="E351" s="237" t="s">
        <v>19</v>
      </c>
      <c r="F351" s="238" t="s">
        <v>1457</v>
      </c>
      <c r="G351" s="235"/>
      <c r="H351" s="237" t="s">
        <v>19</v>
      </c>
      <c r="I351" s="239"/>
      <c r="J351" s="235"/>
      <c r="K351" s="235"/>
      <c r="L351" s="240"/>
      <c r="M351" s="241"/>
      <c r="N351" s="242"/>
      <c r="O351" s="242"/>
      <c r="P351" s="242"/>
      <c r="Q351" s="242"/>
      <c r="R351" s="242"/>
      <c r="S351" s="242"/>
      <c r="T351" s="24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4" t="s">
        <v>215</v>
      </c>
      <c r="AU351" s="244" t="s">
        <v>81</v>
      </c>
      <c r="AV351" s="13" t="s">
        <v>79</v>
      </c>
      <c r="AW351" s="13" t="s">
        <v>33</v>
      </c>
      <c r="AX351" s="13" t="s">
        <v>72</v>
      </c>
      <c r="AY351" s="244" t="s">
        <v>203</v>
      </c>
    </row>
    <row r="352" s="13" customFormat="1">
      <c r="A352" s="13"/>
      <c r="B352" s="234"/>
      <c r="C352" s="235"/>
      <c r="D352" s="236" t="s">
        <v>215</v>
      </c>
      <c r="E352" s="237" t="s">
        <v>19</v>
      </c>
      <c r="F352" s="238" t="s">
        <v>1375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215</v>
      </c>
      <c r="AU352" s="244" t="s">
        <v>81</v>
      </c>
      <c r="AV352" s="13" t="s">
        <v>79</v>
      </c>
      <c r="AW352" s="13" t="s">
        <v>33</v>
      </c>
      <c r="AX352" s="13" t="s">
        <v>72</v>
      </c>
      <c r="AY352" s="244" t="s">
        <v>203</v>
      </c>
    </row>
    <row r="353" s="13" customFormat="1">
      <c r="A353" s="13"/>
      <c r="B353" s="234"/>
      <c r="C353" s="235"/>
      <c r="D353" s="236" t="s">
        <v>215</v>
      </c>
      <c r="E353" s="237" t="s">
        <v>19</v>
      </c>
      <c r="F353" s="238" t="s">
        <v>371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215</v>
      </c>
      <c r="AU353" s="244" t="s">
        <v>81</v>
      </c>
      <c r="AV353" s="13" t="s">
        <v>79</v>
      </c>
      <c r="AW353" s="13" t="s">
        <v>33</v>
      </c>
      <c r="AX353" s="13" t="s">
        <v>72</v>
      </c>
      <c r="AY353" s="244" t="s">
        <v>203</v>
      </c>
    </row>
    <row r="354" s="13" customFormat="1">
      <c r="A354" s="13"/>
      <c r="B354" s="234"/>
      <c r="C354" s="235"/>
      <c r="D354" s="236" t="s">
        <v>215</v>
      </c>
      <c r="E354" s="237" t="s">
        <v>19</v>
      </c>
      <c r="F354" s="238" t="s">
        <v>376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215</v>
      </c>
      <c r="AU354" s="244" t="s">
        <v>81</v>
      </c>
      <c r="AV354" s="13" t="s">
        <v>79</v>
      </c>
      <c r="AW354" s="13" t="s">
        <v>33</v>
      </c>
      <c r="AX354" s="13" t="s">
        <v>72</v>
      </c>
      <c r="AY354" s="244" t="s">
        <v>203</v>
      </c>
    </row>
    <row r="355" s="14" customFormat="1">
      <c r="A355" s="14"/>
      <c r="B355" s="245"/>
      <c r="C355" s="246"/>
      <c r="D355" s="236" t="s">
        <v>215</v>
      </c>
      <c r="E355" s="247" t="s">
        <v>19</v>
      </c>
      <c r="F355" s="248" t="s">
        <v>79</v>
      </c>
      <c r="G355" s="246"/>
      <c r="H355" s="249">
        <v>1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215</v>
      </c>
      <c r="AU355" s="255" t="s">
        <v>81</v>
      </c>
      <c r="AV355" s="14" t="s">
        <v>81</v>
      </c>
      <c r="AW355" s="14" t="s">
        <v>33</v>
      </c>
      <c r="AX355" s="14" t="s">
        <v>72</v>
      </c>
      <c r="AY355" s="255" t="s">
        <v>203</v>
      </c>
    </row>
    <row r="356" s="13" customFormat="1">
      <c r="A356" s="13"/>
      <c r="B356" s="234"/>
      <c r="C356" s="235"/>
      <c r="D356" s="236" t="s">
        <v>215</v>
      </c>
      <c r="E356" s="237" t="s">
        <v>19</v>
      </c>
      <c r="F356" s="238" t="s">
        <v>1366</v>
      </c>
      <c r="G356" s="235"/>
      <c r="H356" s="237" t="s">
        <v>19</v>
      </c>
      <c r="I356" s="239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215</v>
      </c>
      <c r="AU356" s="244" t="s">
        <v>81</v>
      </c>
      <c r="AV356" s="13" t="s">
        <v>79</v>
      </c>
      <c r="AW356" s="13" t="s">
        <v>33</v>
      </c>
      <c r="AX356" s="13" t="s">
        <v>72</v>
      </c>
      <c r="AY356" s="244" t="s">
        <v>203</v>
      </c>
    </row>
    <row r="357" s="13" customFormat="1">
      <c r="A357" s="13"/>
      <c r="B357" s="234"/>
      <c r="C357" s="235"/>
      <c r="D357" s="236" t="s">
        <v>215</v>
      </c>
      <c r="E357" s="237" t="s">
        <v>19</v>
      </c>
      <c r="F357" s="238" t="s">
        <v>1458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215</v>
      </c>
      <c r="AU357" s="244" t="s">
        <v>81</v>
      </c>
      <c r="AV357" s="13" t="s">
        <v>79</v>
      </c>
      <c r="AW357" s="13" t="s">
        <v>33</v>
      </c>
      <c r="AX357" s="13" t="s">
        <v>72</v>
      </c>
      <c r="AY357" s="244" t="s">
        <v>203</v>
      </c>
    </row>
    <row r="358" s="13" customFormat="1">
      <c r="A358" s="13"/>
      <c r="B358" s="234"/>
      <c r="C358" s="235"/>
      <c r="D358" s="236" t="s">
        <v>215</v>
      </c>
      <c r="E358" s="237" t="s">
        <v>19</v>
      </c>
      <c r="F358" s="238" t="s">
        <v>447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215</v>
      </c>
      <c r="AU358" s="244" t="s">
        <v>81</v>
      </c>
      <c r="AV358" s="13" t="s">
        <v>79</v>
      </c>
      <c r="AW358" s="13" t="s">
        <v>33</v>
      </c>
      <c r="AX358" s="13" t="s">
        <v>72</v>
      </c>
      <c r="AY358" s="244" t="s">
        <v>203</v>
      </c>
    </row>
    <row r="359" s="13" customFormat="1">
      <c r="A359" s="13"/>
      <c r="B359" s="234"/>
      <c r="C359" s="235"/>
      <c r="D359" s="236" t="s">
        <v>215</v>
      </c>
      <c r="E359" s="237" t="s">
        <v>19</v>
      </c>
      <c r="F359" s="238" t="s">
        <v>371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215</v>
      </c>
      <c r="AU359" s="244" t="s">
        <v>81</v>
      </c>
      <c r="AV359" s="13" t="s">
        <v>79</v>
      </c>
      <c r="AW359" s="13" t="s">
        <v>33</v>
      </c>
      <c r="AX359" s="13" t="s">
        <v>72</v>
      </c>
      <c r="AY359" s="244" t="s">
        <v>203</v>
      </c>
    </row>
    <row r="360" s="13" customFormat="1">
      <c r="A360" s="13"/>
      <c r="B360" s="234"/>
      <c r="C360" s="235"/>
      <c r="D360" s="236" t="s">
        <v>215</v>
      </c>
      <c r="E360" s="237" t="s">
        <v>19</v>
      </c>
      <c r="F360" s="238" t="s">
        <v>376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215</v>
      </c>
      <c r="AU360" s="244" t="s">
        <v>81</v>
      </c>
      <c r="AV360" s="13" t="s">
        <v>79</v>
      </c>
      <c r="AW360" s="13" t="s">
        <v>33</v>
      </c>
      <c r="AX360" s="13" t="s">
        <v>72</v>
      </c>
      <c r="AY360" s="244" t="s">
        <v>203</v>
      </c>
    </row>
    <row r="361" s="14" customFormat="1">
      <c r="A361" s="14"/>
      <c r="B361" s="245"/>
      <c r="C361" s="246"/>
      <c r="D361" s="236" t="s">
        <v>215</v>
      </c>
      <c r="E361" s="247" t="s">
        <v>19</v>
      </c>
      <c r="F361" s="248" t="s">
        <v>79</v>
      </c>
      <c r="G361" s="246"/>
      <c r="H361" s="249">
        <v>1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215</v>
      </c>
      <c r="AU361" s="255" t="s">
        <v>81</v>
      </c>
      <c r="AV361" s="14" t="s">
        <v>81</v>
      </c>
      <c r="AW361" s="14" t="s">
        <v>33</v>
      </c>
      <c r="AX361" s="14" t="s">
        <v>72</v>
      </c>
      <c r="AY361" s="255" t="s">
        <v>203</v>
      </c>
    </row>
    <row r="362" s="13" customFormat="1">
      <c r="A362" s="13"/>
      <c r="B362" s="234"/>
      <c r="C362" s="235"/>
      <c r="D362" s="236" t="s">
        <v>215</v>
      </c>
      <c r="E362" s="237" t="s">
        <v>19</v>
      </c>
      <c r="F362" s="238" t="s">
        <v>1366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215</v>
      </c>
      <c r="AU362" s="244" t="s">
        <v>81</v>
      </c>
      <c r="AV362" s="13" t="s">
        <v>79</v>
      </c>
      <c r="AW362" s="13" t="s">
        <v>33</v>
      </c>
      <c r="AX362" s="13" t="s">
        <v>72</v>
      </c>
      <c r="AY362" s="244" t="s">
        <v>203</v>
      </c>
    </row>
    <row r="363" s="13" customFormat="1">
      <c r="A363" s="13"/>
      <c r="B363" s="234"/>
      <c r="C363" s="235"/>
      <c r="D363" s="236" t="s">
        <v>215</v>
      </c>
      <c r="E363" s="237" t="s">
        <v>19</v>
      </c>
      <c r="F363" s="238" t="s">
        <v>1459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215</v>
      </c>
      <c r="AU363" s="244" t="s">
        <v>81</v>
      </c>
      <c r="AV363" s="13" t="s">
        <v>79</v>
      </c>
      <c r="AW363" s="13" t="s">
        <v>33</v>
      </c>
      <c r="AX363" s="13" t="s">
        <v>72</v>
      </c>
      <c r="AY363" s="244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444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3" customFormat="1">
      <c r="A365" s="13"/>
      <c r="B365" s="234"/>
      <c r="C365" s="235"/>
      <c r="D365" s="236" t="s">
        <v>215</v>
      </c>
      <c r="E365" s="237" t="s">
        <v>19</v>
      </c>
      <c r="F365" s="238" t="s">
        <v>371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215</v>
      </c>
      <c r="AU365" s="244" t="s">
        <v>81</v>
      </c>
      <c r="AV365" s="13" t="s">
        <v>79</v>
      </c>
      <c r="AW365" s="13" t="s">
        <v>33</v>
      </c>
      <c r="AX365" s="13" t="s">
        <v>72</v>
      </c>
      <c r="AY365" s="244" t="s">
        <v>203</v>
      </c>
    </row>
    <row r="366" s="13" customFormat="1">
      <c r="A366" s="13"/>
      <c r="B366" s="234"/>
      <c r="C366" s="235"/>
      <c r="D366" s="236" t="s">
        <v>215</v>
      </c>
      <c r="E366" s="237" t="s">
        <v>19</v>
      </c>
      <c r="F366" s="238" t="s">
        <v>376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215</v>
      </c>
      <c r="AU366" s="244" t="s">
        <v>81</v>
      </c>
      <c r="AV366" s="13" t="s">
        <v>79</v>
      </c>
      <c r="AW366" s="13" t="s">
        <v>33</v>
      </c>
      <c r="AX366" s="13" t="s">
        <v>72</v>
      </c>
      <c r="AY366" s="244" t="s">
        <v>203</v>
      </c>
    </row>
    <row r="367" s="14" customFormat="1">
      <c r="A367" s="14"/>
      <c r="B367" s="245"/>
      <c r="C367" s="246"/>
      <c r="D367" s="236" t="s">
        <v>215</v>
      </c>
      <c r="E367" s="247" t="s">
        <v>19</v>
      </c>
      <c r="F367" s="248" t="s">
        <v>79</v>
      </c>
      <c r="G367" s="246"/>
      <c r="H367" s="249">
        <v>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215</v>
      </c>
      <c r="AU367" s="255" t="s">
        <v>81</v>
      </c>
      <c r="AV367" s="14" t="s">
        <v>81</v>
      </c>
      <c r="AW367" s="14" t="s">
        <v>33</v>
      </c>
      <c r="AX367" s="14" t="s">
        <v>72</v>
      </c>
      <c r="AY367" s="255" t="s">
        <v>203</v>
      </c>
    </row>
    <row r="368" s="13" customFormat="1">
      <c r="A368" s="13"/>
      <c r="B368" s="234"/>
      <c r="C368" s="235"/>
      <c r="D368" s="236" t="s">
        <v>215</v>
      </c>
      <c r="E368" s="237" t="s">
        <v>19</v>
      </c>
      <c r="F368" s="238" t="s">
        <v>1366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215</v>
      </c>
      <c r="AU368" s="244" t="s">
        <v>81</v>
      </c>
      <c r="AV368" s="13" t="s">
        <v>79</v>
      </c>
      <c r="AW368" s="13" t="s">
        <v>33</v>
      </c>
      <c r="AX368" s="13" t="s">
        <v>72</v>
      </c>
      <c r="AY368" s="244" t="s">
        <v>203</v>
      </c>
    </row>
    <row r="369" s="13" customFormat="1">
      <c r="A369" s="13"/>
      <c r="B369" s="234"/>
      <c r="C369" s="235"/>
      <c r="D369" s="236" t="s">
        <v>215</v>
      </c>
      <c r="E369" s="237" t="s">
        <v>19</v>
      </c>
      <c r="F369" s="238" t="s">
        <v>495</v>
      </c>
      <c r="G369" s="235"/>
      <c r="H369" s="237" t="s">
        <v>19</v>
      </c>
      <c r="I369" s="239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215</v>
      </c>
      <c r="AU369" s="244" t="s">
        <v>81</v>
      </c>
      <c r="AV369" s="13" t="s">
        <v>79</v>
      </c>
      <c r="AW369" s="13" t="s">
        <v>33</v>
      </c>
      <c r="AX369" s="13" t="s">
        <v>72</v>
      </c>
      <c r="AY369" s="244" t="s">
        <v>203</v>
      </c>
    </row>
    <row r="370" s="13" customFormat="1">
      <c r="A370" s="13"/>
      <c r="B370" s="234"/>
      <c r="C370" s="235"/>
      <c r="D370" s="236" t="s">
        <v>215</v>
      </c>
      <c r="E370" s="237" t="s">
        <v>19</v>
      </c>
      <c r="F370" s="238" t="s">
        <v>1382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215</v>
      </c>
      <c r="AU370" s="244" t="s">
        <v>81</v>
      </c>
      <c r="AV370" s="13" t="s">
        <v>79</v>
      </c>
      <c r="AW370" s="13" t="s">
        <v>33</v>
      </c>
      <c r="AX370" s="13" t="s">
        <v>72</v>
      </c>
      <c r="AY370" s="244" t="s">
        <v>203</v>
      </c>
    </row>
    <row r="371" s="13" customFormat="1">
      <c r="A371" s="13"/>
      <c r="B371" s="234"/>
      <c r="C371" s="235"/>
      <c r="D371" s="236" t="s">
        <v>215</v>
      </c>
      <c r="E371" s="237" t="s">
        <v>19</v>
      </c>
      <c r="F371" s="238" t="s">
        <v>371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215</v>
      </c>
      <c r="AU371" s="244" t="s">
        <v>81</v>
      </c>
      <c r="AV371" s="13" t="s">
        <v>79</v>
      </c>
      <c r="AW371" s="13" t="s">
        <v>33</v>
      </c>
      <c r="AX371" s="13" t="s">
        <v>72</v>
      </c>
      <c r="AY371" s="244" t="s">
        <v>203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376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4" customFormat="1">
      <c r="A373" s="14"/>
      <c r="B373" s="245"/>
      <c r="C373" s="246"/>
      <c r="D373" s="236" t="s">
        <v>215</v>
      </c>
      <c r="E373" s="247" t="s">
        <v>19</v>
      </c>
      <c r="F373" s="248" t="s">
        <v>79</v>
      </c>
      <c r="G373" s="246"/>
      <c r="H373" s="249">
        <v>1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215</v>
      </c>
      <c r="AU373" s="255" t="s">
        <v>81</v>
      </c>
      <c r="AV373" s="14" t="s">
        <v>81</v>
      </c>
      <c r="AW373" s="14" t="s">
        <v>33</v>
      </c>
      <c r="AX373" s="14" t="s">
        <v>72</v>
      </c>
      <c r="AY373" s="255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1366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3" customFormat="1">
      <c r="A375" s="13"/>
      <c r="B375" s="234"/>
      <c r="C375" s="235"/>
      <c r="D375" s="236" t="s">
        <v>215</v>
      </c>
      <c r="E375" s="237" t="s">
        <v>19</v>
      </c>
      <c r="F375" s="238" t="s">
        <v>468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215</v>
      </c>
      <c r="AU375" s="244" t="s">
        <v>81</v>
      </c>
      <c r="AV375" s="13" t="s">
        <v>79</v>
      </c>
      <c r="AW375" s="13" t="s">
        <v>33</v>
      </c>
      <c r="AX375" s="13" t="s">
        <v>72</v>
      </c>
      <c r="AY375" s="244" t="s">
        <v>203</v>
      </c>
    </row>
    <row r="376" s="13" customFormat="1">
      <c r="A376" s="13"/>
      <c r="B376" s="234"/>
      <c r="C376" s="235"/>
      <c r="D376" s="236" t="s">
        <v>215</v>
      </c>
      <c r="E376" s="237" t="s">
        <v>19</v>
      </c>
      <c r="F376" s="238" t="s">
        <v>1385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215</v>
      </c>
      <c r="AU376" s="244" t="s">
        <v>81</v>
      </c>
      <c r="AV376" s="13" t="s">
        <v>79</v>
      </c>
      <c r="AW376" s="13" t="s">
        <v>33</v>
      </c>
      <c r="AX376" s="13" t="s">
        <v>72</v>
      </c>
      <c r="AY376" s="244" t="s">
        <v>203</v>
      </c>
    </row>
    <row r="377" s="13" customFormat="1">
      <c r="A377" s="13"/>
      <c r="B377" s="234"/>
      <c r="C377" s="235"/>
      <c r="D377" s="236" t="s">
        <v>215</v>
      </c>
      <c r="E377" s="237" t="s">
        <v>19</v>
      </c>
      <c r="F377" s="238" t="s">
        <v>371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215</v>
      </c>
      <c r="AU377" s="244" t="s">
        <v>81</v>
      </c>
      <c r="AV377" s="13" t="s">
        <v>79</v>
      </c>
      <c r="AW377" s="13" t="s">
        <v>33</v>
      </c>
      <c r="AX377" s="13" t="s">
        <v>72</v>
      </c>
      <c r="AY377" s="244" t="s">
        <v>203</v>
      </c>
    </row>
    <row r="378" s="13" customFormat="1">
      <c r="A378" s="13"/>
      <c r="B378" s="234"/>
      <c r="C378" s="235"/>
      <c r="D378" s="236" t="s">
        <v>215</v>
      </c>
      <c r="E378" s="237" t="s">
        <v>19</v>
      </c>
      <c r="F378" s="238" t="s">
        <v>376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215</v>
      </c>
      <c r="AU378" s="244" t="s">
        <v>81</v>
      </c>
      <c r="AV378" s="13" t="s">
        <v>79</v>
      </c>
      <c r="AW378" s="13" t="s">
        <v>33</v>
      </c>
      <c r="AX378" s="13" t="s">
        <v>72</v>
      </c>
      <c r="AY378" s="244" t="s">
        <v>203</v>
      </c>
    </row>
    <row r="379" s="14" customFormat="1">
      <c r="A379" s="14"/>
      <c r="B379" s="245"/>
      <c r="C379" s="246"/>
      <c r="D379" s="236" t="s">
        <v>215</v>
      </c>
      <c r="E379" s="247" t="s">
        <v>19</v>
      </c>
      <c r="F379" s="248" t="s">
        <v>79</v>
      </c>
      <c r="G379" s="246"/>
      <c r="H379" s="249">
        <v>1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215</v>
      </c>
      <c r="AU379" s="255" t="s">
        <v>81</v>
      </c>
      <c r="AV379" s="14" t="s">
        <v>81</v>
      </c>
      <c r="AW379" s="14" t="s">
        <v>33</v>
      </c>
      <c r="AX379" s="14" t="s">
        <v>72</v>
      </c>
      <c r="AY379" s="255" t="s">
        <v>203</v>
      </c>
    </row>
    <row r="380" s="15" customFormat="1">
      <c r="A380" s="15"/>
      <c r="B380" s="256"/>
      <c r="C380" s="257"/>
      <c r="D380" s="236" t="s">
        <v>215</v>
      </c>
      <c r="E380" s="258" t="s">
        <v>19</v>
      </c>
      <c r="F380" s="259" t="s">
        <v>246</v>
      </c>
      <c r="G380" s="257"/>
      <c r="H380" s="260">
        <v>7</v>
      </c>
      <c r="I380" s="261"/>
      <c r="J380" s="257"/>
      <c r="K380" s="257"/>
      <c r="L380" s="262"/>
      <c r="M380" s="263"/>
      <c r="N380" s="264"/>
      <c r="O380" s="264"/>
      <c r="P380" s="264"/>
      <c r="Q380" s="264"/>
      <c r="R380" s="264"/>
      <c r="S380" s="264"/>
      <c r="T380" s="26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6" t="s">
        <v>215</v>
      </c>
      <c r="AU380" s="266" t="s">
        <v>81</v>
      </c>
      <c r="AV380" s="15" t="s">
        <v>211</v>
      </c>
      <c r="AW380" s="15" t="s">
        <v>33</v>
      </c>
      <c r="AX380" s="15" t="s">
        <v>79</v>
      </c>
      <c r="AY380" s="266" t="s">
        <v>203</v>
      </c>
    </row>
    <row r="381" s="2" customFormat="1" ht="16.5" customHeight="1">
      <c r="A381" s="40"/>
      <c r="B381" s="41"/>
      <c r="C381" s="216" t="s">
        <v>394</v>
      </c>
      <c r="D381" s="216" t="s">
        <v>206</v>
      </c>
      <c r="E381" s="217" t="s">
        <v>387</v>
      </c>
      <c r="F381" s="218" t="s">
        <v>388</v>
      </c>
      <c r="G381" s="219" t="s">
        <v>358</v>
      </c>
      <c r="H381" s="220">
        <v>1</v>
      </c>
      <c r="I381" s="221"/>
      <c r="J381" s="222">
        <f>ROUND(I381*H381,2)</f>
        <v>0</v>
      </c>
      <c r="K381" s="218" t="s">
        <v>210</v>
      </c>
      <c r="L381" s="46"/>
      <c r="M381" s="223" t="s">
        <v>19</v>
      </c>
      <c r="N381" s="224" t="s">
        <v>43</v>
      </c>
      <c r="O381" s="86"/>
      <c r="P381" s="225">
        <f>O381*H381</f>
        <v>0</v>
      </c>
      <c r="Q381" s="225">
        <v>0</v>
      </c>
      <c r="R381" s="225">
        <f>Q381*H381</f>
        <v>0</v>
      </c>
      <c r="S381" s="225">
        <v>0.028000000000000001</v>
      </c>
      <c r="T381" s="226">
        <f>S381*H381</f>
        <v>0.028000000000000001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27" t="s">
        <v>321</v>
      </c>
      <c r="AT381" s="227" t="s">
        <v>206</v>
      </c>
      <c r="AU381" s="227" t="s">
        <v>81</v>
      </c>
      <c r="AY381" s="19" t="s">
        <v>203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19" t="s">
        <v>79</v>
      </c>
      <c r="BK381" s="228">
        <f>ROUND(I381*H381,2)</f>
        <v>0</v>
      </c>
      <c r="BL381" s="19" t="s">
        <v>321</v>
      </c>
      <c r="BM381" s="227" t="s">
        <v>1460</v>
      </c>
    </row>
    <row r="382" s="2" customFormat="1">
      <c r="A382" s="40"/>
      <c r="B382" s="41"/>
      <c r="C382" s="42"/>
      <c r="D382" s="229" t="s">
        <v>213</v>
      </c>
      <c r="E382" s="42"/>
      <c r="F382" s="230" t="s">
        <v>390</v>
      </c>
      <c r="G382" s="42"/>
      <c r="H382" s="42"/>
      <c r="I382" s="231"/>
      <c r="J382" s="42"/>
      <c r="K382" s="42"/>
      <c r="L382" s="46"/>
      <c r="M382" s="232"/>
      <c r="N382" s="233"/>
      <c r="O382" s="86"/>
      <c r="P382" s="86"/>
      <c r="Q382" s="86"/>
      <c r="R382" s="86"/>
      <c r="S382" s="86"/>
      <c r="T382" s="87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213</v>
      </c>
      <c r="AU382" s="19" t="s">
        <v>81</v>
      </c>
    </row>
    <row r="383" s="13" customFormat="1">
      <c r="A383" s="13"/>
      <c r="B383" s="234"/>
      <c r="C383" s="235"/>
      <c r="D383" s="236" t="s">
        <v>215</v>
      </c>
      <c r="E383" s="237" t="s">
        <v>19</v>
      </c>
      <c r="F383" s="238" t="s">
        <v>1366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215</v>
      </c>
      <c r="AU383" s="244" t="s">
        <v>81</v>
      </c>
      <c r="AV383" s="13" t="s">
        <v>79</v>
      </c>
      <c r="AW383" s="13" t="s">
        <v>33</v>
      </c>
      <c r="AX383" s="13" t="s">
        <v>72</v>
      </c>
      <c r="AY383" s="244" t="s">
        <v>203</v>
      </c>
    </row>
    <row r="384" s="13" customFormat="1">
      <c r="A384" s="13"/>
      <c r="B384" s="234"/>
      <c r="C384" s="235"/>
      <c r="D384" s="236" t="s">
        <v>215</v>
      </c>
      <c r="E384" s="237" t="s">
        <v>19</v>
      </c>
      <c r="F384" s="238" t="s">
        <v>1461</v>
      </c>
      <c r="G384" s="235"/>
      <c r="H384" s="237" t="s">
        <v>19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215</v>
      </c>
      <c r="AU384" s="244" t="s">
        <v>81</v>
      </c>
      <c r="AV384" s="13" t="s">
        <v>79</v>
      </c>
      <c r="AW384" s="13" t="s">
        <v>33</v>
      </c>
      <c r="AX384" s="13" t="s">
        <v>72</v>
      </c>
      <c r="AY384" s="244" t="s">
        <v>203</v>
      </c>
    </row>
    <row r="385" s="13" customFormat="1">
      <c r="A385" s="13"/>
      <c r="B385" s="234"/>
      <c r="C385" s="235"/>
      <c r="D385" s="236" t="s">
        <v>215</v>
      </c>
      <c r="E385" s="237" t="s">
        <v>19</v>
      </c>
      <c r="F385" s="238" t="s">
        <v>1407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215</v>
      </c>
      <c r="AU385" s="244" t="s">
        <v>81</v>
      </c>
      <c r="AV385" s="13" t="s">
        <v>79</v>
      </c>
      <c r="AW385" s="13" t="s">
        <v>33</v>
      </c>
      <c r="AX385" s="13" t="s">
        <v>72</v>
      </c>
      <c r="AY385" s="244" t="s">
        <v>203</v>
      </c>
    </row>
    <row r="386" s="13" customFormat="1">
      <c r="A386" s="13"/>
      <c r="B386" s="234"/>
      <c r="C386" s="235"/>
      <c r="D386" s="236" t="s">
        <v>215</v>
      </c>
      <c r="E386" s="237" t="s">
        <v>19</v>
      </c>
      <c r="F386" s="238" t="s">
        <v>371</v>
      </c>
      <c r="G386" s="235"/>
      <c r="H386" s="237" t="s">
        <v>19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215</v>
      </c>
      <c r="AU386" s="244" t="s">
        <v>81</v>
      </c>
      <c r="AV386" s="13" t="s">
        <v>79</v>
      </c>
      <c r="AW386" s="13" t="s">
        <v>33</v>
      </c>
      <c r="AX386" s="13" t="s">
        <v>72</v>
      </c>
      <c r="AY386" s="244" t="s">
        <v>203</v>
      </c>
    </row>
    <row r="387" s="13" customFormat="1">
      <c r="A387" s="13"/>
      <c r="B387" s="234"/>
      <c r="C387" s="235"/>
      <c r="D387" s="236" t="s">
        <v>215</v>
      </c>
      <c r="E387" s="237" t="s">
        <v>19</v>
      </c>
      <c r="F387" s="238" t="s">
        <v>1462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215</v>
      </c>
      <c r="AU387" s="244" t="s">
        <v>81</v>
      </c>
      <c r="AV387" s="13" t="s">
        <v>79</v>
      </c>
      <c r="AW387" s="13" t="s">
        <v>33</v>
      </c>
      <c r="AX387" s="13" t="s">
        <v>72</v>
      </c>
      <c r="AY387" s="244" t="s">
        <v>203</v>
      </c>
    </row>
    <row r="388" s="14" customFormat="1">
      <c r="A388" s="14"/>
      <c r="B388" s="245"/>
      <c r="C388" s="246"/>
      <c r="D388" s="236" t="s">
        <v>215</v>
      </c>
      <c r="E388" s="247" t="s">
        <v>19</v>
      </c>
      <c r="F388" s="248" t="s">
        <v>79</v>
      </c>
      <c r="G388" s="246"/>
      <c r="H388" s="249">
        <v>1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215</v>
      </c>
      <c r="AU388" s="255" t="s">
        <v>81</v>
      </c>
      <c r="AV388" s="14" t="s">
        <v>81</v>
      </c>
      <c r="AW388" s="14" t="s">
        <v>33</v>
      </c>
      <c r="AX388" s="14" t="s">
        <v>72</v>
      </c>
      <c r="AY388" s="255" t="s">
        <v>203</v>
      </c>
    </row>
    <row r="389" s="15" customFormat="1">
      <c r="A389" s="15"/>
      <c r="B389" s="256"/>
      <c r="C389" s="257"/>
      <c r="D389" s="236" t="s">
        <v>215</v>
      </c>
      <c r="E389" s="258" t="s">
        <v>19</v>
      </c>
      <c r="F389" s="259" t="s">
        <v>246</v>
      </c>
      <c r="G389" s="257"/>
      <c r="H389" s="260">
        <v>1</v>
      </c>
      <c r="I389" s="261"/>
      <c r="J389" s="257"/>
      <c r="K389" s="257"/>
      <c r="L389" s="262"/>
      <c r="M389" s="263"/>
      <c r="N389" s="264"/>
      <c r="O389" s="264"/>
      <c r="P389" s="264"/>
      <c r="Q389" s="264"/>
      <c r="R389" s="264"/>
      <c r="S389" s="264"/>
      <c r="T389" s="26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66" t="s">
        <v>215</v>
      </c>
      <c r="AU389" s="266" t="s">
        <v>81</v>
      </c>
      <c r="AV389" s="15" t="s">
        <v>211</v>
      </c>
      <c r="AW389" s="15" t="s">
        <v>33</v>
      </c>
      <c r="AX389" s="15" t="s">
        <v>79</v>
      </c>
      <c r="AY389" s="266" t="s">
        <v>203</v>
      </c>
    </row>
    <row r="390" s="12" customFormat="1" ht="22.8" customHeight="1">
      <c r="A390" s="12"/>
      <c r="B390" s="200"/>
      <c r="C390" s="201"/>
      <c r="D390" s="202" t="s">
        <v>71</v>
      </c>
      <c r="E390" s="214" t="s">
        <v>619</v>
      </c>
      <c r="F390" s="214" t="s">
        <v>620</v>
      </c>
      <c r="G390" s="201"/>
      <c r="H390" s="201"/>
      <c r="I390" s="204"/>
      <c r="J390" s="215">
        <f>BK390</f>
        <v>0</v>
      </c>
      <c r="K390" s="201"/>
      <c r="L390" s="206"/>
      <c r="M390" s="207"/>
      <c r="N390" s="208"/>
      <c r="O390" s="208"/>
      <c r="P390" s="209">
        <f>SUM(P391:P411)</f>
        <v>0</v>
      </c>
      <c r="Q390" s="208"/>
      <c r="R390" s="209">
        <f>SUM(R391:R411)</f>
        <v>0</v>
      </c>
      <c r="S390" s="208"/>
      <c r="T390" s="210">
        <f>SUM(T391:T411)</f>
        <v>0.10619999999999999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R390" s="211" t="s">
        <v>81</v>
      </c>
      <c r="AT390" s="212" t="s">
        <v>71</v>
      </c>
      <c r="AU390" s="212" t="s">
        <v>79</v>
      </c>
      <c r="AY390" s="211" t="s">
        <v>203</v>
      </c>
      <c r="BK390" s="213">
        <f>SUM(BK391:BK411)</f>
        <v>0</v>
      </c>
    </row>
    <row r="391" s="2" customFormat="1" ht="16.5" customHeight="1">
      <c r="A391" s="40"/>
      <c r="B391" s="41"/>
      <c r="C391" s="216" t="s">
        <v>430</v>
      </c>
      <c r="D391" s="216" t="s">
        <v>206</v>
      </c>
      <c r="E391" s="217" t="s">
        <v>1463</v>
      </c>
      <c r="F391" s="218" t="s">
        <v>1464</v>
      </c>
      <c r="G391" s="219" t="s">
        <v>209</v>
      </c>
      <c r="H391" s="220">
        <v>42.479999999999997</v>
      </c>
      <c r="I391" s="221"/>
      <c r="J391" s="222">
        <f>ROUND(I391*H391,2)</f>
        <v>0</v>
      </c>
      <c r="K391" s="218" t="s">
        <v>210</v>
      </c>
      <c r="L391" s="46"/>
      <c r="M391" s="223" t="s">
        <v>19</v>
      </c>
      <c r="N391" s="224" t="s">
        <v>43</v>
      </c>
      <c r="O391" s="86"/>
      <c r="P391" s="225">
        <f>O391*H391</f>
        <v>0</v>
      </c>
      <c r="Q391" s="225">
        <v>0</v>
      </c>
      <c r="R391" s="225">
        <f>Q391*H391</f>
        <v>0</v>
      </c>
      <c r="S391" s="225">
        <v>0.0025000000000000001</v>
      </c>
      <c r="T391" s="226">
        <f>S391*H391</f>
        <v>0.10619999999999999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27" t="s">
        <v>321</v>
      </c>
      <c r="AT391" s="227" t="s">
        <v>206</v>
      </c>
      <c r="AU391" s="227" t="s">
        <v>81</v>
      </c>
      <c r="AY391" s="19" t="s">
        <v>203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19" t="s">
        <v>79</v>
      </c>
      <c r="BK391" s="228">
        <f>ROUND(I391*H391,2)</f>
        <v>0</v>
      </c>
      <c r="BL391" s="19" t="s">
        <v>321</v>
      </c>
      <c r="BM391" s="227" t="s">
        <v>1465</v>
      </c>
    </row>
    <row r="392" s="2" customFormat="1">
      <c r="A392" s="40"/>
      <c r="B392" s="41"/>
      <c r="C392" s="42"/>
      <c r="D392" s="229" t="s">
        <v>213</v>
      </c>
      <c r="E392" s="42"/>
      <c r="F392" s="230" t="s">
        <v>1466</v>
      </c>
      <c r="G392" s="42"/>
      <c r="H392" s="42"/>
      <c r="I392" s="231"/>
      <c r="J392" s="42"/>
      <c r="K392" s="42"/>
      <c r="L392" s="46"/>
      <c r="M392" s="232"/>
      <c r="N392" s="233"/>
      <c r="O392" s="86"/>
      <c r="P392" s="86"/>
      <c r="Q392" s="86"/>
      <c r="R392" s="86"/>
      <c r="S392" s="86"/>
      <c r="T392" s="87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213</v>
      </c>
      <c r="AU392" s="19" t="s">
        <v>81</v>
      </c>
    </row>
    <row r="393" s="13" customFormat="1">
      <c r="A393" s="13"/>
      <c r="B393" s="234"/>
      <c r="C393" s="235"/>
      <c r="D393" s="236" t="s">
        <v>215</v>
      </c>
      <c r="E393" s="237" t="s">
        <v>19</v>
      </c>
      <c r="F393" s="238" t="s">
        <v>1366</v>
      </c>
      <c r="G393" s="235"/>
      <c r="H393" s="237" t="s">
        <v>19</v>
      </c>
      <c r="I393" s="239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215</v>
      </c>
      <c r="AU393" s="244" t="s">
        <v>81</v>
      </c>
      <c r="AV393" s="13" t="s">
        <v>79</v>
      </c>
      <c r="AW393" s="13" t="s">
        <v>33</v>
      </c>
      <c r="AX393" s="13" t="s">
        <v>72</v>
      </c>
      <c r="AY393" s="244" t="s">
        <v>203</v>
      </c>
    </row>
    <row r="394" s="13" customFormat="1">
      <c r="A394" s="13"/>
      <c r="B394" s="234"/>
      <c r="C394" s="235"/>
      <c r="D394" s="236" t="s">
        <v>215</v>
      </c>
      <c r="E394" s="237" t="s">
        <v>19</v>
      </c>
      <c r="F394" s="238" t="s">
        <v>507</v>
      </c>
      <c r="G394" s="235"/>
      <c r="H394" s="237" t="s">
        <v>19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215</v>
      </c>
      <c r="AU394" s="244" t="s">
        <v>81</v>
      </c>
      <c r="AV394" s="13" t="s">
        <v>79</v>
      </c>
      <c r="AW394" s="13" t="s">
        <v>33</v>
      </c>
      <c r="AX394" s="13" t="s">
        <v>72</v>
      </c>
      <c r="AY394" s="244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1371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1467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1468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4" customFormat="1">
      <c r="A398" s="14"/>
      <c r="B398" s="245"/>
      <c r="C398" s="246"/>
      <c r="D398" s="236" t="s">
        <v>215</v>
      </c>
      <c r="E398" s="247" t="s">
        <v>19</v>
      </c>
      <c r="F398" s="248" t="s">
        <v>1372</v>
      </c>
      <c r="G398" s="246"/>
      <c r="H398" s="249">
        <v>32.100000000000001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215</v>
      </c>
      <c r="AU398" s="255" t="s">
        <v>81</v>
      </c>
      <c r="AV398" s="14" t="s">
        <v>81</v>
      </c>
      <c r="AW398" s="14" t="s">
        <v>33</v>
      </c>
      <c r="AX398" s="14" t="s">
        <v>72</v>
      </c>
      <c r="AY398" s="255" t="s">
        <v>203</v>
      </c>
    </row>
    <row r="399" s="13" customFormat="1">
      <c r="A399" s="13"/>
      <c r="B399" s="234"/>
      <c r="C399" s="235"/>
      <c r="D399" s="236" t="s">
        <v>215</v>
      </c>
      <c r="E399" s="237" t="s">
        <v>19</v>
      </c>
      <c r="F399" s="238" t="s">
        <v>1366</v>
      </c>
      <c r="G399" s="235"/>
      <c r="H399" s="237" t="s">
        <v>19</v>
      </c>
      <c r="I399" s="239"/>
      <c r="J399" s="235"/>
      <c r="K399" s="235"/>
      <c r="L399" s="240"/>
      <c r="M399" s="241"/>
      <c r="N399" s="242"/>
      <c r="O399" s="242"/>
      <c r="P399" s="242"/>
      <c r="Q399" s="242"/>
      <c r="R399" s="242"/>
      <c r="S399" s="242"/>
      <c r="T399" s="24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4" t="s">
        <v>215</v>
      </c>
      <c r="AU399" s="244" t="s">
        <v>81</v>
      </c>
      <c r="AV399" s="13" t="s">
        <v>79</v>
      </c>
      <c r="AW399" s="13" t="s">
        <v>33</v>
      </c>
      <c r="AX399" s="13" t="s">
        <v>72</v>
      </c>
      <c r="AY399" s="244" t="s">
        <v>203</v>
      </c>
    </row>
    <row r="400" s="13" customFormat="1">
      <c r="A400" s="13"/>
      <c r="B400" s="234"/>
      <c r="C400" s="235"/>
      <c r="D400" s="236" t="s">
        <v>215</v>
      </c>
      <c r="E400" s="237" t="s">
        <v>19</v>
      </c>
      <c r="F400" s="238" t="s">
        <v>493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215</v>
      </c>
      <c r="AU400" s="244" t="s">
        <v>81</v>
      </c>
      <c r="AV400" s="13" t="s">
        <v>79</v>
      </c>
      <c r="AW400" s="13" t="s">
        <v>33</v>
      </c>
      <c r="AX400" s="13" t="s">
        <v>72</v>
      </c>
      <c r="AY400" s="244" t="s">
        <v>203</v>
      </c>
    </row>
    <row r="401" s="13" customFormat="1">
      <c r="A401" s="13"/>
      <c r="B401" s="234"/>
      <c r="C401" s="235"/>
      <c r="D401" s="236" t="s">
        <v>215</v>
      </c>
      <c r="E401" s="237" t="s">
        <v>19</v>
      </c>
      <c r="F401" s="238" t="s">
        <v>1369</v>
      </c>
      <c r="G401" s="235"/>
      <c r="H401" s="237" t="s">
        <v>19</v>
      </c>
      <c r="I401" s="239"/>
      <c r="J401" s="235"/>
      <c r="K401" s="235"/>
      <c r="L401" s="240"/>
      <c r="M401" s="241"/>
      <c r="N401" s="242"/>
      <c r="O401" s="242"/>
      <c r="P401" s="242"/>
      <c r="Q401" s="242"/>
      <c r="R401" s="242"/>
      <c r="S401" s="242"/>
      <c r="T401" s="24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4" t="s">
        <v>215</v>
      </c>
      <c r="AU401" s="244" t="s">
        <v>81</v>
      </c>
      <c r="AV401" s="13" t="s">
        <v>79</v>
      </c>
      <c r="AW401" s="13" t="s">
        <v>33</v>
      </c>
      <c r="AX401" s="13" t="s">
        <v>72</v>
      </c>
      <c r="AY401" s="244" t="s">
        <v>203</v>
      </c>
    </row>
    <row r="402" s="13" customFormat="1">
      <c r="A402" s="13"/>
      <c r="B402" s="234"/>
      <c r="C402" s="235"/>
      <c r="D402" s="236" t="s">
        <v>215</v>
      </c>
      <c r="E402" s="237" t="s">
        <v>19</v>
      </c>
      <c r="F402" s="238" t="s">
        <v>1467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215</v>
      </c>
      <c r="AU402" s="244" t="s">
        <v>81</v>
      </c>
      <c r="AV402" s="13" t="s">
        <v>79</v>
      </c>
      <c r="AW402" s="13" t="s">
        <v>33</v>
      </c>
      <c r="AX402" s="13" t="s">
        <v>72</v>
      </c>
      <c r="AY402" s="244" t="s">
        <v>203</v>
      </c>
    </row>
    <row r="403" s="13" customFormat="1">
      <c r="A403" s="13"/>
      <c r="B403" s="234"/>
      <c r="C403" s="235"/>
      <c r="D403" s="236" t="s">
        <v>215</v>
      </c>
      <c r="E403" s="237" t="s">
        <v>19</v>
      </c>
      <c r="F403" s="238" t="s">
        <v>1468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215</v>
      </c>
      <c r="AU403" s="244" t="s">
        <v>81</v>
      </c>
      <c r="AV403" s="13" t="s">
        <v>79</v>
      </c>
      <c r="AW403" s="13" t="s">
        <v>33</v>
      </c>
      <c r="AX403" s="13" t="s">
        <v>72</v>
      </c>
      <c r="AY403" s="244" t="s">
        <v>203</v>
      </c>
    </row>
    <row r="404" s="14" customFormat="1">
      <c r="A404" s="14"/>
      <c r="B404" s="245"/>
      <c r="C404" s="246"/>
      <c r="D404" s="236" t="s">
        <v>215</v>
      </c>
      <c r="E404" s="247" t="s">
        <v>19</v>
      </c>
      <c r="F404" s="248" t="s">
        <v>1370</v>
      </c>
      <c r="G404" s="246"/>
      <c r="H404" s="249">
        <v>4.7400000000000002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215</v>
      </c>
      <c r="AU404" s="255" t="s">
        <v>81</v>
      </c>
      <c r="AV404" s="14" t="s">
        <v>81</v>
      </c>
      <c r="AW404" s="14" t="s">
        <v>33</v>
      </c>
      <c r="AX404" s="14" t="s">
        <v>72</v>
      </c>
      <c r="AY404" s="255" t="s">
        <v>203</v>
      </c>
    </row>
    <row r="405" s="13" customFormat="1">
      <c r="A405" s="13"/>
      <c r="B405" s="234"/>
      <c r="C405" s="235"/>
      <c r="D405" s="236" t="s">
        <v>215</v>
      </c>
      <c r="E405" s="237" t="s">
        <v>19</v>
      </c>
      <c r="F405" s="238" t="s">
        <v>1366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215</v>
      </c>
      <c r="AU405" s="244" t="s">
        <v>81</v>
      </c>
      <c r="AV405" s="13" t="s">
        <v>79</v>
      </c>
      <c r="AW405" s="13" t="s">
        <v>33</v>
      </c>
      <c r="AX405" s="13" t="s">
        <v>72</v>
      </c>
      <c r="AY405" s="244" t="s">
        <v>203</v>
      </c>
    </row>
    <row r="406" s="13" customFormat="1">
      <c r="A406" s="13"/>
      <c r="B406" s="234"/>
      <c r="C406" s="235"/>
      <c r="D406" s="236" t="s">
        <v>215</v>
      </c>
      <c r="E406" s="237" t="s">
        <v>19</v>
      </c>
      <c r="F406" s="238" t="s">
        <v>517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215</v>
      </c>
      <c r="AU406" s="244" t="s">
        <v>81</v>
      </c>
      <c r="AV406" s="13" t="s">
        <v>79</v>
      </c>
      <c r="AW406" s="13" t="s">
        <v>33</v>
      </c>
      <c r="AX406" s="13" t="s">
        <v>72</v>
      </c>
      <c r="AY406" s="244" t="s">
        <v>203</v>
      </c>
    </row>
    <row r="407" s="13" customFormat="1">
      <c r="A407" s="13"/>
      <c r="B407" s="234"/>
      <c r="C407" s="235"/>
      <c r="D407" s="236" t="s">
        <v>215</v>
      </c>
      <c r="E407" s="237" t="s">
        <v>19</v>
      </c>
      <c r="F407" s="238" t="s">
        <v>456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215</v>
      </c>
      <c r="AU407" s="244" t="s">
        <v>81</v>
      </c>
      <c r="AV407" s="13" t="s">
        <v>79</v>
      </c>
      <c r="AW407" s="13" t="s">
        <v>33</v>
      </c>
      <c r="AX407" s="13" t="s">
        <v>72</v>
      </c>
      <c r="AY407" s="244" t="s">
        <v>203</v>
      </c>
    </row>
    <row r="408" s="13" customFormat="1">
      <c r="A408" s="13"/>
      <c r="B408" s="234"/>
      <c r="C408" s="235"/>
      <c r="D408" s="236" t="s">
        <v>215</v>
      </c>
      <c r="E408" s="237" t="s">
        <v>19</v>
      </c>
      <c r="F408" s="238" t="s">
        <v>1469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215</v>
      </c>
      <c r="AU408" s="244" t="s">
        <v>81</v>
      </c>
      <c r="AV408" s="13" t="s">
        <v>79</v>
      </c>
      <c r="AW408" s="13" t="s">
        <v>33</v>
      </c>
      <c r="AX408" s="13" t="s">
        <v>72</v>
      </c>
      <c r="AY408" s="244" t="s">
        <v>203</v>
      </c>
    </row>
    <row r="409" s="13" customFormat="1">
      <c r="A409" s="13"/>
      <c r="B409" s="234"/>
      <c r="C409" s="235"/>
      <c r="D409" s="236" t="s">
        <v>215</v>
      </c>
      <c r="E409" s="237" t="s">
        <v>19</v>
      </c>
      <c r="F409" s="238" t="s">
        <v>1468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215</v>
      </c>
      <c r="AU409" s="244" t="s">
        <v>81</v>
      </c>
      <c r="AV409" s="13" t="s">
        <v>79</v>
      </c>
      <c r="AW409" s="13" t="s">
        <v>33</v>
      </c>
      <c r="AX409" s="13" t="s">
        <v>72</v>
      </c>
      <c r="AY409" s="244" t="s">
        <v>203</v>
      </c>
    </row>
    <row r="410" s="14" customFormat="1">
      <c r="A410" s="14"/>
      <c r="B410" s="245"/>
      <c r="C410" s="246"/>
      <c r="D410" s="236" t="s">
        <v>215</v>
      </c>
      <c r="E410" s="247" t="s">
        <v>19</v>
      </c>
      <c r="F410" s="248" t="s">
        <v>1398</v>
      </c>
      <c r="G410" s="246"/>
      <c r="H410" s="249">
        <v>5.6399999999999997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215</v>
      </c>
      <c r="AU410" s="255" t="s">
        <v>81</v>
      </c>
      <c r="AV410" s="14" t="s">
        <v>81</v>
      </c>
      <c r="AW410" s="14" t="s">
        <v>33</v>
      </c>
      <c r="AX410" s="14" t="s">
        <v>72</v>
      </c>
      <c r="AY410" s="255" t="s">
        <v>203</v>
      </c>
    </row>
    <row r="411" s="15" customFormat="1">
      <c r="A411" s="15"/>
      <c r="B411" s="256"/>
      <c r="C411" s="257"/>
      <c r="D411" s="236" t="s">
        <v>215</v>
      </c>
      <c r="E411" s="258" t="s">
        <v>19</v>
      </c>
      <c r="F411" s="259" t="s">
        <v>246</v>
      </c>
      <c r="G411" s="257"/>
      <c r="H411" s="260">
        <v>42.480000000000004</v>
      </c>
      <c r="I411" s="261"/>
      <c r="J411" s="257"/>
      <c r="K411" s="257"/>
      <c r="L411" s="262"/>
      <c r="M411" s="263"/>
      <c r="N411" s="264"/>
      <c r="O411" s="264"/>
      <c r="P411" s="264"/>
      <c r="Q411" s="264"/>
      <c r="R411" s="264"/>
      <c r="S411" s="264"/>
      <c r="T411" s="26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6" t="s">
        <v>215</v>
      </c>
      <c r="AU411" s="266" t="s">
        <v>81</v>
      </c>
      <c r="AV411" s="15" t="s">
        <v>211</v>
      </c>
      <c r="AW411" s="15" t="s">
        <v>33</v>
      </c>
      <c r="AX411" s="15" t="s">
        <v>79</v>
      </c>
      <c r="AY411" s="266" t="s">
        <v>203</v>
      </c>
    </row>
    <row r="412" s="12" customFormat="1" ht="22.8" customHeight="1">
      <c r="A412" s="12"/>
      <c r="B412" s="200"/>
      <c r="C412" s="201"/>
      <c r="D412" s="202" t="s">
        <v>71</v>
      </c>
      <c r="E412" s="214" t="s">
        <v>392</v>
      </c>
      <c r="F412" s="214" t="s">
        <v>393</v>
      </c>
      <c r="G412" s="201"/>
      <c r="H412" s="201"/>
      <c r="I412" s="204"/>
      <c r="J412" s="215">
        <f>BK412</f>
        <v>0</v>
      </c>
      <c r="K412" s="201"/>
      <c r="L412" s="206"/>
      <c r="M412" s="207"/>
      <c r="N412" s="208"/>
      <c r="O412" s="208"/>
      <c r="P412" s="209">
        <f>SUM(P413:P634)</f>
        <v>0</v>
      </c>
      <c r="Q412" s="208"/>
      <c r="R412" s="209">
        <f>SUM(R413:R634)</f>
        <v>0.52700500000000006</v>
      </c>
      <c r="S412" s="208"/>
      <c r="T412" s="210">
        <f>SUM(T413:T634)</f>
        <v>0.16337155</v>
      </c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R412" s="211" t="s">
        <v>81</v>
      </c>
      <c r="AT412" s="212" t="s">
        <v>71</v>
      </c>
      <c r="AU412" s="212" t="s">
        <v>79</v>
      </c>
      <c r="AY412" s="211" t="s">
        <v>203</v>
      </c>
      <c r="BK412" s="213">
        <f>SUM(BK413:BK634)</f>
        <v>0</v>
      </c>
    </row>
    <row r="413" s="2" customFormat="1" ht="16.5" customHeight="1">
      <c r="A413" s="40"/>
      <c r="B413" s="41"/>
      <c r="C413" s="216" t="s">
        <v>843</v>
      </c>
      <c r="D413" s="216" t="s">
        <v>206</v>
      </c>
      <c r="E413" s="217" t="s">
        <v>395</v>
      </c>
      <c r="F413" s="218" t="s">
        <v>396</v>
      </c>
      <c r="G413" s="219" t="s">
        <v>209</v>
      </c>
      <c r="H413" s="220">
        <v>527.005</v>
      </c>
      <c r="I413" s="221"/>
      <c r="J413" s="222">
        <f>ROUND(I413*H413,2)</f>
        <v>0</v>
      </c>
      <c r="K413" s="218" t="s">
        <v>210</v>
      </c>
      <c r="L413" s="46"/>
      <c r="M413" s="223" t="s">
        <v>19</v>
      </c>
      <c r="N413" s="224" t="s">
        <v>43</v>
      </c>
      <c r="O413" s="86"/>
      <c r="P413" s="225">
        <f>O413*H413</f>
        <v>0</v>
      </c>
      <c r="Q413" s="225">
        <v>0.001</v>
      </c>
      <c r="R413" s="225">
        <f>Q413*H413</f>
        <v>0.52700500000000006</v>
      </c>
      <c r="S413" s="225">
        <v>0.00031</v>
      </c>
      <c r="T413" s="226">
        <f>S413*H413</f>
        <v>0.16337155</v>
      </c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27" t="s">
        <v>321</v>
      </c>
      <c r="AT413" s="227" t="s">
        <v>206</v>
      </c>
      <c r="AU413" s="227" t="s">
        <v>81</v>
      </c>
      <c r="AY413" s="19" t="s">
        <v>203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19" t="s">
        <v>79</v>
      </c>
      <c r="BK413" s="228">
        <f>ROUND(I413*H413,2)</f>
        <v>0</v>
      </c>
      <c r="BL413" s="19" t="s">
        <v>321</v>
      </c>
      <c r="BM413" s="227" t="s">
        <v>1470</v>
      </c>
    </row>
    <row r="414" s="2" customFormat="1">
      <c r="A414" s="40"/>
      <c r="B414" s="41"/>
      <c r="C414" s="42"/>
      <c r="D414" s="229" t="s">
        <v>213</v>
      </c>
      <c r="E414" s="42"/>
      <c r="F414" s="230" t="s">
        <v>398</v>
      </c>
      <c r="G414" s="42"/>
      <c r="H414" s="42"/>
      <c r="I414" s="231"/>
      <c r="J414" s="42"/>
      <c r="K414" s="42"/>
      <c r="L414" s="46"/>
      <c r="M414" s="232"/>
      <c r="N414" s="233"/>
      <c r="O414" s="86"/>
      <c r="P414" s="86"/>
      <c r="Q414" s="86"/>
      <c r="R414" s="86"/>
      <c r="S414" s="86"/>
      <c r="T414" s="87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T414" s="19" t="s">
        <v>213</v>
      </c>
      <c r="AU414" s="19" t="s">
        <v>81</v>
      </c>
    </row>
    <row r="415" s="13" customFormat="1">
      <c r="A415" s="13"/>
      <c r="B415" s="234"/>
      <c r="C415" s="235"/>
      <c r="D415" s="236" t="s">
        <v>215</v>
      </c>
      <c r="E415" s="237" t="s">
        <v>19</v>
      </c>
      <c r="F415" s="238" t="s">
        <v>1366</v>
      </c>
      <c r="G415" s="235"/>
      <c r="H415" s="237" t="s">
        <v>19</v>
      </c>
      <c r="I415" s="239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215</v>
      </c>
      <c r="AU415" s="244" t="s">
        <v>81</v>
      </c>
      <c r="AV415" s="13" t="s">
        <v>79</v>
      </c>
      <c r="AW415" s="13" t="s">
        <v>33</v>
      </c>
      <c r="AX415" s="13" t="s">
        <v>72</v>
      </c>
      <c r="AY415" s="244" t="s">
        <v>203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443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1367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400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3" customFormat="1">
      <c r="A419" s="13"/>
      <c r="B419" s="234"/>
      <c r="C419" s="235"/>
      <c r="D419" s="236" t="s">
        <v>215</v>
      </c>
      <c r="E419" s="237" t="s">
        <v>19</v>
      </c>
      <c r="F419" s="238" t="s">
        <v>401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215</v>
      </c>
      <c r="AU419" s="244" t="s">
        <v>81</v>
      </c>
      <c r="AV419" s="13" t="s">
        <v>79</v>
      </c>
      <c r="AW419" s="13" t="s">
        <v>33</v>
      </c>
      <c r="AX419" s="13" t="s">
        <v>72</v>
      </c>
      <c r="AY419" s="244" t="s">
        <v>203</v>
      </c>
    </row>
    <row r="420" s="14" customFormat="1">
      <c r="A420" s="14"/>
      <c r="B420" s="245"/>
      <c r="C420" s="246"/>
      <c r="D420" s="236" t="s">
        <v>215</v>
      </c>
      <c r="E420" s="247" t="s">
        <v>19</v>
      </c>
      <c r="F420" s="248" t="s">
        <v>1368</v>
      </c>
      <c r="G420" s="246"/>
      <c r="H420" s="249">
        <v>15.550000000000001</v>
      </c>
      <c r="I420" s="250"/>
      <c r="J420" s="246"/>
      <c r="K420" s="246"/>
      <c r="L420" s="251"/>
      <c r="M420" s="252"/>
      <c r="N420" s="253"/>
      <c r="O420" s="253"/>
      <c r="P420" s="253"/>
      <c r="Q420" s="253"/>
      <c r="R420" s="253"/>
      <c r="S420" s="253"/>
      <c r="T420" s="25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5" t="s">
        <v>215</v>
      </c>
      <c r="AU420" s="255" t="s">
        <v>81</v>
      </c>
      <c r="AV420" s="14" t="s">
        <v>81</v>
      </c>
      <c r="AW420" s="14" t="s">
        <v>33</v>
      </c>
      <c r="AX420" s="14" t="s">
        <v>72</v>
      </c>
      <c r="AY420" s="255" t="s">
        <v>203</v>
      </c>
    </row>
    <row r="421" s="13" customFormat="1">
      <c r="A421" s="13"/>
      <c r="B421" s="234"/>
      <c r="C421" s="235"/>
      <c r="D421" s="236" t="s">
        <v>215</v>
      </c>
      <c r="E421" s="237" t="s">
        <v>19</v>
      </c>
      <c r="F421" s="238" t="s">
        <v>1366</v>
      </c>
      <c r="G421" s="235"/>
      <c r="H421" s="237" t="s">
        <v>19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215</v>
      </c>
      <c r="AU421" s="244" t="s">
        <v>81</v>
      </c>
      <c r="AV421" s="13" t="s">
        <v>79</v>
      </c>
      <c r="AW421" s="13" t="s">
        <v>33</v>
      </c>
      <c r="AX421" s="13" t="s">
        <v>72</v>
      </c>
      <c r="AY421" s="244" t="s">
        <v>203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520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3" customFormat="1">
      <c r="A423" s="13"/>
      <c r="B423" s="234"/>
      <c r="C423" s="235"/>
      <c r="D423" s="236" t="s">
        <v>215</v>
      </c>
      <c r="E423" s="237" t="s">
        <v>19</v>
      </c>
      <c r="F423" s="238" t="s">
        <v>1367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215</v>
      </c>
      <c r="AU423" s="244" t="s">
        <v>81</v>
      </c>
      <c r="AV423" s="13" t="s">
        <v>79</v>
      </c>
      <c r="AW423" s="13" t="s">
        <v>33</v>
      </c>
      <c r="AX423" s="13" t="s">
        <v>72</v>
      </c>
      <c r="AY423" s="244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400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3" customFormat="1">
      <c r="A425" s="13"/>
      <c r="B425" s="234"/>
      <c r="C425" s="235"/>
      <c r="D425" s="236" t="s">
        <v>215</v>
      </c>
      <c r="E425" s="237" t="s">
        <v>19</v>
      </c>
      <c r="F425" s="238" t="s">
        <v>403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215</v>
      </c>
      <c r="AU425" s="244" t="s">
        <v>81</v>
      </c>
      <c r="AV425" s="13" t="s">
        <v>79</v>
      </c>
      <c r="AW425" s="13" t="s">
        <v>33</v>
      </c>
      <c r="AX425" s="13" t="s">
        <v>72</v>
      </c>
      <c r="AY425" s="244" t="s">
        <v>203</v>
      </c>
    </row>
    <row r="426" s="14" customFormat="1">
      <c r="A426" s="14"/>
      <c r="B426" s="245"/>
      <c r="C426" s="246"/>
      <c r="D426" s="236" t="s">
        <v>215</v>
      </c>
      <c r="E426" s="247" t="s">
        <v>19</v>
      </c>
      <c r="F426" s="248" t="s">
        <v>1471</v>
      </c>
      <c r="G426" s="246"/>
      <c r="H426" s="249">
        <v>44.950000000000003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215</v>
      </c>
      <c r="AU426" s="255" t="s">
        <v>81</v>
      </c>
      <c r="AV426" s="14" t="s">
        <v>81</v>
      </c>
      <c r="AW426" s="14" t="s">
        <v>33</v>
      </c>
      <c r="AX426" s="14" t="s">
        <v>72</v>
      </c>
      <c r="AY426" s="255" t="s">
        <v>203</v>
      </c>
    </row>
    <row r="427" s="13" customFormat="1">
      <c r="A427" s="13"/>
      <c r="B427" s="234"/>
      <c r="C427" s="235"/>
      <c r="D427" s="236" t="s">
        <v>215</v>
      </c>
      <c r="E427" s="237" t="s">
        <v>19</v>
      </c>
      <c r="F427" s="238" t="s">
        <v>1366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215</v>
      </c>
      <c r="AU427" s="244" t="s">
        <v>81</v>
      </c>
      <c r="AV427" s="13" t="s">
        <v>79</v>
      </c>
      <c r="AW427" s="13" t="s">
        <v>33</v>
      </c>
      <c r="AX427" s="13" t="s">
        <v>72</v>
      </c>
      <c r="AY427" s="244" t="s">
        <v>203</v>
      </c>
    </row>
    <row r="428" s="13" customFormat="1">
      <c r="A428" s="13"/>
      <c r="B428" s="234"/>
      <c r="C428" s="235"/>
      <c r="D428" s="236" t="s">
        <v>215</v>
      </c>
      <c r="E428" s="237" t="s">
        <v>19</v>
      </c>
      <c r="F428" s="238" t="s">
        <v>446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215</v>
      </c>
      <c r="AU428" s="244" t="s">
        <v>81</v>
      </c>
      <c r="AV428" s="13" t="s">
        <v>79</v>
      </c>
      <c r="AW428" s="13" t="s">
        <v>33</v>
      </c>
      <c r="AX428" s="13" t="s">
        <v>72</v>
      </c>
      <c r="AY428" s="244" t="s">
        <v>203</v>
      </c>
    </row>
    <row r="429" s="13" customFormat="1">
      <c r="A429" s="13"/>
      <c r="B429" s="234"/>
      <c r="C429" s="235"/>
      <c r="D429" s="236" t="s">
        <v>215</v>
      </c>
      <c r="E429" s="237" t="s">
        <v>19</v>
      </c>
      <c r="F429" s="238" t="s">
        <v>1369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215</v>
      </c>
      <c r="AU429" s="244" t="s">
        <v>81</v>
      </c>
      <c r="AV429" s="13" t="s">
        <v>79</v>
      </c>
      <c r="AW429" s="13" t="s">
        <v>33</v>
      </c>
      <c r="AX429" s="13" t="s">
        <v>72</v>
      </c>
      <c r="AY429" s="244" t="s">
        <v>203</v>
      </c>
    </row>
    <row r="430" s="13" customFormat="1">
      <c r="A430" s="13"/>
      <c r="B430" s="234"/>
      <c r="C430" s="235"/>
      <c r="D430" s="236" t="s">
        <v>215</v>
      </c>
      <c r="E430" s="237" t="s">
        <v>19</v>
      </c>
      <c r="F430" s="238" t="s">
        <v>400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215</v>
      </c>
      <c r="AU430" s="244" t="s">
        <v>81</v>
      </c>
      <c r="AV430" s="13" t="s">
        <v>79</v>
      </c>
      <c r="AW430" s="13" t="s">
        <v>33</v>
      </c>
      <c r="AX430" s="13" t="s">
        <v>72</v>
      </c>
      <c r="AY430" s="244" t="s">
        <v>203</v>
      </c>
    </row>
    <row r="431" s="13" customFormat="1">
      <c r="A431" s="13"/>
      <c r="B431" s="234"/>
      <c r="C431" s="235"/>
      <c r="D431" s="236" t="s">
        <v>215</v>
      </c>
      <c r="E431" s="237" t="s">
        <v>19</v>
      </c>
      <c r="F431" s="238" t="s">
        <v>401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215</v>
      </c>
      <c r="AU431" s="244" t="s">
        <v>81</v>
      </c>
      <c r="AV431" s="13" t="s">
        <v>79</v>
      </c>
      <c r="AW431" s="13" t="s">
        <v>33</v>
      </c>
      <c r="AX431" s="13" t="s">
        <v>72</v>
      </c>
      <c r="AY431" s="244" t="s">
        <v>203</v>
      </c>
    </row>
    <row r="432" s="14" customFormat="1">
      <c r="A432" s="14"/>
      <c r="B432" s="245"/>
      <c r="C432" s="246"/>
      <c r="D432" s="236" t="s">
        <v>215</v>
      </c>
      <c r="E432" s="247" t="s">
        <v>19</v>
      </c>
      <c r="F432" s="248" t="s">
        <v>1370</v>
      </c>
      <c r="G432" s="246"/>
      <c r="H432" s="249">
        <v>4.7400000000000002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215</v>
      </c>
      <c r="AU432" s="255" t="s">
        <v>81</v>
      </c>
      <c r="AV432" s="14" t="s">
        <v>81</v>
      </c>
      <c r="AW432" s="14" t="s">
        <v>33</v>
      </c>
      <c r="AX432" s="14" t="s">
        <v>72</v>
      </c>
      <c r="AY432" s="255" t="s">
        <v>203</v>
      </c>
    </row>
    <row r="433" s="13" customFormat="1">
      <c r="A433" s="13"/>
      <c r="B433" s="234"/>
      <c r="C433" s="235"/>
      <c r="D433" s="236" t="s">
        <v>215</v>
      </c>
      <c r="E433" s="237" t="s">
        <v>19</v>
      </c>
      <c r="F433" s="238" t="s">
        <v>1366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215</v>
      </c>
      <c r="AU433" s="244" t="s">
        <v>81</v>
      </c>
      <c r="AV433" s="13" t="s">
        <v>79</v>
      </c>
      <c r="AW433" s="13" t="s">
        <v>33</v>
      </c>
      <c r="AX433" s="13" t="s">
        <v>72</v>
      </c>
      <c r="AY433" s="244" t="s">
        <v>203</v>
      </c>
    </row>
    <row r="434" s="13" customFormat="1">
      <c r="A434" s="13"/>
      <c r="B434" s="234"/>
      <c r="C434" s="235"/>
      <c r="D434" s="236" t="s">
        <v>215</v>
      </c>
      <c r="E434" s="237" t="s">
        <v>19</v>
      </c>
      <c r="F434" s="238" t="s">
        <v>523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215</v>
      </c>
      <c r="AU434" s="244" t="s">
        <v>81</v>
      </c>
      <c r="AV434" s="13" t="s">
        <v>79</v>
      </c>
      <c r="AW434" s="13" t="s">
        <v>33</v>
      </c>
      <c r="AX434" s="13" t="s">
        <v>72</v>
      </c>
      <c r="AY434" s="244" t="s">
        <v>203</v>
      </c>
    </row>
    <row r="435" s="13" customFormat="1">
      <c r="A435" s="13"/>
      <c r="B435" s="234"/>
      <c r="C435" s="235"/>
      <c r="D435" s="236" t="s">
        <v>215</v>
      </c>
      <c r="E435" s="237" t="s">
        <v>19</v>
      </c>
      <c r="F435" s="238" t="s">
        <v>1369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215</v>
      </c>
      <c r="AU435" s="244" t="s">
        <v>81</v>
      </c>
      <c r="AV435" s="13" t="s">
        <v>79</v>
      </c>
      <c r="AW435" s="13" t="s">
        <v>33</v>
      </c>
      <c r="AX435" s="13" t="s">
        <v>72</v>
      </c>
      <c r="AY435" s="244" t="s">
        <v>203</v>
      </c>
    </row>
    <row r="436" s="13" customFormat="1">
      <c r="A436" s="13"/>
      <c r="B436" s="234"/>
      <c r="C436" s="235"/>
      <c r="D436" s="236" t="s">
        <v>215</v>
      </c>
      <c r="E436" s="237" t="s">
        <v>19</v>
      </c>
      <c r="F436" s="238" t="s">
        <v>400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215</v>
      </c>
      <c r="AU436" s="244" t="s">
        <v>81</v>
      </c>
      <c r="AV436" s="13" t="s">
        <v>79</v>
      </c>
      <c r="AW436" s="13" t="s">
        <v>33</v>
      </c>
      <c r="AX436" s="13" t="s">
        <v>72</v>
      </c>
      <c r="AY436" s="244" t="s">
        <v>203</v>
      </c>
    </row>
    <row r="437" s="13" customFormat="1">
      <c r="A437" s="13"/>
      <c r="B437" s="234"/>
      <c r="C437" s="235"/>
      <c r="D437" s="236" t="s">
        <v>215</v>
      </c>
      <c r="E437" s="237" t="s">
        <v>19</v>
      </c>
      <c r="F437" s="238" t="s">
        <v>403</v>
      </c>
      <c r="G437" s="235"/>
      <c r="H437" s="237" t="s">
        <v>19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215</v>
      </c>
      <c r="AU437" s="244" t="s">
        <v>81</v>
      </c>
      <c r="AV437" s="13" t="s">
        <v>79</v>
      </c>
      <c r="AW437" s="13" t="s">
        <v>33</v>
      </c>
      <c r="AX437" s="13" t="s">
        <v>72</v>
      </c>
      <c r="AY437" s="244" t="s">
        <v>203</v>
      </c>
    </row>
    <row r="438" s="14" customFormat="1">
      <c r="A438" s="14"/>
      <c r="B438" s="245"/>
      <c r="C438" s="246"/>
      <c r="D438" s="236" t="s">
        <v>215</v>
      </c>
      <c r="E438" s="247" t="s">
        <v>19</v>
      </c>
      <c r="F438" s="248" t="s">
        <v>1472</v>
      </c>
      <c r="G438" s="246"/>
      <c r="H438" s="249">
        <v>26.853999999999999</v>
      </c>
      <c r="I438" s="250"/>
      <c r="J438" s="246"/>
      <c r="K438" s="246"/>
      <c r="L438" s="251"/>
      <c r="M438" s="252"/>
      <c r="N438" s="253"/>
      <c r="O438" s="253"/>
      <c r="P438" s="253"/>
      <c r="Q438" s="253"/>
      <c r="R438" s="253"/>
      <c r="S438" s="253"/>
      <c r="T438" s="25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5" t="s">
        <v>215</v>
      </c>
      <c r="AU438" s="255" t="s">
        <v>81</v>
      </c>
      <c r="AV438" s="14" t="s">
        <v>81</v>
      </c>
      <c r="AW438" s="14" t="s">
        <v>33</v>
      </c>
      <c r="AX438" s="14" t="s">
        <v>72</v>
      </c>
      <c r="AY438" s="255" t="s">
        <v>203</v>
      </c>
    </row>
    <row r="439" s="13" customFormat="1">
      <c r="A439" s="13"/>
      <c r="B439" s="234"/>
      <c r="C439" s="235"/>
      <c r="D439" s="236" t="s">
        <v>215</v>
      </c>
      <c r="E439" s="237" t="s">
        <v>19</v>
      </c>
      <c r="F439" s="238" t="s">
        <v>1366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215</v>
      </c>
      <c r="AU439" s="244" t="s">
        <v>81</v>
      </c>
      <c r="AV439" s="13" t="s">
        <v>79</v>
      </c>
      <c r="AW439" s="13" t="s">
        <v>33</v>
      </c>
      <c r="AX439" s="13" t="s">
        <v>72</v>
      </c>
      <c r="AY439" s="244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449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3" customFormat="1">
      <c r="A441" s="13"/>
      <c r="B441" s="234"/>
      <c r="C441" s="235"/>
      <c r="D441" s="236" t="s">
        <v>215</v>
      </c>
      <c r="E441" s="237" t="s">
        <v>19</v>
      </c>
      <c r="F441" s="238" t="s">
        <v>1371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215</v>
      </c>
      <c r="AU441" s="244" t="s">
        <v>81</v>
      </c>
      <c r="AV441" s="13" t="s">
        <v>79</v>
      </c>
      <c r="AW441" s="13" t="s">
        <v>33</v>
      </c>
      <c r="AX441" s="13" t="s">
        <v>72</v>
      </c>
      <c r="AY441" s="244" t="s">
        <v>203</v>
      </c>
    </row>
    <row r="442" s="13" customFormat="1">
      <c r="A442" s="13"/>
      <c r="B442" s="234"/>
      <c r="C442" s="235"/>
      <c r="D442" s="236" t="s">
        <v>215</v>
      </c>
      <c r="E442" s="237" t="s">
        <v>19</v>
      </c>
      <c r="F442" s="238" t="s">
        <v>400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215</v>
      </c>
      <c r="AU442" s="244" t="s">
        <v>81</v>
      </c>
      <c r="AV442" s="13" t="s">
        <v>79</v>
      </c>
      <c r="AW442" s="13" t="s">
        <v>33</v>
      </c>
      <c r="AX442" s="13" t="s">
        <v>72</v>
      </c>
      <c r="AY442" s="244" t="s">
        <v>203</v>
      </c>
    </row>
    <row r="443" s="13" customFormat="1">
      <c r="A443" s="13"/>
      <c r="B443" s="234"/>
      <c r="C443" s="235"/>
      <c r="D443" s="236" t="s">
        <v>215</v>
      </c>
      <c r="E443" s="237" t="s">
        <v>19</v>
      </c>
      <c r="F443" s="238" t="s">
        <v>401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215</v>
      </c>
      <c r="AU443" s="244" t="s">
        <v>81</v>
      </c>
      <c r="AV443" s="13" t="s">
        <v>79</v>
      </c>
      <c r="AW443" s="13" t="s">
        <v>33</v>
      </c>
      <c r="AX443" s="13" t="s">
        <v>72</v>
      </c>
      <c r="AY443" s="244" t="s">
        <v>203</v>
      </c>
    </row>
    <row r="444" s="14" customFormat="1">
      <c r="A444" s="14"/>
      <c r="B444" s="245"/>
      <c r="C444" s="246"/>
      <c r="D444" s="236" t="s">
        <v>215</v>
      </c>
      <c r="E444" s="247" t="s">
        <v>19</v>
      </c>
      <c r="F444" s="248" t="s">
        <v>1372</v>
      </c>
      <c r="G444" s="246"/>
      <c r="H444" s="249">
        <v>32.100000000000001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215</v>
      </c>
      <c r="AU444" s="255" t="s">
        <v>81</v>
      </c>
      <c r="AV444" s="14" t="s">
        <v>81</v>
      </c>
      <c r="AW444" s="14" t="s">
        <v>33</v>
      </c>
      <c r="AX444" s="14" t="s">
        <v>72</v>
      </c>
      <c r="AY444" s="255" t="s">
        <v>203</v>
      </c>
    </row>
    <row r="445" s="13" customFormat="1">
      <c r="A445" s="13"/>
      <c r="B445" s="234"/>
      <c r="C445" s="235"/>
      <c r="D445" s="236" t="s">
        <v>215</v>
      </c>
      <c r="E445" s="237" t="s">
        <v>19</v>
      </c>
      <c r="F445" s="238" t="s">
        <v>1366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215</v>
      </c>
      <c r="AU445" s="244" t="s">
        <v>81</v>
      </c>
      <c r="AV445" s="13" t="s">
        <v>79</v>
      </c>
      <c r="AW445" s="13" t="s">
        <v>33</v>
      </c>
      <c r="AX445" s="13" t="s">
        <v>72</v>
      </c>
      <c r="AY445" s="244" t="s">
        <v>203</v>
      </c>
    </row>
    <row r="446" s="13" customFormat="1">
      <c r="A446" s="13"/>
      <c r="B446" s="234"/>
      <c r="C446" s="235"/>
      <c r="D446" s="236" t="s">
        <v>215</v>
      </c>
      <c r="E446" s="237" t="s">
        <v>19</v>
      </c>
      <c r="F446" s="238" t="s">
        <v>526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215</v>
      </c>
      <c r="AU446" s="244" t="s">
        <v>81</v>
      </c>
      <c r="AV446" s="13" t="s">
        <v>79</v>
      </c>
      <c r="AW446" s="13" t="s">
        <v>33</v>
      </c>
      <c r="AX446" s="13" t="s">
        <v>72</v>
      </c>
      <c r="AY446" s="244" t="s">
        <v>203</v>
      </c>
    </row>
    <row r="447" s="13" customFormat="1">
      <c r="A447" s="13"/>
      <c r="B447" s="234"/>
      <c r="C447" s="235"/>
      <c r="D447" s="236" t="s">
        <v>215</v>
      </c>
      <c r="E447" s="237" t="s">
        <v>19</v>
      </c>
      <c r="F447" s="238" t="s">
        <v>1371</v>
      </c>
      <c r="G447" s="235"/>
      <c r="H447" s="237" t="s">
        <v>19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215</v>
      </c>
      <c r="AU447" s="244" t="s">
        <v>81</v>
      </c>
      <c r="AV447" s="13" t="s">
        <v>79</v>
      </c>
      <c r="AW447" s="13" t="s">
        <v>33</v>
      </c>
      <c r="AX447" s="13" t="s">
        <v>72</v>
      </c>
      <c r="AY447" s="244" t="s">
        <v>203</v>
      </c>
    </row>
    <row r="448" s="13" customFormat="1">
      <c r="A448" s="13"/>
      <c r="B448" s="234"/>
      <c r="C448" s="235"/>
      <c r="D448" s="236" t="s">
        <v>215</v>
      </c>
      <c r="E448" s="237" t="s">
        <v>19</v>
      </c>
      <c r="F448" s="238" t="s">
        <v>400</v>
      </c>
      <c r="G448" s="235"/>
      <c r="H448" s="237" t="s">
        <v>19</v>
      </c>
      <c r="I448" s="239"/>
      <c r="J448" s="235"/>
      <c r="K448" s="235"/>
      <c r="L448" s="240"/>
      <c r="M448" s="241"/>
      <c r="N448" s="242"/>
      <c r="O448" s="242"/>
      <c r="P448" s="242"/>
      <c r="Q448" s="242"/>
      <c r="R448" s="242"/>
      <c r="S448" s="242"/>
      <c r="T448" s="24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4" t="s">
        <v>215</v>
      </c>
      <c r="AU448" s="244" t="s">
        <v>81</v>
      </c>
      <c r="AV448" s="13" t="s">
        <v>79</v>
      </c>
      <c r="AW448" s="13" t="s">
        <v>33</v>
      </c>
      <c r="AX448" s="13" t="s">
        <v>72</v>
      </c>
      <c r="AY448" s="244" t="s">
        <v>203</v>
      </c>
    </row>
    <row r="449" s="13" customFormat="1">
      <c r="A449" s="13"/>
      <c r="B449" s="234"/>
      <c r="C449" s="235"/>
      <c r="D449" s="236" t="s">
        <v>215</v>
      </c>
      <c r="E449" s="237" t="s">
        <v>19</v>
      </c>
      <c r="F449" s="238" t="s">
        <v>403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215</v>
      </c>
      <c r="AU449" s="244" t="s">
        <v>81</v>
      </c>
      <c r="AV449" s="13" t="s">
        <v>79</v>
      </c>
      <c r="AW449" s="13" t="s">
        <v>33</v>
      </c>
      <c r="AX449" s="13" t="s">
        <v>72</v>
      </c>
      <c r="AY449" s="244" t="s">
        <v>203</v>
      </c>
    </row>
    <row r="450" s="14" customFormat="1">
      <c r="A450" s="14"/>
      <c r="B450" s="245"/>
      <c r="C450" s="246"/>
      <c r="D450" s="236" t="s">
        <v>215</v>
      </c>
      <c r="E450" s="247" t="s">
        <v>19</v>
      </c>
      <c r="F450" s="248" t="s">
        <v>1473</v>
      </c>
      <c r="G450" s="246"/>
      <c r="H450" s="249">
        <v>84.042000000000002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215</v>
      </c>
      <c r="AU450" s="255" t="s">
        <v>81</v>
      </c>
      <c r="AV450" s="14" t="s">
        <v>81</v>
      </c>
      <c r="AW450" s="14" t="s">
        <v>33</v>
      </c>
      <c r="AX450" s="14" t="s">
        <v>72</v>
      </c>
      <c r="AY450" s="255" t="s">
        <v>203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1366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452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3" customFormat="1">
      <c r="A453" s="13"/>
      <c r="B453" s="234"/>
      <c r="C453" s="235"/>
      <c r="D453" s="236" t="s">
        <v>215</v>
      </c>
      <c r="E453" s="237" t="s">
        <v>19</v>
      </c>
      <c r="F453" s="238" t="s">
        <v>1373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215</v>
      </c>
      <c r="AU453" s="244" t="s">
        <v>81</v>
      </c>
      <c r="AV453" s="13" t="s">
        <v>79</v>
      </c>
      <c r="AW453" s="13" t="s">
        <v>33</v>
      </c>
      <c r="AX453" s="13" t="s">
        <v>72</v>
      </c>
      <c r="AY453" s="244" t="s">
        <v>203</v>
      </c>
    </row>
    <row r="454" s="13" customFormat="1">
      <c r="A454" s="13"/>
      <c r="B454" s="234"/>
      <c r="C454" s="235"/>
      <c r="D454" s="236" t="s">
        <v>215</v>
      </c>
      <c r="E454" s="237" t="s">
        <v>19</v>
      </c>
      <c r="F454" s="238" t="s">
        <v>400</v>
      </c>
      <c r="G454" s="235"/>
      <c r="H454" s="237" t="s">
        <v>19</v>
      </c>
      <c r="I454" s="239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215</v>
      </c>
      <c r="AU454" s="244" t="s">
        <v>81</v>
      </c>
      <c r="AV454" s="13" t="s">
        <v>79</v>
      </c>
      <c r="AW454" s="13" t="s">
        <v>33</v>
      </c>
      <c r="AX454" s="13" t="s">
        <v>72</v>
      </c>
      <c r="AY454" s="244" t="s">
        <v>203</v>
      </c>
    </row>
    <row r="455" s="13" customFormat="1">
      <c r="A455" s="13"/>
      <c r="B455" s="234"/>
      <c r="C455" s="235"/>
      <c r="D455" s="236" t="s">
        <v>215</v>
      </c>
      <c r="E455" s="237" t="s">
        <v>19</v>
      </c>
      <c r="F455" s="238" t="s">
        <v>401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215</v>
      </c>
      <c r="AU455" s="244" t="s">
        <v>81</v>
      </c>
      <c r="AV455" s="13" t="s">
        <v>79</v>
      </c>
      <c r="AW455" s="13" t="s">
        <v>33</v>
      </c>
      <c r="AX455" s="13" t="s">
        <v>72</v>
      </c>
      <c r="AY455" s="244" t="s">
        <v>203</v>
      </c>
    </row>
    <row r="456" s="14" customFormat="1">
      <c r="A456" s="14"/>
      <c r="B456" s="245"/>
      <c r="C456" s="246"/>
      <c r="D456" s="236" t="s">
        <v>215</v>
      </c>
      <c r="E456" s="247" t="s">
        <v>19</v>
      </c>
      <c r="F456" s="248" t="s">
        <v>1374</v>
      </c>
      <c r="G456" s="246"/>
      <c r="H456" s="249">
        <v>16.890000000000001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215</v>
      </c>
      <c r="AU456" s="255" t="s">
        <v>81</v>
      </c>
      <c r="AV456" s="14" t="s">
        <v>81</v>
      </c>
      <c r="AW456" s="14" t="s">
        <v>33</v>
      </c>
      <c r="AX456" s="14" t="s">
        <v>72</v>
      </c>
      <c r="AY456" s="255" t="s">
        <v>203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1366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529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3" customFormat="1">
      <c r="A459" s="13"/>
      <c r="B459" s="234"/>
      <c r="C459" s="235"/>
      <c r="D459" s="236" t="s">
        <v>215</v>
      </c>
      <c r="E459" s="237" t="s">
        <v>19</v>
      </c>
      <c r="F459" s="238" t="s">
        <v>1373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215</v>
      </c>
      <c r="AU459" s="244" t="s">
        <v>81</v>
      </c>
      <c r="AV459" s="13" t="s">
        <v>79</v>
      </c>
      <c r="AW459" s="13" t="s">
        <v>33</v>
      </c>
      <c r="AX459" s="13" t="s">
        <v>72</v>
      </c>
      <c r="AY459" s="244" t="s">
        <v>203</v>
      </c>
    </row>
    <row r="460" s="13" customFormat="1">
      <c r="A460" s="13"/>
      <c r="B460" s="234"/>
      <c r="C460" s="235"/>
      <c r="D460" s="236" t="s">
        <v>215</v>
      </c>
      <c r="E460" s="237" t="s">
        <v>19</v>
      </c>
      <c r="F460" s="238" t="s">
        <v>400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215</v>
      </c>
      <c r="AU460" s="244" t="s">
        <v>81</v>
      </c>
      <c r="AV460" s="13" t="s">
        <v>79</v>
      </c>
      <c r="AW460" s="13" t="s">
        <v>33</v>
      </c>
      <c r="AX460" s="13" t="s">
        <v>72</v>
      </c>
      <c r="AY460" s="244" t="s">
        <v>203</v>
      </c>
    </row>
    <row r="461" s="13" customFormat="1">
      <c r="A461" s="13"/>
      <c r="B461" s="234"/>
      <c r="C461" s="235"/>
      <c r="D461" s="236" t="s">
        <v>215</v>
      </c>
      <c r="E461" s="237" t="s">
        <v>19</v>
      </c>
      <c r="F461" s="238" t="s">
        <v>403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215</v>
      </c>
      <c r="AU461" s="244" t="s">
        <v>81</v>
      </c>
      <c r="AV461" s="13" t="s">
        <v>79</v>
      </c>
      <c r="AW461" s="13" t="s">
        <v>33</v>
      </c>
      <c r="AX461" s="13" t="s">
        <v>72</v>
      </c>
      <c r="AY461" s="244" t="s">
        <v>203</v>
      </c>
    </row>
    <row r="462" s="14" customFormat="1">
      <c r="A462" s="14"/>
      <c r="B462" s="245"/>
      <c r="C462" s="246"/>
      <c r="D462" s="236" t="s">
        <v>215</v>
      </c>
      <c r="E462" s="247" t="s">
        <v>19</v>
      </c>
      <c r="F462" s="248" t="s">
        <v>1474</v>
      </c>
      <c r="G462" s="246"/>
      <c r="H462" s="249">
        <v>49.097000000000001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215</v>
      </c>
      <c r="AU462" s="255" t="s">
        <v>81</v>
      </c>
      <c r="AV462" s="14" t="s">
        <v>81</v>
      </c>
      <c r="AW462" s="14" t="s">
        <v>33</v>
      </c>
      <c r="AX462" s="14" t="s">
        <v>72</v>
      </c>
      <c r="AY462" s="255" t="s">
        <v>203</v>
      </c>
    </row>
    <row r="463" s="13" customFormat="1">
      <c r="A463" s="13"/>
      <c r="B463" s="234"/>
      <c r="C463" s="235"/>
      <c r="D463" s="236" t="s">
        <v>215</v>
      </c>
      <c r="E463" s="237" t="s">
        <v>19</v>
      </c>
      <c r="F463" s="238" t="s">
        <v>1366</v>
      </c>
      <c r="G463" s="235"/>
      <c r="H463" s="237" t="s">
        <v>19</v>
      </c>
      <c r="I463" s="239"/>
      <c r="J463" s="235"/>
      <c r="K463" s="235"/>
      <c r="L463" s="240"/>
      <c r="M463" s="241"/>
      <c r="N463" s="242"/>
      <c r="O463" s="242"/>
      <c r="P463" s="242"/>
      <c r="Q463" s="242"/>
      <c r="R463" s="242"/>
      <c r="S463" s="242"/>
      <c r="T463" s="24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4" t="s">
        <v>215</v>
      </c>
      <c r="AU463" s="244" t="s">
        <v>81</v>
      </c>
      <c r="AV463" s="13" t="s">
        <v>79</v>
      </c>
      <c r="AW463" s="13" t="s">
        <v>33</v>
      </c>
      <c r="AX463" s="13" t="s">
        <v>72</v>
      </c>
      <c r="AY463" s="244" t="s">
        <v>203</v>
      </c>
    </row>
    <row r="464" s="13" customFormat="1">
      <c r="A464" s="13"/>
      <c r="B464" s="234"/>
      <c r="C464" s="235"/>
      <c r="D464" s="236" t="s">
        <v>215</v>
      </c>
      <c r="E464" s="237" t="s">
        <v>19</v>
      </c>
      <c r="F464" s="238" t="s">
        <v>455</v>
      </c>
      <c r="G464" s="235"/>
      <c r="H464" s="237" t="s">
        <v>19</v>
      </c>
      <c r="I464" s="239"/>
      <c r="J464" s="235"/>
      <c r="K464" s="235"/>
      <c r="L464" s="240"/>
      <c r="M464" s="241"/>
      <c r="N464" s="242"/>
      <c r="O464" s="242"/>
      <c r="P464" s="242"/>
      <c r="Q464" s="242"/>
      <c r="R464" s="242"/>
      <c r="S464" s="242"/>
      <c r="T464" s="24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4" t="s">
        <v>215</v>
      </c>
      <c r="AU464" s="244" t="s">
        <v>81</v>
      </c>
      <c r="AV464" s="13" t="s">
        <v>79</v>
      </c>
      <c r="AW464" s="13" t="s">
        <v>33</v>
      </c>
      <c r="AX464" s="13" t="s">
        <v>72</v>
      </c>
      <c r="AY464" s="244" t="s">
        <v>203</v>
      </c>
    </row>
    <row r="465" s="13" customFormat="1">
      <c r="A465" s="13"/>
      <c r="B465" s="234"/>
      <c r="C465" s="235"/>
      <c r="D465" s="236" t="s">
        <v>215</v>
      </c>
      <c r="E465" s="237" t="s">
        <v>19</v>
      </c>
      <c r="F465" s="238" t="s">
        <v>1375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215</v>
      </c>
      <c r="AU465" s="244" t="s">
        <v>81</v>
      </c>
      <c r="AV465" s="13" t="s">
        <v>79</v>
      </c>
      <c r="AW465" s="13" t="s">
        <v>33</v>
      </c>
      <c r="AX465" s="13" t="s">
        <v>72</v>
      </c>
      <c r="AY465" s="244" t="s">
        <v>203</v>
      </c>
    </row>
    <row r="466" s="13" customFormat="1">
      <c r="A466" s="13"/>
      <c r="B466" s="234"/>
      <c r="C466" s="235"/>
      <c r="D466" s="236" t="s">
        <v>215</v>
      </c>
      <c r="E466" s="237" t="s">
        <v>19</v>
      </c>
      <c r="F466" s="238" t="s">
        <v>400</v>
      </c>
      <c r="G466" s="235"/>
      <c r="H466" s="237" t="s">
        <v>19</v>
      </c>
      <c r="I466" s="239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215</v>
      </c>
      <c r="AU466" s="244" t="s">
        <v>81</v>
      </c>
      <c r="AV466" s="13" t="s">
        <v>79</v>
      </c>
      <c r="AW466" s="13" t="s">
        <v>33</v>
      </c>
      <c r="AX466" s="13" t="s">
        <v>72</v>
      </c>
      <c r="AY466" s="244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401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4" customFormat="1">
      <c r="A468" s="14"/>
      <c r="B468" s="245"/>
      <c r="C468" s="246"/>
      <c r="D468" s="236" t="s">
        <v>215</v>
      </c>
      <c r="E468" s="247" t="s">
        <v>19</v>
      </c>
      <c r="F468" s="248" t="s">
        <v>1376</v>
      </c>
      <c r="G468" s="246"/>
      <c r="H468" s="249">
        <v>12.23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215</v>
      </c>
      <c r="AU468" s="255" t="s">
        <v>81</v>
      </c>
      <c r="AV468" s="14" t="s">
        <v>81</v>
      </c>
      <c r="AW468" s="14" t="s">
        <v>33</v>
      </c>
      <c r="AX468" s="14" t="s">
        <v>72</v>
      </c>
      <c r="AY468" s="255" t="s">
        <v>203</v>
      </c>
    </row>
    <row r="469" s="13" customFormat="1">
      <c r="A469" s="13"/>
      <c r="B469" s="234"/>
      <c r="C469" s="235"/>
      <c r="D469" s="236" t="s">
        <v>215</v>
      </c>
      <c r="E469" s="237" t="s">
        <v>19</v>
      </c>
      <c r="F469" s="238" t="s">
        <v>1366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215</v>
      </c>
      <c r="AU469" s="244" t="s">
        <v>81</v>
      </c>
      <c r="AV469" s="13" t="s">
        <v>79</v>
      </c>
      <c r="AW469" s="13" t="s">
        <v>33</v>
      </c>
      <c r="AX469" s="13" t="s">
        <v>72</v>
      </c>
      <c r="AY469" s="244" t="s">
        <v>203</v>
      </c>
    </row>
    <row r="470" s="13" customFormat="1">
      <c r="A470" s="13"/>
      <c r="B470" s="234"/>
      <c r="C470" s="235"/>
      <c r="D470" s="236" t="s">
        <v>215</v>
      </c>
      <c r="E470" s="237" t="s">
        <v>19</v>
      </c>
      <c r="F470" s="238" t="s">
        <v>532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215</v>
      </c>
      <c r="AU470" s="244" t="s">
        <v>81</v>
      </c>
      <c r="AV470" s="13" t="s">
        <v>79</v>
      </c>
      <c r="AW470" s="13" t="s">
        <v>33</v>
      </c>
      <c r="AX470" s="13" t="s">
        <v>72</v>
      </c>
      <c r="AY470" s="244" t="s">
        <v>203</v>
      </c>
    </row>
    <row r="471" s="13" customFormat="1">
      <c r="A471" s="13"/>
      <c r="B471" s="234"/>
      <c r="C471" s="235"/>
      <c r="D471" s="236" t="s">
        <v>215</v>
      </c>
      <c r="E471" s="237" t="s">
        <v>19</v>
      </c>
      <c r="F471" s="238" t="s">
        <v>1375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215</v>
      </c>
      <c r="AU471" s="244" t="s">
        <v>81</v>
      </c>
      <c r="AV471" s="13" t="s">
        <v>79</v>
      </c>
      <c r="AW471" s="13" t="s">
        <v>33</v>
      </c>
      <c r="AX471" s="13" t="s">
        <v>72</v>
      </c>
      <c r="AY471" s="244" t="s">
        <v>203</v>
      </c>
    </row>
    <row r="472" s="13" customFormat="1">
      <c r="A472" s="13"/>
      <c r="B472" s="234"/>
      <c r="C472" s="235"/>
      <c r="D472" s="236" t="s">
        <v>215</v>
      </c>
      <c r="E472" s="237" t="s">
        <v>19</v>
      </c>
      <c r="F472" s="238" t="s">
        <v>400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215</v>
      </c>
      <c r="AU472" s="244" t="s">
        <v>81</v>
      </c>
      <c r="AV472" s="13" t="s">
        <v>79</v>
      </c>
      <c r="AW472" s="13" t="s">
        <v>33</v>
      </c>
      <c r="AX472" s="13" t="s">
        <v>72</v>
      </c>
      <c r="AY472" s="244" t="s">
        <v>203</v>
      </c>
    </row>
    <row r="473" s="13" customFormat="1">
      <c r="A473" s="13"/>
      <c r="B473" s="234"/>
      <c r="C473" s="235"/>
      <c r="D473" s="236" t="s">
        <v>215</v>
      </c>
      <c r="E473" s="237" t="s">
        <v>19</v>
      </c>
      <c r="F473" s="238" t="s">
        <v>403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215</v>
      </c>
      <c r="AU473" s="244" t="s">
        <v>81</v>
      </c>
      <c r="AV473" s="13" t="s">
        <v>79</v>
      </c>
      <c r="AW473" s="13" t="s">
        <v>33</v>
      </c>
      <c r="AX473" s="13" t="s">
        <v>72</v>
      </c>
      <c r="AY473" s="244" t="s">
        <v>203</v>
      </c>
    </row>
    <row r="474" s="14" customFormat="1">
      <c r="A474" s="14"/>
      <c r="B474" s="245"/>
      <c r="C474" s="246"/>
      <c r="D474" s="236" t="s">
        <v>215</v>
      </c>
      <c r="E474" s="247" t="s">
        <v>19</v>
      </c>
      <c r="F474" s="248" t="s">
        <v>1475</v>
      </c>
      <c r="G474" s="246"/>
      <c r="H474" s="249">
        <v>44.704000000000001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215</v>
      </c>
      <c r="AU474" s="255" t="s">
        <v>81</v>
      </c>
      <c r="AV474" s="14" t="s">
        <v>81</v>
      </c>
      <c r="AW474" s="14" t="s">
        <v>33</v>
      </c>
      <c r="AX474" s="14" t="s">
        <v>72</v>
      </c>
      <c r="AY474" s="255" t="s">
        <v>203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1366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3" customFormat="1">
      <c r="A476" s="13"/>
      <c r="B476" s="234"/>
      <c r="C476" s="235"/>
      <c r="D476" s="236" t="s">
        <v>215</v>
      </c>
      <c r="E476" s="237" t="s">
        <v>19</v>
      </c>
      <c r="F476" s="238" t="s">
        <v>458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215</v>
      </c>
      <c r="AU476" s="244" t="s">
        <v>81</v>
      </c>
      <c r="AV476" s="13" t="s">
        <v>79</v>
      </c>
      <c r="AW476" s="13" t="s">
        <v>33</v>
      </c>
      <c r="AX476" s="13" t="s">
        <v>72</v>
      </c>
      <c r="AY476" s="244" t="s">
        <v>203</v>
      </c>
    </row>
    <row r="477" s="13" customFormat="1">
      <c r="A477" s="13"/>
      <c r="B477" s="234"/>
      <c r="C477" s="235"/>
      <c r="D477" s="236" t="s">
        <v>215</v>
      </c>
      <c r="E477" s="237" t="s">
        <v>19</v>
      </c>
      <c r="F477" s="238" t="s">
        <v>447</v>
      </c>
      <c r="G477" s="235"/>
      <c r="H477" s="237" t="s">
        <v>19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215</v>
      </c>
      <c r="AU477" s="244" t="s">
        <v>81</v>
      </c>
      <c r="AV477" s="13" t="s">
        <v>79</v>
      </c>
      <c r="AW477" s="13" t="s">
        <v>33</v>
      </c>
      <c r="AX477" s="13" t="s">
        <v>72</v>
      </c>
      <c r="AY477" s="244" t="s">
        <v>203</v>
      </c>
    </row>
    <row r="478" s="13" customFormat="1">
      <c r="A478" s="13"/>
      <c r="B478" s="234"/>
      <c r="C478" s="235"/>
      <c r="D478" s="236" t="s">
        <v>215</v>
      </c>
      <c r="E478" s="237" t="s">
        <v>19</v>
      </c>
      <c r="F478" s="238" t="s">
        <v>400</v>
      </c>
      <c r="G478" s="235"/>
      <c r="H478" s="237" t="s">
        <v>19</v>
      </c>
      <c r="I478" s="239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215</v>
      </c>
      <c r="AU478" s="244" t="s">
        <v>81</v>
      </c>
      <c r="AV478" s="13" t="s">
        <v>79</v>
      </c>
      <c r="AW478" s="13" t="s">
        <v>33</v>
      </c>
      <c r="AX478" s="13" t="s">
        <v>72</v>
      </c>
      <c r="AY478" s="244" t="s">
        <v>203</v>
      </c>
    </row>
    <row r="479" s="13" customFormat="1">
      <c r="A479" s="13"/>
      <c r="B479" s="234"/>
      <c r="C479" s="235"/>
      <c r="D479" s="236" t="s">
        <v>215</v>
      </c>
      <c r="E479" s="237" t="s">
        <v>19</v>
      </c>
      <c r="F479" s="238" t="s">
        <v>401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215</v>
      </c>
      <c r="AU479" s="244" t="s">
        <v>81</v>
      </c>
      <c r="AV479" s="13" t="s">
        <v>79</v>
      </c>
      <c r="AW479" s="13" t="s">
        <v>33</v>
      </c>
      <c r="AX479" s="13" t="s">
        <v>72</v>
      </c>
      <c r="AY479" s="244" t="s">
        <v>203</v>
      </c>
    </row>
    <row r="480" s="14" customFormat="1">
      <c r="A480" s="14"/>
      <c r="B480" s="245"/>
      <c r="C480" s="246"/>
      <c r="D480" s="236" t="s">
        <v>215</v>
      </c>
      <c r="E480" s="247" t="s">
        <v>19</v>
      </c>
      <c r="F480" s="248" t="s">
        <v>1378</v>
      </c>
      <c r="G480" s="246"/>
      <c r="H480" s="249">
        <v>13.380000000000001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215</v>
      </c>
      <c r="AU480" s="255" t="s">
        <v>81</v>
      </c>
      <c r="AV480" s="14" t="s">
        <v>81</v>
      </c>
      <c r="AW480" s="14" t="s">
        <v>33</v>
      </c>
      <c r="AX480" s="14" t="s">
        <v>72</v>
      </c>
      <c r="AY480" s="255" t="s">
        <v>203</v>
      </c>
    </row>
    <row r="481" s="13" customFormat="1">
      <c r="A481" s="13"/>
      <c r="B481" s="234"/>
      <c r="C481" s="235"/>
      <c r="D481" s="236" t="s">
        <v>215</v>
      </c>
      <c r="E481" s="237" t="s">
        <v>19</v>
      </c>
      <c r="F481" s="238" t="s">
        <v>1366</v>
      </c>
      <c r="G481" s="235"/>
      <c r="H481" s="237" t="s">
        <v>19</v>
      </c>
      <c r="I481" s="239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215</v>
      </c>
      <c r="AU481" s="244" t="s">
        <v>81</v>
      </c>
      <c r="AV481" s="13" t="s">
        <v>79</v>
      </c>
      <c r="AW481" s="13" t="s">
        <v>33</v>
      </c>
      <c r="AX481" s="13" t="s">
        <v>72</v>
      </c>
      <c r="AY481" s="244" t="s">
        <v>203</v>
      </c>
    </row>
    <row r="482" s="13" customFormat="1">
      <c r="A482" s="13"/>
      <c r="B482" s="234"/>
      <c r="C482" s="235"/>
      <c r="D482" s="236" t="s">
        <v>215</v>
      </c>
      <c r="E482" s="237" t="s">
        <v>19</v>
      </c>
      <c r="F482" s="238" t="s">
        <v>1476</v>
      </c>
      <c r="G482" s="235"/>
      <c r="H482" s="237" t="s">
        <v>19</v>
      </c>
      <c r="I482" s="239"/>
      <c r="J482" s="235"/>
      <c r="K482" s="235"/>
      <c r="L482" s="240"/>
      <c r="M482" s="241"/>
      <c r="N482" s="242"/>
      <c r="O482" s="242"/>
      <c r="P482" s="242"/>
      <c r="Q482" s="242"/>
      <c r="R482" s="242"/>
      <c r="S482" s="242"/>
      <c r="T482" s="24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4" t="s">
        <v>215</v>
      </c>
      <c r="AU482" s="244" t="s">
        <v>81</v>
      </c>
      <c r="AV482" s="13" t="s">
        <v>79</v>
      </c>
      <c r="AW482" s="13" t="s">
        <v>33</v>
      </c>
      <c r="AX482" s="13" t="s">
        <v>72</v>
      </c>
      <c r="AY482" s="244" t="s">
        <v>203</v>
      </c>
    </row>
    <row r="483" s="13" customFormat="1">
      <c r="A483" s="13"/>
      <c r="B483" s="234"/>
      <c r="C483" s="235"/>
      <c r="D483" s="236" t="s">
        <v>215</v>
      </c>
      <c r="E483" s="237" t="s">
        <v>19</v>
      </c>
      <c r="F483" s="238" t="s">
        <v>447</v>
      </c>
      <c r="G483" s="235"/>
      <c r="H483" s="237" t="s">
        <v>19</v>
      </c>
      <c r="I483" s="239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215</v>
      </c>
      <c r="AU483" s="244" t="s">
        <v>81</v>
      </c>
      <c r="AV483" s="13" t="s">
        <v>79</v>
      </c>
      <c r="AW483" s="13" t="s">
        <v>33</v>
      </c>
      <c r="AX483" s="13" t="s">
        <v>72</v>
      </c>
      <c r="AY483" s="244" t="s">
        <v>203</v>
      </c>
    </row>
    <row r="484" s="13" customFormat="1">
      <c r="A484" s="13"/>
      <c r="B484" s="234"/>
      <c r="C484" s="235"/>
      <c r="D484" s="236" t="s">
        <v>215</v>
      </c>
      <c r="E484" s="237" t="s">
        <v>19</v>
      </c>
      <c r="F484" s="238" t="s">
        <v>400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215</v>
      </c>
      <c r="AU484" s="244" t="s">
        <v>81</v>
      </c>
      <c r="AV484" s="13" t="s">
        <v>79</v>
      </c>
      <c r="AW484" s="13" t="s">
        <v>33</v>
      </c>
      <c r="AX484" s="13" t="s">
        <v>72</v>
      </c>
      <c r="AY484" s="244" t="s">
        <v>203</v>
      </c>
    </row>
    <row r="485" s="13" customFormat="1">
      <c r="A485" s="13"/>
      <c r="B485" s="234"/>
      <c r="C485" s="235"/>
      <c r="D485" s="236" t="s">
        <v>215</v>
      </c>
      <c r="E485" s="237" t="s">
        <v>19</v>
      </c>
      <c r="F485" s="238" t="s">
        <v>403</v>
      </c>
      <c r="G485" s="235"/>
      <c r="H485" s="237" t="s">
        <v>19</v>
      </c>
      <c r="I485" s="239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215</v>
      </c>
      <c r="AU485" s="244" t="s">
        <v>81</v>
      </c>
      <c r="AV485" s="13" t="s">
        <v>79</v>
      </c>
      <c r="AW485" s="13" t="s">
        <v>33</v>
      </c>
      <c r="AX485" s="13" t="s">
        <v>72</v>
      </c>
      <c r="AY485" s="244" t="s">
        <v>203</v>
      </c>
    </row>
    <row r="486" s="14" customFormat="1">
      <c r="A486" s="14"/>
      <c r="B486" s="245"/>
      <c r="C486" s="246"/>
      <c r="D486" s="236" t="s">
        <v>215</v>
      </c>
      <c r="E486" s="247" t="s">
        <v>19</v>
      </c>
      <c r="F486" s="248" t="s">
        <v>1477</v>
      </c>
      <c r="G486" s="246"/>
      <c r="H486" s="249">
        <v>44.457000000000001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215</v>
      </c>
      <c r="AU486" s="255" t="s">
        <v>81</v>
      </c>
      <c r="AV486" s="14" t="s">
        <v>81</v>
      </c>
      <c r="AW486" s="14" t="s">
        <v>33</v>
      </c>
      <c r="AX486" s="14" t="s">
        <v>72</v>
      </c>
      <c r="AY486" s="255" t="s">
        <v>203</v>
      </c>
    </row>
    <row r="487" s="13" customFormat="1">
      <c r="A487" s="13"/>
      <c r="B487" s="234"/>
      <c r="C487" s="235"/>
      <c r="D487" s="236" t="s">
        <v>215</v>
      </c>
      <c r="E487" s="237" t="s">
        <v>19</v>
      </c>
      <c r="F487" s="238" t="s">
        <v>1366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215</v>
      </c>
      <c r="AU487" s="244" t="s">
        <v>81</v>
      </c>
      <c r="AV487" s="13" t="s">
        <v>79</v>
      </c>
      <c r="AW487" s="13" t="s">
        <v>33</v>
      </c>
      <c r="AX487" s="13" t="s">
        <v>72</v>
      </c>
      <c r="AY487" s="244" t="s">
        <v>203</v>
      </c>
    </row>
    <row r="488" s="13" customFormat="1">
      <c r="A488" s="13"/>
      <c r="B488" s="234"/>
      <c r="C488" s="235"/>
      <c r="D488" s="236" t="s">
        <v>215</v>
      </c>
      <c r="E488" s="237" t="s">
        <v>19</v>
      </c>
      <c r="F488" s="238" t="s">
        <v>1478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215</v>
      </c>
      <c r="AU488" s="244" t="s">
        <v>81</v>
      </c>
      <c r="AV488" s="13" t="s">
        <v>79</v>
      </c>
      <c r="AW488" s="13" t="s">
        <v>33</v>
      </c>
      <c r="AX488" s="13" t="s">
        <v>72</v>
      </c>
      <c r="AY488" s="244" t="s">
        <v>203</v>
      </c>
    </row>
    <row r="489" s="13" customFormat="1">
      <c r="A489" s="13"/>
      <c r="B489" s="234"/>
      <c r="C489" s="235"/>
      <c r="D489" s="236" t="s">
        <v>215</v>
      </c>
      <c r="E489" s="237" t="s">
        <v>19</v>
      </c>
      <c r="F489" s="238" t="s">
        <v>444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215</v>
      </c>
      <c r="AU489" s="244" t="s">
        <v>81</v>
      </c>
      <c r="AV489" s="13" t="s">
        <v>79</v>
      </c>
      <c r="AW489" s="13" t="s">
        <v>33</v>
      </c>
      <c r="AX489" s="13" t="s">
        <v>72</v>
      </c>
      <c r="AY489" s="244" t="s">
        <v>203</v>
      </c>
    </row>
    <row r="490" s="13" customFormat="1">
      <c r="A490" s="13"/>
      <c r="B490" s="234"/>
      <c r="C490" s="235"/>
      <c r="D490" s="236" t="s">
        <v>215</v>
      </c>
      <c r="E490" s="237" t="s">
        <v>19</v>
      </c>
      <c r="F490" s="238" t="s">
        <v>400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215</v>
      </c>
      <c r="AU490" s="244" t="s">
        <v>81</v>
      </c>
      <c r="AV490" s="13" t="s">
        <v>79</v>
      </c>
      <c r="AW490" s="13" t="s">
        <v>33</v>
      </c>
      <c r="AX490" s="13" t="s">
        <v>72</v>
      </c>
      <c r="AY490" s="244" t="s">
        <v>203</v>
      </c>
    </row>
    <row r="491" s="13" customFormat="1">
      <c r="A491" s="13"/>
      <c r="B491" s="234"/>
      <c r="C491" s="235"/>
      <c r="D491" s="236" t="s">
        <v>215</v>
      </c>
      <c r="E491" s="237" t="s">
        <v>19</v>
      </c>
      <c r="F491" s="238" t="s">
        <v>401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215</v>
      </c>
      <c r="AU491" s="244" t="s">
        <v>81</v>
      </c>
      <c r="AV491" s="13" t="s">
        <v>79</v>
      </c>
      <c r="AW491" s="13" t="s">
        <v>33</v>
      </c>
      <c r="AX491" s="13" t="s">
        <v>72</v>
      </c>
      <c r="AY491" s="244" t="s">
        <v>203</v>
      </c>
    </row>
    <row r="492" s="14" customFormat="1">
      <c r="A492" s="14"/>
      <c r="B492" s="245"/>
      <c r="C492" s="246"/>
      <c r="D492" s="236" t="s">
        <v>215</v>
      </c>
      <c r="E492" s="247" t="s">
        <v>19</v>
      </c>
      <c r="F492" s="248" t="s">
        <v>1380</v>
      </c>
      <c r="G492" s="246"/>
      <c r="H492" s="249">
        <v>13.449999999999999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215</v>
      </c>
      <c r="AU492" s="255" t="s">
        <v>81</v>
      </c>
      <c r="AV492" s="14" t="s">
        <v>81</v>
      </c>
      <c r="AW492" s="14" t="s">
        <v>33</v>
      </c>
      <c r="AX492" s="14" t="s">
        <v>72</v>
      </c>
      <c r="AY492" s="255" t="s">
        <v>203</v>
      </c>
    </row>
    <row r="493" s="13" customFormat="1">
      <c r="A493" s="13"/>
      <c r="B493" s="234"/>
      <c r="C493" s="235"/>
      <c r="D493" s="236" t="s">
        <v>215</v>
      </c>
      <c r="E493" s="237" t="s">
        <v>19</v>
      </c>
      <c r="F493" s="238" t="s">
        <v>1366</v>
      </c>
      <c r="G493" s="235"/>
      <c r="H493" s="237" t="s">
        <v>19</v>
      </c>
      <c r="I493" s="239"/>
      <c r="J493" s="235"/>
      <c r="K493" s="235"/>
      <c r="L493" s="240"/>
      <c r="M493" s="241"/>
      <c r="N493" s="242"/>
      <c r="O493" s="242"/>
      <c r="P493" s="242"/>
      <c r="Q493" s="242"/>
      <c r="R493" s="242"/>
      <c r="S493" s="242"/>
      <c r="T493" s="24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4" t="s">
        <v>215</v>
      </c>
      <c r="AU493" s="244" t="s">
        <v>81</v>
      </c>
      <c r="AV493" s="13" t="s">
        <v>79</v>
      </c>
      <c r="AW493" s="13" t="s">
        <v>33</v>
      </c>
      <c r="AX493" s="13" t="s">
        <v>72</v>
      </c>
      <c r="AY493" s="244" t="s">
        <v>203</v>
      </c>
    </row>
    <row r="494" s="13" customFormat="1">
      <c r="A494" s="13"/>
      <c r="B494" s="234"/>
      <c r="C494" s="235"/>
      <c r="D494" s="236" t="s">
        <v>215</v>
      </c>
      <c r="E494" s="237" t="s">
        <v>19</v>
      </c>
      <c r="F494" s="238" t="s">
        <v>1479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215</v>
      </c>
      <c r="AU494" s="244" t="s">
        <v>81</v>
      </c>
      <c r="AV494" s="13" t="s">
        <v>79</v>
      </c>
      <c r="AW494" s="13" t="s">
        <v>33</v>
      </c>
      <c r="AX494" s="13" t="s">
        <v>72</v>
      </c>
      <c r="AY494" s="244" t="s">
        <v>203</v>
      </c>
    </row>
    <row r="495" s="13" customFormat="1">
      <c r="A495" s="13"/>
      <c r="B495" s="234"/>
      <c r="C495" s="235"/>
      <c r="D495" s="236" t="s">
        <v>215</v>
      </c>
      <c r="E495" s="237" t="s">
        <v>19</v>
      </c>
      <c r="F495" s="238" t="s">
        <v>444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215</v>
      </c>
      <c r="AU495" s="244" t="s">
        <v>81</v>
      </c>
      <c r="AV495" s="13" t="s">
        <v>79</v>
      </c>
      <c r="AW495" s="13" t="s">
        <v>33</v>
      </c>
      <c r="AX495" s="13" t="s">
        <v>72</v>
      </c>
      <c r="AY495" s="244" t="s">
        <v>203</v>
      </c>
    </row>
    <row r="496" s="13" customFormat="1">
      <c r="A496" s="13"/>
      <c r="B496" s="234"/>
      <c r="C496" s="235"/>
      <c r="D496" s="236" t="s">
        <v>215</v>
      </c>
      <c r="E496" s="237" t="s">
        <v>19</v>
      </c>
      <c r="F496" s="238" t="s">
        <v>400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215</v>
      </c>
      <c r="AU496" s="244" t="s">
        <v>81</v>
      </c>
      <c r="AV496" s="13" t="s">
        <v>79</v>
      </c>
      <c r="AW496" s="13" t="s">
        <v>33</v>
      </c>
      <c r="AX496" s="13" t="s">
        <v>72</v>
      </c>
      <c r="AY496" s="244" t="s">
        <v>203</v>
      </c>
    </row>
    <row r="497" s="13" customFormat="1">
      <c r="A497" s="13"/>
      <c r="B497" s="234"/>
      <c r="C497" s="235"/>
      <c r="D497" s="236" t="s">
        <v>215</v>
      </c>
      <c r="E497" s="237" t="s">
        <v>19</v>
      </c>
      <c r="F497" s="238" t="s">
        <v>403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215</v>
      </c>
      <c r="AU497" s="244" t="s">
        <v>81</v>
      </c>
      <c r="AV497" s="13" t="s">
        <v>79</v>
      </c>
      <c r="AW497" s="13" t="s">
        <v>33</v>
      </c>
      <c r="AX497" s="13" t="s">
        <v>72</v>
      </c>
      <c r="AY497" s="244" t="s">
        <v>203</v>
      </c>
    </row>
    <row r="498" s="14" customFormat="1">
      <c r="A498" s="14"/>
      <c r="B498" s="245"/>
      <c r="C498" s="246"/>
      <c r="D498" s="236" t="s">
        <v>215</v>
      </c>
      <c r="E498" s="247" t="s">
        <v>19</v>
      </c>
      <c r="F498" s="248" t="s">
        <v>1477</v>
      </c>
      <c r="G498" s="246"/>
      <c r="H498" s="249">
        <v>44.457000000000001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215</v>
      </c>
      <c r="AU498" s="255" t="s">
        <v>81</v>
      </c>
      <c r="AV498" s="14" t="s">
        <v>81</v>
      </c>
      <c r="AW498" s="14" t="s">
        <v>33</v>
      </c>
      <c r="AX498" s="14" t="s">
        <v>72</v>
      </c>
      <c r="AY498" s="255" t="s">
        <v>203</v>
      </c>
    </row>
    <row r="499" s="13" customFormat="1">
      <c r="A499" s="13"/>
      <c r="B499" s="234"/>
      <c r="C499" s="235"/>
      <c r="D499" s="236" t="s">
        <v>215</v>
      </c>
      <c r="E499" s="237" t="s">
        <v>19</v>
      </c>
      <c r="F499" s="238" t="s">
        <v>1366</v>
      </c>
      <c r="G499" s="235"/>
      <c r="H499" s="237" t="s">
        <v>19</v>
      </c>
      <c r="I499" s="239"/>
      <c r="J499" s="235"/>
      <c r="K499" s="235"/>
      <c r="L499" s="240"/>
      <c r="M499" s="241"/>
      <c r="N499" s="242"/>
      <c r="O499" s="242"/>
      <c r="P499" s="242"/>
      <c r="Q499" s="242"/>
      <c r="R499" s="242"/>
      <c r="S499" s="242"/>
      <c r="T499" s="24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4" t="s">
        <v>215</v>
      </c>
      <c r="AU499" s="244" t="s">
        <v>81</v>
      </c>
      <c r="AV499" s="13" t="s">
        <v>79</v>
      </c>
      <c r="AW499" s="13" t="s">
        <v>33</v>
      </c>
      <c r="AX499" s="13" t="s">
        <v>72</v>
      </c>
      <c r="AY499" s="244" t="s">
        <v>203</v>
      </c>
    </row>
    <row r="500" s="13" customFormat="1">
      <c r="A500" s="13"/>
      <c r="B500" s="234"/>
      <c r="C500" s="235"/>
      <c r="D500" s="236" t="s">
        <v>215</v>
      </c>
      <c r="E500" s="237" t="s">
        <v>19</v>
      </c>
      <c r="F500" s="238" t="s">
        <v>1480</v>
      </c>
      <c r="G500" s="235"/>
      <c r="H500" s="237" t="s">
        <v>19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215</v>
      </c>
      <c r="AU500" s="244" t="s">
        <v>81</v>
      </c>
      <c r="AV500" s="13" t="s">
        <v>79</v>
      </c>
      <c r="AW500" s="13" t="s">
        <v>33</v>
      </c>
      <c r="AX500" s="13" t="s">
        <v>72</v>
      </c>
      <c r="AY500" s="244" t="s">
        <v>203</v>
      </c>
    </row>
    <row r="501" s="13" customFormat="1">
      <c r="A501" s="13"/>
      <c r="B501" s="234"/>
      <c r="C501" s="235"/>
      <c r="D501" s="236" t="s">
        <v>215</v>
      </c>
      <c r="E501" s="237" t="s">
        <v>19</v>
      </c>
      <c r="F501" s="238" t="s">
        <v>1382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215</v>
      </c>
      <c r="AU501" s="244" t="s">
        <v>81</v>
      </c>
      <c r="AV501" s="13" t="s">
        <v>79</v>
      </c>
      <c r="AW501" s="13" t="s">
        <v>33</v>
      </c>
      <c r="AX501" s="13" t="s">
        <v>72</v>
      </c>
      <c r="AY501" s="244" t="s">
        <v>203</v>
      </c>
    </row>
    <row r="502" s="13" customFormat="1">
      <c r="A502" s="13"/>
      <c r="B502" s="234"/>
      <c r="C502" s="235"/>
      <c r="D502" s="236" t="s">
        <v>215</v>
      </c>
      <c r="E502" s="237" t="s">
        <v>19</v>
      </c>
      <c r="F502" s="238" t="s">
        <v>400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215</v>
      </c>
      <c r="AU502" s="244" t="s">
        <v>81</v>
      </c>
      <c r="AV502" s="13" t="s">
        <v>79</v>
      </c>
      <c r="AW502" s="13" t="s">
        <v>33</v>
      </c>
      <c r="AX502" s="13" t="s">
        <v>72</v>
      </c>
      <c r="AY502" s="244" t="s">
        <v>203</v>
      </c>
    </row>
    <row r="503" s="13" customFormat="1">
      <c r="A503" s="13"/>
      <c r="B503" s="234"/>
      <c r="C503" s="235"/>
      <c r="D503" s="236" t="s">
        <v>215</v>
      </c>
      <c r="E503" s="237" t="s">
        <v>19</v>
      </c>
      <c r="F503" s="238" t="s">
        <v>401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215</v>
      </c>
      <c r="AU503" s="244" t="s">
        <v>81</v>
      </c>
      <c r="AV503" s="13" t="s">
        <v>79</v>
      </c>
      <c r="AW503" s="13" t="s">
        <v>33</v>
      </c>
      <c r="AX503" s="13" t="s">
        <v>72</v>
      </c>
      <c r="AY503" s="244" t="s">
        <v>203</v>
      </c>
    </row>
    <row r="504" s="14" customFormat="1">
      <c r="A504" s="14"/>
      <c r="B504" s="245"/>
      <c r="C504" s="246"/>
      <c r="D504" s="236" t="s">
        <v>215</v>
      </c>
      <c r="E504" s="247" t="s">
        <v>19</v>
      </c>
      <c r="F504" s="248" t="s">
        <v>1383</v>
      </c>
      <c r="G504" s="246"/>
      <c r="H504" s="249">
        <v>13.789999999999999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215</v>
      </c>
      <c r="AU504" s="255" t="s">
        <v>81</v>
      </c>
      <c r="AV504" s="14" t="s">
        <v>81</v>
      </c>
      <c r="AW504" s="14" t="s">
        <v>33</v>
      </c>
      <c r="AX504" s="14" t="s">
        <v>72</v>
      </c>
      <c r="AY504" s="255" t="s">
        <v>203</v>
      </c>
    </row>
    <row r="505" s="13" customFormat="1">
      <c r="A505" s="13"/>
      <c r="B505" s="234"/>
      <c r="C505" s="235"/>
      <c r="D505" s="236" t="s">
        <v>215</v>
      </c>
      <c r="E505" s="237" t="s">
        <v>19</v>
      </c>
      <c r="F505" s="238" t="s">
        <v>1366</v>
      </c>
      <c r="G505" s="235"/>
      <c r="H505" s="237" t="s">
        <v>19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215</v>
      </c>
      <c r="AU505" s="244" t="s">
        <v>81</v>
      </c>
      <c r="AV505" s="13" t="s">
        <v>79</v>
      </c>
      <c r="AW505" s="13" t="s">
        <v>33</v>
      </c>
      <c r="AX505" s="13" t="s">
        <v>72</v>
      </c>
      <c r="AY505" s="244" t="s">
        <v>203</v>
      </c>
    </row>
    <row r="506" s="13" customFormat="1">
      <c r="A506" s="13"/>
      <c r="B506" s="234"/>
      <c r="C506" s="235"/>
      <c r="D506" s="236" t="s">
        <v>215</v>
      </c>
      <c r="E506" s="237" t="s">
        <v>19</v>
      </c>
      <c r="F506" s="238" t="s">
        <v>1481</v>
      </c>
      <c r="G506" s="235"/>
      <c r="H506" s="237" t="s">
        <v>19</v>
      </c>
      <c r="I506" s="239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215</v>
      </c>
      <c r="AU506" s="244" t="s">
        <v>81</v>
      </c>
      <c r="AV506" s="13" t="s">
        <v>79</v>
      </c>
      <c r="AW506" s="13" t="s">
        <v>33</v>
      </c>
      <c r="AX506" s="13" t="s">
        <v>72</v>
      </c>
      <c r="AY506" s="244" t="s">
        <v>203</v>
      </c>
    </row>
    <row r="507" s="13" customFormat="1">
      <c r="A507" s="13"/>
      <c r="B507" s="234"/>
      <c r="C507" s="235"/>
      <c r="D507" s="236" t="s">
        <v>215</v>
      </c>
      <c r="E507" s="237" t="s">
        <v>19</v>
      </c>
      <c r="F507" s="238" t="s">
        <v>1382</v>
      </c>
      <c r="G507" s="235"/>
      <c r="H507" s="237" t="s">
        <v>19</v>
      </c>
      <c r="I507" s="239"/>
      <c r="J507" s="235"/>
      <c r="K507" s="235"/>
      <c r="L507" s="240"/>
      <c r="M507" s="241"/>
      <c r="N507" s="242"/>
      <c r="O507" s="242"/>
      <c r="P507" s="242"/>
      <c r="Q507" s="242"/>
      <c r="R507" s="242"/>
      <c r="S507" s="242"/>
      <c r="T507" s="24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4" t="s">
        <v>215</v>
      </c>
      <c r="AU507" s="244" t="s">
        <v>81</v>
      </c>
      <c r="AV507" s="13" t="s">
        <v>79</v>
      </c>
      <c r="AW507" s="13" t="s">
        <v>33</v>
      </c>
      <c r="AX507" s="13" t="s">
        <v>72</v>
      </c>
      <c r="AY507" s="244" t="s">
        <v>203</v>
      </c>
    </row>
    <row r="508" s="13" customFormat="1">
      <c r="A508" s="13"/>
      <c r="B508" s="234"/>
      <c r="C508" s="235"/>
      <c r="D508" s="236" t="s">
        <v>215</v>
      </c>
      <c r="E508" s="237" t="s">
        <v>19</v>
      </c>
      <c r="F508" s="238" t="s">
        <v>400</v>
      </c>
      <c r="G508" s="235"/>
      <c r="H508" s="237" t="s">
        <v>19</v>
      </c>
      <c r="I508" s="239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215</v>
      </c>
      <c r="AU508" s="244" t="s">
        <v>81</v>
      </c>
      <c r="AV508" s="13" t="s">
        <v>79</v>
      </c>
      <c r="AW508" s="13" t="s">
        <v>33</v>
      </c>
      <c r="AX508" s="13" t="s">
        <v>72</v>
      </c>
      <c r="AY508" s="244" t="s">
        <v>203</v>
      </c>
    </row>
    <row r="509" s="13" customFormat="1">
      <c r="A509" s="13"/>
      <c r="B509" s="234"/>
      <c r="C509" s="235"/>
      <c r="D509" s="236" t="s">
        <v>215</v>
      </c>
      <c r="E509" s="237" t="s">
        <v>19</v>
      </c>
      <c r="F509" s="238" t="s">
        <v>403</v>
      </c>
      <c r="G509" s="235"/>
      <c r="H509" s="237" t="s">
        <v>19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215</v>
      </c>
      <c r="AU509" s="244" t="s">
        <v>81</v>
      </c>
      <c r="AV509" s="13" t="s">
        <v>79</v>
      </c>
      <c r="AW509" s="13" t="s">
        <v>33</v>
      </c>
      <c r="AX509" s="13" t="s">
        <v>72</v>
      </c>
      <c r="AY509" s="244" t="s">
        <v>203</v>
      </c>
    </row>
    <row r="510" s="14" customFormat="1">
      <c r="A510" s="14"/>
      <c r="B510" s="245"/>
      <c r="C510" s="246"/>
      <c r="D510" s="236" t="s">
        <v>215</v>
      </c>
      <c r="E510" s="247" t="s">
        <v>19</v>
      </c>
      <c r="F510" s="248" t="s">
        <v>1482</v>
      </c>
      <c r="G510" s="246"/>
      <c r="H510" s="249">
        <v>47.356999999999999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5" t="s">
        <v>215</v>
      </c>
      <c r="AU510" s="255" t="s">
        <v>81</v>
      </c>
      <c r="AV510" s="14" t="s">
        <v>81</v>
      </c>
      <c r="AW510" s="14" t="s">
        <v>33</v>
      </c>
      <c r="AX510" s="14" t="s">
        <v>72</v>
      </c>
      <c r="AY510" s="255" t="s">
        <v>203</v>
      </c>
    </row>
    <row r="511" s="13" customFormat="1">
      <c r="A511" s="13"/>
      <c r="B511" s="234"/>
      <c r="C511" s="235"/>
      <c r="D511" s="236" t="s">
        <v>215</v>
      </c>
      <c r="E511" s="237" t="s">
        <v>19</v>
      </c>
      <c r="F511" s="238" t="s">
        <v>1366</v>
      </c>
      <c r="G511" s="235"/>
      <c r="H511" s="237" t="s">
        <v>19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215</v>
      </c>
      <c r="AU511" s="244" t="s">
        <v>81</v>
      </c>
      <c r="AV511" s="13" t="s">
        <v>79</v>
      </c>
      <c r="AW511" s="13" t="s">
        <v>33</v>
      </c>
      <c r="AX511" s="13" t="s">
        <v>72</v>
      </c>
      <c r="AY511" s="244" t="s">
        <v>203</v>
      </c>
    </row>
    <row r="512" s="13" customFormat="1">
      <c r="A512" s="13"/>
      <c r="B512" s="234"/>
      <c r="C512" s="235"/>
      <c r="D512" s="236" t="s">
        <v>215</v>
      </c>
      <c r="E512" s="237" t="s">
        <v>19</v>
      </c>
      <c r="F512" s="238" t="s">
        <v>1483</v>
      </c>
      <c r="G512" s="235"/>
      <c r="H512" s="237" t="s">
        <v>19</v>
      </c>
      <c r="I512" s="239"/>
      <c r="J512" s="235"/>
      <c r="K512" s="235"/>
      <c r="L512" s="240"/>
      <c r="M512" s="241"/>
      <c r="N512" s="242"/>
      <c r="O512" s="242"/>
      <c r="P512" s="242"/>
      <c r="Q512" s="242"/>
      <c r="R512" s="242"/>
      <c r="S512" s="242"/>
      <c r="T512" s="24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4" t="s">
        <v>215</v>
      </c>
      <c r="AU512" s="244" t="s">
        <v>81</v>
      </c>
      <c r="AV512" s="13" t="s">
        <v>79</v>
      </c>
      <c r="AW512" s="13" t="s">
        <v>33</v>
      </c>
      <c r="AX512" s="13" t="s">
        <v>72</v>
      </c>
      <c r="AY512" s="244" t="s">
        <v>203</v>
      </c>
    </row>
    <row r="513" s="13" customFormat="1">
      <c r="A513" s="13"/>
      <c r="B513" s="234"/>
      <c r="C513" s="235"/>
      <c r="D513" s="236" t="s">
        <v>215</v>
      </c>
      <c r="E513" s="237" t="s">
        <v>19</v>
      </c>
      <c r="F513" s="238" t="s">
        <v>1385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215</v>
      </c>
      <c r="AU513" s="244" t="s">
        <v>81</v>
      </c>
      <c r="AV513" s="13" t="s">
        <v>79</v>
      </c>
      <c r="AW513" s="13" t="s">
        <v>33</v>
      </c>
      <c r="AX513" s="13" t="s">
        <v>72</v>
      </c>
      <c r="AY513" s="244" t="s">
        <v>203</v>
      </c>
    </row>
    <row r="514" s="13" customFormat="1">
      <c r="A514" s="13"/>
      <c r="B514" s="234"/>
      <c r="C514" s="235"/>
      <c r="D514" s="236" t="s">
        <v>215</v>
      </c>
      <c r="E514" s="237" t="s">
        <v>19</v>
      </c>
      <c r="F514" s="238" t="s">
        <v>400</v>
      </c>
      <c r="G514" s="235"/>
      <c r="H514" s="237" t="s">
        <v>19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215</v>
      </c>
      <c r="AU514" s="244" t="s">
        <v>81</v>
      </c>
      <c r="AV514" s="13" t="s">
        <v>79</v>
      </c>
      <c r="AW514" s="13" t="s">
        <v>33</v>
      </c>
      <c r="AX514" s="13" t="s">
        <v>72</v>
      </c>
      <c r="AY514" s="244" t="s">
        <v>203</v>
      </c>
    </row>
    <row r="515" s="13" customFormat="1">
      <c r="A515" s="13"/>
      <c r="B515" s="234"/>
      <c r="C515" s="235"/>
      <c r="D515" s="236" t="s">
        <v>215</v>
      </c>
      <c r="E515" s="237" t="s">
        <v>19</v>
      </c>
      <c r="F515" s="238" t="s">
        <v>401</v>
      </c>
      <c r="G515" s="235"/>
      <c r="H515" s="237" t="s">
        <v>19</v>
      </c>
      <c r="I515" s="239"/>
      <c r="J515" s="235"/>
      <c r="K515" s="235"/>
      <c r="L515" s="240"/>
      <c r="M515" s="241"/>
      <c r="N515" s="242"/>
      <c r="O515" s="242"/>
      <c r="P515" s="242"/>
      <c r="Q515" s="242"/>
      <c r="R515" s="242"/>
      <c r="S515" s="242"/>
      <c r="T515" s="24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4" t="s">
        <v>215</v>
      </c>
      <c r="AU515" s="244" t="s">
        <v>81</v>
      </c>
      <c r="AV515" s="13" t="s">
        <v>79</v>
      </c>
      <c r="AW515" s="13" t="s">
        <v>33</v>
      </c>
      <c r="AX515" s="13" t="s">
        <v>72</v>
      </c>
      <c r="AY515" s="244" t="s">
        <v>203</v>
      </c>
    </row>
    <row r="516" s="14" customFormat="1">
      <c r="A516" s="14"/>
      <c r="B516" s="245"/>
      <c r="C516" s="246"/>
      <c r="D516" s="236" t="s">
        <v>215</v>
      </c>
      <c r="E516" s="247" t="s">
        <v>19</v>
      </c>
      <c r="F516" s="248" t="s">
        <v>1386</v>
      </c>
      <c r="G516" s="246"/>
      <c r="H516" s="249">
        <v>2.7000000000000002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215</v>
      </c>
      <c r="AU516" s="255" t="s">
        <v>81</v>
      </c>
      <c r="AV516" s="14" t="s">
        <v>81</v>
      </c>
      <c r="AW516" s="14" t="s">
        <v>33</v>
      </c>
      <c r="AX516" s="14" t="s">
        <v>72</v>
      </c>
      <c r="AY516" s="255" t="s">
        <v>203</v>
      </c>
    </row>
    <row r="517" s="13" customFormat="1">
      <c r="A517" s="13"/>
      <c r="B517" s="234"/>
      <c r="C517" s="235"/>
      <c r="D517" s="236" t="s">
        <v>215</v>
      </c>
      <c r="E517" s="237" t="s">
        <v>19</v>
      </c>
      <c r="F517" s="238" t="s">
        <v>1366</v>
      </c>
      <c r="G517" s="235"/>
      <c r="H517" s="237" t="s">
        <v>19</v>
      </c>
      <c r="I517" s="239"/>
      <c r="J517" s="235"/>
      <c r="K517" s="235"/>
      <c r="L517" s="240"/>
      <c r="M517" s="241"/>
      <c r="N517" s="242"/>
      <c r="O517" s="242"/>
      <c r="P517" s="242"/>
      <c r="Q517" s="242"/>
      <c r="R517" s="242"/>
      <c r="S517" s="242"/>
      <c r="T517" s="24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4" t="s">
        <v>215</v>
      </c>
      <c r="AU517" s="244" t="s">
        <v>81</v>
      </c>
      <c r="AV517" s="13" t="s">
        <v>79</v>
      </c>
      <c r="AW517" s="13" t="s">
        <v>33</v>
      </c>
      <c r="AX517" s="13" t="s">
        <v>72</v>
      </c>
      <c r="AY517" s="244" t="s">
        <v>203</v>
      </c>
    </row>
    <row r="518" s="13" customFormat="1">
      <c r="A518" s="13"/>
      <c r="B518" s="234"/>
      <c r="C518" s="235"/>
      <c r="D518" s="236" t="s">
        <v>215</v>
      </c>
      <c r="E518" s="237" t="s">
        <v>19</v>
      </c>
      <c r="F518" s="238" t="s">
        <v>1484</v>
      </c>
      <c r="G518" s="235"/>
      <c r="H518" s="237" t="s">
        <v>19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215</v>
      </c>
      <c r="AU518" s="244" t="s">
        <v>81</v>
      </c>
      <c r="AV518" s="13" t="s">
        <v>79</v>
      </c>
      <c r="AW518" s="13" t="s">
        <v>33</v>
      </c>
      <c r="AX518" s="13" t="s">
        <v>72</v>
      </c>
      <c r="AY518" s="244" t="s">
        <v>203</v>
      </c>
    </row>
    <row r="519" s="13" customFormat="1">
      <c r="A519" s="13"/>
      <c r="B519" s="234"/>
      <c r="C519" s="235"/>
      <c r="D519" s="236" t="s">
        <v>215</v>
      </c>
      <c r="E519" s="237" t="s">
        <v>19</v>
      </c>
      <c r="F519" s="238" t="s">
        <v>1385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215</v>
      </c>
      <c r="AU519" s="244" t="s">
        <v>81</v>
      </c>
      <c r="AV519" s="13" t="s">
        <v>79</v>
      </c>
      <c r="AW519" s="13" t="s">
        <v>33</v>
      </c>
      <c r="AX519" s="13" t="s">
        <v>72</v>
      </c>
      <c r="AY519" s="244" t="s">
        <v>203</v>
      </c>
    </row>
    <row r="520" s="13" customFormat="1">
      <c r="A520" s="13"/>
      <c r="B520" s="234"/>
      <c r="C520" s="235"/>
      <c r="D520" s="236" t="s">
        <v>215</v>
      </c>
      <c r="E520" s="237" t="s">
        <v>19</v>
      </c>
      <c r="F520" s="238" t="s">
        <v>400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215</v>
      </c>
      <c r="AU520" s="244" t="s">
        <v>81</v>
      </c>
      <c r="AV520" s="13" t="s">
        <v>79</v>
      </c>
      <c r="AW520" s="13" t="s">
        <v>33</v>
      </c>
      <c r="AX520" s="13" t="s">
        <v>72</v>
      </c>
      <c r="AY520" s="244" t="s">
        <v>203</v>
      </c>
    </row>
    <row r="521" s="13" customFormat="1">
      <c r="A521" s="13"/>
      <c r="B521" s="234"/>
      <c r="C521" s="235"/>
      <c r="D521" s="236" t="s">
        <v>215</v>
      </c>
      <c r="E521" s="237" t="s">
        <v>19</v>
      </c>
      <c r="F521" s="238" t="s">
        <v>403</v>
      </c>
      <c r="G521" s="235"/>
      <c r="H521" s="237" t="s">
        <v>19</v>
      </c>
      <c r="I521" s="239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215</v>
      </c>
      <c r="AU521" s="244" t="s">
        <v>81</v>
      </c>
      <c r="AV521" s="13" t="s">
        <v>79</v>
      </c>
      <c r="AW521" s="13" t="s">
        <v>33</v>
      </c>
      <c r="AX521" s="13" t="s">
        <v>72</v>
      </c>
      <c r="AY521" s="244" t="s">
        <v>203</v>
      </c>
    </row>
    <row r="522" s="14" customFormat="1">
      <c r="A522" s="14"/>
      <c r="B522" s="245"/>
      <c r="C522" s="246"/>
      <c r="D522" s="236" t="s">
        <v>215</v>
      </c>
      <c r="E522" s="247" t="s">
        <v>19</v>
      </c>
      <c r="F522" s="248" t="s">
        <v>1485</v>
      </c>
      <c r="G522" s="246"/>
      <c r="H522" s="249">
        <v>16.257000000000001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215</v>
      </c>
      <c r="AU522" s="255" t="s">
        <v>81</v>
      </c>
      <c r="AV522" s="14" t="s">
        <v>81</v>
      </c>
      <c r="AW522" s="14" t="s">
        <v>33</v>
      </c>
      <c r="AX522" s="14" t="s">
        <v>72</v>
      </c>
      <c r="AY522" s="255" t="s">
        <v>203</v>
      </c>
    </row>
    <row r="523" s="15" customFormat="1">
      <c r="A523" s="15"/>
      <c r="B523" s="256"/>
      <c r="C523" s="257"/>
      <c r="D523" s="236" t="s">
        <v>215</v>
      </c>
      <c r="E523" s="258" t="s">
        <v>19</v>
      </c>
      <c r="F523" s="259" t="s">
        <v>246</v>
      </c>
      <c r="G523" s="257"/>
      <c r="H523" s="260">
        <v>527.005</v>
      </c>
      <c r="I523" s="261"/>
      <c r="J523" s="257"/>
      <c r="K523" s="257"/>
      <c r="L523" s="262"/>
      <c r="M523" s="263"/>
      <c r="N523" s="264"/>
      <c r="O523" s="264"/>
      <c r="P523" s="264"/>
      <c r="Q523" s="264"/>
      <c r="R523" s="264"/>
      <c r="S523" s="264"/>
      <c r="T523" s="26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66" t="s">
        <v>215</v>
      </c>
      <c r="AU523" s="266" t="s">
        <v>81</v>
      </c>
      <c r="AV523" s="15" t="s">
        <v>211</v>
      </c>
      <c r="AW523" s="15" t="s">
        <v>33</v>
      </c>
      <c r="AX523" s="15" t="s">
        <v>79</v>
      </c>
      <c r="AY523" s="266" t="s">
        <v>203</v>
      </c>
    </row>
    <row r="524" s="2" customFormat="1" ht="16.5" customHeight="1">
      <c r="A524" s="40"/>
      <c r="B524" s="41"/>
      <c r="C524" s="216" t="s">
        <v>847</v>
      </c>
      <c r="D524" s="216" t="s">
        <v>206</v>
      </c>
      <c r="E524" s="217" t="s">
        <v>431</v>
      </c>
      <c r="F524" s="218" t="s">
        <v>432</v>
      </c>
      <c r="G524" s="219" t="s">
        <v>209</v>
      </c>
      <c r="H524" s="220">
        <v>527.005</v>
      </c>
      <c r="I524" s="221"/>
      <c r="J524" s="222">
        <f>ROUND(I524*H524,2)</f>
        <v>0</v>
      </c>
      <c r="K524" s="218" t="s">
        <v>210</v>
      </c>
      <c r="L524" s="46"/>
      <c r="M524" s="223" t="s">
        <v>19</v>
      </c>
      <c r="N524" s="224" t="s">
        <v>43</v>
      </c>
      <c r="O524" s="86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R524" s="227" t="s">
        <v>321</v>
      </c>
      <c r="AT524" s="227" t="s">
        <v>206</v>
      </c>
      <c r="AU524" s="227" t="s">
        <v>81</v>
      </c>
      <c r="AY524" s="19" t="s">
        <v>203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19" t="s">
        <v>79</v>
      </c>
      <c r="BK524" s="228">
        <f>ROUND(I524*H524,2)</f>
        <v>0</v>
      </c>
      <c r="BL524" s="19" t="s">
        <v>321</v>
      </c>
      <c r="BM524" s="227" t="s">
        <v>1486</v>
      </c>
    </row>
    <row r="525" s="2" customFormat="1">
      <c r="A525" s="40"/>
      <c r="B525" s="41"/>
      <c r="C525" s="42"/>
      <c r="D525" s="229" t="s">
        <v>213</v>
      </c>
      <c r="E525" s="42"/>
      <c r="F525" s="230" t="s">
        <v>434</v>
      </c>
      <c r="G525" s="42"/>
      <c r="H525" s="42"/>
      <c r="I525" s="231"/>
      <c r="J525" s="42"/>
      <c r="K525" s="42"/>
      <c r="L525" s="46"/>
      <c r="M525" s="232"/>
      <c r="N525" s="233"/>
      <c r="O525" s="86"/>
      <c r="P525" s="86"/>
      <c r="Q525" s="86"/>
      <c r="R525" s="86"/>
      <c r="S525" s="86"/>
      <c r="T525" s="87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T525" s="19" t="s">
        <v>213</v>
      </c>
      <c r="AU525" s="19" t="s">
        <v>81</v>
      </c>
    </row>
    <row r="526" s="13" customFormat="1">
      <c r="A526" s="13"/>
      <c r="B526" s="234"/>
      <c r="C526" s="235"/>
      <c r="D526" s="236" t="s">
        <v>215</v>
      </c>
      <c r="E526" s="237" t="s">
        <v>19</v>
      </c>
      <c r="F526" s="238" t="s">
        <v>1366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215</v>
      </c>
      <c r="AU526" s="244" t="s">
        <v>81</v>
      </c>
      <c r="AV526" s="13" t="s">
        <v>79</v>
      </c>
      <c r="AW526" s="13" t="s">
        <v>33</v>
      </c>
      <c r="AX526" s="13" t="s">
        <v>72</v>
      </c>
      <c r="AY526" s="244" t="s">
        <v>203</v>
      </c>
    </row>
    <row r="527" s="13" customFormat="1">
      <c r="A527" s="13"/>
      <c r="B527" s="234"/>
      <c r="C527" s="235"/>
      <c r="D527" s="236" t="s">
        <v>215</v>
      </c>
      <c r="E527" s="237" t="s">
        <v>19</v>
      </c>
      <c r="F527" s="238" t="s">
        <v>443</v>
      </c>
      <c r="G527" s="235"/>
      <c r="H527" s="237" t="s">
        <v>19</v>
      </c>
      <c r="I527" s="239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215</v>
      </c>
      <c r="AU527" s="244" t="s">
        <v>81</v>
      </c>
      <c r="AV527" s="13" t="s">
        <v>79</v>
      </c>
      <c r="AW527" s="13" t="s">
        <v>33</v>
      </c>
      <c r="AX527" s="13" t="s">
        <v>72</v>
      </c>
      <c r="AY527" s="244" t="s">
        <v>203</v>
      </c>
    </row>
    <row r="528" s="13" customFormat="1">
      <c r="A528" s="13"/>
      <c r="B528" s="234"/>
      <c r="C528" s="235"/>
      <c r="D528" s="236" t="s">
        <v>215</v>
      </c>
      <c r="E528" s="237" t="s">
        <v>19</v>
      </c>
      <c r="F528" s="238" t="s">
        <v>1367</v>
      </c>
      <c r="G528" s="235"/>
      <c r="H528" s="237" t="s">
        <v>19</v>
      </c>
      <c r="I528" s="239"/>
      <c r="J528" s="235"/>
      <c r="K528" s="235"/>
      <c r="L528" s="240"/>
      <c r="M528" s="241"/>
      <c r="N528" s="242"/>
      <c r="O528" s="242"/>
      <c r="P528" s="242"/>
      <c r="Q528" s="242"/>
      <c r="R528" s="242"/>
      <c r="S528" s="242"/>
      <c r="T528" s="24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4" t="s">
        <v>215</v>
      </c>
      <c r="AU528" s="244" t="s">
        <v>81</v>
      </c>
      <c r="AV528" s="13" t="s">
        <v>79</v>
      </c>
      <c r="AW528" s="13" t="s">
        <v>33</v>
      </c>
      <c r="AX528" s="13" t="s">
        <v>72</v>
      </c>
      <c r="AY528" s="244" t="s">
        <v>203</v>
      </c>
    </row>
    <row r="529" s="13" customFormat="1">
      <c r="A529" s="13"/>
      <c r="B529" s="234"/>
      <c r="C529" s="235"/>
      <c r="D529" s="236" t="s">
        <v>215</v>
      </c>
      <c r="E529" s="237" t="s">
        <v>19</v>
      </c>
      <c r="F529" s="238" t="s">
        <v>400</v>
      </c>
      <c r="G529" s="235"/>
      <c r="H529" s="237" t="s">
        <v>19</v>
      </c>
      <c r="I529" s="239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215</v>
      </c>
      <c r="AU529" s="244" t="s">
        <v>81</v>
      </c>
      <c r="AV529" s="13" t="s">
        <v>79</v>
      </c>
      <c r="AW529" s="13" t="s">
        <v>33</v>
      </c>
      <c r="AX529" s="13" t="s">
        <v>72</v>
      </c>
      <c r="AY529" s="244" t="s">
        <v>203</v>
      </c>
    </row>
    <row r="530" s="13" customFormat="1">
      <c r="A530" s="13"/>
      <c r="B530" s="234"/>
      <c r="C530" s="235"/>
      <c r="D530" s="236" t="s">
        <v>215</v>
      </c>
      <c r="E530" s="237" t="s">
        <v>19</v>
      </c>
      <c r="F530" s="238" t="s">
        <v>401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215</v>
      </c>
      <c r="AU530" s="244" t="s">
        <v>81</v>
      </c>
      <c r="AV530" s="13" t="s">
        <v>79</v>
      </c>
      <c r="AW530" s="13" t="s">
        <v>33</v>
      </c>
      <c r="AX530" s="13" t="s">
        <v>72</v>
      </c>
      <c r="AY530" s="244" t="s">
        <v>203</v>
      </c>
    </row>
    <row r="531" s="14" customFormat="1">
      <c r="A531" s="14"/>
      <c r="B531" s="245"/>
      <c r="C531" s="246"/>
      <c r="D531" s="236" t="s">
        <v>215</v>
      </c>
      <c r="E531" s="247" t="s">
        <v>19</v>
      </c>
      <c r="F531" s="248" t="s">
        <v>1368</v>
      </c>
      <c r="G531" s="246"/>
      <c r="H531" s="249">
        <v>15.550000000000001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215</v>
      </c>
      <c r="AU531" s="255" t="s">
        <v>81</v>
      </c>
      <c r="AV531" s="14" t="s">
        <v>81</v>
      </c>
      <c r="AW531" s="14" t="s">
        <v>33</v>
      </c>
      <c r="AX531" s="14" t="s">
        <v>72</v>
      </c>
      <c r="AY531" s="255" t="s">
        <v>203</v>
      </c>
    </row>
    <row r="532" s="13" customFormat="1">
      <c r="A532" s="13"/>
      <c r="B532" s="234"/>
      <c r="C532" s="235"/>
      <c r="D532" s="236" t="s">
        <v>215</v>
      </c>
      <c r="E532" s="237" t="s">
        <v>19</v>
      </c>
      <c r="F532" s="238" t="s">
        <v>1366</v>
      </c>
      <c r="G532" s="235"/>
      <c r="H532" s="237" t="s">
        <v>19</v>
      </c>
      <c r="I532" s="239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215</v>
      </c>
      <c r="AU532" s="244" t="s">
        <v>81</v>
      </c>
      <c r="AV532" s="13" t="s">
        <v>79</v>
      </c>
      <c r="AW532" s="13" t="s">
        <v>33</v>
      </c>
      <c r="AX532" s="13" t="s">
        <v>72</v>
      </c>
      <c r="AY532" s="244" t="s">
        <v>203</v>
      </c>
    </row>
    <row r="533" s="13" customFormat="1">
      <c r="A533" s="13"/>
      <c r="B533" s="234"/>
      <c r="C533" s="235"/>
      <c r="D533" s="236" t="s">
        <v>215</v>
      </c>
      <c r="E533" s="237" t="s">
        <v>19</v>
      </c>
      <c r="F533" s="238" t="s">
        <v>520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215</v>
      </c>
      <c r="AU533" s="244" t="s">
        <v>81</v>
      </c>
      <c r="AV533" s="13" t="s">
        <v>79</v>
      </c>
      <c r="AW533" s="13" t="s">
        <v>33</v>
      </c>
      <c r="AX533" s="13" t="s">
        <v>72</v>
      </c>
      <c r="AY533" s="244" t="s">
        <v>203</v>
      </c>
    </row>
    <row r="534" s="13" customFormat="1">
      <c r="A534" s="13"/>
      <c r="B534" s="234"/>
      <c r="C534" s="235"/>
      <c r="D534" s="236" t="s">
        <v>215</v>
      </c>
      <c r="E534" s="237" t="s">
        <v>19</v>
      </c>
      <c r="F534" s="238" t="s">
        <v>1367</v>
      </c>
      <c r="G534" s="235"/>
      <c r="H534" s="237" t="s">
        <v>19</v>
      </c>
      <c r="I534" s="239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215</v>
      </c>
      <c r="AU534" s="244" t="s">
        <v>81</v>
      </c>
      <c r="AV534" s="13" t="s">
        <v>79</v>
      </c>
      <c r="AW534" s="13" t="s">
        <v>33</v>
      </c>
      <c r="AX534" s="13" t="s">
        <v>72</v>
      </c>
      <c r="AY534" s="244" t="s">
        <v>203</v>
      </c>
    </row>
    <row r="535" s="13" customFormat="1">
      <c r="A535" s="13"/>
      <c r="B535" s="234"/>
      <c r="C535" s="235"/>
      <c r="D535" s="236" t="s">
        <v>215</v>
      </c>
      <c r="E535" s="237" t="s">
        <v>19</v>
      </c>
      <c r="F535" s="238" t="s">
        <v>400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215</v>
      </c>
      <c r="AU535" s="244" t="s">
        <v>81</v>
      </c>
      <c r="AV535" s="13" t="s">
        <v>79</v>
      </c>
      <c r="AW535" s="13" t="s">
        <v>33</v>
      </c>
      <c r="AX535" s="13" t="s">
        <v>72</v>
      </c>
      <c r="AY535" s="244" t="s">
        <v>203</v>
      </c>
    </row>
    <row r="536" s="13" customFormat="1">
      <c r="A536" s="13"/>
      <c r="B536" s="234"/>
      <c r="C536" s="235"/>
      <c r="D536" s="236" t="s">
        <v>215</v>
      </c>
      <c r="E536" s="237" t="s">
        <v>19</v>
      </c>
      <c r="F536" s="238" t="s">
        <v>403</v>
      </c>
      <c r="G536" s="235"/>
      <c r="H536" s="237" t="s">
        <v>19</v>
      </c>
      <c r="I536" s="239"/>
      <c r="J536" s="235"/>
      <c r="K536" s="235"/>
      <c r="L536" s="240"/>
      <c r="M536" s="241"/>
      <c r="N536" s="242"/>
      <c r="O536" s="242"/>
      <c r="P536" s="242"/>
      <c r="Q536" s="242"/>
      <c r="R536" s="242"/>
      <c r="S536" s="242"/>
      <c r="T536" s="24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4" t="s">
        <v>215</v>
      </c>
      <c r="AU536" s="244" t="s">
        <v>81</v>
      </c>
      <c r="AV536" s="13" t="s">
        <v>79</v>
      </c>
      <c r="AW536" s="13" t="s">
        <v>33</v>
      </c>
      <c r="AX536" s="13" t="s">
        <v>72</v>
      </c>
      <c r="AY536" s="244" t="s">
        <v>203</v>
      </c>
    </row>
    <row r="537" s="14" customFormat="1">
      <c r="A537" s="14"/>
      <c r="B537" s="245"/>
      <c r="C537" s="246"/>
      <c r="D537" s="236" t="s">
        <v>215</v>
      </c>
      <c r="E537" s="247" t="s">
        <v>19</v>
      </c>
      <c r="F537" s="248" t="s">
        <v>1471</v>
      </c>
      <c r="G537" s="246"/>
      <c r="H537" s="249">
        <v>44.950000000000003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215</v>
      </c>
      <c r="AU537" s="255" t="s">
        <v>81</v>
      </c>
      <c r="AV537" s="14" t="s">
        <v>81</v>
      </c>
      <c r="AW537" s="14" t="s">
        <v>33</v>
      </c>
      <c r="AX537" s="14" t="s">
        <v>72</v>
      </c>
      <c r="AY537" s="255" t="s">
        <v>203</v>
      </c>
    </row>
    <row r="538" s="13" customFormat="1">
      <c r="A538" s="13"/>
      <c r="B538" s="234"/>
      <c r="C538" s="235"/>
      <c r="D538" s="236" t="s">
        <v>215</v>
      </c>
      <c r="E538" s="237" t="s">
        <v>19</v>
      </c>
      <c r="F538" s="238" t="s">
        <v>1366</v>
      </c>
      <c r="G538" s="235"/>
      <c r="H538" s="237" t="s">
        <v>19</v>
      </c>
      <c r="I538" s="239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215</v>
      </c>
      <c r="AU538" s="244" t="s">
        <v>81</v>
      </c>
      <c r="AV538" s="13" t="s">
        <v>79</v>
      </c>
      <c r="AW538" s="13" t="s">
        <v>33</v>
      </c>
      <c r="AX538" s="13" t="s">
        <v>72</v>
      </c>
      <c r="AY538" s="244" t="s">
        <v>203</v>
      </c>
    </row>
    <row r="539" s="13" customFormat="1">
      <c r="A539" s="13"/>
      <c r="B539" s="234"/>
      <c r="C539" s="235"/>
      <c r="D539" s="236" t="s">
        <v>215</v>
      </c>
      <c r="E539" s="237" t="s">
        <v>19</v>
      </c>
      <c r="F539" s="238" t="s">
        <v>446</v>
      </c>
      <c r="G539" s="235"/>
      <c r="H539" s="237" t="s">
        <v>19</v>
      </c>
      <c r="I539" s="239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215</v>
      </c>
      <c r="AU539" s="244" t="s">
        <v>81</v>
      </c>
      <c r="AV539" s="13" t="s">
        <v>79</v>
      </c>
      <c r="AW539" s="13" t="s">
        <v>33</v>
      </c>
      <c r="AX539" s="13" t="s">
        <v>72</v>
      </c>
      <c r="AY539" s="244" t="s">
        <v>203</v>
      </c>
    </row>
    <row r="540" s="13" customFormat="1">
      <c r="A540" s="13"/>
      <c r="B540" s="234"/>
      <c r="C540" s="235"/>
      <c r="D540" s="236" t="s">
        <v>215</v>
      </c>
      <c r="E540" s="237" t="s">
        <v>19</v>
      </c>
      <c r="F540" s="238" t="s">
        <v>1369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215</v>
      </c>
      <c r="AU540" s="244" t="s">
        <v>81</v>
      </c>
      <c r="AV540" s="13" t="s">
        <v>79</v>
      </c>
      <c r="AW540" s="13" t="s">
        <v>33</v>
      </c>
      <c r="AX540" s="13" t="s">
        <v>72</v>
      </c>
      <c r="AY540" s="244" t="s">
        <v>203</v>
      </c>
    </row>
    <row r="541" s="13" customFormat="1">
      <c r="A541" s="13"/>
      <c r="B541" s="234"/>
      <c r="C541" s="235"/>
      <c r="D541" s="236" t="s">
        <v>215</v>
      </c>
      <c r="E541" s="237" t="s">
        <v>19</v>
      </c>
      <c r="F541" s="238" t="s">
        <v>400</v>
      </c>
      <c r="G541" s="235"/>
      <c r="H541" s="237" t="s">
        <v>19</v>
      </c>
      <c r="I541" s="239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215</v>
      </c>
      <c r="AU541" s="244" t="s">
        <v>81</v>
      </c>
      <c r="AV541" s="13" t="s">
        <v>79</v>
      </c>
      <c r="AW541" s="13" t="s">
        <v>33</v>
      </c>
      <c r="AX541" s="13" t="s">
        <v>72</v>
      </c>
      <c r="AY541" s="244" t="s">
        <v>203</v>
      </c>
    </row>
    <row r="542" s="13" customFormat="1">
      <c r="A542" s="13"/>
      <c r="B542" s="234"/>
      <c r="C542" s="235"/>
      <c r="D542" s="236" t="s">
        <v>215</v>
      </c>
      <c r="E542" s="237" t="s">
        <v>19</v>
      </c>
      <c r="F542" s="238" t="s">
        <v>401</v>
      </c>
      <c r="G542" s="235"/>
      <c r="H542" s="237" t="s">
        <v>19</v>
      </c>
      <c r="I542" s="239"/>
      <c r="J542" s="235"/>
      <c r="K542" s="235"/>
      <c r="L542" s="240"/>
      <c r="M542" s="241"/>
      <c r="N542" s="242"/>
      <c r="O542" s="242"/>
      <c r="P542" s="242"/>
      <c r="Q542" s="242"/>
      <c r="R542" s="242"/>
      <c r="S542" s="242"/>
      <c r="T542" s="24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4" t="s">
        <v>215</v>
      </c>
      <c r="AU542" s="244" t="s">
        <v>81</v>
      </c>
      <c r="AV542" s="13" t="s">
        <v>79</v>
      </c>
      <c r="AW542" s="13" t="s">
        <v>33</v>
      </c>
      <c r="AX542" s="13" t="s">
        <v>72</v>
      </c>
      <c r="AY542" s="244" t="s">
        <v>203</v>
      </c>
    </row>
    <row r="543" s="14" customFormat="1">
      <c r="A543" s="14"/>
      <c r="B543" s="245"/>
      <c r="C543" s="246"/>
      <c r="D543" s="236" t="s">
        <v>215</v>
      </c>
      <c r="E543" s="247" t="s">
        <v>19</v>
      </c>
      <c r="F543" s="248" t="s">
        <v>1370</v>
      </c>
      <c r="G543" s="246"/>
      <c r="H543" s="249">
        <v>4.7400000000000002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215</v>
      </c>
      <c r="AU543" s="255" t="s">
        <v>81</v>
      </c>
      <c r="AV543" s="14" t="s">
        <v>81</v>
      </c>
      <c r="AW543" s="14" t="s">
        <v>33</v>
      </c>
      <c r="AX543" s="14" t="s">
        <v>72</v>
      </c>
      <c r="AY543" s="255" t="s">
        <v>203</v>
      </c>
    </row>
    <row r="544" s="13" customFormat="1">
      <c r="A544" s="13"/>
      <c r="B544" s="234"/>
      <c r="C544" s="235"/>
      <c r="D544" s="236" t="s">
        <v>215</v>
      </c>
      <c r="E544" s="237" t="s">
        <v>19</v>
      </c>
      <c r="F544" s="238" t="s">
        <v>1366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215</v>
      </c>
      <c r="AU544" s="244" t="s">
        <v>81</v>
      </c>
      <c r="AV544" s="13" t="s">
        <v>79</v>
      </c>
      <c r="AW544" s="13" t="s">
        <v>33</v>
      </c>
      <c r="AX544" s="13" t="s">
        <v>72</v>
      </c>
      <c r="AY544" s="244" t="s">
        <v>203</v>
      </c>
    </row>
    <row r="545" s="13" customFormat="1">
      <c r="A545" s="13"/>
      <c r="B545" s="234"/>
      <c r="C545" s="235"/>
      <c r="D545" s="236" t="s">
        <v>215</v>
      </c>
      <c r="E545" s="237" t="s">
        <v>19</v>
      </c>
      <c r="F545" s="238" t="s">
        <v>523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215</v>
      </c>
      <c r="AU545" s="244" t="s">
        <v>81</v>
      </c>
      <c r="AV545" s="13" t="s">
        <v>79</v>
      </c>
      <c r="AW545" s="13" t="s">
        <v>33</v>
      </c>
      <c r="AX545" s="13" t="s">
        <v>72</v>
      </c>
      <c r="AY545" s="244" t="s">
        <v>203</v>
      </c>
    </row>
    <row r="546" s="13" customFormat="1">
      <c r="A546" s="13"/>
      <c r="B546" s="234"/>
      <c r="C546" s="235"/>
      <c r="D546" s="236" t="s">
        <v>215</v>
      </c>
      <c r="E546" s="237" t="s">
        <v>19</v>
      </c>
      <c r="F546" s="238" t="s">
        <v>1369</v>
      </c>
      <c r="G546" s="235"/>
      <c r="H546" s="237" t="s">
        <v>19</v>
      </c>
      <c r="I546" s="239"/>
      <c r="J546" s="235"/>
      <c r="K546" s="235"/>
      <c r="L546" s="240"/>
      <c r="M546" s="241"/>
      <c r="N546" s="242"/>
      <c r="O546" s="242"/>
      <c r="P546" s="242"/>
      <c r="Q546" s="242"/>
      <c r="R546" s="242"/>
      <c r="S546" s="242"/>
      <c r="T546" s="24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4" t="s">
        <v>215</v>
      </c>
      <c r="AU546" s="244" t="s">
        <v>81</v>
      </c>
      <c r="AV546" s="13" t="s">
        <v>79</v>
      </c>
      <c r="AW546" s="13" t="s">
        <v>33</v>
      </c>
      <c r="AX546" s="13" t="s">
        <v>72</v>
      </c>
      <c r="AY546" s="244" t="s">
        <v>203</v>
      </c>
    </row>
    <row r="547" s="13" customFormat="1">
      <c r="A547" s="13"/>
      <c r="B547" s="234"/>
      <c r="C547" s="235"/>
      <c r="D547" s="236" t="s">
        <v>215</v>
      </c>
      <c r="E547" s="237" t="s">
        <v>19</v>
      </c>
      <c r="F547" s="238" t="s">
        <v>400</v>
      </c>
      <c r="G547" s="235"/>
      <c r="H547" s="237" t="s">
        <v>19</v>
      </c>
      <c r="I547" s="239"/>
      <c r="J547" s="235"/>
      <c r="K547" s="235"/>
      <c r="L547" s="240"/>
      <c r="M547" s="241"/>
      <c r="N547" s="242"/>
      <c r="O547" s="242"/>
      <c r="P547" s="242"/>
      <c r="Q547" s="242"/>
      <c r="R547" s="242"/>
      <c r="S547" s="242"/>
      <c r="T547" s="24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4" t="s">
        <v>215</v>
      </c>
      <c r="AU547" s="244" t="s">
        <v>81</v>
      </c>
      <c r="AV547" s="13" t="s">
        <v>79</v>
      </c>
      <c r="AW547" s="13" t="s">
        <v>33</v>
      </c>
      <c r="AX547" s="13" t="s">
        <v>72</v>
      </c>
      <c r="AY547" s="244" t="s">
        <v>203</v>
      </c>
    </row>
    <row r="548" s="13" customFormat="1">
      <c r="A548" s="13"/>
      <c r="B548" s="234"/>
      <c r="C548" s="235"/>
      <c r="D548" s="236" t="s">
        <v>215</v>
      </c>
      <c r="E548" s="237" t="s">
        <v>19</v>
      </c>
      <c r="F548" s="238" t="s">
        <v>403</v>
      </c>
      <c r="G548" s="235"/>
      <c r="H548" s="237" t="s">
        <v>19</v>
      </c>
      <c r="I548" s="239"/>
      <c r="J548" s="235"/>
      <c r="K548" s="235"/>
      <c r="L548" s="240"/>
      <c r="M548" s="241"/>
      <c r="N548" s="242"/>
      <c r="O548" s="242"/>
      <c r="P548" s="242"/>
      <c r="Q548" s="242"/>
      <c r="R548" s="242"/>
      <c r="S548" s="242"/>
      <c r="T548" s="24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4" t="s">
        <v>215</v>
      </c>
      <c r="AU548" s="244" t="s">
        <v>81</v>
      </c>
      <c r="AV548" s="13" t="s">
        <v>79</v>
      </c>
      <c r="AW548" s="13" t="s">
        <v>33</v>
      </c>
      <c r="AX548" s="13" t="s">
        <v>72</v>
      </c>
      <c r="AY548" s="244" t="s">
        <v>203</v>
      </c>
    </row>
    <row r="549" s="14" customFormat="1">
      <c r="A549" s="14"/>
      <c r="B549" s="245"/>
      <c r="C549" s="246"/>
      <c r="D549" s="236" t="s">
        <v>215</v>
      </c>
      <c r="E549" s="247" t="s">
        <v>19</v>
      </c>
      <c r="F549" s="248" t="s">
        <v>1472</v>
      </c>
      <c r="G549" s="246"/>
      <c r="H549" s="249">
        <v>26.853999999999999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215</v>
      </c>
      <c r="AU549" s="255" t="s">
        <v>81</v>
      </c>
      <c r="AV549" s="14" t="s">
        <v>81</v>
      </c>
      <c r="AW549" s="14" t="s">
        <v>33</v>
      </c>
      <c r="AX549" s="14" t="s">
        <v>72</v>
      </c>
      <c r="AY549" s="255" t="s">
        <v>203</v>
      </c>
    </row>
    <row r="550" s="13" customFormat="1">
      <c r="A550" s="13"/>
      <c r="B550" s="234"/>
      <c r="C550" s="235"/>
      <c r="D550" s="236" t="s">
        <v>215</v>
      </c>
      <c r="E550" s="237" t="s">
        <v>19</v>
      </c>
      <c r="F550" s="238" t="s">
        <v>1366</v>
      </c>
      <c r="G550" s="235"/>
      <c r="H550" s="237" t="s">
        <v>19</v>
      </c>
      <c r="I550" s="239"/>
      <c r="J550" s="235"/>
      <c r="K550" s="235"/>
      <c r="L550" s="240"/>
      <c r="M550" s="241"/>
      <c r="N550" s="242"/>
      <c r="O550" s="242"/>
      <c r="P550" s="242"/>
      <c r="Q550" s="242"/>
      <c r="R550" s="242"/>
      <c r="S550" s="242"/>
      <c r="T550" s="24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4" t="s">
        <v>215</v>
      </c>
      <c r="AU550" s="244" t="s">
        <v>81</v>
      </c>
      <c r="AV550" s="13" t="s">
        <v>79</v>
      </c>
      <c r="AW550" s="13" t="s">
        <v>33</v>
      </c>
      <c r="AX550" s="13" t="s">
        <v>72</v>
      </c>
      <c r="AY550" s="244" t="s">
        <v>203</v>
      </c>
    </row>
    <row r="551" s="13" customFormat="1">
      <c r="A551" s="13"/>
      <c r="B551" s="234"/>
      <c r="C551" s="235"/>
      <c r="D551" s="236" t="s">
        <v>215</v>
      </c>
      <c r="E551" s="237" t="s">
        <v>19</v>
      </c>
      <c r="F551" s="238" t="s">
        <v>449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215</v>
      </c>
      <c r="AU551" s="244" t="s">
        <v>81</v>
      </c>
      <c r="AV551" s="13" t="s">
        <v>79</v>
      </c>
      <c r="AW551" s="13" t="s">
        <v>33</v>
      </c>
      <c r="AX551" s="13" t="s">
        <v>72</v>
      </c>
      <c r="AY551" s="244" t="s">
        <v>203</v>
      </c>
    </row>
    <row r="552" s="13" customFormat="1">
      <c r="A552" s="13"/>
      <c r="B552" s="234"/>
      <c r="C552" s="235"/>
      <c r="D552" s="236" t="s">
        <v>215</v>
      </c>
      <c r="E552" s="237" t="s">
        <v>19</v>
      </c>
      <c r="F552" s="238" t="s">
        <v>1371</v>
      </c>
      <c r="G552" s="235"/>
      <c r="H552" s="237" t="s">
        <v>19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215</v>
      </c>
      <c r="AU552" s="244" t="s">
        <v>81</v>
      </c>
      <c r="AV552" s="13" t="s">
        <v>79</v>
      </c>
      <c r="AW552" s="13" t="s">
        <v>33</v>
      </c>
      <c r="AX552" s="13" t="s">
        <v>72</v>
      </c>
      <c r="AY552" s="244" t="s">
        <v>203</v>
      </c>
    </row>
    <row r="553" s="13" customFormat="1">
      <c r="A553" s="13"/>
      <c r="B553" s="234"/>
      <c r="C553" s="235"/>
      <c r="D553" s="236" t="s">
        <v>215</v>
      </c>
      <c r="E553" s="237" t="s">
        <v>19</v>
      </c>
      <c r="F553" s="238" t="s">
        <v>400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215</v>
      </c>
      <c r="AU553" s="244" t="s">
        <v>81</v>
      </c>
      <c r="AV553" s="13" t="s">
        <v>79</v>
      </c>
      <c r="AW553" s="13" t="s">
        <v>33</v>
      </c>
      <c r="AX553" s="13" t="s">
        <v>72</v>
      </c>
      <c r="AY553" s="244" t="s">
        <v>203</v>
      </c>
    </row>
    <row r="554" s="13" customFormat="1">
      <c r="A554" s="13"/>
      <c r="B554" s="234"/>
      <c r="C554" s="235"/>
      <c r="D554" s="236" t="s">
        <v>215</v>
      </c>
      <c r="E554" s="237" t="s">
        <v>19</v>
      </c>
      <c r="F554" s="238" t="s">
        <v>401</v>
      </c>
      <c r="G554" s="235"/>
      <c r="H554" s="237" t="s">
        <v>19</v>
      </c>
      <c r="I554" s="239"/>
      <c r="J554" s="235"/>
      <c r="K554" s="235"/>
      <c r="L554" s="240"/>
      <c r="M554" s="241"/>
      <c r="N554" s="242"/>
      <c r="O554" s="242"/>
      <c r="P554" s="242"/>
      <c r="Q554" s="242"/>
      <c r="R554" s="242"/>
      <c r="S554" s="242"/>
      <c r="T554" s="24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4" t="s">
        <v>215</v>
      </c>
      <c r="AU554" s="244" t="s">
        <v>81</v>
      </c>
      <c r="AV554" s="13" t="s">
        <v>79</v>
      </c>
      <c r="AW554" s="13" t="s">
        <v>33</v>
      </c>
      <c r="AX554" s="13" t="s">
        <v>72</v>
      </c>
      <c r="AY554" s="244" t="s">
        <v>203</v>
      </c>
    </row>
    <row r="555" s="14" customFormat="1">
      <c r="A555" s="14"/>
      <c r="B555" s="245"/>
      <c r="C555" s="246"/>
      <c r="D555" s="236" t="s">
        <v>215</v>
      </c>
      <c r="E555" s="247" t="s">
        <v>19</v>
      </c>
      <c r="F555" s="248" t="s">
        <v>1372</v>
      </c>
      <c r="G555" s="246"/>
      <c r="H555" s="249">
        <v>32.100000000000001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5" t="s">
        <v>215</v>
      </c>
      <c r="AU555" s="255" t="s">
        <v>81</v>
      </c>
      <c r="AV555" s="14" t="s">
        <v>81</v>
      </c>
      <c r="AW555" s="14" t="s">
        <v>33</v>
      </c>
      <c r="AX555" s="14" t="s">
        <v>72</v>
      </c>
      <c r="AY555" s="255" t="s">
        <v>203</v>
      </c>
    </row>
    <row r="556" s="13" customFormat="1">
      <c r="A556" s="13"/>
      <c r="B556" s="234"/>
      <c r="C556" s="235"/>
      <c r="D556" s="236" t="s">
        <v>215</v>
      </c>
      <c r="E556" s="237" t="s">
        <v>19</v>
      </c>
      <c r="F556" s="238" t="s">
        <v>1366</v>
      </c>
      <c r="G556" s="235"/>
      <c r="H556" s="237" t="s">
        <v>19</v>
      </c>
      <c r="I556" s="239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215</v>
      </c>
      <c r="AU556" s="244" t="s">
        <v>81</v>
      </c>
      <c r="AV556" s="13" t="s">
        <v>79</v>
      </c>
      <c r="AW556" s="13" t="s">
        <v>33</v>
      </c>
      <c r="AX556" s="13" t="s">
        <v>72</v>
      </c>
      <c r="AY556" s="244" t="s">
        <v>203</v>
      </c>
    </row>
    <row r="557" s="13" customFormat="1">
      <c r="A557" s="13"/>
      <c r="B557" s="234"/>
      <c r="C557" s="235"/>
      <c r="D557" s="236" t="s">
        <v>215</v>
      </c>
      <c r="E557" s="237" t="s">
        <v>19</v>
      </c>
      <c r="F557" s="238" t="s">
        <v>526</v>
      </c>
      <c r="G557" s="235"/>
      <c r="H557" s="237" t="s">
        <v>19</v>
      </c>
      <c r="I557" s="239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215</v>
      </c>
      <c r="AU557" s="244" t="s">
        <v>81</v>
      </c>
      <c r="AV557" s="13" t="s">
        <v>79</v>
      </c>
      <c r="AW557" s="13" t="s">
        <v>33</v>
      </c>
      <c r="AX557" s="13" t="s">
        <v>72</v>
      </c>
      <c r="AY557" s="244" t="s">
        <v>203</v>
      </c>
    </row>
    <row r="558" s="13" customFormat="1">
      <c r="A558" s="13"/>
      <c r="B558" s="234"/>
      <c r="C558" s="235"/>
      <c r="D558" s="236" t="s">
        <v>215</v>
      </c>
      <c r="E558" s="237" t="s">
        <v>19</v>
      </c>
      <c r="F558" s="238" t="s">
        <v>1371</v>
      </c>
      <c r="G558" s="235"/>
      <c r="H558" s="237" t="s">
        <v>19</v>
      </c>
      <c r="I558" s="239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215</v>
      </c>
      <c r="AU558" s="244" t="s">
        <v>81</v>
      </c>
      <c r="AV558" s="13" t="s">
        <v>79</v>
      </c>
      <c r="AW558" s="13" t="s">
        <v>33</v>
      </c>
      <c r="AX558" s="13" t="s">
        <v>72</v>
      </c>
      <c r="AY558" s="244" t="s">
        <v>203</v>
      </c>
    </row>
    <row r="559" s="13" customFormat="1">
      <c r="A559" s="13"/>
      <c r="B559" s="234"/>
      <c r="C559" s="235"/>
      <c r="D559" s="236" t="s">
        <v>215</v>
      </c>
      <c r="E559" s="237" t="s">
        <v>19</v>
      </c>
      <c r="F559" s="238" t="s">
        <v>400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215</v>
      </c>
      <c r="AU559" s="244" t="s">
        <v>81</v>
      </c>
      <c r="AV559" s="13" t="s">
        <v>79</v>
      </c>
      <c r="AW559" s="13" t="s">
        <v>33</v>
      </c>
      <c r="AX559" s="13" t="s">
        <v>72</v>
      </c>
      <c r="AY559" s="244" t="s">
        <v>203</v>
      </c>
    </row>
    <row r="560" s="13" customFormat="1">
      <c r="A560" s="13"/>
      <c r="B560" s="234"/>
      <c r="C560" s="235"/>
      <c r="D560" s="236" t="s">
        <v>215</v>
      </c>
      <c r="E560" s="237" t="s">
        <v>19</v>
      </c>
      <c r="F560" s="238" t="s">
        <v>403</v>
      </c>
      <c r="G560" s="235"/>
      <c r="H560" s="237" t="s">
        <v>19</v>
      </c>
      <c r="I560" s="239"/>
      <c r="J560" s="235"/>
      <c r="K560" s="235"/>
      <c r="L560" s="240"/>
      <c r="M560" s="241"/>
      <c r="N560" s="242"/>
      <c r="O560" s="242"/>
      <c r="P560" s="242"/>
      <c r="Q560" s="242"/>
      <c r="R560" s="242"/>
      <c r="S560" s="242"/>
      <c r="T560" s="24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4" t="s">
        <v>215</v>
      </c>
      <c r="AU560" s="244" t="s">
        <v>81</v>
      </c>
      <c r="AV560" s="13" t="s">
        <v>79</v>
      </c>
      <c r="AW560" s="13" t="s">
        <v>33</v>
      </c>
      <c r="AX560" s="13" t="s">
        <v>72</v>
      </c>
      <c r="AY560" s="244" t="s">
        <v>203</v>
      </c>
    </row>
    <row r="561" s="14" customFormat="1">
      <c r="A561" s="14"/>
      <c r="B561" s="245"/>
      <c r="C561" s="246"/>
      <c r="D561" s="236" t="s">
        <v>215</v>
      </c>
      <c r="E561" s="247" t="s">
        <v>19</v>
      </c>
      <c r="F561" s="248" t="s">
        <v>1473</v>
      </c>
      <c r="G561" s="246"/>
      <c r="H561" s="249">
        <v>84.042000000000002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215</v>
      </c>
      <c r="AU561" s="255" t="s">
        <v>81</v>
      </c>
      <c r="AV561" s="14" t="s">
        <v>81</v>
      </c>
      <c r="AW561" s="14" t="s">
        <v>33</v>
      </c>
      <c r="AX561" s="14" t="s">
        <v>72</v>
      </c>
      <c r="AY561" s="255" t="s">
        <v>203</v>
      </c>
    </row>
    <row r="562" s="13" customFormat="1">
      <c r="A562" s="13"/>
      <c r="B562" s="234"/>
      <c r="C562" s="235"/>
      <c r="D562" s="236" t="s">
        <v>215</v>
      </c>
      <c r="E562" s="237" t="s">
        <v>19</v>
      </c>
      <c r="F562" s="238" t="s">
        <v>1366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215</v>
      </c>
      <c r="AU562" s="244" t="s">
        <v>81</v>
      </c>
      <c r="AV562" s="13" t="s">
        <v>79</v>
      </c>
      <c r="AW562" s="13" t="s">
        <v>33</v>
      </c>
      <c r="AX562" s="13" t="s">
        <v>72</v>
      </c>
      <c r="AY562" s="244" t="s">
        <v>203</v>
      </c>
    </row>
    <row r="563" s="13" customFormat="1">
      <c r="A563" s="13"/>
      <c r="B563" s="234"/>
      <c r="C563" s="235"/>
      <c r="D563" s="236" t="s">
        <v>215</v>
      </c>
      <c r="E563" s="237" t="s">
        <v>19</v>
      </c>
      <c r="F563" s="238" t="s">
        <v>452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215</v>
      </c>
      <c r="AU563" s="244" t="s">
        <v>81</v>
      </c>
      <c r="AV563" s="13" t="s">
        <v>79</v>
      </c>
      <c r="AW563" s="13" t="s">
        <v>33</v>
      </c>
      <c r="AX563" s="13" t="s">
        <v>72</v>
      </c>
      <c r="AY563" s="244" t="s">
        <v>203</v>
      </c>
    </row>
    <row r="564" s="13" customFormat="1">
      <c r="A564" s="13"/>
      <c r="B564" s="234"/>
      <c r="C564" s="235"/>
      <c r="D564" s="236" t="s">
        <v>215</v>
      </c>
      <c r="E564" s="237" t="s">
        <v>19</v>
      </c>
      <c r="F564" s="238" t="s">
        <v>1373</v>
      </c>
      <c r="G564" s="235"/>
      <c r="H564" s="237" t="s">
        <v>19</v>
      </c>
      <c r="I564" s="239"/>
      <c r="J564" s="235"/>
      <c r="K564" s="235"/>
      <c r="L564" s="240"/>
      <c r="M564" s="241"/>
      <c r="N564" s="242"/>
      <c r="O564" s="242"/>
      <c r="P564" s="242"/>
      <c r="Q564" s="242"/>
      <c r="R564" s="242"/>
      <c r="S564" s="242"/>
      <c r="T564" s="24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4" t="s">
        <v>215</v>
      </c>
      <c r="AU564" s="244" t="s">
        <v>81</v>
      </c>
      <c r="AV564" s="13" t="s">
        <v>79</v>
      </c>
      <c r="AW564" s="13" t="s">
        <v>33</v>
      </c>
      <c r="AX564" s="13" t="s">
        <v>72</v>
      </c>
      <c r="AY564" s="244" t="s">
        <v>203</v>
      </c>
    </row>
    <row r="565" s="13" customFormat="1">
      <c r="A565" s="13"/>
      <c r="B565" s="234"/>
      <c r="C565" s="235"/>
      <c r="D565" s="236" t="s">
        <v>215</v>
      </c>
      <c r="E565" s="237" t="s">
        <v>19</v>
      </c>
      <c r="F565" s="238" t="s">
        <v>400</v>
      </c>
      <c r="G565" s="235"/>
      <c r="H565" s="237" t="s">
        <v>19</v>
      </c>
      <c r="I565" s="239"/>
      <c r="J565" s="235"/>
      <c r="K565" s="235"/>
      <c r="L565" s="240"/>
      <c r="M565" s="241"/>
      <c r="N565" s="242"/>
      <c r="O565" s="242"/>
      <c r="P565" s="242"/>
      <c r="Q565" s="242"/>
      <c r="R565" s="242"/>
      <c r="S565" s="242"/>
      <c r="T565" s="24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4" t="s">
        <v>215</v>
      </c>
      <c r="AU565" s="244" t="s">
        <v>81</v>
      </c>
      <c r="AV565" s="13" t="s">
        <v>79</v>
      </c>
      <c r="AW565" s="13" t="s">
        <v>33</v>
      </c>
      <c r="AX565" s="13" t="s">
        <v>72</v>
      </c>
      <c r="AY565" s="244" t="s">
        <v>203</v>
      </c>
    </row>
    <row r="566" s="13" customFormat="1">
      <c r="A566" s="13"/>
      <c r="B566" s="234"/>
      <c r="C566" s="235"/>
      <c r="D566" s="236" t="s">
        <v>215</v>
      </c>
      <c r="E566" s="237" t="s">
        <v>19</v>
      </c>
      <c r="F566" s="238" t="s">
        <v>401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215</v>
      </c>
      <c r="AU566" s="244" t="s">
        <v>81</v>
      </c>
      <c r="AV566" s="13" t="s">
        <v>79</v>
      </c>
      <c r="AW566" s="13" t="s">
        <v>33</v>
      </c>
      <c r="AX566" s="13" t="s">
        <v>72</v>
      </c>
      <c r="AY566" s="244" t="s">
        <v>203</v>
      </c>
    </row>
    <row r="567" s="14" customFormat="1">
      <c r="A567" s="14"/>
      <c r="B567" s="245"/>
      <c r="C567" s="246"/>
      <c r="D567" s="236" t="s">
        <v>215</v>
      </c>
      <c r="E567" s="247" t="s">
        <v>19</v>
      </c>
      <c r="F567" s="248" t="s">
        <v>1374</v>
      </c>
      <c r="G567" s="246"/>
      <c r="H567" s="249">
        <v>16.890000000000001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215</v>
      </c>
      <c r="AU567" s="255" t="s">
        <v>81</v>
      </c>
      <c r="AV567" s="14" t="s">
        <v>81</v>
      </c>
      <c r="AW567" s="14" t="s">
        <v>33</v>
      </c>
      <c r="AX567" s="14" t="s">
        <v>72</v>
      </c>
      <c r="AY567" s="255" t="s">
        <v>203</v>
      </c>
    </row>
    <row r="568" s="13" customFormat="1">
      <c r="A568" s="13"/>
      <c r="B568" s="234"/>
      <c r="C568" s="235"/>
      <c r="D568" s="236" t="s">
        <v>215</v>
      </c>
      <c r="E568" s="237" t="s">
        <v>19</v>
      </c>
      <c r="F568" s="238" t="s">
        <v>1366</v>
      </c>
      <c r="G568" s="235"/>
      <c r="H568" s="237" t="s">
        <v>19</v>
      </c>
      <c r="I568" s="239"/>
      <c r="J568" s="235"/>
      <c r="K568" s="235"/>
      <c r="L568" s="240"/>
      <c r="M568" s="241"/>
      <c r="N568" s="242"/>
      <c r="O568" s="242"/>
      <c r="P568" s="242"/>
      <c r="Q568" s="242"/>
      <c r="R568" s="242"/>
      <c r="S568" s="242"/>
      <c r="T568" s="24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4" t="s">
        <v>215</v>
      </c>
      <c r="AU568" s="244" t="s">
        <v>81</v>
      </c>
      <c r="AV568" s="13" t="s">
        <v>79</v>
      </c>
      <c r="AW568" s="13" t="s">
        <v>33</v>
      </c>
      <c r="AX568" s="13" t="s">
        <v>72</v>
      </c>
      <c r="AY568" s="244" t="s">
        <v>203</v>
      </c>
    </row>
    <row r="569" s="13" customFormat="1">
      <c r="A569" s="13"/>
      <c r="B569" s="234"/>
      <c r="C569" s="235"/>
      <c r="D569" s="236" t="s">
        <v>215</v>
      </c>
      <c r="E569" s="237" t="s">
        <v>19</v>
      </c>
      <c r="F569" s="238" t="s">
        <v>529</v>
      </c>
      <c r="G569" s="235"/>
      <c r="H569" s="237" t="s">
        <v>19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215</v>
      </c>
      <c r="AU569" s="244" t="s">
        <v>81</v>
      </c>
      <c r="AV569" s="13" t="s">
        <v>79</v>
      </c>
      <c r="AW569" s="13" t="s">
        <v>33</v>
      </c>
      <c r="AX569" s="13" t="s">
        <v>72</v>
      </c>
      <c r="AY569" s="244" t="s">
        <v>203</v>
      </c>
    </row>
    <row r="570" s="13" customFormat="1">
      <c r="A570" s="13"/>
      <c r="B570" s="234"/>
      <c r="C570" s="235"/>
      <c r="D570" s="236" t="s">
        <v>215</v>
      </c>
      <c r="E570" s="237" t="s">
        <v>19</v>
      </c>
      <c r="F570" s="238" t="s">
        <v>1373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215</v>
      </c>
      <c r="AU570" s="244" t="s">
        <v>81</v>
      </c>
      <c r="AV570" s="13" t="s">
        <v>79</v>
      </c>
      <c r="AW570" s="13" t="s">
        <v>33</v>
      </c>
      <c r="AX570" s="13" t="s">
        <v>72</v>
      </c>
      <c r="AY570" s="244" t="s">
        <v>203</v>
      </c>
    </row>
    <row r="571" s="13" customFormat="1">
      <c r="A571" s="13"/>
      <c r="B571" s="234"/>
      <c r="C571" s="235"/>
      <c r="D571" s="236" t="s">
        <v>215</v>
      </c>
      <c r="E571" s="237" t="s">
        <v>19</v>
      </c>
      <c r="F571" s="238" t="s">
        <v>400</v>
      </c>
      <c r="G571" s="235"/>
      <c r="H571" s="237" t="s">
        <v>19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215</v>
      </c>
      <c r="AU571" s="244" t="s">
        <v>81</v>
      </c>
      <c r="AV571" s="13" t="s">
        <v>79</v>
      </c>
      <c r="AW571" s="13" t="s">
        <v>33</v>
      </c>
      <c r="AX571" s="13" t="s">
        <v>72</v>
      </c>
      <c r="AY571" s="244" t="s">
        <v>203</v>
      </c>
    </row>
    <row r="572" s="13" customFormat="1">
      <c r="A572" s="13"/>
      <c r="B572" s="234"/>
      <c r="C572" s="235"/>
      <c r="D572" s="236" t="s">
        <v>215</v>
      </c>
      <c r="E572" s="237" t="s">
        <v>19</v>
      </c>
      <c r="F572" s="238" t="s">
        <v>403</v>
      </c>
      <c r="G572" s="235"/>
      <c r="H572" s="237" t="s">
        <v>19</v>
      </c>
      <c r="I572" s="239"/>
      <c r="J572" s="235"/>
      <c r="K572" s="235"/>
      <c r="L572" s="240"/>
      <c r="M572" s="241"/>
      <c r="N572" s="242"/>
      <c r="O572" s="242"/>
      <c r="P572" s="242"/>
      <c r="Q572" s="242"/>
      <c r="R572" s="242"/>
      <c r="S572" s="242"/>
      <c r="T572" s="24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4" t="s">
        <v>215</v>
      </c>
      <c r="AU572" s="244" t="s">
        <v>81</v>
      </c>
      <c r="AV572" s="13" t="s">
        <v>79</v>
      </c>
      <c r="AW572" s="13" t="s">
        <v>33</v>
      </c>
      <c r="AX572" s="13" t="s">
        <v>72</v>
      </c>
      <c r="AY572" s="244" t="s">
        <v>203</v>
      </c>
    </row>
    <row r="573" s="14" customFormat="1">
      <c r="A573" s="14"/>
      <c r="B573" s="245"/>
      <c r="C573" s="246"/>
      <c r="D573" s="236" t="s">
        <v>215</v>
      </c>
      <c r="E573" s="247" t="s">
        <v>19</v>
      </c>
      <c r="F573" s="248" t="s">
        <v>1474</v>
      </c>
      <c r="G573" s="246"/>
      <c r="H573" s="249">
        <v>49.097000000000001</v>
      </c>
      <c r="I573" s="250"/>
      <c r="J573" s="246"/>
      <c r="K573" s="246"/>
      <c r="L573" s="251"/>
      <c r="M573" s="252"/>
      <c r="N573" s="253"/>
      <c r="O573" s="253"/>
      <c r="P573" s="253"/>
      <c r="Q573" s="253"/>
      <c r="R573" s="253"/>
      <c r="S573" s="253"/>
      <c r="T573" s="25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5" t="s">
        <v>215</v>
      </c>
      <c r="AU573" s="255" t="s">
        <v>81</v>
      </c>
      <c r="AV573" s="14" t="s">
        <v>81</v>
      </c>
      <c r="AW573" s="14" t="s">
        <v>33</v>
      </c>
      <c r="AX573" s="14" t="s">
        <v>72</v>
      </c>
      <c r="AY573" s="255" t="s">
        <v>203</v>
      </c>
    </row>
    <row r="574" s="13" customFormat="1">
      <c r="A574" s="13"/>
      <c r="B574" s="234"/>
      <c r="C574" s="235"/>
      <c r="D574" s="236" t="s">
        <v>215</v>
      </c>
      <c r="E574" s="237" t="s">
        <v>19</v>
      </c>
      <c r="F574" s="238" t="s">
        <v>1366</v>
      </c>
      <c r="G574" s="235"/>
      <c r="H574" s="237" t="s">
        <v>19</v>
      </c>
      <c r="I574" s="239"/>
      <c r="J574" s="235"/>
      <c r="K574" s="235"/>
      <c r="L574" s="240"/>
      <c r="M574" s="241"/>
      <c r="N574" s="242"/>
      <c r="O574" s="242"/>
      <c r="P574" s="242"/>
      <c r="Q574" s="242"/>
      <c r="R574" s="242"/>
      <c r="S574" s="242"/>
      <c r="T574" s="24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4" t="s">
        <v>215</v>
      </c>
      <c r="AU574" s="244" t="s">
        <v>81</v>
      </c>
      <c r="AV574" s="13" t="s">
        <v>79</v>
      </c>
      <c r="AW574" s="13" t="s">
        <v>33</v>
      </c>
      <c r="AX574" s="13" t="s">
        <v>72</v>
      </c>
      <c r="AY574" s="244" t="s">
        <v>203</v>
      </c>
    </row>
    <row r="575" s="13" customFormat="1">
      <c r="A575" s="13"/>
      <c r="B575" s="234"/>
      <c r="C575" s="235"/>
      <c r="D575" s="236" t="s">
        <v>215</v>
      </c>
      <c r="E575" s="237" t="s">
        <v>19</v>
      </c>
      <c r="F575" s="238" t="s">
        <v>455</v>
      </c>
      <c r="G575" s="235"/>
      <c r="H575" s="237" t="s">
        <v>19</v>
      </c>
      <c r="I575" s="239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215</v>
      </c>
      <c r="AU575" s="244" t="s">
        <v>81</v>
      </c>
      <c r="AV575" s="13" t="s">
        <v>79</v>
      </c>
      <c r="AW575" s="13" t="s">
        <v>33</v>
      </c>
      <c r="AX575" s="13" t="s">
        <v>72</v>
      </c>
      <c r="AY575" s="244" t="s">
        <v>203</v>
      </c>
    </row>
    <row r="576" s="13" customFormat="1">
      <c r="A576" s="13"/>
      <c r="B576" s="234"/>
      <c r="C576" s="235"/>
      <c r="D576" s="236" t="s">
        <v>215</v>
      </c>
      <c r="E576" s="237" t="s">
        <v>19</v>
      </c>
      <c r="F576" s="238" t="s">
        <v>1375</v>
      </c>
      <c r="G576" s="235"/>
      <c r="H576" s="237" t="s">
        <v>19</v>
      </c>
      <c r="I576" s="239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215</v>
      </c>
      <c r="AU576" s="244" t="s">
        <v>81</v>
      </c>
      <c r="AV576" s="13" t="s">
        <v>79</v>
      </c>
      <c r="AW576" s="13" t="s">
        <v>33</v>
      </c>
      <c r="AX576" s="13" t="s">
        <v>72</v>
      </c>
      <c r="AY576" s="244" t="s">
        <v>203</v>
      </c>
    </row>
    <row r="577" s="13" customFormat="1">
      <c r="A577" s="13"/>
      <c r="B577" s="234"/>
      <c r="C577" s="235"/>
      <c r="D577" s="236" t="s">
        <v>215</v>
      </c>
      <c r="E577" s="237" t="s">
        <v>19</v>
      </c>
      <c r="F577" s="238" t="s">
        <v>400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215</v>
      </c>
      <c r="AU577" s="244" t="s">
        <v>81</v>
      </c>
      <c r="AV577" s="13" t="s">
        <v>79</v>
      </c>
      <c r="AW577" s="13" t="s">
        <v>33</v>
      </c>
      <c r="AX577" s="13" t="s">
        <v>72</v>
      </c>
      <c r="AY577" s="244" t="s">
        <v>203</v>
      </c>
    </row>
    <row r="578" s="13" customFormat="1">
      <c r="A578" s="13"/>
      <c r="B578" s="234"/>
      <c r="C578" s="235"/>
      <c r="D578" s="236" t="s">
        <v>215</v>
      </c>
      <c r="E578" s="237" t="s">
        <v>19</v>
      </c>
      <c r="F578" s="238" t="s">
        <v>401</v>
      </c>
      <c r="G578" s="235"/>
      <c r="H578" s="237" t="s">
        <v>19</v>
      </c>
      <c r="I578" s="239"/>
      <c r="J578" s="235"/>
      <c r="K578" s="235"/>
      <c r="L578" s="240"/>
      <c r="M578" s="241"/>
      <c r="N578" s="242"/>
      <c r="O578" s="242"/>
      <c r="P578" s="242"/>
      <c r="Q578" s="242"/>
      <c r="R578" s="242"/>
      <c r="S578" s="242"/>
      <c r="T578" s="24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4" t="s">
        <v>215</v>
      </c>
      <c r="AU578" s="244" t="s">
        <v>81</v>
      </c>
      <c r="AV578" s="13" t="s">
        <v>79</v>
      </c>
      <c r="AW578" s="13" t="s">
        <v>33</v>
      </c>
      <c r="AX578" s="13" t="s">
        <v>72</v>
      </c>
      <c r="AY578" s="244" t="s">
        <v>203</v>
      </c>
    </row>
    <row r="579" s="14" customFormat="1">
      <c r="A579" s="14"/>
      <c r="B579" s="245"/>
      <c r="C579" s="246"/>
      <c r="D579" s="236" t="s">
        <v>215</v>
      </c>
      <c r="E579" s="247" t="s">
        <v>19</v>
      </c>
      <c r="F579" s="248" t="s">
        <v>1376</v>
      </c>
      <c r="G579" s="246"/>
      <c r="H579" s="249">
        <v>12.23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5" t="s">
        <v>215</v>
      </c>
      <c r="AU579" s="255" t="s">
        <v>81</v>
      </c>
      <c r="AV579" s="14" t="s">
        <v>81</v>
      </c>
      <c r="AW579" s="14" t="s">
        <v>33</v>
      </c>
      <c r="AX579" s="14" t="s">
        <v>72</v>
      </c>
      <c r="AY579" s="255" t="s">
        <v>203</v>
      </c>
    </row>
    <row r="580" s="13" customFormat="1">
      <c r="A580" s="13"/>
      <c r="B580" s="234"/>
      <c r="C580" s="235"/>
      <c r="D580" s="236" t="s">
        <v>215</v>
      </c>
      <c r="E580" s="237" t="s">
        <v>19</v>
      </c>
      <c r="F580" s="238" t="s">
        <v>1366</v>
      </c>
      <c r="G580" s="235"/>
      <c r="H580" s="237" t="s">
        <v>19</v>
      </c>
      <c r="I580" s="239"/>
      <c r="J580" s="235"/>
      <c r="K580" s="235"/>
      <c r="L580" s="240"/>
      <c r="M580" s="241"/>
      <c r="N580" s="242"/>
      <c r="O580" s="242"/>
      <c r="P580" s="242"/>
      <c r="Q580" s="242"/>
      <c r="R580" s="242"/>
      <c r="S580" s="242"/>
      <c r="T580" s="24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4" t="s">
        <v>215</v>
      </c>
      <c r="AU580" s="244" t="s">
        <v>81</v>
      </c>
      <c r="AV580" s="13" t="s">
        <v>79</v>
      </c>
      <c r="AW580" s="13" t="s">
        <v>33</v>
      </c>
      <c r="AX580" s="13" t="s">
        <v>72</v>
      </c>
      <c r="AY580" s="244" t="s">
        <v>203</v>
      </c>
    </row>
    <row r="581" s="13" customFormat="1">
      <c r="A581" s="13"/>
      <c r="B581" s="234"/>
      <c r="C581" s="235"/>
      <c r="D581" s="236" t="s">
        <v>215</v>
      </c>
      <c r="E581" s="237" t="s">
        <v>19</v>
      </c>
      <c r="F581" s="238" t="s">
        <v>532</v>
      </c>
      <c r="G581" s="235"/>
      <c r="H581" s="237" t="s">
        <v>19</v>
      </c>
      <c r="I581" s="239"/>
      <c r="J581" s="235"/>
      <c r="K581" s="235"/>
      <c r="L581" s="240"/>
      <c r="M581" s="241"/>
      <c r="N581" s="242"/>
      <c r="O581" s="242"/>
      <c r="P581" s="242"/>
      <c r="Q581" s="242"/>
      <c r="R581" s="242"/>
      <c r="S581" s="242"/>
      <c r="T581" s="24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4" t="s">
        <v>215</v>
      </c>
      <c r="AU581" s="244" t="s">
        <v>81</v>
      </c>
      <c r="AV581" s="13" t="s">
        <v>79</v>
      </c>
      <c r="AW581" s="13" t="s">
        <v>33</v>
      </c>
      <c r="AX581" s="13" t="s">
        <v>72</v>
      </c>
      <c r="AY581" s="244" t="s">
        <v>203</v>
      </c>
    </row>
    <row r="582" s="13" customFormat="1">
      <c r="A582" s="13"/>
      <c r="B582" s="234"/>
      <c r="C582" s="235"/>
      <c r="D582" s="236" t="s">
        <v>215</v>
      </c>
      <c r="E582" s="237" t="s">
        <v>19</v>
      </c>
      <c r="F582" s="238" t="s">
        <v>1375</v>
      </c>
      <c r="G582" s="235"/>
      <c r="H582" s="237" t="s">
        <v>19</v>
      </c>
      <c r="I582" s="239"/>
      <c r="J582" s="235"/>
      <c r="K582" s="235"/>
      <c r="L582" s="240"/>
      <c r="M582" s="241"/>
      <c r="N582" s="242"/>
      <c r="O582" s="242"/>
      <c r="P582" s="242"/>
      <c r="Q582" s="242"/>
      <c r="R582" s="242"/>
      <c r="S582" s="242"/>
      <c r="T582" s="24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4" t="s">
        <v>215</v>
      </c>
      <c r="AU582" s="244" t="s">
        <v>81</v>
      </c>
      <c r="AV582" s="13" t="s">
        <v>79</v>
      </c>
      <c r="AW582" s="13" t="s">
        <v>33</v>
      </c>
      <c r="AX582" s="13" t="s">
        <v>72</v>
      </c>
      <c r="AY582" s="244" t="s">
        <v>203</v>
      </c>
    </row>
    <row r="583" s="13" customFormat="1">
      <c r="A583" s="13"/>
      <c r="B583" s="234"/>
      <c r="C583" s="235"/>
      <c r="D583" s="236" t="s">
        <v>215</v>
      </c>
      <c r="E583" s="237" t="s">
        <v>19</v>
      </c>
      <c r="F583" s="238" t="s">
        <v>400</v>
      </c>
      <c r="G583" s="235"/>
      <c r="H583" s="237" t="s">
        <v>19</v>
      </c>
      <c r="I583" s="239"/>
      <c r="J583" s="235"/>
      <c r="K583" s="235"/>
      <c r="L583" s="240"/>
      <c r="M583" s="241"/>
      <c r="N583" s="242"/>
      <c r="O583" s="242"/>
      <c r="P583" s="242"/>
      <c r="Q583" s="242"/>
      <c r="R583" s="242"/>
      <c r="S583" s="242"/>
      <c r="T583" s="24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4" t="s">
        <v>215</v>
      </c>
      <c r="AU583" s="244" t="s">
        <v>81</v>
      </c>
      <c r="AV583" s="13" t="s">
        <v>79</v>
      </c>
      <c r="AW583" s="13" t="s">
        <v>33</v>
      </c>
      <c r="AX583" s="13" t="s">
        <v>72</v>
      </c>
      <c r="AY583" s="244" t="s">
        <v>203</v>
      </c>
    </row>
    <row r="584" s="13" customFormat="1">
      <c r="A584" s="13"/>
      <c r="B584" s="234"/>
      <c r="C584" s="235"/>
      <c r="D584" s="236" t="s">
        <v>215</v>
      </c>
      <c r="E584" s="237" t="s">
        <v>19</v>
      </c>
      <c r="F584" s="238" t="s">
        <v>403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215</v>
      </c>
      <c r="AU584" s="244" t="s">
        <v>81</v>
      </c>
      <c r="AV584" s="13" t="s">
        <v>79</v>
      </c>
      <c r="AW584" s="13" t="s">
        <v>33</v>
      </c>
      <c r="AX584" s="13" t="s">
        <v>72</v>
      </c>
      <c r="AY584" s="244" t="s">
        <v>203</v>
      </c>
    </row>
    <row r="585" s="14" customFormat="1">
      <c r="A585" s="14"/>
      <c r="B585" s="245"/>
      <c r="C585" s="246"/>
      <c r="D585" s="236" t="s">
        <v>215</v>
      </c>
      <c r="E585" s="247" t="s">
        <v>19</v>
      </c>
      <c r="F585" s="248" t="s">
        <v>1475</v>
      </c>
      <c r="G585" s="246"/>
      <c r="H585" s="249">
        <v>44.704000000000001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215</v>
      </c>
      <c r="AU585" s="255" t="s">
        <v>81</v>
      </c>
      <c r="AV585" s="14" t="s">
        <v>81</v>
      </c>
      <c r="AW585" s="14" t="s">
        <v>33</v>
      </c>
      <c r="AX585" s="14" t="s">
        <v>72</v>
      </c>
      <c r="AY585" s="255" t="s">
        <v>203</v>
      </c>
    </row>
    <row r="586" s="13" customFormat="1">
      <c r="A586" s="13"/>
      <c r="B586" s="234"/>
      <c r="C586" s="235"/>
      <c r="D586" s="236" t="s">
        <v>215</v>
      </c>
      <c r="E586" s="237" t="s">
        <v>19</v>
      </c>
      <c r="F586" s="238" t="s">
        <v>1366</v>
      </c>
      <c r="G586" s="235"/>
      <c r="H586" s="237" t="s">
        <v>19</v>
      </c>
      <c r="I586" s="239"/>
      <c r="J586" s="235"/>
      <c r="K586" s="235"/>
      <c r="L586" s="240"/>
      <c r="M586" s="241"/>
      <c r="N586" s="242"/>
      <c r="O586" s="242"/>
      <c r="P586" s="242"/>
      <c r="Q586" s="242"/>
      <c r="R586" s="242"/>
      <c r="S586" s="242"/>
      <c r="T586" s="24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4" t="s">
        <v>215</v>
      </c>
      <c r="AU586" s="244" t="s">
        <v>81</v>
      </c>
      <c r="AV586" s="13" t="s">
        <v>79</v>
      </c>
      <c r="AW586" s="13" t="s">
        <v>33</v>
      </c>
      <c r="AX586" s="13" t="s">
        <v>72</v>
      </c>
      <c r="AY586" s="244" t="s">
        <v>203</v>
      </c>
    </row>
    <row r="587" s="13" customFormat="1">
      <c r="A587" s="13"/>
      <c r="B587" s="234"/>
      <c r="C587" s="235"/>
      <c r="D587" s="236" t="s">
        <v>215</v>
      </c>
      <c r="E587" s="237" t="s">
        <v>19</v>
      </c>
      <c r="F587" s="238" t="s">
        <v>458</v>
      </c>
      <c r="G587" s="235"/>
      <c r="H587" s="237" t="s">
        <v>19</v>
      </c>
      <c r="I587" s="239"/>
      <c r="J587" s="235"/>
      <c r="K587" s="235"/>
      <c r="L587" s="240"/>
      <c r="M587" s="241"/>
      <c r="N587" s="242"/>
      <c r="O587" s="242"/>
      <c r="P587" s="242"/>
      <c r="Q587" s="242"/>
      <c r="R587" s="242"/>
      <c r="S587" s="242"/>
      <c r="T587" s="24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4" t="s">
        <v>215</v>
      </c>
      <c r="AU587" s="244" t="s">
        <v>81</v>
      </c>
      <c r="AV587" s="13" t="s">
        <v>79</v>
      </c>
      <c r="AW587" s="13" t="s">
        <v>33</v>
      </c>
      <c r="AX587" s="13" t="s">
        <v>72</v>
      </c>
      <c r="AY587" s="244" t="s">
        <v>203</v>
      </c>
    </row>
    <row r="588" s="13" customFormat="1">
      <c r="A588" s="13"/>
      <c r="B588" s="234"/>
      <c r="C588" s="235"/>
      <c r="D588" s="236" t="s">
        <v>215</v>
      </c>
      <c r="E588" s="237" t="s">
        <v>19</v>
      </c>
      <c r="F588" s="238" t="s">
        <v>447</v>
      </c>
      <c r="G588" s="235"/>
      <c r="H588" s="237" t="s">
        <v>19</v>
      </c>
      <c r="I588" s="239"/>
      <c r="J588" s="235"/>
      <c r="K588" s="235"/>
      <c r="L588" s="240"/>
      <c r="M588" s="241"/>
      <c r="N588" s="242"/>
      <c r="O588" s="242"/>
      <c r="P588" s="242"/>
      <c r="Q588" s="242"/>
      <c r="R588" s="242"/>
      <c r="S588" s="242"/>
      <c r="T588" s="24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4" t="s">
        <v>215</v>
      </c>
      <c r="AU588" s="244" t="s">
        <v>81</v>
      </c>
      <c r="AV588" s="13" t="s">
        <v>79</v>
      </c>
      <c r="AW588" s="13" t="s">
        <v>33</v>
      </c>
      <c r="AX588" s="13" t="s">
        <v>72</v>
      </c>
      <c r="AY588" s="244" t="s">
        <v>203</v>
      </c>
    </row>
    <row r="589" s="13" customFormat="1">
      <c r="A589" s="13"/>
      <c r="B589" s="234"/>
      <c r="C589" s="235"/>
      <c r="D589" s="236" t="s">
        <v>215</v>
      </c>
      <c r="E589" s="237" t="s">
        <v>19</v>
      </c>
      <c r="F589" s="238" t="s">
        <v>400</v>
      </c>
      <c r="G589" s="235"/>
      <c r="H589" s="237" t="s">
        <v>19</v>
      </c>
      <c r="I589" s="239"/>
      <c r="J589" s="235"/>
      <c r="K589" s="235"/>
      <c r="L589" s="240"/>
      <c r="M589" s="241"/>
      <c r="N589" s="242"/>
      <c r="O589" s="242"/>
      <c r="P589" s="242"/>
      <c r="Q589" s="242"/>
      <c r="R589" s="242"/>
      <c r="S589" s="242"/>
      <c r="T589" s="24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4" t="s">
        <v>215</v>
      </c>
      <c r="AU589" s="244" t="s">
        <v>81</v>
      </c>
      <c r="AV589" s="13" t="s">
        <v>79</v>
      </c>
      <c r="AW589" s="13" t="s">
        <v>33</v>
      </c>
      <c r="AX589" s="13" t="s">
        <v>72</v>
      </c>
      <c r="AY589" s="244" t="s">
        <v>203</v>
      </c>
    </row>
    <row r="590" s="13" customFormat="1">
      <c r="A590" s="13"/>
      <c r="B590" s="234"/>
      <c r="C590" s="235"/>
      <c r="D590" s="236" t="s">
        <v>215</v>
      </c>
      <c r="E590" s="237" t="s">
        <v>19</v>
      </c>
      <c r="F590" s="238" t="s">
        <v>401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215</v>
      </c>
      <c r="AU590" s="244" t="s">
        <v>81</v>
      </c>
      <c r="AV590" s="13" t="s">
        <v>79</v>
      </c>
      <c r="AW590" s="13" t="s">
        <v>33</v>
      </c>
      <c r="AX590" s="13" t="s">
        <v>72</v>
      </c>
      <c r="AY590" s="244" t="s">
        <v>203</v>
      </c>
    </row>
    <row r="591" s="14" customFormat="1">
      <c r="A591" s="14"/>
      <c r="B591" s="245"/>
      <c r="C591" s="246"/>
      <c r="D591" s="236" t="s">
        <v>215</v>
      </c>
      <c r="E591" s="247" t="s">
        <v>19</v>
      </c>
      <c r="F591" s="248" t="s">
        <v>1378</v>
      </c>
      <c r="G591" s="246"/>
      <c r="H591" s="249">
        <v>13.380000000000001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215</v>
      </c>
      <c r="AU591" s="255" t="s">
        <v>81</v>
      </c>
      <c r="AV591" s="14" t="s">
        <v>81</v>
      </c>
      <c r="AW591" s="14" t="s">
        <v>33</v>
      </c>
      <c r="AX591" s="14" t="s">
        <v>72</v>
      </c>
      <c r="AY591" s="255" t="s">
        <v>203</v>
      </c>
    </row>
    <row r="592" s="13" customFormat="1">
      <c r="A592" s="13"/>
      <c r="B592" s="234"/>
      <c r="C592" s="235"/>
      <c r="D592" s="236" t="s">
        <v>215</v>
      </c>
      <c r="E592" s="237" t="s">
        <v>19</v>
      </c>
      <c r="F592" s="238" t="s">
        <v>1366</v>
      </c>
      <c r="G592" s="235"/>
      <c r="H592" s="237" t="s">
        <v>19</v>
      </c>
      <c r="I592" s="239"/>
      <c r="J592" s="235"/>
      <c r="K592" s="235"/>
      <c r="L592" s="240"/>
      <c r="M592" s="241"/>
      <c r="N592" s="242"/>
      <c r="O592" s="242"/>
      <c r="P592" s="242"/>
      <c r="Q592" s="242"/>
      <c r="R592" s="242"/>
      <c r="S592" s="242"/>
      <c r="T592" s="24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4" t="s">
        <v>215</v>
      </c>
      <c r="AU592" s="244" t="s">
        <v>81</v>
      </c>
      <c r="AV592" s="13" t="s">
        <v>79</v>
      </c>
      <c r="AW592" s="13" t="s">
        <v>33</v>
      </c>
      <c r="AX592" s="13" t="s">
        <v>72</v>
      </c>
      <c r="AY592" s="244" t="s">
        <v>203</v>
      </c>
    </row>
    <row r="593" s="13" customFormat="1">
      <c r="A593" s="13"/>
      <c r="B593" s="234"/>
      <c r="C593" s="235"/>
      <c r="D593" s="236" t="s">
        <v>215</v>
      </c>
      <c r="E593" s="237" t="s">
        <v>19</v>
      </c>
      <c r="F593" s="238" t="s">
        <v>1476</v>
      </c>
      <c r="G593" s="235"/>
      <c r="H593" s="237" t="s">
        <v>19</v>
      </c>
      <c r="I593" s="239"/>
      <c r="J593" s="235"/>
      <c r="K593" s="235"/>
      <c r="L593" s="240"/>
      <c r="M593" s="241"/>
      <c r="N593" s="242"/>
      <c r="O593" s="242"/>
      <c r="P593" s="242"/>
      <c r="Q593" s="242"/>
      <c r="R593" s="242"/>
      <c r="S593" s="242"/>
      <c r="T593" s="24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4" t="s">
        <v>215</v>
      </c>
      <c r="AU593" s="244" t="s">
        <v>81</v>
      </c>
      <c r="AV593" s="13" t="s">
        <v>79</v>
      </c>
      <c r="AW593" s="13" t="s">
        <v>33</v>
      </c>
      <c r="AX593" s="13" t="s">
        <v>72</v>
      </c>
      <c r="AY593" s="244" t="s">
        <v>203</v>
      </c>
    </row>
    <row r="594" s="13" customFormat="1">
      <c r="A594" s="13"/>
      <c r="B594" s="234"/>
      <c r="C594" s="235"/>
      <c r="D594" s="236" t="s">
        <v>215</v>
      </c>
      <c r="E594" s="237" t="s">
        <v>19</v>
      </c>
      <c r="F594" s="238" t="s">
        <v>447</v>
      </c>
      <c r="G594" s="235"/>
      <c r="H594" s="237" t="s">
        <v>19</v>
      </c>
      <c r="I594" s="239"/>
      <c r="J594" s="235"/>
      <c r="K594" s="235"/>
      <c r="L594" s="240"/>
      <c r="M594" s="241"/>
      <c r="N594" s="242"/>
      <c r="O594" s="242"/>
      <c r="P594" s="242"/>
      <c r="Q594" s="242"/>
      <c r="R594" s="242"/>
      <c r="S594" s="242"/>
      <c r="T594" s="24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4" t="s">
        <v>215</v>
      </c>
      <c r="AU594" s="244" t="s">
        <v>81</v>
      </c>
      <c r="AV594" s="13" t="s">
        <v>79</v>
      </c>
      <c r="AW594" s="13" t="s">
        <v>33</v>
      </c>
      <c r="AX594" s="13" t="s">
        <v>72</v>
      </c>
      <c r="AY594" s="244" t="s">
        <v>203</v>
      </c>
    </row>
    <row r="595" s="13" customFormat="1">
      <c r="A595" s="13"/>
      <c r="B595" s="234"/>
      <c r="C595" s="235"/>
      <c r="D595" s="236" t="s">
        <v>215</v>
      </c>
      <c r="E595" s="237" t="s">
        <v>19</v>
      </c>
      <c r="F595" s="238" t="s">
        <v>400</v>
      </c>
      <c r="G595" s="235"/>
      <c r="H595" s="237" t="s">
        <v>19</v>
      </c>
      <c r="I595" s="239"/>
      <c r="J595" s="235"/>
      <c r="K595" s="235"/>
      <c r="L595" s="240"/>
      <c r="M595" s="241"/>
      <c r="N595" s="242"/>
      <c r="O595" s="242"/>
      <c r="P595" s="242"/>
      <c r="Q595" s="242"/>
      <c r="R595" s="242"/>
      <c r="S595" s="242"/>
      <c r="T595" s="24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4" t="s">
        <v>215</v>
      </c>
      <c r="AU595" s="244" t="s">
        <v>81</v>
      </c>
      <c r="AV595" s="13" t="s">
        <v>79</v>
      </c>
      <c r="AW595" s="13" t="s">
        <v>33</v>
      </c>
      <c r="AX595" s="13" t="s">
        <v>72</v>
      </c>
      <c r="AY595" s="244" t="s">
        <v>203</v>
      </c>
    </row>
    <row r="596" s="13" customFormat="1">
      <c r="A596" s="13"/>
      <c r="B596" s="234"/>
      <c r="C596" s="235"/>
      <c r="D596" s="236" t="s">
        <v>215</v>
      </c>
      <c r="E596" s="237" t="s">
        <v>19</v>
      </c>
      <c r="F596" s="238" t="s">
        <v>403</v>
      </c>
      <c r="G596" s="235"/>
      <c r="H596" s="237" t="s">
        <v>19</v>
      </c>
      <c r="I596" s="239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215</v>
      </c>
      <c r="AU596" s="244" t="s">
        <v>81</v>
      </c>
      <c r="AV596" s="13" t="s">
        <v>79</v>
      </c>
      <c r="AW596" s="13" t="s">
        <v>33</v>
      </c>
      <c r="AX596" s="13" t="s">
        <v>72</v>
      </c>
      <c r="AY596" s="244" t="s">
        <v>203</v>
      </c>
    </row>
    <row r="597" s="14" customFormat="1">
      <c r="A597" s="14"/>
      <c r="B597" s="245"/>
      <c r="C597" s="246"/>
      <c r="D597" s="236" t="s">
        <v>215</v>
      </c>
      <c r="E597" s="247" t="s">
        <v>19</v>
      </c>
      <c r="F597" s="248" t="s">
        <v>1477</v>
      </c>
      <c r="G597" s="246"/>
      <c r="H597" s="249">
        <v>44.457000000000001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215</v>
      </c>
      <c r="AU597" s="255" t="s">
        <v>81</v>
      </c>
      <c r="AV597" s="14" t="s">
        <v>81</v>
      </c>
      <c r="AW597" s="14" t="s">
        <v>33</v>
      </c>
      <c r="AX597" s="14" t="s">
        <v>72</v>
      </c>
      <c r="AY597" s="255" t="s">
        <v>203</v>
      </c>
    </row>
    <row r="598" s="13" customFormat="1">
      <c r="A598" s="13"/>
      <c r="B598" s="234"/>
      <c r="C598" s="235"/>
      <c r="D598" s="236" t="s">
        <v>215</v>
      </c>
      <c r="E598" s="237" t="s">
        <v>19</v>
      </c>
      <c r="F598" s="238" t="s">
        <v>1366</v>
      </c>
      <c r="G598" s="235"/>
      <c r="H598" s="237" t="s">
        <v>19</v>
      </c>
      <c r="I598" s="239"/>
      <c r="J598" s="235"/>
      <c r="K598" s="235"/>
      <c r="L598" s="240"/>
      <c r="M598" s="241"/>
      <c r="N598" s="242"/>
      <c r="O598" s="242"/>
      <c r="P598" s="242"/>
      <c r="Q598" s="242"/>
      <c r="R598" s="242"/>
      <c r="S598" s="242"/>
      <c r="T598" s="24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4" t="s">
        <v>215</v>
      </c>
      <c r="AU598" s="244" t="s">
        <v>81</v>
      </c>
      <c r="AV598" s="13" t="s">
        <v>79</v>
      </c>
      <c r="AW598" s="13" t="s">
        <v>33</v>
      </c>
      <c r="AX598" s="13" t="s">
        <v>72</v>
      </c>
      <c r="AY598" s="244" t="s">
        <v>203</v>
      </c>
    </row>
    <row r="599" s="13" customFormat="1">
      <c r="A599" s="13"/>
      <c r="B599" s="234"/>
      <c r="C599" s="235"/>
      <c r="D599" s="236" t="s">
        <v>215</v>
      </c>
      <c r="E599" s="237" t="s">
        <v>19</v>
      </c>
      <c r="F599" s="238" t="s">
        <v>1478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215</v>
      </c>
      <c r="AU599" s="244" t="s">
        <v>81</v>
      </c>
      <c r="AV599" s="13" t="s">
        <v>79</v>
      </c>
      <c r="AW599" s="13" t="s">
        <v>33</v>
      </c>
      <c r="AX599" s="13" t="s">
        <v>72</v>
      </c>
      <c r="AY599" s="244" t="s">
        <v>203</v>
      </c>
    </row>
    <row r="600" s="13" customFormat="1">
      <c r="A600" s="13"/>
      <c r="B600" s="234"/>
      <c r="C600" s="235"/>
      <c r="D600" s="236" t="s">
        <v>215</v>
      </c>
      <c r="E600" s="237" t="s">
        <v>19</v>
      </c>
      <c r="F600" s="238" t="s">
        <v>444</v>
      </c>
      <c r="G600" s="235"/>
      <c r="H600" s="237" t="s">
        <v>19</v>
      </c>
      <c r="I600" s="239"/>
      <c r="J600" s="235"/>
      <c r="K600" s="235"/>
      <c r="L600" s="240"/>
      <c r="M600" s="241"/>
      <c r="N600" s="242"/>
      <c r="O600" s="242"/>
      <c r="P600" s="242"/>
      <c r="Q600" s="242"/>
      <c r="R600" s="242"/>
      <c r="S600" s="242"/>
      <c r="T600" s="24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4" t="s">
        <v>215</v>
      </c>
      <c r="AU600" s="244" t="s">
        <v>81</v>
      </c>
      <c r="AV600" s="13" t="s">
        <v>79</v>
      </c>
      <c r="AW600" s="13" t="s">
        <v>33</v>
      </c>
      <c r="AX600" s="13" t="s">
        <v>72</v>
      </c>
      <c r="AY600" s="244" t="s">
        <v>203</v>
      </c>
    </row>
    <row r="601" s="13" customFormat="1">
      <c r="A601" s="13"/>
      <c r="B601" s="234"/>
      <c r="C601" s="235"/>
      <c r="D601" s="236" t="s">
        <v>215</v>
      </c>
      <c r="E601" s="237" t="s">
        <v>19</v>
      </c>
      <c r="F601" s="238" t="s">
        <v>400</v>
      </c>
      <c r="G601" s="235"/>
      <c r="H601" s="237" t="s">
        <v>19</v>
      </c>
      <c r="I601" s="239"/>
      <c r="J601" s="235"/>
      <c r="K601" s="235"/>
      <c r="L601" s="240"/>
      <c r="M601" s="241"/>
      <c r="N601" s="242"/>
      <c r="O601" s="242"/>
      <c r="P601" s="242"/>
      <c r="Q601" s="242"/>
      <c r="R601" s="242"/>
      <c r="S601" s="242"/>
      <c r="T601" s="24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4" t="s">
        <v>215</v>
      </c>
      <c r="AU601" s="244" t="s">
        <v>81</v>
      </c>
      <c r="AV601" s="13" t="s">
        <v>79</v>
      </c>
      <c r="AW601" s="13" t="s">
        <v>33</v>
      </c>
      <c r="AX601" s="13" t="s">
        <v>72</v>
      </c>
      <c r="AY601" s="244" t="s">
        <v>203</v>
      </c>
    </row>
    <row r="602" s="13" customFormat="1">
      <c r="A602" s="13"/>
      <c r="B602" s="234"/>
      <c r="C602" s="235"/>
      <c r="D602" s="236" t="s">
        <v>215</v>
      </c>
      <c r="E602" s="237" t="s">
        <v>19</v>
      </c>
      <c r="F602" s="238" t="s">
        <v>401</v>
      </c>
      <c r="G602" s="235"/>
      <c r="H602" s="237" t="s">
        <v>19</v>
      </c>
      <c r="I602" s="239"/>
      <c r="J602" s="235"/>
      <c r="K602" s="235"/>
      <c r="L602" s="240"/>
      <c r="M602" s="241"/>
      <c r="N602" s="242"/>
      <c r="O602" s="242"/>
      <c r="P602" s="242"/>
      <c r="Q602" s="242"/>
      <c r="R602" s="242"/>
      <c r="S602" s="242"/>
      <c r="T602" s="24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4" t="s">
        <v>215</v>
      </c>
      <c r="AU602" s="244" t="s">
        <v>81</v>
      </c>
      <c r="AV602" s="13" t="s">
        <v>79</v>
      </c>
      <c r="AW602" s="13" t="s">
        <v>33</v>
      </c>
      <c r="AX602" s="13" t="s">
        <v>72</v>
      </c>
      <c r="AY602" s="244" t="s">
        <v>203</v>
      </c>
    </row>
    <row r="603" s="14" customFormat="1">
      <c r="A603" s="14"/>
      <c r="B603" s="245"/>
      <c r="C603" s="246"/>
      <c r="D603" s="236" t="s">
        <v>215</v>
      </c>
      <c r="E603" s="247" t="s">
        <v>19</v>
      </c>
      <c r="F603" s="248" t="s">
        <v>1380</v>
      </c>
      <c r="G603" s="246"/>
      <c r="H603" s="249">
        <v>13.449999999999999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5" t="s">
        <v>215</v>
      </c>
      <c r="AU603" s="255" t="s">
        <v>81</v>
      </c>
      <c r="AV603" s="14" t="s">
        <v>81</v>
      </c>
      <c r="AW603" s="14" t="s">
        <v>33</v>
      </c>
      <c r="AX603" s="14" t="s">
        <v>72</v>
      </c>
      <c r="AY603" s="255" t="s">
        <v>203</v>
      </c>
    </row>
    <row r="604" s="13" customFormat="1">
      <c r="A604" s="13"/>
      <c r="B604" s="234"/>
      <c r="C604" s="235"/>
      <c r="D604" s="236" t="s">
        <v>215</v>
      </c>
      <c r="E604" s="237" t="s">
        <v>19</v>
      </c>
      <c r="F604" s="238" t="s">
        <v>1366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215</v>
      </c>
      <c r="AU604" s="244" t="s">
        <v>81</v>
      </c>
      <c r="AV604" s="13" t="s">
        <v>79</v>
      </c>
      <c r="AW604" s="13" t="s">
        <v>33</v>
      </c>
      <c r="AX604" s="13" t="s">
        <v>72</v>
      </c>
      <c r="AY604" s="244" t="s">
        <v>203</v>
      </c>
    </row>
    <row r="605" s="13" customFormat="1">
      <c r="A605" s="13"/>
      <c r="B605" s="234"/>
      <c r="C605" s="235"/>
      <c r="D605" s="236" t="s">
        <v>215</v>
      </c>
      <c r="E605" s="237" t="s">
        <v>19</v>
      </c>
      <c r="F605" s="238" t="s">
        <v>1479</v>
      </c>
      <c r="G605" s="235"/>
      <c r="H605" s="237" t="s">
        <v>19</v>
      </c>
      <c r="I605" s="239"/>
      <c r="J605" s="235"/>
      <c r="K605" s="235"/>
      <c r="L605" s="240"/>
      <c r="M605" s="241"/>
      <c r="N605" s="242"/>
      <c r="O605" s="242"/>
      <c r="P605" s="242"/>
      <c r="Q605" s="242"/>
      <c r="R605" s="242"/>
      <c r="S605" s="242"/>
      <c r="T605" s="24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4" t="s">
        <v>215</v>
      </c>
      <c r="AU605" s="244" t="s">
        <v>81</v>
      </c>
      <c r="AV605" s="13" t="s">
        <v>79</v>
      </c>
      <c r="AW605" s="13" t="s">
        <v>33</v>
      </c>
      <c r="AX605" s="13" t="s">
        <v>72</v>
      </c>
      <c r="AY605" s="244" t="s">
        <v>203</v>
      </c>
    </row>
    <row r="606" s="13" customFormat="1">
      <c r="A606" s="13"/>
      <c r="B606" s="234"/>
      <c r="C606" s="235"/>
      <c r="D606" s="236" t="s">
        <v>215</v>
      </c>
      <c r="E606" s="237" t="s">
        <v>19</v>
      </c>
      <c r="F606" s="238" t="s">
        <v>444</v>
      </c>
      <c r="G606" s="235"/>
      <c r="H606" s="237" t="s">
        <v>19</v>
      </c>
      <c r="I606" s="239"/>
      <c r="J606" s="235"/>
      <c r="K606" s="235"/>
      <c r="L606" s="240"/>
      <c r="M606" s="241"/>
      <c r="N606" s="242"/>
      <c r="O606" s="242"/>
      <c r="P606" s="242"/>
      <c r="Q606" s="242"/>
      <c r="R606" s="242"/>
      <c r="S606" s="242"/>
      <c r="T606" s="24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4" t="s">
        <v>215</v>
      </c>
      <c r="AU606" s="244" t="s">
        <v>81</v>
      </c>
      <c r="AV606" s="13" t="s">
        <v>79</v>
      </c>
      <c r="AW606" s="13" t="s">
        <v>33</v>
      </c>
      <c r="AX606" s="13" t="s">
        <v>72</v>
      </c>
      <c r="AY606" s="244" t="s">
        <v>203</v>
      </c>
    </row>
    <row r="607" s="13" customFormat="1">
      <c r="A607" s="13"/>
      <c r="B607" s="234"/>
      <c r="C607" s="235"/>
      <c r="D607" s="236" t="s">
        <v>215</v>
      </c>
      <c r="E607" s="237" t="s">
        <v>19</v>
      </c>
      <c r="F607" s="238" t="s">
        <v>400</v>
      </c>
      <c r="G607" s="235"/>
      <c r="H607" s="237" t="s">
        <v>19</v>
      </c>
      <c r="I607" s="239"/>
      <c r="J607" s="235"/>
      <c r="K607" s="235"/>
      <c r="L607" s="240"/>
      <c r="M607" s="241"/>
      <c r="N607" s="242"/>
      <c r="O607" s="242"/>
      <c r="P607" s="242"/>
      <c r="Q607" s="242"/>
      <c r="R607" s="242"/>
      <c r="S607" s="242"/>
      <c r="T607" s="24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4" t="s">
        <v>215</v>
      </c>
      <c r="AU607" s="244" t="s">
        <v>81</v>
      </c>
      <c r="AV607" s="13" t="s">
        <v>79</v>
      </c>
      <c r="AW607" s="13" t="s">
        <v>33</v>
      </c>
      <c r="AX607" s="13" t="s">
        <v>72</v>
      </c>
      <c r="AY607" s="244" t="s">
        <v>203</v>
      </c>
    </row>
    <row r="608" s="13" customFormat="1">
      <c r="A608" s="13"/>
      <c r="B608" s="234"/>
      <c r="C608" s="235"/>
      <c r="D608" s="236" t="s">
        <v>215</v>
      </c>
      <c r="E608" s="237" t="s">
        <v>19</v>
      </c>
      <c r="F608" s="238" t="s">
        <v>403</v>
      </c>
      <c r="G608" s="235"/>
      <c r="H608" s="237" t="s">
        <v>19</v>
      </c>
      <c r="I608" s="239"/>
      <c r="J608" s="235"/>
      <c r="K608" s="235"/>
      <c r="L608" s="240"/>
      <c r="M608" s="241"/>
      <c r="N608" s="242"/>
      <c r="O608" s="242"/>
      <c r="P608" s="242"/>
      <c r="Q608" s="242"/>
      <c r="R608" s="242"/>
      <c r="S608" s="242"/>
      <c r="T608" s="24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4" t="s">
        <v>215</v>
      </c>
      <c r="AU608" s="244" t="s">
        <v>81</v>
      </c>
      <c r="AV608" s="13" t="s">
        <v>79</v>
      </c>
      <c r="AW608" s="13" t="s">
        <v>33</v>
      </c>
      <c r="AX608" s="13" t="s">
        <v>72</v>
      </c>
      <c r="AY608" s="244" t="s">
        <v>203</v>
      </c>
    </row>
    <row r="609" s="14" customFormat="1">
      <c r="A609" s="14"/>
      <c r="B609" s="245"/>
      <c r="C609" s="246"/>
      <c r="D609" s="236" t="s">
        <v>215</v>
      </c>
      <c r="E609" s="247" t="s">
        <v>19</v>
      </c>
      <c r="F609" s="248" t="s">
        <v>1477</v>
      </c>
      <c r="G609" s="246"/>
      <c r="H609" s="249">
        <v>44.457000000000001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215</v>
      </c>
      <c r="AU609" s="255" t="s">
        <v>81</v>
      </c>
      <c r="AV609" s="14" t="s">
        <v>81</v>
      </c>
      <c r="AW609" s="14" t="s">
        <v>33</v>
      </c>
      <c r="AX609" s="14" t="s">
        <v>72</v>
      </c>
      <c r="AY609" s="255" t="s">
        <v>203</v>
      </c>
    </row>
    <row r="610" s="13" customFormat="1">
      <c r="A610" s="13"/>
      <c r="B610" s="234"/>
      <c r="C610" s="235"/>
      <c r="D610" s="236" t="s">
        <v>215</v>
      </c>
      <c r="E610" s="237" t="s">
        <v>19</v>
      </c>
      <c r="F610" s="238" t="s">
        <v>1366</v>
      </c>
      <c r="G610" s="235"/>
      <c r="H610" s="237" t="s">
        <v>19</v>
      </c>
      <c r="I610" s="239"/>
      <c r="J610" s="235"/>
      <c r="K610" s="235"/>
      <c r="L610" s="240"/>
      <c r="M610" s="241"/>
      <c r="N610" s="242"/>
      <c r="O610" s="242"/>
      <c r="P610" s="242"/>
      <c r="Q610" s="242"/>
      <c r="R610" s="242"/>
      <c r="S610" s="242"/>
      <c r="T610" s="24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4" t="s">
        <v>215</v>
      </c>
      <c r="AU610" s="244" t="s">
        <v>81</v>
      </c>
      <c r="AV610" s="13" t="s">
        <v>79</v>
      </c>
      <c r="AW610" s="13" t="s">
        <v>33</v>
      </c>
      <c r="AX610" s="13" t="s">
        <v>72</v>
      </c>
      <c r="AY610" s="244" t="s">
        <v>203</v>
      </c>
    </row>
    <row r="611" s="13" customFormat="1">
      <c r="A611" s="13"/>
      <c r="B611" s="234"/>
      <c r="C611" s="235"/>
      <c r="D611" s="236" t="s">
        <v>215</v>
      </c>
      <c r="E611" s="237" t="s">
        <v>19</v>
      </c>
      <c r="F611" s="238" t="s">
        <v>1480</v>
      </c>
      <c r="G611" s="235"/>
      <c r="H611" s="237" t="s">
        <v>19</v>
      </c>
      <c r="I611" s="239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215</v>
      </c>
      <c r="AU611" s="244" t="s">
        <v>81</v>
      </c>
      <c r="AV611" s="13" t="s">
        <v>79</v>
      </c>
      <c r="AW611" s="13" t="s">
        <v>33</v>
      </c>
      <c r="AX611" s="13" t="s">
        <v>72</v>
      </c>
      <c r="AY611" s="244" t="s">
        <v>203</v>
      </c>
    </row>
    <row r="612" s="13" customFormat="1">
      <c r="A612" s="13"/>
      <c r="B612" s="234"/>
      <c r="C612" s="235"/>
      <c r="D612" s="236" t="s">
        <v>215</v>
      </c>
      <c r="E612" s="237" t="s">
        <v>19</v>
      </c>
      <c r="F612" s="238" t="s">
        <v>1382</v>
      </c>
      <c r="G612" s="235"/>
      <c r="H612" s="237" t="s">
        <v>19</v>
      </c>
      <c r="I612" s="239"/>
      <c r="J612" s="235"/>
      <c r="K612" s="235"/>
      <c r="L612" s="240"/>
      <c r="M612" s="241"/>
      <c r="N612" s="242"/>
      <c r="O612" s="242"/>
      <c r="P612" s="242"/>
      <c r="Q612" s="242"/>
      <c r="R612" s="242"/>
      <c r="S612" s="242"/>
      <c r="T612" s="24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4" t="s">
        <v>215</v>
      </c>
      <c r="AU612" s="244" t="s">
        <v>81</v>
      </c>
      <c r="AV612" s="13" t="s">
        <v>79</v>
      </c>
      <c r="AW612" s="13" t="s">
        <v>33</v>
      </c>
      <c r="AX612" s="13" t="s">
        <v>72</v>
      </c>
      <c r="AY612" s="244" t="s">
        <v>203</v>
      </c>
    </row>
    <row r="613" s="13" customFormat="1">
      <c r="A613" s="13"/>
      <c r="B613" s="234"/>
      <c r="C613" s="235"/>
      <c r="D613" s="236" t="s">
        <v>215</v>
      </c>
      <c r="E613" s="237" t="s">
        <v>19</v>
      </c>
      <c r="F613" s="238" t="s">
        <v>400</v>
      </c>
      <c r="G613" s="235"/>
      <c r="H613" s="237" t="s">
        <v>19</v>
      </c>
      <c r="I613" s="239"/>
      <c r="J613" s="235"/>
      <c r="K613" s="235"/>
      <c r="L613" s="240"/>
      <c r="M613" s="241"/>
      <c r="N613" s="242"/>
      <c r="O613" s="242"/>
      <c r="P613" s="242"/>
      <c r="Q613" s="242"/>
      <c r="R613" s="242"/>
      <c r="S613" s="242"/>
      <c r="T613" s="24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4" t="s">
        <v>215</v>
      </c>
      <c r="AU613" s="244" t="s">
        <v>81</v>
      </c>
      <c r="AV613" s="13" t="s">
        <v>79</v>
      </c>
      <c r="AW613" s="13" t="s">
        <v>33</v>
      </c>
      <c r="AX613" s="13" t="s">
        <v>72</v>
      </c>
      <c r="AY613" s="244" t="s">
        <v>203</v>
      </c>
    </row>
    <row r="614" s="13" customFormat="1">
      <c r="A614" s="13"/>
      <c r="B614" s="234"/>
      <c r="C614" s="235"/>
      <c r="D614" s="236" t="s">
        <v>215</v>
      </c>
      <c r="E614" s="237" t="s">
        <v>19</v>
      </c>
      <c r="F614" s="238" t="s">
        <v>401</v>
      </c>
      <c r="G614" s="235"/>
      <c r="H614" s="237" t="s">
        <v>19</v>
      </c>
      <c r="I614" s="239"/>
      <c r="J614" s="235"/>
      <c r="K614" s="235"/>
      <c r="L614" s="240"/>
      <c r="M614" s="241"/>
      <c r="N614" s="242"/>
      <c r="O614" s="242"/>
      <c r="P614" s="242"/>
      <c r="Q614" s="242"/>
      <c r="R614" s="242"/>
      <c r="S614" s="242"/>
      <c r="T614" s="24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4" t="s">
        <v>215</v>
      </c>
      <c r="AU614" s="244" t="s">
        <v>81</v>
      </c>
      <c r="AV614" s="13" t="s">
        <v>79</v>
      </c>
      <c r="AW614" s="13" t="s">
        <v>33</v>
      </c>
      <c r="AX614" s="13" t="s">
        <v>72</v>
      </c>
      <c r="AY614" s="244" t="s">
        <v>203</v>
      </c>
    </row>
    <row r="615" s="14" customFormat="1">
      <c r="A615" s="14"/>
      <c r="B615" s="245"/>
      <c r="C615" s="246"/>
      <c r="D615" s="236" t="s">
        <v>215</v>
      </c>
      <c r="E615" s="247" t="s">
        <v>19</v>
      </c>
      <c r="F615" s="248" t="s">
        <v>1383</v>
      </c>
      <c r="G615" s="246"/>
      <c r="H615" s="249">
        <v>13.789999999999999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5" t="s">
        <v>215</v>
      </c>
      <c r="AU615" s="255" t="s">
        <v>81</v>
      </c>
      <c r="AV615" s="14" t="s">
        <v>81</v>
      </c>
      <c r="AW615" s="14" t="s">
        <v>33</v>
      </c>
      <c r="AX615" s="14" t="s">
        <v>72</v>
      </c>
      <c r="AY615" s="255" t="s">
        <v>203</v>
      </c>
    </row>
    <row r="616" s="13" customFormat="1">
      <c r="A616" s="13"/>
      <c r="B616" s="234"/>
      <c r="C616" s="235"/>
      <c r="D616" s="236" t="s">
        <v>215</v>
      </c>
      <c r="E616" s="237" t="s">
        <v>19</v>
      </c>
      <c r="F616" s="238" t="s">
        <v>1366</v>
      </c>
      <c r="G616" s="235"/>
      <c r="H616" s="237" t="s">
        <v>19</v>
      </c>
      <c r="I616" s="239"/>
      <c r="J616" s="235"/>
      <c r="K616" s="235"/>
      <c r="L616" s="240"/>
      <c r="M616" s="241"/>
      <c r="N616" s="242"/>
      <c r="O616" s="242"/>
      <c r="P616" s="242"/>
      <c r="Q616" s="242"/>
      <c r="R616" s="242"/>
      <c r="S616" s="242"/>
      <c r="T616" s="24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4" t="s">
        <v>215</v>
      </c>
      <c r="AU616" s="244" t="s">
        <v>81</v>
      </c>
      <c r="AV616" s="13" t="s">
        <v>79</v>
      </c>
      <c r="AW616" s="13" t="s">
        <v>33</v>
      </c>
      <c r="AX616" s="13" t="s">
        <v>72</v>
      </c>
      <c r="AY616" s="244" t="s">
        <v>203</v>
      </c>
    </row>
    <row r="617" s="13" customFormat="1">
      <c r="A617" s="13"/>
      <c r="B617" s="234"/>
      <c r="C617" s="235"/>
      <c r="D617" s="236" t="s">
        <v>215</v>
      </c>
      <c r="E617" s="237" t="s">
        <v>19</v>
      </c>
      <c r="F617" s="238" t="s">
        <v>1481</v>
      </c>
      <c r="G617" s="235"/>
      <c r="H617" s="237" t="s">
        <v>19</v>
      </c>
      <c r="I617" s="239"/>
      <c r="J617" s="235"/>
      <c r="K617" s="235"/>
      <c r="L617" s="240"/>
      <c r="M617" s="241"/>
      <c r="N617" s="242"/>
      <c r="O617" s="242"/>
      <c r="P617" s="242"/>
      <c r="Q617" s="242"/>
      <c r="R617" s="242"/>
      <c r="S617" s="242"/>
      <c r="T617" s="24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4" t="s">
        <v>215</v>
      </c>
      <c r="AU617" s="244" t="s">
        <v>81</v>
      </c>
      <c r="AV617" s="13" t="s">
        <v>79</v>
      </c>
      <c r="AW617" s="13" t="s">
        <v>33</v>
      </c>
      <c r="AX617" s="13" t="s">
        <v>72</v>
      </c>
      <c r="AY617" s="244" t="s">
        <v>203</v>
      </c>
    </row>
    <row r="618" s="13" customFormat="1">
      <c r="A618" s="13"/>
      <c r="B618" s="234"/>
      <c r="C618" s="235"/>
      <c r="D618" s="236" t="s">
        <v>215</v>
      </c>
      <c r="E618" s="237" t="s">
        <v>19</v>
      </c>
      <c r="F618" s="238" t="s">
        <v>1382</v>
      </c>
      <c r="G618" s="235"/>
      <c r="H618" s="237" t="s">
        <v>19</v>
      </c>
      <c r="I618" s="239"/>
      <c r="J618" s="235"/>
      <c r="K618" s="235"/>
      <c r="L618" s="240"/>
      <c r="M618" s="241"/>
      <c r="N618" s="242"/>
      <c r="O618" s="242"/>
      <c r="P618" s="242"/>
      <c r="Q618" s="242"/>
      <c r="R618" s="242"/>
      <c r="S618" s="242"/>
      <c r="T618" s="24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4" t="s">
        <v>215</v>
      </c>
      <c r="AU618" s="244" t="s">
        <v>81</v>
      </c>
      <c r="AV618" s="13" t="s">
        <v>79</v>
      </c>
      <c r="AW618" s="13" t="s">
        <v>33</v>
      </c>
      <c r="AX618" s="13" t="s">
        <v>72</v>
      </c>
      <c r="AY618" s="244" t="s">
        <v>203</v>
      </c>
    </row>
    <row r="619" s="13" customFormat="1">
      <c r="A619" s="13"/>
      <c r="B619" s="234"/>
      <c r="C619" s="235"/>
      <c r="D619" s="236" t="s">
        <v>215</v>
      </c>
      <c r="E619" s="237" t="s">
        <v>19</v>
      </c>
      <c r="F619" s="238" t="s">
        <v>400</v>
      </c>
      <c r="G619" s="235"/>
      <c r="H619" s="237" t="s">
        <v>19</v>
      </c>
      <c r="I619" s="239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215</v>
      </c>
      <c r="AU619" s="244" t="s">
        <v>81</v>
      </c>
      <c r="AV619" s="13" t="s">
        <v>79</v>
      </c>
      <c r="AW619" s="13" t="s">
        <v>33</v>
      </c>
      <c r="AX619" s="13" t="s">
        <v>72</v>
      </c>
      <c r="AY619" s="244" t="s">
        <v>203</v>
      </c>
    </row>
    <row r="620" s="13" customFormat="1">
      <c r="A620" s="13"/>
      <c r="B620" s="234"/>
      <c r="C620" s="235"/>
      <c r="D620" s="236" t="s">
        <v>215</v>
      </c>
      <c r="E620" s="237" t="s">
        <v>19</v>
      </c>
      <c r="F620" s="238" t="s">
        <v>403</v>
      </c>
      <c r="G620" s="235"/>
      <c r="H620" s="237" t="s">
        <v>19</v>
      </c>
      <c r="I620" s="239"/>
      <c r="J620" s="235"/>
      <c r="K620" s="235"/>
      <c r="L620" s="240"/>
      <c r="M620" s="241"/>
      <c r="N620" s="242"/>
      <c r="O620" s="242"/>
      <c r="P620" s="242"/>
      <c r="Q620" s="242"/>
      <c r="R620" s="242"/>
      <c r="S620" s="242"/>
      <c r="T620" s="24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4" t="s">
        <v>215</v>
      </c>
      <c r="AU620" s="244" t="s">
        <v>81</v>
      </c>
      <c r="AV620" s="13" t="s">
        <v>79</v>
      </c>
      <c r="AW620" s="13" t="s">
        <v>33</v>
      </c>
      <c r="AX620" s="13" t="s">
        <v>72</v>
      </c>
      <c r="AY620" s="244" t="s">
        <v>203</v>
      </c>
    </row>
    <row r="621" s="14" customFormat="1">
      <c r="A621" s="14"/>
      <c r="B621" s="245"/>
      <c r="C621" s="246"/>
      <c r="D621" s="236" t="s">
        <v>215</v>
      </c>
      <c r="E621" s="247" t="s">
        <v>19</v>
      </c>
      <c r="F621" s="248" t="s">
        <v>1482</v>
      </c>
      <c r="G621" s="246"/>
      <c r="H621" s="249">
        <v>47.356999999999999</v>
      </c>
      <c r="I621" s="250"/>
      <c r="J621" s="246"/>
      <c r="K621" s="246"/>
      <c r="L621" s="251"/>
      <c r="M621" s="252"/>
      <c r="N621" s="253"/>
      <c r="O621" s="253"/>
      <c r="P621" s="253"/>
      <c r="Q621" s="253"/>
      <c r="R621" s="253"/>
      <c r="S621" s="253"/>
      <c r="T621" s="25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5" t="s">
        <v>215</v>
      </c>
      <c r="AU621" s="255" t="s">
        <v>81</v>
      </c>
      <c r="AV621" s="14" t="s">
        <v>81</v>
      </c>
      <c r="AW621" s="14" t="s">
        <v>33</v>
      </c>
      <c r="AX621" s="14" t="s">
        <v>72</v>
      </c>
      <c r="AY621" s="255" t="s">
        <v>203</v>
      </c>
    </row>
    <row r="622" s="13" customFormat="1">
      <c r="A622" s="13"/>
      <c r="B622" s="234"/>
      <c r="C622" s="235"/>
      <c r="D622" s="236" t="s">
        <v>215</v>
      </c>
      <c r="E622" s="237" t="s">
        <v>19</v>
      </c>
      <c r="F622" s="238" t="s">
        <v>1366</v>
      </c>
      <c r="G622" s="235"/>
      <c r="H622" s="237" t="s">
        <v>19</v>
      </c>
      <c r="I622" s="239"/>
      <c r="J622" s="235"/>
      <c r="K622" s="235"/>
      <c r="L622" s="240"/>
      <c r="M622" s="241"/>
      <c r="N622" s="242"/>
      <c r="O622" s="242"/>
      <c r="P622" s="242"/>
      <c r="Q622" s="242"/>
      <c r="R622" s="242"/>
      <c r="S622" s="242"/>
      <c r="T622" s="24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4" t="s">
        <v>215</v>
      </c>
      <c r="AU622" s="244" t="s">
        <v>81</v>
      </c>
      <c r="AV622" s="13" t="s">
        <v>79</v>
      </c>
      <c r="AW622" s="13" t="s">
        <v>33</v>
      </c>
      <c r="AX622" s="13" t="s">
        <v>72</v>
      </c>
      <c r="AY622" s="244" t="s">
        <v>203</v>
      </c>
    </row>
    <row r="623" s="13" customFormat="1">
      <c r="A623" s="13"/>
      <c r="B623" s="234"/>
      <c r="C623" s="235"/>
      <c r="D623" s="236" t="s">
        <v>215</v>
      </c>
      <c r="E623" s="237" t="s">
        <v>19</v>
      </c>
      <c r="F623" s="238" t="s">
        <v>1483</v>
      </c>
      <c r="G623" s="235"/>
      <c r="H623" s="237" t="s">
        <v>19</v>
      </c>
      <c r="I623" s="239"/>
      <c r="J623" s="235"/>
      <c r="K623" s="235"/>
      <c r="L623" s="240"/>
      <c r="M623" s="241"/>
      <c r="N623" s="242"/>
      <c r="O623" s="242"/>
      <c r="P623" s="242"/>
      <c r="Q623" s="242"/>
      <c r="R623" s="242"/>
      <c r="S623" s="242"/>
      <c r="T623" s="24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4" t="s">
        <v>215</v>
      </c>
      <c r="AU623" s="244" t="s">
        <v>81</v>
      </c>
      <c r="AV623" s="13" t="s">
        <v>79</v>
      </c>
      <c r="AW623" s="13" t="s">
        <v>33</v>
      </c>
      <c r="AX623" s="13" t="s">
        <v>72</v>
      </c>
      <c r="AY623" s="244" t="s">
        <v>203</v>
      </c>
    </row>
    <row r="624" s="13" customFormat="1">
      <c r="A624" s="13"/>
      <c r="B624" s="234"/>
      <c r="C624" s="235"/>
      <c r="D624" s="236" t="s">
        <v>215</v>
      </c>
      <c r="E624" s="237" t="s">
        <v>19</v>
      </c>
      <c r="F624" s="238" t="s">
        <v>1385</v>
      </c>
      <c r="G624" s="235"/>
      <c r="H624" s="237" t="s">
        <v>19</v>
      </c>
      <c r="I624" s="239"/>
      <c r="J624" s="235"/>
      <c r="K624" s="235"/>
      <c r="L624" s="240"/>
      <c r="M624" s="241"/>
      <c r="N624" s="242"/>
      <c r="O624" s="242"/>
      <c r="P624" s="242"/>
      <c r="Q624" s="242"/>
      <c r="R624" s="242"/>
      <c r="S624" s="242"/>
      <c r="T624" s="24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4" t="s">
        <v>215</v>
      </c>
      <c r="AU624" s="244" t="s">
        <v>81</v>
      </c>
      <c r="AV624" s="13" t="s">
        <v>79</v>
      </c>
      <c r="AW624" s="13" t="s">
        <v>33</v>
      </c>
      <c r="AX624" s="13" t="s">
        <v>72</v>
      </c>
      <c r="AY624" s="244" t="s">
        <v>203</v>
      </c>
    </row>
    <row r="625" s="13" customFormat="1">
      <c r="A625" s="13"/>
      <c r="B625" s="234"/>
      <c r="C625" s="235"/>
      <c r="D625" s="236" t="s">
        <v>215</v>
      </c>
      <c r="E625" s="237" t="s">
        <v>19</v>
      </c>
      <c r="F625" s="238" t="s">
        <v>400</v>
      </c>
      <c r="G625" s="235"/>
      <c r="H625" s="237" t="s">
        <v>19</v>
      </c>
      <c r="I625" s="239"/>
      <c r="J625" s="235"/>
      <c r="K625" s="235"/>
      <c r="L625" s="240"/>
      <c r="M625" s="241"/>
      <c r="N625" s="242"/>
      <c r="O625" s="242"/>
      <c r="P625" s="242"/>
      <c r="Q625" s="242"/>
      <c r="R625" s="242"/>
      <c r="S625" s="242"/>
      <c r="T625" s="24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4" t="s">
        <v>215</v>
      </c>
      <c r="AU625" s="244" t="s">
        <v>81</v>
      </c>
      <c r="AV625" s="13" t="s">
        <v>79</v>
      </c>
      <c r="AW625" s="13" t="s">
        <v>33</v>
      </c>
      <c r="AX625" s="13" t="s">
        <v>72</v>
      </c>
      <c r="AY625" s="244" t="s">
        <v>203</v>
      </c>
    </row>
    <row r="626" s="13" customFormat="1">
      <c r="A626" s="13"/>
      <c r="B626" s="234"/>
      <c r="C626" s="235"/>
      <c r="D626" s="236" t="s">
        <v>215</v>
      </c>
      <c r="E626" s="237" t="s">
        <v>19</v>
      </c>
      <c r="F626" s="238" t="s">
        <v>401</v>
      </c>
      <c r="G626" s="235"/>
      <c r="H626" s="237" t="s">
        <v>19</v>
      </c>
      <c r="I626" s="239"/>
      <c r="J626" s="235"/>
      <c r="K626" s="235"/>
      <c r="L626" s="240"/>
      <c r="M626" s="241"/>
      <c r="N626" s="242"/>
      <c r="O626" s="242"/>
      <c r="P626" s="242"/>
      <c r="Q626" s="242"/>
      <c r="R626" s="242"/>
      <c r="S626" s="242"/>
      <c r="T626" s="24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4" t="s">
        <v>215</v>
      </c>
      <c r="AU626" s="244" t="s">
        <v>81</v>
      </c>
      <c r="AV626" s="13" t="s">
        <v>79</v>
      </c>
      <c r="AW626" s="13" t="s">
        <v>33</v>
      </c>
      <c r="AX626" s="13" t="s">
        <v>72</v>
      </c>
      <c r="AY626" s="244" t="s">
        <v>203</v>
      </c>
    </row>
    <row r="627" s="14" customFormat="1">
      <c r="A627" s="14"/>
      <c r="B627" s="245"/>
      <c r="C627" s="246"/>
      <c r="D627" s="236" t="s">
        <v>215</v>
      </c>
      <c r="E627" s="247" t="s">
        <v>19</v>
      </c>
      <c r="F627" s="248" t="s">
        <v>1386</v>
      </c>
      <c r="G627" s="246"/>
      <c r="H627" s="249">
        <v>2.7000000000000002</v>
      </c>
      <c r="I627" s="250"/>
      <c r="J627" s="246"/>
      <c r="K627" s="246"/>
      <c r="L627" s="251"/>
      <c r="M627" s="252"/>
      <c r="N627" s="253"/>
      <c r="O627" s="253"/>
      <c r="P627" s="253"/>
      <c r="Q627" s="253"/>
      <c r="R627" s="253"/>
      <c r="S627" s="253"/>
      <c r="T627" s="25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5" t="s">
        <v>215</v>
      </c>
      <c r="AU627" s="255" t="s">
        <v>81</v>
      </c>
      <c r="AV627" s="14" t="s">
        <v>81</v>
      </c>
      <c r="AW627" s="14" t="s">
        <v>33</v>
      </c>
      <c r="AX627" s="14" t="s">
        <v>72</v>
      </c>
      <c r="AY627" s="255" t="s">
        <v>203</v>
      </c>
    </row>
    <row r="628" s="13" customFormat="1">
      <c r="A628" s="13"/>
      <c r="B628" s="234"/>
      <c r="C628" s="235"/>
      <c r="D628" s="236" t="s">
        <v>215</v>
      </c>
      <c r="E628" s="237" t="s">
        <v>19</v>
      </c>
      <c r="F628" s="238" t="s">
        <v>1366</v>
      </c>
      <c r="G628" s="235"/>
      <c r="H628" s="237" t="s">
        <v>19</v>
      </c>
      <c r="I628" s="239"/>
      <c r="J628" s="235"/>
      <c r="K628" s="235"/>
      <c r="L628" s="240"/>
      <c r="M628" s="241"/>
      <c r="N628" s="242"/>
      <c r="O628" s="242"/>
      <c r="P628" s="242"/>
      <c r="Q628" s="242"/>
      <c r="R628" s="242"/>
      <c r="S628" s="242"/>
      <c r="T628" s="24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4" t="s">
        <v>215</v>
      </c>
      <c r="AU628" s="244" t="s">
        <v>81</v>
      </c>
      <c r="AV628" s="13" t="s">
        <v>79</v>
      </c>
      <c r="AW628" s="13" t="s">
        <v>33</v>
      </c>
      <c r="AX628" s="13" t="s">
        <v>72</v>
      </c>
      <c r="AY628" s="244" t="s">
        <v>203</v>
      </c>
    </row>
    <row r="629" s="13" customFormat="1">
      <c r="A629" s="13"/>
      <c r="B629" s="234"/>
      <c r="C629" s="235"/>
      <c r="D629" s="236" t="s">
        <v>215</v>
      </c>
      <c r="E629" s="237" t="s">
        <v>19</v>
      </c>
      <c r="F629" s="238" t="s">
        <v>1484</v>
      </c>
      <c r="G629" s="235"/>
      <c r="H629" s="237" t="s">
        <v>19</v>
      </c>
      <c r="I629" s="239"/>
      <c r="J629" s="235"/>
      <c r="K629" s="235"/>
      <c r="L629" s="240"/>
      <c r="M629" s="241"/>
      <c r="N629" s="242"/>
      <c r="O629" s="242"/>
      <c r="P629" s="242"/>
      <c r="Q629" s="242"/>
      <c r="R629" s="242"/>
      <c r="S629" s="242"/>
      <c r="T629" s="24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4" t="s">
        <v>215</v>
      </c>
      <c r="AU629" s="244" t="s">
        <v>81</v>
      </c>
      <c r="AV629" s="13" t="s">
        <v>79</v>
      </c>
      <c r="AW629" s="13" t="s">
        <v>33</v>
      </c>
      <c r="AX629" s="13" t="s">
        <v>72</v>
      </c>
      <c r="AY629" s="244" t="s">
        <v>203</v>
      </c>
    </row>
    <row r="630" s="13" customFormat="1">
      <c r="A630" s="13"/>
      <c r="B630" s="234"/>
      <c r="C630" s="235"/>
      <c r="D630" s="236" t="s">
        <v>215</v>
      </c>
      <c r="E630" s="237" t="s">
        <v>19</v>
      </c>
      <c r="F630" s="238" t="s">
        <v>1385</v>
      </c>
      <c r="G630" s="235"/>
      <c r="H630" s="237" t="s">
        <v>19</v>
      </c>
      <c r="I630" s="239"/>
      <c r="J630" s="235"/>
      <c r="K630" s="235"/>
      <c r="L630" s="240"/>
      <c r="M630" s="241"/>
      <c r="N630" s="242"/>
      <c r="O630" s="242"/>
      <c r="P630" s="242"/>
      <c r="Q630" s="242"/>
      <c r="R630" s="242"/>
      <c r="S630" s="242"/>
      <c r="T630" s="24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4" t="s">
        <v>215</v>
      </c>
      <c r="AU630" s="244" t="s">
        <v>81</v>
      </c>
      <c r="AV630" s="13" t="s">
        <v>79</v>
      </c>
      <c r="AW630" s="13" t="s">
        <v>33</v>
      </c>
      <c r="AX630" s="13" t="s">
        <v>72</v>
      </c>
      <c r="AY630" s="244" t="s">
        <v>203</v>
      </c>
    </row>
    <row r="631" s="13" customFormat="1">
      <c r="A631" s="13"/>
      <c r="B631" s="234"/>
      <c r="C631" s="235"/>
      <c r="D631" s="236" t="s">
        <v>215</v>
      </c>
      <c r="E631" s="237" t="s">
        <v>19</v>
      </c>
      <c r="F631" s="238" t="s">
        <v>400</v>
      </c>
      <c r="G631" s="235"/>
      <c r="H631" s="237" t="s">
        <v>19</v>
      </c>
      <c r="I631" s="239"/>
      <c r="J631" s="235"/>
      <c r="K631" s="235"/>
      <c r="L631" s="240"/>
      <c r="M631" s="241"/>
      <c r="N631" s="242"/>
      <c r="O631" s="242"/>
      <c r="P631" s="242"/>
      <c r="Q631" s="242"/>
      <c r="R631" s="242"/>
      <c r="S631" s="242"/>
      <c r="T631" s="24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4" t="s">
        <v>215</v>
      </c>
      <c r="AU631" s="244" t="s">
        <v>81</v>
      </c>
      <c r="AV631" s="13" t="s">
        <v>79</v>
      </c>
      <c r="AW631" s="13" t="s">
        <v>33</v>
      </c>
      <c r="AX631" s="13" t="s">
        <v>72</v>
      </c>
      <c r="AY631" s="244" t="s">
        <v>203</v>
      </c>
    </row>
    <row r="632" s="13" customFormat="1">
      <c r="A632" s="13"/>
      <c r="B632" s="234"/>
      <c r="C632" s="235"/>
      <c r="D632" s="236" t="s">
        <v>215</v>
      </c>
      <c r="E632" s="237" t="s">
        <v>19</v>
      </c>
      <c r="F632" s="238" t="s">
        <v>403</v>
      </c>
      <c r="G632" s="235"/>
      <c r="H632" s="237" t="s">
        <v>19</v>
      </c>
      <c r="I632" s="239"/>
      <c r="J632" s="235"/>
      <c r="K632" s="235"/>
      <c r="L632" s="240"/>
      <c r="M632" s="241"/>
      <c r="N632" s="242"/>
      <c r="O632" s="242"/>
      <c r="P632" s="242"/>
      <c r="Q632" s="242"/>
      <c r="R632" s="242"/>
      <c r="S632" s="242"/>
      <c r="T632" s="24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4" t="s">
        <v>215</v>
      </c>
      <c r="AU632" s="244" t="s">
        <v>81</v>
      </c>
      <c r="AV632" s="13" t="s">
        <v>79</v>
      </c>
      <c r="AW632" s="13" t="s">
        <v>33</v>
      </c>
      <c r="AX632" s="13" t="s">
        <v>72</v>
      </c>
      <c r="AY632" s="244" t="s">
        <v>203</v>
      </c>
    </row>
    <row r="633" s="14" customFormat="1">
      <c r="A633" s="14"/>
      <c r="B633" s="245"/>
      <c r="C633" s="246"/>
      <c r="D633" s="236" t="s">
        <v>215</v>
      </c>
      <c r="E633" s="247" t="s">
        <v>19</v>
      </c>
      <c r="F633" s="248" t="s">
        <v>1485</v>
      </c>
      <c r="G633" s="246"/>
      <c r="H633" s="249">
        <v>16.257000000000001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5" t="s">
        <v>215</v>
      </c>
      <c r="AU633" s="255" t="s">
        <v>81</v>
      </c>
      <c r="AV633" s="14" t="s">
        <v>81</v>
      </c>
      <c r="AW633" s="14" t="s">
        <v>33</v>
      </c>
      <c r="AX633" s="14" t="s">
        <v>72</v>
      </c>
      <c r="AY633" s="255" t="s">
        <v>203</v>
      </c>
    </row>
    <row r="634" s="15" customFormat="1">
      <c r="A634" s="15"/>
      <c r="B634" s="256"/>
      <c r="C634" s="257"/>
      <c r="D634" s="236" t="s">
        <v>215</v>
      </c>
      <c r="E634" s="258" t="s">
        <v>19</v>
      </c>
      <c r="F634" s="259" t="s">
        <v>246</v>
      </c>
      <c r="G634" s="257"/>
      <c r="H634" s="260">
        <v>527.005</v>
      </c>
      <c r="I634" s="261"/>
      <c r="J634" s="257"/>
      <c r="K634" s="257"/>
      <c r="L634" s="262"/>
      <c r="M634" s="267"/>
      <c r="N634" s="268"/>
      <c r="O634" s="268"/>
      <c r="P634" s="268"/>
      <c r="Q634" s="268"/>
      <c r="R634" s="268"/>
      <c r="S634" s="268"/>
      <c r="T634" s="269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66" t="s">
        <v>215</v>
      </c>
      <c r="AU634" s="266" t="s">
        <v>81</v>
      </c>
      <c r="AV634" s="15" t="s">
        <v>211</v>
      </c>
      <c r="AW634" s="15" t="s">
        <v>33</v>
      </c>
      <c r="AX634" s="15" t="s">
        <v>79</v>
      </c>
      <c r="AY634" s="266" t="s">
        <v>203</v>
      </c>
    </row>
    <row r="635" s="2" customFormat="1" ht="6.96" customHeight="1">
      <c r="A635" s="40"/>
      <c r="B635" s="61"/>
      <c r="C635" s="62"/>
      <c r="D635" s="62"/>
      <c r="E635" s="62"/>
      <c r="F635" s="62"/>
      <c r="G635" s="62"/>
      <c r="H635" s="62"/>
      <c r="I635" s="62"/>
      <c r="J635" s="62"/>
      <c r="K635" s="62"/>
      <c r="L635" s="46"/>
      <c r="M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</sheetData>
  <sheetProtection sheet="1" autoFilter="0" formatColumns="0" formatRows="0" objects="1" scenarios="1" spinCount="100000" saltValue="wPwNU0x3RQ7ta1311Tu/Vptt/dnb8XiOubYCZimfdNokWKMFYOw98ZxNlIHMm1ZMiXoX3OShDR0q7rd+cNnDJw==" hashValue="pt75p44bEC90U9ZCquep97XkPlRZaChwewM1w8RYduU5/qZwmR6QTnqO+aW9HZorBdEeWi0ZI4Y4tXYD2XpFdw==" algorithmName="SHA-512" password="CC35"/>
  <autoFilter ref="C99:K63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hyperlinks>
    <hyperlink ref="F104" r:id="rId1" display="https://podminky.urs.cz/item/CS_URS_2025_01/949101111"/>
    <hyperlink ref="F162" r:id="rId2" display="https://podminky.urs.cz/item/CS_URS_2025_01/965045113"/>
    <hyperlink ref="F177" r:id="rId3" display="https://podminky.urs.cz/item/CS_URS_2025_01/965046111"/>
    <hyperlink ref="F186" r:id="rId4" display="https://podminky.urs.cz/item/CS_URS_2025_01/968072455"/>
    <hyperlink ref="F231" r:id="rId5" display="https://podminky.urs.cz/item/CS_URS_2025_01/968072456"/>
    <hyperlink ref="F241" r:id="rId6" display="https://podminky.urs.cz/item/CS_URS_2025_01/973031325"/>
    <hyperlink ref="F274" r:id="rId7" display="https://podminky.urs.cz/item/CS_URS_2025_01/971033561"/>
    <hyperlink ref="F308" r:id="rId8" display="https://podminky.urs.cz/item/CS_URS_2025_01/997013211"/>
    <hyperlink ref="F310" r:id="rId9" display="https://podminky.urs.cz/item/CS_URS_2025_01/997013501"/>
    <hyperlink ref="F312" r:id="rId10" display="https://podminky.urs.cz/item/CS_URS_2025_01/997013509"/>
    <hyperlink ref="F315" r:id="rId11" display="https://podminky.urs.cz/item/CS_URS_2025_01/997013601"/>
    <hyperlink ref="F319" r:id="rId12" display="https://podminky.urs.cz/item/CS_URS_2025_01/997013603"/>
    <hyperlink ref="F324" r:id="rId13" display="https://podminky.urs.cz/item/CS_URS_2025_01/997013631"/>
    <hyperlink ref="F328" r:id="rId14" display="https://podminky.urs.cz/item/CS_URS_2025_01/997013811"/>
    <hyperlink ref="F331" r:id="rId15" display="https://podminky.urs.cz/item/CS_URS_2025_01/997013813"/>
    <hyperlink ref="F337" r:id="rId16" display="https://podminky.urs.cz/item/CS_URS_2025_01/766691914"/>
    <hyperlink ref="F382" r:id="rId17" display="https://podminky.urs.cz/item/CS_URS_2025_01/766691915"/>
    <hyperlink ref="F392" r:id="rId18" display="https://podminky.urs.cz/item/CS_URS_2025_01/776201811"/>
    <hyperlink ref="F414" r:id="rId19" display="https://podminky.urs.cz/item/CS_URS_2025_01/784121001"/>
    <hyperlink ref="F525" r:id="rId20" display="https://podminky.urs.cz/item/CS_URS_2025_01/784121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Domov seniorů Vojkov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1362</v>
      </c>
      <c r="F9" s="1"/>
      <c r="G9" s="1"/>
      <c r="H9" s="1"/>
      <c r="L9" s="22"/>
    </row>
    <row r="10" s="1" customFormat="1" ht="12" customHeight="1">
      <c r="B10" s="22"/>
      <c r="D10" s="145" t="s">
        <v>172</v>
      </c>
      <c r="L10" s="22"/>
    </row>
    <row r="11" s="2" customFormat="1" ht="16.5" customHeight="1">
      <c r="A11" s="40"/>
      <c r="B11" s="46"/>
      <c r="C11" s="40"/>
      <c r="D11" s="40"/>
      <c r="E11" s="147" t="s">
        <v>1363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174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1487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12. 5. 2025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71.25" customHeight="1">
      <c r="A31" s="151"/>
      <c r="B31" s="152"/>
      <c r="C31" s="151"/>
      <c r="D31" s="151"/>
      <c r="E31" s="153" t="s">
        <v>176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ROUND(J98,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ROUND((SUM(BE98:BE511)),  2)</f>
        <v>0</v>
      </c>
      <c r="G37" s="40"/>
      <c r="H37" s="40"/>
      <c r="I37" s="160">
        <v>0.20999999999999999</v>
      </c>
      <c r="J37" s="159">
        <f>ROUND(((SUM(BE98:BE511))*I37),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ROUND((SUM(BF98:BF511)),  2)</f>
        <v>0</v>
      </c>
      <c r="G38" s="40"/>
      <c r="H38" s="40"/>
      <c r="I38" s="160">
        <v>0.12</v>
      </c>
      <c r="J38" s="159">
        <f>ROUND(((SUM(BF98:BF511))*I38),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ROUND((SUM(BG98:BG511)),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ROUND((SUM(BH98:BH511)),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ROUND((SUM(BI98:BI511)),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177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Domov seniorů Vojkov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1362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172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1363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174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2025-074-2-01-02 - Budova 9- bourací práce- 2.NP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Vojkov 1, Vrchotovy Janovice</v>
      </c>
      <c r="G60" s="42"/>
      <c r="H60" s="42"/>
      <c r="I60" s="34" t="s">
        <v>23</v>
      </c>
      <c r="J60" s="74" t="str">
        <f>IF(J16="","",J16)</f>
        <v>12. 5. 2025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Domov seniorů Vojkov 1, Vrchotovy Janovice</v>
      </c>
      <c r="G62" s="42"/>
      <c r="H62" s="42"/>
      <c r="I62" s="34" t="s">
        <v>31</v>
      </c>
      <c r="J62" s="38" t="str">
        <f>E25</f>
        <v>ČOS exim,s.r.o. Alešova 26, České Budějovice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Dana Mlejnková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J98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J99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182</v>
      </c>
      <c r="E69" s="186"/>
      <c r="F69" s="186"/>
      <c r="G69" s="186"/>
      <c r="H69" s="186"/>
      <c r="I69" s="186"/>
      <c r="J69" s="187">
        <f>J100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183</v>
      </c>
      <c r="E70" s="186"/>
      <c r="F70" s="186"/>
      <c r="G70" s="186"/>
      <c r="H70" s="186"/>
      <c r="I70" s="186"/>
      <c r="J70" s="187">
        <f>J158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184</v>
      </c>
      <c r="E71" s="186"/>
      <c r="F71" s="186"/>
      <c r="G71" s="186"/>
      <c r="H71" s="186"/>
      <c r="I71" s="186"/>
      <c r="J71" s="187">
        <f>J213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185</v>
      </c>
      <c r="E72" s="181"/>
      <c r="F72" s="181"/>
      <c r="G72" s="181"/>
      <c r="H72" s="181"/>
      <c r="I72" s="181"/>
      <c r="J72" s="182">
        <f>J233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6"/>
      <c r="D73" s="185" t="s">
        <v>186</v>
      </c>
      <c r="E73" s="186"/>
      <c r="F73" s="186"/>
      <c r="G73" s="186"/>
      <c r="H73" s="186"/>
      <c r="I73" s="186"/>
      <c r="J73" s="187">
        <f>J234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6"/>
      <c r="D74" s="185" t="s">
        <v>187</v>
      </c>
      <c r="E74" s="186"/>
      <c r="F74" s="186"/>
      <c r="G74" s="186"/>
      <c r="H74" s="186"/>
      <c r="I74" s="186"/>
      <c r="J74" s="187">
        <f>J289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188</v>
      </c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172" t="str">
        <f>E7</f>
        <v>Domov seniorů Vojkov</v>
      </c>
      <c r="F84" s="34"/>
      <c r="G84" s="34"/>
      <c r="H84" s="34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170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1" customFormat="1" ht="16.5" customHeight="1">
      <c r="B86" s="23"/>
      <c r="C86" s="24"/>
      <c r="D86" s="24"/>
      <c r="E86" s="172" t="s">
        <v>1362</v>
      </c>
      <c r="F86" s="24"/>
      <c r="G86" s="24"/>
      <c r="H86" s="24"/>
      <c r="I86" s="24"/>
      <c r="J86" s="24"/>
      <c r="K86" s="24"/>
      <c r="L86" s="22"/>
    </row>
    <row r="87" s="1" customFormat="1" ht="12" customHeight="1">
      <c r="B87" s="23"/>
      <c r="C87" s="34" t="s">
        <v>172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2" customFormat="1" ht="16.5" customHeight="1">
      <c r="A88" s="40"/>
      <c r="B88" s="41"/>
      <c r="C88" s="42"/>
      <c r="D88" s="42"/>
      <c r="E88" s="173" t="s">
        <v>1363</v>
      </c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174</v>
      </c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6.5" customHeight="1">
      <c r="A90" s="40"/>
      <c r="B90" s="41"/>
      <c r="C90" s="42"/>
      <c r="D90" s="42"/>
      <c r="E90" s="71" t="str">
        <f>E13</f>
        <v>2025-074-2-01-02 - Budova 9- bourací práce- 2.NP</v>
      </c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21</v>
      </c>
      <c r="D92" s="42"/>
      <c r="E92" s="42"/>
      <c r="F92" s="29" t="str">
        <f>F16</f>
        <v>Vojkov 1, Vrchotovy Janovice</v>
      </c>
      <c r="G92" s="42"/>
      <c r="H92" s="42"/>
      <c r="I92" s="34" t="s">
        <v>23</v>
      </c>
      <c r="J92" s="74" t="str">
        <f>IF(J16="","",J16)</f>
        <v>12. 5. 2025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40.05" customHeight="1">
      <c r="A94" s="40"/>
      <c r="B94" s="41"/>
      <c r="C94" s="34" t="s">
        <v>25</v>
      </c>
      <c r="D94" s="42"/>
      <c r="E94" s="42"/>
      <c r="F94" s="29" t="str">
        <f>E19</f>
        <v>Domov seniorů Vojkov 1, Vrchotovy Janovice</v>
      </c>
      <c r="G94" s="42"/>
      <c r="H94" s="42"/>
      <c r="I94" s="34" t="s">
        <v>31</v>
      </c>
      <c r="J94" s="38" t="str">
        <f>E25</f>
        <v>ČOS exim,s.r.o. Alešova 26, České Budějovice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29</v>
      </c>
      <c r="D95" s="42"/>
      <c r="E95" s="42"/>
      <c r="F95" s="29" t="str">
        <f>IF(E22="","",E22)</f>
        <v>Vyplň údaj</v>
      </c>
      <c r="G95" s="42"/>
      <c r="H95" s="42"/>
      <c r="I95" s="34" t="s">
        <v>34</v>
      </c>
      <c r="J95" s="38" t="str">
        <f>E28</f>
        <v>Ing. Dana Mlejnková</v>
      </c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0.32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1" customFormat="1" ht="29.28" customHeight="1">
      <c r="A97" s="189"/>
      <c r="B97" s="190"/>
      <c r="C97" s="191" t="s">
        <v>189</v>
      </c>
      <c r="D97" s="192" t="s">
        <v>57</v>
      </c>
      <c r="E97" s="192" t="s">
        <v>53</v>
      </c>
      <c r="F97" s="192" t="s">
        <v>54</v>
      </c>
      <c r="G97" s="192" t="s">
        <v>190</v>
      </c>
      <c r="H97" s="192" t="s">
        <v>191</v>
      </c>
      <c r="I97" s="192" t="s">
        <v>192</v>
      </c>
      <c r="J97" s="192" t="s">
        <v>179</v>
      </c>
      <c r="K97" s="193" t="s">
        <v>193</v>
      </c>
      <c r="L97" s="194"/>
      <c r="M97" s="94" t="s">
        <v>19</v>
      </c>
      <c r="N97" s="95" t="s">
        <v>42</v>
      </c>
      <c r="O97" s="95" t="s">
        <v>194</v>
      </c>
      <c r="P97" s="95" t="s">
        <v>195</v>
      </c>
      <c r="Q97" s="95" t="s">
        <v>196</v>
      </c>
      <c r="R97" s="95" t="s">
        <v>197</v>
      </c>
      <c r="S97" s="95" t="s">
        <v>198</v>
      </c>
      <c r="T97" s="96" t="s">
        <v>199</v>
      </c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</row>
    <row r="98" s="2" customFormat="1" ht="22.8" customHeight="1">
      <c r="A98" s="40"/>
      <c r="B98" s="41"/>
      <c r="C98" s="101" t="s">
        <v>200</v>
      </c>
      <c r="D98" s="42"/>
      <c r="E98" s="42"/>
      <c r="F98" s="42"/>
      <c r="G98" s="42"/>
      <c r="H98" s="42"/>
      <c r="I98" s="42"/>
      <c r="J98" s="195">
        <f>BK98</f>
        <v>0</v>
      </c>
      <c r="K98" s="42"/>
      <c r="L98" s="46"/>
      <c r="M98" s="97"/>
      <c r="N98" s="196"/>
      <c r="O98" s="98"/>
      <c r="P98" s="197">
        <f>P99+P233</f>
        <v>0</v>
      </c>
      <c r="Q98" s="98"/>
      <c r="R98" s="197">
        <f>R99+R233</f>
        <v>0.45506200000000002</v>
      </c>
      <c r="S98" s="98"/>
      <c r="T98" s="198">
        <f>T99+T233</f>
        <v>1.2605312199999998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71</v>
      </c>
      <c r="AU98" s="19" t="s">
        <v>180</v>
      </c>
      <c r="BK98" s="199">
        <f>BK99+BK233</f>
        <v>0</v>
      </c>
    </row>
    <row r="99" s="12" customFormat="1" ht="25.92" customHeight="1">
      <c r="A99" s="12"/>
      <c r="B99" s="200"/>
      <c r="C99" s="201"/>
      <c r="D99" s="202" t="s">
        <v>71</v>
      </c>
      <c r="E99" s="203" t="s">
        <v>201</v>
      </c>
      <c r="F99" s="203" t="s">
        <v>202</v>
      </c>
      <c r="G99" s="201"/>
      <c r="H99" s="201"/>
      <c r="I99" s="204"/>
      <c r="J99" s="205">
        <f>BK99</f>
        <v>0</v>
      </c>
      <c r="K99" s="201"/>
      <c r="L99" s="206"/>
      <c r="M99" s="207"/>
      <c r="N99" s="208"/>
      <c r="O99" s="208"/>
      <c r="P99" s="209">
        <f>P100+P158+P213</f>
        <v>0</v>
      </c>
      <c r="Q99" s="208"/>
      <c r="R99" s="209">
        <f>R100+R158+R213</f>
        <v>0</v>
      </c>
      <c r="S99" s="208"/>
      <c r="T99" s="210">
        <f>T100+T158+T213</f>
        <v>0.91946199999999989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71</v>
      </c>
      <c r="AU99" s="212" t="s">
        <v>72</v>
      </c>
      <c r="AY99" s="211" t="s">
        <v>203</v>
      </c>
      <c r="BK99" s="213">
        <f>BK100+BK158+BK213</f>
        <v>0</v>
      </c>
    </row>
    <row r="100" s="12" customFormat="1" ht="22.8" customHeight="1">
      <c r="A100" s="12"/>
      <c r="B100" s="200"/>
      <c r="C100" s="201"/>
      <c r="D100" s="202" t="s">
        <v>71</v>
      </c>
      <c r="E100" s="214" t="s">
        <v>204</v>
      </c>
      <c r="F100" s="214" t="s">
        <v>205</v>
      </c>
      <c r="G100" s="201"/>
      <c r="H100" s="201"/>
      <c r="I100" s="204"/>
      <c r="J100" s="215">
        <f>BK100</f>
        <v>0</v>
      </c>
      <c r="K100" s="201"/>
      <c r="L100" s="206"/>
      <c r="M100" s="207"/>
      <c r="N100" s="208"/>
      <c r="O100" s="208"/>
      <c r="P100" s="209">
        <f>SUM(P101:P157)</f>
        <v>0</v>
      </c>
      <c r="Q100" s="208"/>
      <c r="R100" s="209">
        <f>SUM(R101:R157)</f>
        <v>0</v>
      </c>
      <c r="S100" s="208"/>
      <c r="T100" s="210">
        <f>SUM(T101:T157)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79</v>
      </c>
      <c r="AT100" s="212" t="s">
        <v>71</v>
      </c>
      <c r="AU100" s="212" t="s">
        <v>79</v>
      </c>
      <c r="AY100" s="211" t="s">
        <v>203</v>
      </c>
      <c r="BK100" s="213">
        <f>SUM(BK101:BK157)</f>
        <v>0</v>
      </c>
    </row>
    <row r="101" s="2" customFormat="1" ht="24.15" customHeight="1">
      <c r="A101" s="40"/>
      <c r="B101" s="41"/>
      <c r="C101" s="216" t="s">
        <v>79</v>
      </c>
      <c r="D101" s="216" t="s">
        <v>206</v>
      </c>
      <c r="E101" s="217" t="s">
        <v>207</v>
      </c>
      <c r="F101" s="218" t="s">
        <v>208</v>
      </c>
      <c r="G101" s="219" t="s">
        <v>209</v>
      </c>
      <c r="H101" s="220">
        <v>82.969999999999999</v>
      </c>
      <c r="I101" s="221"/>
      <c r="J101" s="222">
        <f>ROUND(I101*H101,2)</f>
        <v>0</v>
      </c>
      <c r="K101" s="218" t="s">
        <v>210</v>
      </c>
      <c r="L101" s="46"/>
      <c r="M101" s="223" t="s">
        <v>19</v>
      </c>
      <c r="N101" s="224" t="s">
        <v>43</v>
      </c>
      <c r="O101" s="86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7" t="s">
        <v>211</v>
      </c>
      <c r="AT101" s="227" t="s">
        <v>206</v>
      </c>
      <c r="AU101" s="227" t="s">
        <v>81</v>
      </c>
      <c r="AY101" s="19" t="s">
        <v>203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19" t="s">
        <v>79</v>
      </c>
      <c r="BK101" s="228">
        <f>ROUND(I101*H101,2)</f>
        <v>0</v>
      </c>
      <c r="BL101" s="19" t="s">
        <v>211</v>
      </c>
      <c r="BM101" s="227" t="s">
        <v>1488</v>
      </c>
    </row>
    <row r="102" s="2" customFormat="1">
      <c r="A102" s="40"/>
      <c r="B102" s="41"/>
      <c r="C102" s="42"/>
      <c r="D102" s="229" t="s">
        <v>213</v>
      </c>
      <c r="E102" s="42"/>
      <c r="F102" s="230" t="s">
        <v>214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213</v>
      </c>
      <c r="AU102" s="19" t="s">
        <v>81</v>
      </c>
    </row>
    <row r="103" s="13" customFormat="1">
      <c r="A103" s="13"/>
      <c r="B103" s="234"/>
      <c r="C103" s="235"/>
      <c r="D103" s="236" t="s">
        <v>215</v>
      </c>
      <c r="E103" s="237" t="s">
        <v>19</v>
      </c>
      <c r="F103" s="238" t="s">
        <v>1366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215</v>
      </c>
      <c r="AU103" s="244" t="s">
        <v>81</v>
      </c>
      <c r="AV103" s="13" t="s">
        <v>79</v>
      </c>
      <c r="AW103" s="13" t="s">
        <v>33</v>
      </c>
      <c r="AX103" s="13" t="s">
        <v>72</v>
      </c>
      <c r="AY103" s="244" t="s">
        <v>203</v>
      </c>
    </row>
    <row r="104" s="13" customFormat="1">
      <c r="A104" s="13"/>
      <c r="B104" s="234"/>
      <c r="C104" s="235"/>
      <c r="D104" s="236" t="s">
        <v>215</v>
      </c>
      <c r="E104" s="237" t="s">
        <v>19</v>
      </c>
      <c r="F104" s="238" t="s">
        <v>1489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215</v>
      </c>
      <c r="AU104" s="244" t="s">
        <v>81</v>
      </c>
      <c r="AV104" s="13" t="s">
        <v>79</v>
      </c>
      <c r="AW104" s="13" t="s">
        <v>33</v>
      </c>
      <c r="AX104" s="13" t="s">
        <v>72</v>
      </c>
      <c r="AY104" s="244" t="s">
        <v>203</v>
      </c>
    </row>
    <row r="105" s="13" customFormat="1">
      <c r="A105" s="13"/>
      <c r="B105" s="234"/>
      <c r="C105" s="235"/>
      <c r="D105" s="236" t="s">
        <v>215</v>
      </c>
      <c r="E105" s="237" t="s">
        <v>19</v>
      </c>
      <c r="F105" s="238" t="s">
        <v>1490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215</v>
      </c>
      <c r="AU105" s="244" t="s">
        <v>81</v>
      </c>
      <c r="AV105" s="13" t="s">
        <v>79</v>
      </c>
      <c r="AW105" s="13" t="s">
        <v>33</v>
      </c>
      <c r="AX105" s="13" t="s">
        <v>72</v>
      </c>
      <c r="AY105" s="244" t="s">
        <v>203</v>
      </c>
    </row>
    <row r="106" s="13" customFormat="1">
      <c r="A106" s="13"/>
      <c r="B106" s="234"/>
      <c r="C106" s="235"/>
      <c r="D106" s="236" t="s">
        <v>215</v>
      </c>
      <c r="E106" s="237" t="s">
        <v>19</v>
      </c>
      <c r="F106" s="238" t="s">
        <v>219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215</v>
      </c>
      <c r="AU106" s="244" t="s">
        <v>81</v>
      </c>
      <c r="AV106" s="13" t="s">
        <v>79</v>
      </c>
      <c r="AW106" s="13" t="s">
        <v>33</v>
      </c>
      <c r="AX106" s="13" t="s">
        <v>72</v>
      </c>
      <c r="AY106" s="244" t="s">
        <v>203</v>
      </c>
    </row>
    <row r="107" s="13" customFormat="1">
      <c r="A107" s="13"/>
      <c r="B107" s="234"/>
      <c r="C107" s="235"/>
      <c r="D107" s="236" t="s">
        <v>215</v>
      </c>
      <c r="E107" s="237" t="s">
        <v>19</v>
      </c>
      <c r="F107" s="238" t="s">
        <v>220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215</v>
      </c>
      <c r="AU107" s="244" t="s">
        <v>81</v>
      </c>
      <c r="AV107" s="13" t="s">
        <v>79</v>
      </c>
      <c r="AW107" s="13" t="s">
        <v>33</v>
      </c>
      <c r="AX107" s="13" t="s">
        <v>72</v>
      </c>
      <c r="AY107" s="244" t="s">
        <v>203</v>
      </c>
    </row>
    <row r="108" s="14" customFormat="1">
      <c r="A108" s="14"/>
      <c r="B108" s="245"/>
      <c r="C108" s="246"/>
      <c r="D108" s="236" t="s">
        <v>215</v>
      </c>
      <c r="E108" s="247" t="s">
        <v>19</v>
      </c>
      <c r="F108" s="248" t="s">
        <v>1491</v>
      </c>
      <c r="G108" s="246"/>
      <c r="H108" s="249">
        <v>4.2699999999999996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215</v>
      </c>
      <c r="AU108" s="255" t="s">
        <v>81</v>
      </c>
      <c r="AV108" s="14" t="s">
        <v>81</v>
      </c>
      <c r="AW108" s="14" t="s">
        <v>33</v>
      </c>
      <c r="AX108" s="14" t="s">
        <v>72</v>
      </c>
      <c r="AY108" s="255" t="s">
        <v>203</v>
      </c>
    </row>
    <row r="109" s="13" customFormat="1">
      <c r="A109" s="13"/>
      <c r="B109" s="234"/>
      <c r="C109" s="235"/>
      <c r="D109" s="236" t="s">
        <v>215</v>
      </c>
      <c r="E109" s="237" t="s">
        <v>19</v>
      </c>
      <c r="F109" s="238" t="s">
        <v>1366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215</v>
      </c>
      <c r="AU109" s="244" t="s">
        <v>81</v>
      </c>
      <c r="AV109" s="13" t="s">
        <v>79</v>
      </c>
      <c r="AW109" s="13" t="s">
        <v>33</v>
      </c>
      <c r="AX109" s="13" t="s">
        <v>72</v>
      </c>
      <c r="AY109" s="244" t="s">
        <v>203</v>
      </c>
    </row>
    <row r="110" s="13" customFormat="1">
      <c r="A110" s="13"/>
      <c r="B110" s="234"/>
      <c r="C110" s="235"/>
      <c r="D110" s="236" t="s">
        <v>215</v>
      </c>
      <c r="E110" s="237" t="s">
        <v>19</v>
      </c>
      <c r="F110" s="238" t="s">
        <v>1492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215</v>
      </c>
      <c r="AU110" s="244" t="s">
        <v>81</v>
      </c>
      <c r="AV110" s="13" t="s">
        <v>79</v>
      </c>
      <c r="AW110" s="13" t="s">
        <v>33</v>
      </c>
      <c r="AX110" s="13" t="s">
        <v>72</v>
      </c>
      <c r="AY110" s="244" t="s">
        <v>203</v>
      </c>
    </row>
    <row r="111" s="13" customFormat="1">
      <c r="A111" s="13"/>
      <c r="B111" s="234"/>
      <c r="C111" s="235"/>
      <c r="D111" s="236" t="s">
        <v>215</v>
      </c>
      <c r="E111" s="237" t="s">
        <v>19</v>
      </c>
      <c r="F111" s="238" t="s">
        <v>553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215</v>
      </c>
      <c r="AU111" s="244" t="s">
        <v>81</v>
      </c>
      <c r="AV111" s="13" t="s">
        <v>79</v>
      </c>
      <c r="AW111" s="13" t="s">
        <v>33</v>
      </c>
      <c r="AX111" s="13" t="s">
        <v>72</v>
      </c>
      <c r="AY111" s="244" t="s">
        <v>203</v>
      </c>
    </row>
    <row r="112" s="13" customFormat="1">
      <c r="A112" s="13"/>
      <c r="B112" s="234"/>
      <c r="C112" s="235"/>
      <c r="D112" s="236" t="s">
        <v>215</v>
      </c>
      <c r="E112" s="237" t="s">
        <v>19</v>
      </c>
      <c r="F112" s="238" t="s">
        <v>219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215</v>
      </c>
      <c r="AU112" s="244" t="s">
        <v>81</v>
      </c>
      <c r="AV112" s="13" t="s">
        <v>79</v>
      </c>
      <c r="AW112" s="13" t="s">
        <v>33</v>
      </c>
      <c r="AX112" s="13" t="s">
        <v>72</v>
      </c>
      <c r="AY112" s="244" t="s">
        <v>203</v>
      </c>
    </row>
    <row r="113" s="13" customFormat="1">
      <c r="A113" s="13"/>
      <c r="B113" s="234"/>
      <c r="C113" s="235"/>
      <c r="D113" s="236" t="s">
        <v>215</v>
      </c>
      <c r="E113" s="237" t="s">
        <v>19</v>
      </c>
      <c r="F113" s="238" t="s">
        <v>220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215</v>
      </c>
      <c r="AU113" s="244" t="s">
        <v>81</v>
      </c>
      <c r="AV113" s="13" t="s">
        <v>79</v>
      </c>
      <c r="AW113" s="13" t="s">
        <v>33</v>
      </c>
      <c r="AX113" s="13" t="s">
        <v>72</v>
      </c>
      <c r="AY113" s="244" t="s">
        <v>203</v>
      </c>
    </row>
    <row r="114" s="14" customFormat="1">
      <c r="A114" s="14"/>
      <c r="B114" s="245"/>
      <c r="C114" s="246"/>
      <c r="D114" s="236" t="s">
        <v>215</v>
      </c>
      <c r="E114" s="247" t="s">
        <v>19</v>
      </c>
      <c r="F114" s="248" t="s">
        <v>1493</v>
      </c>
      <c r="G114" s="246"/>
      <c r="H114" s="249">
        <v>15.560000000000001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215</v>
      </c>
      <c r="AU114" s="255" t="s">
        <v>81</v>
      </c>
      <c r="AV114" s="14" t="s">
        <v>81</v>
      </c>
      <c r="AW114" s="14" t="s">
        <v>33</v>
      </c>
      <c r="AX114" s="14" t="s">
        <v>72</v>
      </c>
      <c r="AY114" s="255" t="s">
        <v>203</v>
      </c>
    </row>
    <row r="115" s="13" customFormat="1">
      <c r="A115" s="13"/>
      <c r="B115" s="234"/>
      <c r="C115" s="235"/>
      <c r="D115" s="236" t="s">
        <v>215</v>
      </c>
      <c r="E115" s="237" t="s">
        <v>19</v>
      </c>
      <c r="F115" s="238" t="s">
        <v>1366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215</v>
      </c>
      <c r="AU115" s="244" t="s">
        <v>81</v>
      </c>
      <c r="AV115" s="13" t="s">
        <v>79</v>
      </c>
      <c r="AW115" s="13" t="s">
        <v>33</v>
      </c>
      <c r="AX115" s="13" t="s">
        <v>72</v>
      </c>
      <c r="AY115" s="244" t="s">
        <v>203</v>
      </c>
    </row>
    <row r="116" s="13" customFormat="1">
      <c r="A116" s="13"/>
      <c r="B116" s="234"/>
      <c r="C116" s="235"/>
      <c r="D116" s="236" t="s">
        <v>215</v>
      </c>
      <c r="E116" s="237" t="s">
        <v>19</v>
      </c>
      <c r="F116" s="238" t="s">
        <v>1494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215</v>
      </c>
      <c r="AU116" s="244" t="s">
        <v>81</v>
      </c>
      <c r="AV116" s="13" t="s">
        <v>79</v>
      </c>
      <c r="AW116" s="13" t="s">
        <v>33</v>
      </c>
      <c r="AX116" s="13" t="s">
        <v>72</v>
      </c>
      <c r="AY116" s="244" t="s">
        <v>203</v>
      </c>
    </row>
    <row r="117" s="13" customFormat="1">
      <c r="A117" s="13"/>
      <c r="B117" s="234"/>
      <c r="C117" s="235"/>
      <c r="D117" s="236" t="s">
        <v>215</v>
      </c>
      <c r="E117" s="237" t="s">
        <v>19</v>
      </c>
      <c r="F117" s="238" t="s">
        <v>1495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215</v>
      </c>
      <c r="AU117" s="244" t="s">
        <v>81</v>
      </c>
      <c r="AV117" s="13" t="s">
        <v>79</v>
      </c>
      <c r="AW117" s="13" t="s">
        <v>33</v>
      </c>
      <c r="AX117" s="13" t="s">
        <v>72</v>
      </c>
      <c r="AY117" s="244" t="s">
        <v>203</v>
      </c>
    </row>
    <row r="118" s="13" customFormat="1">
      <c r="A118" s="13"/>
      <c r="B118" s="234"/>
      <c r="C118" s="235"/>
      <c r="D118" s="236" t="s">
        <v>215</v>
      </c>
      <c r="E118" s="237" t="s">
        <v>19</v>
      </c>
      <c r="F118" s="238" t="s">
        <v>219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215</v>
      </c>
      <c r="AU118" s="244" t="s">
        <v>81</v>
      </c>
      <c r="AV118" s="13" t="s">
        <v>79</v>
      </c>
      <c r="AW118" s="13" t="s">
        <v>33</v>
      </c>
      <c r="AX118" s="13" t="s">
        <v>72</v>
      </c>
      <c r="AY118" s="244" t="s">
        <v>203</v>
      </c>
    </row>
    <row r="119" s="13" customFormat="1">
      <c r="A119" s="13"/>
      <c r="B119" s="234"/>
      <c r="C119" s="235"/>
      <c r="D119" s="236" t="s">
        <v>215</v>
      </c>
      <c r="E119" s="237" t="s">
        <v>19</v>
      </c>
      <c r="F119" s="238" t="s">
        <v>220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215</v>
      </c>
      <c r="AU119" s="244" t="s">
        <v>81</v>
      </c>
      <c r="AV119" s="13" t="s">
        <v>79</v>
      </c>
      <c r="AW119" s="13" t="s">
        <v>33</v>
      </c>
      <c r="AX119" s="13" t="s">
        <v>72</v>
      </c>
      <c r="AY119" s="244" t="s">
        <v>203</v>
      </c>
    </row>
    <row r="120" s="14" customFormat="1">
      <c r="A120" s="14"/>
      <c r="B120" s="245"/>
      <c r="C120" s="246"/>
      <c r="D120" s="236" t="s">
        <v>215</v>
      </c>
      <c r="E120" s="247" t="s">
        <v>19</v>
      </c>
      <c r="F120" s="248" t="s">
        <v>1496</v>
      </c>
      <c r="G120" s="246"/>
      <c r="H120" s="249">
        <v>0.76000000000000001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215</v>
      </c>
      <c r="AU120" s="255" t="s">
        <v>81</v>
      </c>
      <c r="AV120" s="14" t="s">
        <v>81</v>
      </c>
      <c r="AW120" s="14" t="s">
        <v>33</v>
      </c>
      <c r="AX120" s="14" t="s">
        <v>72</v>
      </c>
      <c r="AY120" s="255" t="s">
        <v>203</v>
      </c>
    </row>
    <row r="121" s="13" customFormat="1">
      <c r="A121" s="13"/>
      <c r="B121" s="234"/>
      <c r="C121" s="235"/>
      <c r="D121" s="236" t="s">
        <v>215</v>
      </c>
      <c r="E121" s="237" t="s">
        <v>19</v>
      </c>
      <c r="F121" s="238" t="s">
        <v>1366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215</v>
      </c>
      <c r="AU121" s="244" t="s">
        <v>81</v>
      </c>
      <c r="AV121" s="13" t="s">
        <v>79</v>
      </c>
      <c r="AW121" s="13" t="s">
        <v>33</v>
      </c>
      <c r="AX121" s="13" t="s">
        <v>72</v>
      </c>
      <c r="AY121" s="244" t="s">
        <v>203</v>
      </c>
    </row>
    <row r="122" s="13" customFormat="1">
      <c r="A122" s="13"/>
      <c r="B122" s="234"/>
      <c r="C122" s="235"/>
      <c r="D122" s="236" t="s">
        <v>215</v>
      </c>
      <c r="E122" s="237" t="s">
        <v>19</v>
      </c>
      <c r="F122" s="238" t="s">
        <v>1497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215</v>
      </c>
      <c r="AU122" s="244" t="s">
        <v>81</v>
      </c>
      <c r="AV122" s="13" t="s">
        <v>79</v>
      </c>
      <c r="AW122" s="13" t="s">
        <v>33</v>
      </c>
      <c r="AX122" s="13" t="s">
        <v>72</v>
      </c>
      <c r="AY122" s="244" t="s">
        <v>203</v>
      </c>
    </row>
    <row r="123" s="13" customFormat="1">
      <c r="A123" s="13"/>
      <c r="B123" s="234"/>
      <c r="C123" s="235"/>
      <c r="D123" s="236" t="s">
        <v>215</v>
      </c>
      <c r="E123" s="237" t="s">
        <v>19</v>
      </c>
      <c r="F123" s="238" t="s">
        <v>1498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215</v>
      </c>
      <c r="AU123" s="244" t="s">
        <v>81</v>
      </c>
      <c r="AV123" s="13" t="s">
        <v>79</v>
      </c>
      <c r="AW123" s="13" t="s">
        <v>33</v>
      </c>
      <c r="AX123" s="13" t="s">
        <v>72</v>
      </c>
      <c r="AY123" s="244" t="s">
        <v>203</v>
      </c>
    </row>
    <row r="124" s="13" customFormat="1">
      <c r="A124" s="13"/>
      <c r="B124" s="234"/>
      <c r="C124" s="235"/>
      <c r="D124" s="236" t="s">
        <v>215</v>
      </c>
      <c r="E124" s="237" t="s">
        <v>19</v>
      </c>
      <c r="F124" s="238" t="s">
        <v>219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215</v>
      </c>
      <c r="AU124" s="244" t="s">
        <v>81</v>
      </c>
      <c r="AV124" s="13" t="s">
        <v>79</v>
      </c>
      <c r="AW124" s="13" t="s">
        <v>33</v>
      </c>
      <c r="AX124" s="13" t="s">
        <v>72</v>
      </c>
      <c r="AY124" s="244" t="s">
        <v>203</v>
      </c>
    </row>
    <row r="125" s="13" customFormat="1">
      <c r="A125" s="13"/>
      <c r="B125" s="234"/>
      <c r="C125" s="235"/>
      <c r="D125" s="236" t="s">
        <v>215</v>
      </c>
      <c r="E125" s="237" t="s">
        <v>19</v>
      </c>
      <c r="F125" s="238" t="s">
        <v>220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215</v>
      </c>
      <c r="AU125" s="244" t="s">
        <v>81</v>
      </c>
      <c r="AV125" s="13" t="s">
        <v>79</v>
      </c>
      <c r="AW125" s="13" t="s">
        <v>33</v>
      </c>
      <c r="AX125" s="13" t="s">
        <v>72</v>
      </c>
      <c r="AY125" s="244" t="s">
        <v>203</v>
      </c>
    </row>
    <row r="126" s="14" customFormat="1">
      <c r="A126" s="14"/>
      <c r="B126" s="245"/>
      <c r="C126" s="246"/>
      <c r="D126" s="236" t="s">
        <v>215</v>
      </c>
      <c r="E126" s="247" t="s">
        <v>19</v>
      </c>
      <c r="F126" s="248" t="s">
        <v>1499</v>
      </c>
      <c r="G126" s="246"/>
      <c r="H126" s="249">
        <v>17.52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215</v>
      </c>
      <c r="AU126" s="255" t="s">
        <v>81</v>
      </c>
      <c r="AV126" s="14" t="s">
        <v>81</v>
      </c>
      <c r="AW126" s="14" t="s">
        <v>33</v>
      </c>
      <c r="AX126" s="14" t="s">
        <v>72</v>
      </c>
      <c r="AY126" s="255" t="s">
        <v>203</v>
      </c>
    </row>
    <row r="127" s="13" customFormat="1">
      <c r="A127" s="13"/>
      <c r="B127" s="234"/>
      <c r="C127" s="235"/>
      <c r="D127" s="236" t="s">
        <v>215</v>
      </c>
      <c r="E127" s="237" t="s">
        <v>19</v>
      </c>
      <c r="F127" s="238" t="s">
        <v>1366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215</v>
      </c>
      <c r="AU127" s="244" t="s">
        <v>81</v>
      </c>
      <c r="AV127" s="13" t="s">
        <v>79</v>
      </c>
      <c r="AW127" s="13" t="s">
        <v>33</v>
      </c>
      <c r="AX127" s="13" t="s">
        <v>72</v>
      </c>
      <c r="AY127" s="244" t="s">
        <v>203</v>
      </c>
    </row>
    <row r="128" s="13" customFormat="1">
      <c r="A128" s="13"/>
      <c r="B128" s="234"/>
      <c r="C128" s="235"/>
      <c r="D128" s="236" t="s">
        <v>215</v>
      </c>
      <c r="E128" s="237" t="s">
        <v>19</v>
      </c>
      <c r="F128" s="238" t="s">
        <v>1500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215</v>
      </c>
      <c r="AU128" s="244" t="s">
        <v>81</v>
      </c>
      <c r="AV128" s="13" t="s">
        <v>79</v>
      </c>
      <c r="AW128" s="13" t="s">
        <v>33</v>
      </c>
      <c r="AX128" s="13" t="s">
        <v>72</v>
      </c>
      <c r="AY128" s="244" t="s">
        <v>203</v>
      </c>
    </row>
    <row r="129" s="13" customFormat="1">
      <c r="A129" s="13"/>
      <c r="B129" s="234"/>
      <c r="C129" s="235"/>
      <c r="D129" s="236" t="s">
        <v>215</v>
      </c>
      <c r="E129" s="237" t="s">
        <v>19</v>
      </c>
      <c r="F129" s="238" t="s">
        <v>559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215</v>
      </c>
      <c r="AU129" s="244" t="s">
        <v>81</v>
      </c>
      <c r="AV129" s="13" t="s">
        <v>79</v>
      </c>
      <c r="AW129" s="13" t="s">
        <v>33</v>
      </c>
      <c r="AX129" s="13" t="s">
        <v>72</v>
      </c>
      <c r="AY129" s="244" t="s">
        <v>203</v>
      </c>
    </row>
    <row r="130" s="13" customFormat="1">
      <c r="A130" s="13"/>
      <c r="B130" s="234"/>
      <c r="C130" s="235"/>
      <c r="D130" s="236" t="s">
        <v>215</v>
      </c>
      <c r="E130" s="237" t="s">
        <v>19</v>
      </c>
      <c r="F130" s="238" t="s">
        <v>219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215</v>
      </c>
      <c r="AU130" s="244" t="s">
        <v>81</v>
      </c>
      <c r="AV130" s="13" t="s">
        <v>79</v>
      </c>
      <c r="AW130" s="13" t="s">
        <v>33</v>
      </c>
      <c r="AX130" s="13" t="s">
        <v>72</v>
      </c>
      <c r="AY130" s="244" t="s">
        <v>203</v>
      </c>
    </row>
    <row r="131" s="13" customFormat="1">
      <c r="A131" s="13"/>
      <c r="B131" s="234"/>
      <c r="C131" s="235"/>
      <c r="D131" s="236" t="s">
        <v>215</v>
      </c>
      <c r="E131" s="237" t="s">
        <v>19</v>
      </c>
      <c r="F131" s="238" t="s">
        <v>220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215</v>
      </c>
      <c r="AU131" s="244" t="s">
        <v>81</v>
      </c>
      <c r="AV131" s="13" t="s">
        <v>79</v>
      </c>
      <c r="AW131" s="13" t="s">
        <v>33</v>
      </c>
      <c r="AX131" s="13" t="s">
        <v>72</v>
      </c>
      <c r="AY131" s="244" t="s">
        <v>203</v>
      </c>
    </row>
    <row r="132" s="14" customFormat="1">
      <c r="A132" s="14"/>
      <c r="B132" s="245"/>
      <c r="C132" s="246"/>
      <c r="D132" s="236" t="s">
        <v>215</v>
      </c>
      <c r="E132" s="247" t="s">
        <v>19</v>
      </c>
      <c r="F132" s="248" t="s">
        <v>1501</v>
      </c>
      <c r="G132" s="246"/>
      <c r="H132" s="249">
        <v>15.449999999999999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215</v>
      </c>
      <c r="AU132" s="255" t="s">
        <v>81</v>
      </c>
      <c r="AV132" s="14" t="s">
        <v>81</v>
      </c>
      <c r="AW132" s="14" t="s">
        <v>33</v>
      </c>
      <c r="AX132" s="14" t="s">
        <v>72</v>
      </c>
      <c r="AY132" s="255" t="s">
        <v>203</v>
      </c>
    </row>
    <row r="133" s="13" customFormat="1">
      <c r="A133" s="13"/>
      <c r="B133" s="234"/>
      <c r="C133" s="235"/>
      <c r="D133" s="236" t="s">
        <v>215</v>
      </c>
      <c r="E133" s="237" t="s">
        <v>19</v>
      </c>
      <c r="F133" s="238" t="s">
        <v>1366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215</v>
      </c>
      <c r="AU133" s="244" t="s">
        <v>81</v>
      </c>
      <c r="AV133" s="13" t="s">
        <v>79</v>
      </c>
      <c r="AW133" s="13" t="s">
        <v>33</v>
      </c>
      <c r="AX133" s="13" t="s">
        <v>72</v>
      </c>
      <c r="AY133" s="244" t="s">
        <v>203</v>
      </c>
    </row>
    <row r="134" s="13" customFormat="1">
      <c r="A134" s="13"/>
      <c r="B134" s="234"/>
      <c r="C134" s="235"/>
      <c r="D134" s="236" t="s">
        <v>215</v>
      </c>
      <c r="E134" s="237" t="s">
        <v>19</v>
      </c>
      <c r="F134" s="238" t="s">
        <v>1502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215</v>
      </c>
      <c r="AU134" s="244" t="s">
        <v>81</v>
      </c>
      <c r="AV134" s="13" t="s">
        <v>79</v>
      </c>
      <c r="AW134" s="13" t="s">
        <v>33</v>
      </c>
      <c r="AX134" s="13" t="s">
        <v>72</v>
      </c>
      <c r="AY134" s="244" t="s">
        <v>203</v>
      </c>
    </row>
    <row r="135" s="13" customFormat="1">
      <c r="A135" s="13"/>
      <c r="B135" s="234"/>
      <c r="C135" s="235"/>
      <c r="D135" s="236" t="s">
        <v>215</v>
      </c>
      <c r="E135" s="237" t="s">
        <v>19</v>
      </c>
      <c r="F135" s="238" t="s">
        <v>1503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215</v>
      </c>
      <c r="AU135" s="244" t="s">
        <v>81</v>
      </c>
      <c r="AV135" s="13" t="s">
        <v>79</v>
      </c>
      <c r="AW135" s="13" t="s">
        <v>33</v>
      </c>
      <c r="AX135" s="13" t="s">
        <v>72</v>
      </c>
      <c r="AY135" s="244" t="s">
        <v>203</v>
      </c>
    </row>
    <row r="136" s="13" customFormat="1">
      <c r="A136" s="13"/>
      <c r="B136" s="234"/>
      <c r="C136" s="235"/>
      <c r="D136" s="236" t="s">
        <v>215</v>
      </c>
      <c r="E136" s="237" t="s">
        <v>19</v>
      </c>
      <c r="F136" s="238" t="s">
        <v>219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215</v>
      </c>
      <c r="AU136" s="244" t="s">
        <v>81</v>
      </c>
      <c r="AV136" s="13" t="s">
        <v>79</v>
      </c>
      <c r="AW136" s="13" t="s">
        <v>33</v>
      </c>
      <c r="AX136" s="13" t="s">
        <v>72</v>
      </c>
      <c r="AY136" s="244" t="s">
        <v>203</v>
      </c>
    </row>
    <row r="137" s="13" customFormat="1">
      <c r="A137" s="13"/>
      <c r="B137" s="234"/>
      <c r="C137" s="235"/>
      <c r="D137" s="236" t="s">
        <v>215</v>
      </c>
      <c r="E137" s="237" t="s">
        <v>19</v>
      </c>
      <c r="F137" s="238" t="s">
        <v>220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215</v>
      </c>
      <c r="AU137" s="244" t="s">
        <v>81</v>
      </c>
      <c r="AV137" s="13" t="s">
        <v>79</v>
      </c>
      <c r="AW137" s="13" t="s">
        <v>33</v>
      </c>
      <c r="AX137" s="13" t="s">
        <v>72</v>
      </c>
      <c r="AY137" s="244" t="s">
        <v>203</v>
      </c>
    </row>
    <row r="138" s="14" customFormat="1">
      <c r="A138" s="14"/>
      <c r="B138" s="245"/>
      <c r="C138" s="246"/>
      <c r="D138" s="236" t="s">
        <v>215</v>
      </c>
      <c r="E138" s="247" t="s">
        <v>19</v>
      </c>
      <c r="F138" s="248" t="s">
        <v>1504</v>
      </c>
      <c r="G138" s="246"/>
      <c r="H138" s="249">
        <v>7.9500000000000002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215</v>
      </c>
      <c r="AU138" s="255" t="s">
        <v>81</v>
      </c>
      <c r="AV138" s="14" t="s">
        <v>81</v>
      </c>
      <c r="AW138" s="14" t="s">
        <v>33</v>
      </c>
      <c r="AX138" s="14" t="s">
        <v>72</v>
      </c>
      <c r="AY138" s="255" t="s">
        <v>203</v>
      </c>
    </row>
    <row r="139" s="13" customFormat="1">
      <c r="A139" s="13"/>
      <c r="B139" s="234"/>
      <c r="C139" s="235"/>
      <c r="D139" s="236" t="s">
        <v>215</v>
      </c>
      <c r="E139" s="237" t="s">
        <v>19</v>
      </c>
      <c r="F139" s="238" t="s">
        <v>1366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215</v>
      </c>
      <c r="AU139" s="244" t="s">
        <v>81</v>
      </c>
      <c r="AV139" s="13" t="s">
        <v>79</v>
      </c>
      <c r="AW139" s="13" t="s">
        <v>33</v>
      </c>
      <c r="AX139" s="13" t="s">
        <v>72</v>
      </c>
      <c r="AY139" s="244" t="s">
        <v>203</v>
      </c>
    </row>
    <row r="140" s="13" customFormat="1">
      <c r="A140" s="13"/>
      <c r="B140" s="234"/>
      <c r="C140" s="235"/>
      <c r="D140" s="236" t="s">
        <v>215</v>
      </c>
      <c r="E140" s="237" t="s">
        <v>19</v>
      </c>
      <c r="F140" s="238" t="s">
        <v>1505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215</v>
      </c>
      <c r="AU140" s="244" t="s">
        <v>81</v>
      </c>
      <c r="AV140" s="13" t="s">
        <v>79</v>
      </c>
      <c r="AW140" s="13" t="s">
        <v>33</v>
      </c>
      <c r="AX140" s="13" t="s">
        <v>72</v>
      </c>
      <c r="AY140" s="244" t="s">
        <v>203</v>
      </c>
    </row>
    <row r="141" s="13" customFormat="1">
      <c r="A141" s="13"/>
      <c r="B141" s="234"/>
      <c r="C141" s="235"/>
      <c r="D141" s="236" t="s">
        <v>215</v>
      </c>
      <c r="E141" s="237" t="s">
        <v>19</v>
      </c>
      <c r="F141" s="238" t="s">
        <v>1506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215</v>
      </c>
      <c r="AU141" s="244" t="s">
        <v>81</v>
      </c>
      <c r="AV141" s="13" t="s">
        <v>79</v>
      </c>
      <c r="AW141" s="13" t="s">
        <v>33</v>
      </c>
      <c r="AX141" s="13" t="s">
        <v>72</v>
      </c>
      <c r="AY141" s="244" t="s">
        <v>203</v>
      </c>
    </row>
    <row r="142" s="13" customFormat="1">
      <c r="A142" s="13"/>
      <c r="B142" s="234"/>
      <c r="C142" s="235"/>
      <c r="D142" s="236" t="s">
        <v>215</v>
      </c>
      <c r="E142" s="237" t="s">
        <v>19</v>
      </c>
      <c r="F142" s="238" t="s">
        <v>219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215</v>
      </c>
      <c r="AU142" s="244" t="s">
        <v>81</v>
      </c>
      <c r="AV142" s="13" t="s">
        <v>79</v>
      </c>
      <c r="AW142" s="13" t="s">
        <v>33</v>
      </c>
      <c r="AX142" s="13" t="s">
        <v>72</v>
      </c>
      <c r="AY142" s="244" t="s">
        <v>203</v>
      </c>
    </row>
    <row r="143" s="13" customFormat="1">
      <c r="A143" s="13"/>
      <c r="B143" s="234"/>
      <c r="C143" s="235"/>
      <c r="D143" s="236" t="s">
        <v>215</v>
      </c>
      <c r="E143" s="237" t="s">
        <v>19</v>
      </c>
      <c r="F143" s="238" t="s">
        <v>220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215</v>
      </c>
      <c r="AU143" s="244" t="s">
        <v>81</v>
      </c>
      <c r="AV143" s="13" t="s">
        <v>79</v>
      </c>
      <c r="AW143" s="13" t="s">
        <v>33</v>
      </c>
      <c r="AX143" s="13" t="s">
        <v>72</v>
      </c>
      <c r="AY143" s="244" t="s">
        <v>203</v>
      </c>
    </row>
    <row r="144" s="14" customFormat="1">
      <c r="A144" s="14"/>
      <c r="B144" s="245"/>
      <c r="C144" s="246"/>
      <c r="D144" s="236" t="s">
        <v>215</v>
      </c>
      <c r="E144" s="247" t="s">
        <v>19</v>
      </c>
      <c r="F144" s="248" t="s">
        <v>1507</v>
      </c>
      <c r="G144" s="246"/>
      <c r="H144" s="249">
        <v>3.3999999999999999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215</v>
      </c>
      <c r="AU144" s="255" t="s">
        <v>81</v>
      </c>
      <c r="AV144" s="14" t="s">
        <v>81</v>
      </c>
      <c r="AW144" s="14" t="s">
        <v>33</v>
      </c>
      <c r="AX144" s="14" t="s">
        <v>72</v>
      </c>
      <c r="AY144" s="255" t="s">
        <v>203</v>
      </c>
    </row>
    <row r="145" s="13" customFormat="1">
      <c r="A145" s="13"/>
      <c r="B145" s="234"/>
      <c r="C145" s="235"/>
      <c r="D145" s="236" t="s">
        <v>215</v>
      </c>
      <c r="E145" s="237" t="s">
        <v>19</v>
      </c>
      <c r="F145" s="238" t="s">
        <v>1366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215</v>
      </c>
      <c r="AU145" s="244" t="s">
        <v>81</v>
      </c>
      <c r="AV145" s="13" t="s">
        <v>79</v>
      </c>
      <c r="AW145" s="13" t="s">
        <v>33</v>
      </c>
      <c r="AX145" s="13" t="s">
        <v>72</v>
      </c>
      <c r="AY145" s="244" t="s">
        <v>203</v>
      </c>
    </row>
    <row r="146" s="13" customFormat="1">
      <c r="A146" s="13"/>
      <c r="B146" s="234"/>
      <c r="C146" s="235"/>
      <c r="D146" s="236" t="s">
        <v>215</v>
      </c>
      <c r="E146" s="237" t="s">
        <v>19</v>
      </c>
      <c r="F146" s="238" t="s">
        <v>1508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215</v>
      </c>
      <c r="AU146" s="244" t="s">
        <v>81</v>
      </c>
      <c r="AV146" s="13" t="s">
        <v>79</v>
      </c>
      <c r="AW146" s="13" t="s">
        <v>33</v>
      </c>
      <c r="AX146" s="13" t="s">
        <v>72</v>
      </c>
      <c r="AY146" s="244" t="s">
        <v>203</v>
      </c>
    </row>
    <row r="147" s="13" customFormat="1">
      <c r="A147" s="13"/>
      <c r="B147" s="234"/>
      <c r="C147" s="235"/>
      <c r="D147" s="236" t="s">
        <v>215</v>
      </c>
      <c r="E147" s="237" t="s">
        <v>19</v>
      </c>
      <c r="F147" s="238" t="s">
        <v>1509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215</v>
      </c>
      <c r="AU147" s="244" t="s">
        <v>81</v>
      </c>
      <c r="AV147" s="13" t="s">
        <v>79</v>
      </c>
      <c r="AW147" s="13" t="s">
        <v>33</v>
      </c>
      <c r="AX147" s="13" t="s">
        <v>72</v>
      </c>
      <c r="AY147" s="244" t="s">
        <v>203</v>
      </c>
    </row>
    <row r="148" s="13" customFormat="1">
      <c r="A148" s="13"/>
      <c r="B148" s="234"/>
      <c r="C148" s="235"/>
      <c r="D148" s="236" t="s">
        <v>215</v>
      </c>
      <c r="E148" s="237" t="s">
        <v>19</v>
      </c>
      <c r="F148" s="238" t="s">
        <v>219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215</v>
      </c>
      <c r="AU148" s="244" t="s">
        <v>81</v>
      </c>
      <c r="AV148" s="13" t="s">
        <v>79</v>
      </c>
      <c r="AW148" s="13" t="s">
        <v>33</v>
      </c>
      <c r="AX148" s="13" t="s">
        <v>72</v>
      </c>
      <c r="AY148" s="244" t="s">
        <v>203</v>
      </c>
    </row>
    <row r="149" s="13" customFormat="1">
      <c r="A149" s="13"/>
      <c r="B149" s="234"/>
      <c r="C149" s="235"/>
      <c r="D149" s="236" t="s">
        <v>215</v>
      </c>
      <c r="E149" s="237" t="s">
        <v>19</v>
      </c>
      <c r="F149" s="238" t="s">
        <v>220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215</v>
      </c>
      <c r="AU149" s="244" t="s">
        <v>81</v>
      </c>
      <c r="AV149" s="13" t="s">
        <v>79</v>
      </c>
      <c r="AW149" s="13" t="s">
        <v>33</v>
      </c>
      <c r="AX149" s="13" t="s">
        <v>72</v>
      </c>
      <c r="AY149" s="244" t="s">
        <v>203</v>
      </c>
    </row>
    <row r="150" s="14" customFormat="1">
      <c r="A150" s="14"/>
      <c r="B150" s="245"/>
      <c r="C150" s="246"/>
      <c r="D150" s="236" t="s">
        <v>215</v>
      </c>
      <c r="E150" s="247" t="s">
        <v>19</v>
      </c>
      <c r="F150" s="248" t="s">
        <v>1510</v>
      </c>
      <c r="G150" s="246"/>
      <c r="H150" s="249">
        <v>5.2199999999999998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215</v>
      </c>
      <c r="AU150" s="255" t="s">
        <v>81</v>
      </c>
      <c r="AV150" s="14" t="s">
        <v>81</v>
      </c>
      <c r="AW150" s="14" t="s">
        <v>33</v>
      </c>
      <c r="AX150" s="14" t="s">
        <v>72</v>
      </c>
      <c r="AY150" s="255" t="s">
        <v>203</v>
      </c>
    </row>
    <row r="151" s="13" customFormat="1">
      <c r="A151" s="13"/>
      <c r="B151" s="234"/>
      <c r="C151" s="235"/>
      <c r="D151" s="236" t="s">
        <v>215</v>
      </c>
      <c r="E151" s="237" t="s">
        <v>19</v>
      </c>
      <c r="F151" s="238" t="s">
        <v>1366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215</v>
      </c>
      <c r="AU151" s="244" t="s">
        <v>81</v>
      </c>
      <c r="AV151" s="13" t="s">
        <v>79</v>
      </c>
      <c r="AW151" s="13" t="s">
        <v>33</v>
      </c>
      <c r="AX151" s="13" t="s">
        <v>72</v>
      </c>
      <c r="AY151" s="244" t="s">
        <v>203</v>
      </c>
    </row>
    <row r="152" s="13" customFormat="1">
      <c r="A152" s="13"/>
      <c r="B152" s="234"/>
      <c r="C152" s="235"/>
      <c r="D152" s="236" t="s">
        <v>215</v>
      </c>
      <c r="E152" s="237" t="s">
        <v>19</v>
      </c>
      <c r="F152" s="238" t="s">
        <v>1511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215</v>
      </c>
      <c r="AU152" s="244" t="s">
        <v>81</v>
      </c>
      <c r="AV152" s="13" t="s">
        <v>79</v>
      </c>
      <c r="AW152" s="13" t="s">
        <v>33</v>
      </c>
      <c r="AX152" s="13" t="s">
        <v>72</v>
      </c>
      <c r="AY152" s="244" t="s">
        <v>203</v>
      </c>
    </row>
    <row r="153" s="13" customFormat="1">
      <c r="A153" s="13"/>
      <c r="B153" s="234"/>
      <c r="C153" s="235"/>
      <c r="D153" s="236" t="s">
        <v>215</v>
      </c>
      <c r="E153" s="237" t="s">
        <v>19</v>
      </c>
      <c r="F153" s="238" t="s">
        <v>1512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215</v>
      </c>
      <c r="AU153" s="244" t="s">
        <v>81</v>
      </c>
      <c r="AV153" s="13" t="s">
        <v>79</v>
      </c>
      <c r="AW153" s="13" t="s">
        <v>33</v>
      </c>
      <c r="AX153" s="13" t="s">
        <v>72</v>
      </c>
      <c r="AY153" s="244" t="s">
        <v>203</v>
      </c>
    </row>
    <row r="154" s="13" customFormat="1">
      <c r="A154" s="13"/>
      <c r="B154" s="234"/>
      <c r="C154" s="235"/>
      <c r="D154" s="236" t="s">
        <v>215</v>
      </c>
      <c r="E154" s="237" t="s">
        <v>19</v>
      </c>
      <c r="F154" s="238" t="s">
        <v>219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215</v>
      </c>
      <c r="AU154" s="244" t="s">
        <v>81</v>
      </c>
      <c r="AV154" s="13" t="s">
        <v>79</v>
      </c>
      <c r="AW154" s="13" t="s">
        <v>33</v>
      </c>
      <c r="AX154" s="13" t="s">
        <v>72</v>
      </c>
      <c r="AY154" s="244" t="s">
        <v>203</v>
      </c>
    </row>
    <row r="155" s="13" customFormat="1">
      <c r="A155" s="13"/>
      <c r="B155" s="234"/>
      <c r="C155" s="235"/>
      <c r="D155" s="236" t="s">
        <v>215</v>
      </c>
      <c r="E155" s="237" t="s">
        <v>19</v>
      </c>
      <c r="F155" s="238" t="s">
        <v>220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215</v>
      </c>
      <c r="AU155" s="244" t="s">
        <v>81</v>
      </c>
      <c r="AV155" s="13" t="s">
        <v>79</v>
      </c>
      <c r="AW155" s="13" t="s">
        <v>33</v>
      </c>
      <c r="AX155" s="13" t="s">
        <v>72</v>
      </c>
      <c r="AY155" s="244" t="s">
        <v>203</v>
      </c>
    </row>
    <row r="156" s="14" customFormat="1">
      <c r="A156" s="14"/>
      <c r="B156" s="245"/>
      <c r="C156" s="246"/>
      <c r="D156" s="236" t="s">
        <v>215</v>
      </c>
      <c r="E156" s="247" t="s">
        <v>19</v>
      </c>
      <c r="F156" s="248" t="s">
        <v>1513</v>
      </c>
      <c r="G156" s="246"/>
      <c r="H156" s="249">
        <v>12.84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215</v>
      </c>
      <c r="AU156" s="255" t="s">
        <v>81</v>
      </c>
      <c r="AV156" s="14" t="s">
        <v>81</v>
      </c>
      <c r="AW156" s="14" t="s">
        <v>33</v>
      </c>
      <c r="AX156" s="14" t="s">
        <v>72</v>
      </c>
      <c r="AY156" s="255" t="s">
        <v>203</v>
      </c>
    </row>
    <row r="157" s="15" customFormat="1">
      <c r="A157" s="15"/>
      <c r="B157" s="256"/>
      <c r="C157" s="257"/>
      <c r="D157" s="236" t="s">
        <v>215</v>
      </c>
      <c r="E157" s="258" t="s">
        <v>19</v>
      </c>
      <c r="F157" s="259" t="s">
        <v>246</v>
      </c>
      <c r="G157" s="257"/>
      <c r="H157" s="260">
        <v>82.970000000000013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6" t="s">
        <v>215</v>
      </c>
      <c r="AU157" s="266" t="s">
        <v>81</v>
      </c>
      <c r="AV157" s="15" t="s">
        <v>211</v>
      </c>
      <c r="AW157" s="15" t="s">
        <v>33</v>
      </c>
      <c r="AX157" s="15" t="s">
        <v>79</v>
      </c>
      <c r="AY157" s="266" t="s">
        <v>203</v>
      </c>
    </row>
    <row r="158" s="12" customFormat="1" ht="22.8" customHeight="1">
      <c r="A158" s="12"/>
      <c r="B158" s="200"/>
      <c r="C158" s="201"/>
      <c r="D158" s="202" t="s">
        <v>71</v>
      </c>
      <c r="E158" s="214" t="s">
        <v>247</v>
      </c>
      <c r="F158" s="214" t="s">
        <v>248</v>
      </c>
      <c r="G158" s="201"/>
      <c r="H158" s="201"/>
      <c r="I158" s="204"/>
      <c r="J158" s="215">
        <f>BK158</f>
        <v>0</v>
      </c>
      <c r="K158" s="201"/>
      <c r="L158" s="206"/>
      <c r="M158" s="207"/>
      <c r="N158" s="208"/>
      <c r="O158" s="208"/>
      <c r="P158" s="209">
        <f>SUM(P159:P212)</f>
        <v>0</v>
      </c>
      <c r="Q158" s="208"/>
      <c r="R158" s="209">
        <f>SUM(R159:R212)</f>
        <v>0</v>
      </c>
      <c r="S158" s="208"/>
      <c r="T158" s="210">
        <f>SUM(T159:T212)</f>
        <v>0.91946199999999989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1" t="s">
        <v>79</v>
      </c>
      <c r="AT158" s="212" t="s">
        <v>71</v>
      </c>
      <c r="AU158" s="212" t="s">
        <v>79</v>
      </c>
      <c r="AY158" s="211" t="s">
        <v>203</v>
      </c>
      <c r="BK158" s="213">
        <f>SUM(BK159:BK212)</f>
        <v>0</v>
      </c>
    </row>
    <row r="159" s="2" customFormat="1" ht="24.15" customHeight="1">
      <c r="A159" s="40"/>
      <c r="B159" s="41"/>
      <c r="C159" s="216" t="s">
        <v>81</v>
      </c>
      <c r="D159" s="216" t="s">
        <v>206</v>
      </c>
      <c r="E159" s="217" t="s">
        <v>249</v>
      </c>
      <c r="F159" s="218" t="s">
        <v>250</v>
      </c>
      <c r="G159" s="219" t="s">
        <v>209</v>
      </c>
      <c r="H159" s="220">
        <v>8.6679999999999993</v>
      </c>
      <c r="I159" s="221"/>
      <c r="J159" s="222">
        <f>ROUND(I159*H159,2)</f>
        <v>0</v>
      </c>
      <c r="K159" s="218" t="s">
        <v>210</v>
      </c>
      <c r="L159" s="46"/>
      <c r="M159" s="223" t="s">
        <v>19</v>
      </c>
      <c r="N159" s="224" t="s">
        <v>43</v>
      </c>
      <c r="O159" s="86"/>
      <c r="P159" s="225">
        <f>O159*H159</f>
        <v>0</v>
      </c>
      <c r="Q159" s="225">
        <v>0</v>
      </c>
      <c r="R159" s="225">
        <f>Q159*H159</f>
        <v>0</v>
      </c>
      <c r="S159" s="225">
        <v>0.075999999999999998</v>
      </c>
      <c r="T159" s="226">
        <f>S159*H159</f>
        <v>0.65876799999999991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7" t="s">
        <v>211</v>
      </c>
      <c r="AT159" s="227" t="s">
        <v>206</v>
      </c>
      <c r="AU159" s="227" t="s">
        <v>81</v>
      </c>
      <c r="AY159" s="19" t="s">
        <v>203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19" t="s">
        <v>79</v>
      </c>
      <c r="BK159" s="228">
        <f>ROUND(I159*H159,2)</f>
        <v>0</v>
      </c>
      <c r="BL159" s="19" t="s">
        <v>211</v>
      </c>
      <c r="BM159" s="227" t="s">
        <v>1514</v>
      </c>
    </row>
    <row r="160" s="2" customFormat="1">
      <c r="A160" s="40"/>
      <c r="B160" s="41"/>
      <c r="C160" s="42"/>
      <c r="D160" s="229" t="s">
        <v>213</v>
      </c>
      <c r="E160" s="42"/>
      <c r="F160" s="230" t="s">
        <v>252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213</v>
      </c>
      <c r="AU160" s="19" t="s">
        <v>81</v>
      </c>
    </row>
    <row r="161" s="13" customFormat="1">
      <c r="A161" s="13"/>
      <c r="B161" s="234"/>
      <c r="C161" s="235"/>
      <c r="D161" s="236" t="s">
        <v>215</v>
      </c>
      <c r="E161" s="237" t="s">
        <v>19</v>
      </c>
      <c r="F161" s="238" t="s">
        <v>1366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215</v>
      </c>
      <c r="AU161" s="244" t="s">
        <v>81</v>
      </c>
      <c r="AV161" s="13" t="s">
        <v>79</v>
      </c>
      <c r="AW161" s="13" t="s">
        <v>33</v>
      </c>
      <c r="AX161" s="13" t="s">
        <v>72</v>
      </c>
      <c r="AY161" s="244" t="s">
        <v>203</v>
      </c>
    </row>
    <row r="162" s="13" customFormat="1">
      <c r="A162" s="13"/>
      <c r="B162" s="234"/>
      <c r="C162" s="235"/>
      <c r="D162" s="236" t="s">
        <v>215</v>
      </c>
      <c r="E162" s="237" t="s">
        <v>19</v>
      </c>
      <c r="F162" s="238" t="s">
        <v>1515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215</v>
      </c>
      <c r="AU162" s="244" t="s">
        <v>81</v>
      </c>
      <c r="AV162" s="13" t="s">
        <v>79</v>
      </c>
      <c r="AW162" s="13" t="s">
        <v>33</v>
      </c>
      <c r="AX162" s="13" t="s">
        <v>72</v>
      </c>
      <c r="AY162" s="244" t="s">
        <v>203</v>
      </c>
    </row>
    <row r="163" s="13" customFormat="1">
      <c r="A163" s="13"/>
      <c r="B163" s="234"/>
      <c r="C163" s="235"/>
      <c r="D163" s="236" t="s">
        <v>215</v>
      </c>
      <c r="E163" s="237" t="s">
        <v>19</v>
      </c>
      <c r="F163" s="238" t="s">
        <v>1495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215</v>
      </c>
      <c r="AU163" s="244" t="s">
        <v>81</v>
      </c>
      <c r="AV163" s="13" t="s">
        <v>79</v>
      </c>
      <c r="AW163" s="13" t="s">
        <v>33</v>
      </c>
      <c r="AX163" s="13" t="s">
        <v>72</v>
      </c>
      <c r="AY163" s="244" t="s">
        <v>203</v>
      </c>
    </row>
    <row r="164" s="13" customFormat="1">
      <c r="A164" s="13"/>
      <c r="B164" s="234"/>
      <c r="C164" s="235"/>
      <c r="D164" s="236" t="s">
        <v>215</v>
      </c>
      <c r="E164" s="237" t="s">
        <v>19</v>
      </c>
      <c r="F164" s="238" t="s">
        <v>254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215</v>
      </c>
      <c r="AU164" s="244" t="s">
        <v>81</v>
      </c>
      <c r="AV164" s="13" t="s">
        <v>79</v>
      </c>
      <c r="AW164" s="13" t="s">
        <v>33</v>
      </c>
      <c r="AX164" s="13" t="s">
        <v>72</v>
      </c>
      <c r="AY164" s="244" t="s">
        <v>203</v>
      </c>
    </row>
    <row r="165" s="13" customFormat="1">
      <c r="A165" s="13"/>
      <c r="B165" s="234"/>
      <c r="C165" s="235"/>
      <c r="D165" s="236" t="s">
        <v>215</v>
      </c>
      <c r="E165" s="237" t="s">
        <v>19</v>
      </c>
      <c r="F165" s="238" t="s">
        <v>1516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215</v>
      </c>
      <c r="AU165" s="244" t="s">
        <v>81</v>
      </c>
      <c r="AV165" s="13" t="s">
        <v>79</v>
      </c>
      <c r="AW165" s="13" t="s">
        <v>33</v>
      </c>
      <c r="AX165" s="13" t="s">
        <v>72</v>
      </c>
      <c r="AY165" s="244" t="s">
        <v>203</v>
      </c>
    </row>
    <row r="166" s="14" customFormat="1">
      <c r="A166" s="14"/>
      <c r="B166" s="245"/>
      <c r="C166" s="246"/>
      <c r="D166" s="236" t="s">
        <v>215</v>
      </c>
      <c r="E166" s="247" t="s">
        <v>19</v>
      </c>
      <c r="F166" s="248" t="s">
        <v>1517</v>
      </c>
      <c r="G166" s="246"/>
      <c r="H166" s="249">
        <v>1.1819999999999999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215</v>
      </c>
      <c r="AU166" s="255" t="s">
        <v>81</v>
      </c>
      <c r="AV166" s="14" t="s">
        <v>81</v>
      </c>
      <c r="AW166" s="14" t="s">
        <v>33</v>
      </c>
      <c r="AX166" s="14" t="s">
        <v>72</v>
      </c>
      <c r="AY166" s="255" t="s">
        <v>203</v>
      </c>
    </row>
    <row r="167" s="13" customFormat="1">
      <c r="A167" s="13"/>
      <c r="B167" s="234"/>
      <c r="C167" s="235"/>
      <c r="D167" s="236" t="s">
        <v>215</v>
      </c>
      <c r="E167" s="237" t="s">
        <v>19</v>
      </c>
      <c r="F167" s="238" t="s">
        <v>1366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215</v>
      </c>
      <c r="AU167" s="244" t="s">
        <v>81</v>
      </c>
      <c r="AV167" s="13" t="s">
        <v>79</v>
      </c>
      <c r="AW167" s="13" t="s">
        <v>33</v>
      </c>
      <c r="AX167" s="13" t="s">
        <v>72</v>
      </c>
      <c r="AY167" s="244" t="s">
        <v>203</v>
      </c>
    </row>
    <row r="168" s="13" customFormat="1">
      <c r="A168" s="13"/>
      <c r="B168" s="234"/>
      <c r="C168" s="235"/>
      <c r="D168" s="236" t="s">
        <v>215</v>
      </c>
      <c r="E168" s="237" t="s">
        <v>19</v>
      </c>
      <c r="F168" s="238" t="s">
        <v>1518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215</v>
      </c>
      <c r="AU168" s="244" t="s">
        <v>81</v>
      </c>
      <c r="AV168" s="13" t="s">
        <v>79</v>
      </c>
      <c r="AW168" s="13" t="s">
        <v>33</v>
      </c>
      <c r="AX168" s="13" t="s">
        <v>72</v>
      </c>
      <c r="AY168" s="244" t="s">
        <v>203</v>
      </c>
    </row>
    <row r="169" s="13" customFormat="1">
      <c r="A169" s="13"/>
      <c r="B169" s="234"/>
      <c r="C169" s="235"/>
      <c r="D169" s="236" t="s">
        <v>215</v>
      </c>
      <c r="E169" s="237" t="s">
        <v>19</v>
      </c>
      <c r="F169" s="238" t="s">
        <v>553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215</v>
      </c>
      <c r="AU169" s="244" t="s">
        <v>81</v>
      </c>
      <c r="AV169" s="13" t="s">
        <v>79</v>
      </c>
      <c r="AW169" s="13" t="s">
        <v>33</v>
      </c>
      <c r="AX169" s="13" t="s">
        <v>72</v>
      </c>
      <c r="AY169" s="244" t="s">
        <v>203</v>
      </c>
    </row>
    <row r="170" s="13" customFormat="1">
      <c r="A170" s="13"/>
      <c r="B170" s="234"/>
      <c r="C170" s="235"/>
      <c r="D170" s="236" t="s">
        <v>215</v>
      </c>
      <c r="E170" s="237" t="s">
        <v>19</v>
      </c>
      <c r="F170" s="238" t="s">
        <v>254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215</v>
      </c>
      <c r="AU170" s="244" t="s">
        <v>81</v>
      </c>
      <c r="AV170" s="13" t="s">
        <v>79</v>
      </c>
      <c r="AW170" s="13" t="s">
        <v>33</v>
      </c>
      <c r="AX170" s="13" t="s">
        <v>72</v>
      </c>
      <c r="AY170" s="244" t="s">
        <v>203</v>
      </c>
    </row>
    <row r="171" s="13" customFormat="1">
      <c r="A171" s="13"/>
      <c r="B171" s="234"/>
      <c r="C171" s="235"/>
      <c r="D171" s="236" t="s">
        <v>215</v>
      </c>
      <c r="E171" s="237" t="s">
        <v>19</v>
      </c>
      <c r="F171" s="238" t="s">
        <v>1519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215</v>
      </c>
      <c r="AU171" s="244" t="s">
        <v>81</v>
      </c>
      <c r="AV171" s="13" t="s">
        <v>79</v>
      </c>
      <c r="AW171" s="13" t="s">
        <v>33</v>
      </c>
      <c r="AX171" s="13" t="s">
        <v>72</v>
      </c>
      <c r="AY171" s="244" t="s">
        <v>203</v>
      </c>
    </row>
    <row r="172" s="14" customFormat="1">
      <c r="A172" s="14"/>
      <c r="B172" s="245"/>
      <c r="C172" s="246"/>
      <c r="D172" s="236" t="s">
        <v>215</v>
      </c>
      <c r="E172" s="247" t="s">
        <v>19</v>
      </c>
      <c r="F172" s="248" t="s">
        <v>1520</v>
      </c>
      <c r="G172" s="246"/>
      <c r="H172" s="249">
        <v>1.379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215</v>
      </c>
      <c r="AU172" s="255" t="s">
        <v>81</v>
      </c>
      <c r="AV172" s="14" t="s">
        <v>81</v>
      </c>
      <c r="AW172" s="14" t="s">
        <v>33</v>
      </c>
      <c r="AX172" s="14" t="s">
        <v>72</v>
      </c>
      <c r="AY172" s="255" t="s">
        <v>203</v>
      </c>
    </row>
    <row r="173" s="13" customFormat="1">
      <c r="A173" s="13"/>
      <c r="B173" s="234"/>
      <c r="C173" s="235"/>
      <c r="D173" s="236" t="s">
        <v>215</v>
      </c>
      <c r="E173" s="237" t="s">
        <v>19</v>
      </c>
      <c r="F173" s="238" t="s">
        <v>1366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215</v>
      </c>
      <c r="AU173" s="244" t="s">
        <v>81</v>
      </c>
      <c r="AV173" s="13" t="s">
        <v>79</v>
      </c>
      <c r="AW173" s="13" t="s">
        <v>33</v>
      </c>
      <c r="AX173" s="13" t="s">
        <v>72</v>
      </c>
      <c r="AY173" s="244" t="s">
        <v>203</v>
      </c>
    </row>
    <row r="174" s="13" customFormat="1">
      <c r="A174" s="13"/>
      <c r="B174" s="234"/>
      <c r="C174" s="235"/>
      <c r="D174" s="236" t="s">
        <v>215</v>
      </c>
      <c r="E174" s="237" t="s">
        <v>19</v>
      </c>
      <c r="F174" s="238" t="s">
        <v>1521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215</v>
      </c>
      <c r="AU174" s="244" t="s">
        <v>81</v>
      </c>
      <c r="AV174" s="13" t="s">
        <v>79</v>
      </c>
      <c r="AW174" s="13" t="s">
        <v>33</v>
      </c>
      <c r="AX174" s="13" t="s">
        <v>72</v>
      </c>
      <c r="AY174" s="244" t="s">
        <v>203</v>
      </c>
    </row>
    <row r="175" s="13" customFormat="1">
      <c r="A175" s="13"/>
      <c r="B175" s="234"/>
      <c r="C175" s="235"/>
      <c r="D175" s="236" t="s">
        <v>215</v>
      </c>
      <c r="E175" s="237" t="s">
        <v>19</v>
      </c>
      <c r="F175" s="238" t="s">
        <v>1498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215</v>
      </c>
      <c r="AU175" s="244" t="s">
        <v>81</v>
      </c>
      <c r="AV175" s="13" t="s">
        <v>79</v>
      </c>
      <c r="AW175" s="13" t="s">
        <v>33</v>
      </c>
      <c r="AX175" s="13" t="s">
        <v>72</v>
      </c>
      <c r="AY175" s="244" t="s">
        <v>203</v>
      </c>
    </row>
    <row r="176" s="13" customFormat="1">
      <c r="A176" s="13"/>
      <c r="B176" s="234"/>
      <c r="C176" s="235"/>
      <c r="D176" s="236" t="s">
        <v>215</v>
      </c>
      <c r="E176" s="237" t="s">
        <v>19</v>
      </c>
      <c r="F176" s="238" t="s">
        <v>254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215</v>
      </c>
      <c r="AU176" s="244" t="s">
        <v>81</v>
      </c>
      <c r="AV176" s="13" t="s">
        <v>79</v>
      </c>
      <c r="AW176" s="13" t="s">
        <v>33</v>
      </c>
      <c r="AX176" s="13" t="s">
        <v>72</v>
      </c>
      <c r="AY176" s="244" t="s">
        <v>203</v>
      </c>
    </row>
    <row r="177" s="13" customFormat="1">
      <c r="A177" s="13"/>
      <c r="B177" s="234"/>
      <c r="C177" s="235"/>
      <c r="D177" s="236" t="s">
        <v>215</v>
      </c>
      <c r="E177" s="237" t="s">
        <v>19</v>
      </c>
      <c r="F177" s="238" t="s">
        <v>255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215</v>
      </c>
      <c r="AU177" s="244" t="s">
        <v>81</v>
      </c>
      <c r="AV177" s="13" t="s">
        <v>79</v>
      </c>
      <c r="AW177" s="13" t="s">
        <v>33</v>
      </c>
      <c r="AX177" s="13" t="s">
        <v>72</v>
      </c>
      <c r="AY177" s="244" t="s">
        <v>203</v>
      </c>
    </row>
    <row r="178" s="14" customFormat="1">
      <c r="A178" s="14"/>
      <c r="B178" s="245"/>
      <c r="C178" s="246"/>
      <c r="D178" s="236" t="s">
        <v>215</v>
      </c>
      <c r="E178" s="247" t="s">
        <v>19</v>
      </c>
      <c r="F178" s="248" t="s">
        <v>256</v>
      </c>
      <c r="G178" s="246"/>
      <c r="H178" s="249">
        <v>1.7729999999999999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215</v>
      </c>
      <c r="AU178" s="255" t="s">
        <v>81</v>
      </c>
      <c r="AV178" s="14" t="s">
        <v>81</v>
      </c>
      <c r="AW178" s="14" t="s">
        <v>33</v>
      </c>
      <c r="AX178" s="14" t="s">
        <v>72</v>
      </c>
      <c r="AY178" s="255" t="s">
        <v>203</v>
      </c>
    </row>
    <row r="179" s="13" customFormat="1">
      <c r="A179" s="13"/>
      <c r="B179" s="234"/>
      <c r="C179" s="235"/>
      <c r="D179" s="236" t="s">
        <v>215</v>
      </c>
      <c r="E179" s="237" t="s">
        <v>19</v>
      </c>
      <c r="F179" s="238" t="s">
        <v>1366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215</v>
      </c>
      <c r="AU179" s="244" t="s">
        <v>81</v>
      </c>
      <c r="AV179" s="13" t="s">
        <v>79</v>
      </c>
      <c r="AW179" s="13" t="s">
        <v>33</v>
      </c>
      <c r="AX179" s="13" t="s">
        <v>72</v>
      </c>
      <c r="AY179" s="244" t="s">
        <v>203</v>
      </c>
    </row>
    <row r="180" s="13" customFormat="1">
      <c r="A180" s="13"/>
      <c r="B180" s="234"/>
      <c r="C180" s="235"/>
      <c r="D180" s="236" t="s">
        <v>215</v>
      </c>
      <c r="E180" s="237" t="s">
        <v>19</v>
      </c>
      <c r="F180" s="238" t="s">
        <v>1522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215</v>
      </c>
      <c r="AU180" s="244" t="s">
        <v>81</v>
      </c>
      <c r="AV180" s="13" t="s">
        <v>79</v>
      </c>
      <c r="AW180" s="13" t="s">
        <v>33</v>
      </c>
      <c r="AX180" s="13" t="s">
        <v>72</v>
      </c>
      <c r="AY180" s="244" t="s">
        <v>203</v>
      </c>
    </row>
    <row r="181" s="13" customFormat="1">
      <c r="A181" s="13"/>
      <c r="B181" s="234"/>
      <c r="C181" s="235"/>
      <c r="D181" s="236" t="s">
        <v>215</v>
      </c>
      <c r="E181" s="237" t="s">
        <v>19</v>
      </c>
      <c r="F181" s="238" t="s">
        <v>559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215</v>
      </c>
      <c r="AU181" s="244" t="s">
        <v>81</v>
      </c>
      <c r="AV181" s="13" t="s">
        <v>79</v>
      </c>
      <c r="AW181" s="13" t="s">
        <v>33</v>
      </c>
      <c r="AX181" s="13" t="s">
        <v>72</v>
      </c>
      <c r="AY181" s="244" t="s">
        <v>203</v>
      </c>
    </row>
    <row r="182" s="13" customFormat="1">
      <c r="A182" s="13"/>
      <c r="B182" s="234"/>
      <c r="C182" s="235"/>
      <c r="D182" s="236" t="s">
        <v>215</v>
      </c>
      <c r="E182" s="237" t="s">
        <v>19</v>
      </c>
      <c r="F182" s="238" t="s">
        <v>254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215</v>
      </c>
      <c r="AU182" s="244" t="s">
        <v>81</v>
      </c>
      <c r="AV182" s="13" t="s">
        <v>79</v>
      </c>
      <c r="AW182" s="13" t="s">
        <v>33</v>
      </c>
      <c r="AX182" s="13" t="s">
        <v>72</v>
      </c>
      <c r="AY182" s="244" t="s">
        <v>203</v>
      </c>
    </row>
    <row r="183" s="13" customFormat="1">
      <c r="A183" s="13"/>
      <c r="B183" s="234"/>
      <c r="C183" s="235"/>
      <c r="D183" s="236" t="s">
        <v>215</v>
      </c>
      <c r="E183" s="237" t="s">
        <v>19</v>
      </c>
      <c r="F183" s="238" t="s">
        <v>255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215</v>
      </c>
      <c r="AU183" s="244" t="s">
        <v>81</v>
      </c>
      <c r="AV183" s="13" t="s">
        <v>79</v>
      </c>
      <c r="AW183" s="13" t="s">
        <v>33</v>
      </c>
      <c r="AX183" s="13" t="s">
        <v>72</v>
      </c>
      <c r="AY183" s="244" t="s">
        <v>203</v>
      </c>
    </row>
    <row r="184" s="14" customFormat="1">
      <c r="A184" s="14"/>
      <c r="B184" s="245"/>
      <c r="C184" s="246"/>
      <c r="D184" s="236" t="s">
        <v>215</v>
      </c>
      <c r="E184" s="247" t="s">
        <v>19</v>
      </c>
      <c r="F184" s="248" t="s">
        <v>256</v>
      </c>
      <c r="G184" s="246"/>
      <c r="H184" s="249">
        <v>1.7729999999999999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215</v>
      </c>
      <c r="AU184" s="255" t="s">
        <v>81</v>
      </c>
      <c r="AV184" s="14" t="s">
        <v>81</v>
      </c>
      <c r="AW184" s="14" t="s">
        <v>33</v>
      </c>
      <c r="AX184" s="14" t="s">
        <v>72</v>
      </c>
      <c r="AY184" s="255" t="s">
        <v>203</v>
      </c>
    </row>
    <row r="185" s="13" customFormat="1">
      <c r="A185" s="13"/>
      <c r="B185" s="234"/>
      <c r="C185" s="235"/>
      <c r="D185" s="236" t="s">
        <v>215</v>
      </c>
      <c r="E185" s="237" t="s">
        <v>19</v>
      </c>
      <c r="F185" s="238" t="s">
        <v>1366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215</v>
      </c>
      <c r="AU185" s="244" t="s">
        <v>81</v>
      </c>
      <c r="AV185" s="13" t="s">
        <v>79</v>
      </c>
      <c r="AW185" s="13" t="s">
        <v>33</v>
      </c>
      <c r="AX185" s="13" t="s">
        <v>72</v>
      </c>
      <c r="AY185" s="244" t="s">
        <v>203</v>
      </c>
    </row>
    <row r="186" s="13" customFormat="1">
      <c r="A186" s="13"/>
      <c r="B186" s="234"/>
      <c r="C186" s="235"/>
      <c r="D186" s="236" t="s">
        <v>215</v>
      </c>
      <c r="E186" s="237" t="s">
        <v>19</v>
      </c>
      <c r="F186" s="238" t="s">
        <v>1523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215</v>
      </c>
      <c r="AU186" s="244" t="s">
        <v>81</v>
      </c>
      <c r="AV186" s="13" t="s">
        <v>79</v>
      </c>
      <c r="AW186" s="13" t="s">
        <v>33</v>
      </c>
      <c r="AX186" s="13" t="s">
        <v>72</v>
      </c>
      <c r="AY186" s="244" t="s">
        <v>203</v>
      </c>
    </row>
    <row r="187" s="13" customFormat="1">
      <c r="A187" s="13"/>
      <c r="B187" s="234"/>
      <c r="C187" s="235"/>
      <c r="D187" s="236" t="s">
        <v>215</v>
      </c>
      <c r="E187" s="237" t="s">
        <v>19</v>
      </c>
      <c r="F187" s="238" t="s">
        <v>1506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215</v>
      </c>
      <c r="AU187" s="244" t="s">
        <v>81</v>
      </c>
      <c r="AV187" s="13" t="s">
        <v>79</v>
      </c>
      <c r="AW187" s="13" t="s">
        <v>33</v>
      </c>
      <c r="AX187" s="13" t="s">
        <v>72</v>
      </c>
      <c r="AY187" s="244" t="s">
        <v>203</v>
      </c>
    </row>
    <row r="188" s="13" customFormat="1">
      <c r="A188" s="13"/>
      <c r="B188" s="234"/>
      <c r="C188" s="235"/>
      <c r="D188" s="236" t="s">
        <v>215</v>
      </c>
      <c r="E188" s="237" t="s">
        <v>19</v>
      </c>
      <c r="F188" s="238" t="s">
        <v>254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215</v>
      </c>
      <c r="AU188" s="244" t="s">
        <v>81</v>
      </c>
      <c r="AV188" s="13" t="s">
        <v>79</v>
      </c>
      <c r="AW188" s="13" t="s">
        <v>33</v>
      </c>
      <c r="AX188" s="13" t="s">
        <v>72</v>
      </c>
      <c r="AY188" s="244" t="s">
        <v>203</v>
      </c>
    </row>
    <row r="189" s="13" customFormat="1">
      <c r="A189" s="13"/>
      <c r="B189" s="234"/>
      <c r="C189" s="235"/>
      <c r="D189" s="236" t="s">
        <v>215</v>
      </c>
      <c r="E189" s="237" t="s">
        <v>19</v>
      </c>
      <c r="F189" s="238" t="s">
        <v>1516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215</v>
      </c>
      <c r="AU189" s="244" t="s">
        <v>81</v>
      </c>
      <c r="AV189" s="13" t="s">
        <v>79</v>
      </c>
      <c r="AW189" s="13" t="s">
        <v>33</v>
      </c>
      <c r="AX189" s="13" t="s">
        <v>72</v>
      </c>
      <c r="AY189" s="244" t="s">
        <v>203</v>
      </c>
    </row>
    <row r="190" s="14" customFormat="1">
      <c r="A190" s="14"/>
      <c r="B190" s="245"/>
      <c r="C190" s="246"/>
      <c r="D190" s="236" t="s">
        <v>215</v>
      </c>
      <c r="E190" s="247" t="s">
        <v>19</v>
      </c>
      <c r="F190" s="248" t="s">
        <v>1517</v>
      </c>
      <c r="G190" s="246"/>
      <c r="H190" s="249">
        <v>1.1819999999999999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215</v>
      </c>
      <c r="AU190" s="255" t="s">
        <v>81</v>
      </c>
      <c r="AV190" s="14" t="s">
        <v>81</v>
      </c>
      <c r="AW190" s="14" t="s">
        <v>33</v>
      </c>
      <c r="AX190" s="14" t="s">
        <v>72</v>
      </c>
      <c r="AY190" s="255" t="s">
        <v>203</v>
      </c>
    </row>
    <row r="191" s="13" customFormat="1">
      <c r="A191" s="13"/>
      <c r="B191" s="234"/>
      <c r="C191" s="235"/>
      <c r="D191" s="236" t="s">
        <v>215</v>
      </c>
      <c r="E191" s="237" t="s">
        <v>19</v>
      </c>
      <c r="F191" s="238" t="s">
        <v>1366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215</v>
      </c>
      <c r="AU191" s="244" t="s">
        <v>81</v>
      </c>
      <c r="AV191" s="13" t="s">
        <v>79</v>
      </c>
      <c r="AW191" s="13" t="s">
        <v>33</v>
      </c>
      <c r="AX191" s="13" t="s">
        <v>72</v>
      </c>
      <c r="AY191" s="244" t="s">
        <v>203</v>
      </c>
    </row>
    <row r="192" s="13" customFormat="1">
      <c r="A192" s="13"/>
      <c r="B192" s="234"/>
      <c r="C192" s="235"/>
      <c r="D192" s="236" t="s">
        <v>215</v>
      </c>
      <c r="E192" s="237" t="s">
        <v>19</v>
      </c>
      <c r="F192" s="238" t="s">
        <v>1524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215</v>
      </c>
      <c r="AU192" s="244" t="s">
        <v>81</v>
      </c>
      <c r="AV192" s="13" t="s">
        <v>79</v>
      </c>
      <c r="AW192" s="13" t="s">
        <v>33</v>
      </c>
      <c r="AX192" s="13" t="s">
        <v>72</v>
      </c>
      <c r="AY192" s="244" t="s">
        <v>203</v>
      </c>
    </row>
    <row r="193" s="13" customFormat="1">
      <c r="A193" s="13"/>
      <c r="B193" s="234"/>
      <c r="C193" s="235"/>
      <c r="D193" s="236" t="s">
        <v>215</v>
      </c>
      <c r="E193" s="237" t="s">
        <v>19</v>
      </c>
      <c r="F193" s="238" t="s">
        <v>1509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215</v>
      </c>
      <c r="AU193" s="244" t="s">
        <v>81</v>
      </c>
      <c r="AV193" s="13" t="s">
        <v>79</v>
      </c>
      <c r="AW193" s="13" t="s">
        <v>33</v>
      </c>
      <c r="AX193" s="13" t="s">
        <v>72</v>
      </c>
      <c r="AY193" s="244" t="s">
        <v>203</v>
      </c>
    </row>
    <row r="194" s="13" customFormat="1">
      <c r="A194" s="13"/>
      <c r="B194" s="234"/>
      <c r="C194" s="235"/>
      <c r="D194" s="236" t="s">
        <v>215</v>
      </c>
      <c r="E194" s="237" t="s">
        <v>19</v>
      </c>
      <c r="F194" s="238" t="s">
        <v>254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215</v>
      </c>
      <c r="AU194" s="244" t="s">
        <v>81</v>
      </c>
      <c r="AV194" s="13" t="s">
        <v>79</v>
      </c>
      <c r="AW194" s="13" t="s">
        <v>33</v>
      </c>
      <c r="AX194" s="13" t="s">
        <v>72</v>
      </c>
      <c r="AY194" s="244" t="s">
        <v>203</v>
      </c>
    </row>
    <row r="195" s="13" customFormat="1">
      <c r="A195" s="13"/>
      <c r="B195" s="234"/>
      <c r="C195" s="235"/>
      <c r="D195" s="236" t="s">
        <v>215</v>
      </c>
      <c r="E195" s="237" t="s">
        <v>19</v>
      </c>
      <c r="F195" s="238" t="s">
        <v>1519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215</v>
      </c>
      <c r="AU195" s="244" t="s">
        <v>81</v>
      </c>
      <c r="AV195" s="13" t="s">
        <v>79</v>
      </c>
      <c r="AW195" s="13" t="s">
        <v>33</v>
      </c>
      <c r="AX195" s="13" t="s">
        <v>72</v>
      </c>
      <c r="AY195" s="244" t="s">
        <v>203</v>
      </c>
    </row>
    <row r="196" s="14" customFormat="1">
      <c r="A196" s="14"/>
      <c r="B196" s="245"/>
      <c r="C196" s="246"/>
      <c r="D196" s="236" t="s">
        <v>215</v>
      </c>
      <c r="E196" s="247" t="s">
        <v>19</v>
      </c>
      <c r="F196" s="248" t="s">
        <v>1520</v>
      </c>
      <c r="G196" s="246"/>
      <c r="H196" s="249">
        <v>1.379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215</v>
      </c>
      <c r="AU196" s="255" t="s">
        <v>81</v>
      </c>
      <c r="AV196" s="14" t="s">
        <v>81</v>
      </c>
      <c r="AW196" s="14" t="s">
        <v>33</v>
      </c>
      <c r="AX196" s="14" t="s">
        <v>72</v>
      </c>
      <c r="AY196" s="255" t="s">
        <v>203</v>
      </c>
    </row>
    <row r="197" s="15" customFormat="1">
      <c r="A197" s="15"/>
      <c r="B197" s="256"/>
      <c r="C197" s="257"/>
      <c r="D197" s="236" t="s">
        <v>215</v>
      </c>
      <c r="E197" s="258" t="s">
        <v>19</v>
      </c>
      <c r="F197" s="259" t="s">
        <v>246</v>
      </c>
      <c r="G197" s="257"/>
      <c r="H197" s="260">
        <v>8.6679999999999993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6" t="s">
        <v>215</v>
      </c>
      <c r="AU197" s="266" t="s">
        <v>81</v>
      </c>
      <c r="AV197" s="15" t="s">
        <v>211</v>
      </c>
      <c r="AW197" s="15" t="s">
        <v>33</v>
      </c>
      <c r="AX197" s="15" t="s">
        <v>79</v>
      </c>
      <c r="AY197" s="266" t="s">
        <v>203</v>
      </c>
    </row>
    <row r="198" s="2" customFormat="1" ht="24.15" customHeight="1">
      <c r="A198" s="40"/>
      <c r="B198" s="41"/>
      <c r="C198" s="216" t="s">
        <v>89</v>
      </c>
      <c r="D198" s="216" t="s">
        <v>206</v>
      </c>
      <c r="E198" s="217" t="s">
        <v>268</v>
      </c>
      <c r="F198" s="218" t="s">
        <v>269</v>
      </c>
      <c r="G198" s="219" t="s">
        <v>209</v>
      </c>
      <c r="H198" s="220">
        <v>4.1379999999999999</v>
      </c>
      <c r="I198" s="221"/>
      <c r="J198" s="222">
        <f>ROUND(I198*H198,2)</f>
        <v>0</v>
      </c>
      <c r="K198" s="218" t="s">
        <v>210</v>
      </c>
      <c r="L198" s="46"/>
      <c r="M198" s="223" t="s">
        <v>19</v>
      </c>
      <c r="N198" s="224" t="s">
        <v>43</v>
      </c>
      <c r="O198" s="86"/>
      <c r="P198" s="225">
        <f>O198*H198</f>
        <v>0</v>
      </c>
      <c r="Q198" s="225">
        <v>0</v>
      </c>
      <c r="R198" s="225">
        <f>Q198*H198</f>
        <v>0</v>
      </c>
      <c r="S198" s="225">
        <v>0.063</v>
      </c>
      <c r="T198" s="226">
        <f>S198*H198</f>
        <v>0.26069399999999998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7" t="s">
        <v>211</v>
      </c>
      <c r="AT198" s="227" t="s">
        <v>206</v>
      </c>
      <c r="AU198" s="227" t="s">
        <v>81</v>
      </c>
      <c r="AY198" s="19" t="s">
        <v>203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19" t="s">
        <v>79</v>
      </c>
      <c r="BK198" s="228">
        <f>ROUND(I198*H198,2)</f>
        <v>0</v>
      </c>
      <c r="BL198" s="19" t="s">
        <v>211</v>
      </c>
      <c r="BM198" s="227" t="s">
        <v>1525</v>
      </c>
    </row>
    <row r="199" s="2" customFormat="1">
      <c r="A199" s="40"/>
      <c r="B199" s="41"/>
      <c r="C199" s="42"/>
      <c r="D199" s="229" t="s">
        <v>213</v>
      </c>
      <c r="E199" s="42"/>
      <c r="F199" s="230" t="s">
        <v>271</v>
      </c>
      <c r="G199" s="42"/>
      <c r="H199" s="42"/>
      <c r="I199" s="231"/>
      <c r="J199" s="42"/>
      <c r="K199" s="42"/>
      <c r="L199" s="46"/>
      <c r="M199" s="232"/>
      <c r="N199" s="233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213</v>
      </c>
      <c r="AU199" s="19" t="s">
        <v>81</v>
      </c>
    </row>
    <row r="200" s="13" customFormat="1">
      <c r="A200" s="13"/>
      <c r="B200" s="234"/>
      <c r="C200" s="235"/>
      <c r="D200" s="236" t="s">
        <v>215</v>
      </c>
      <c r="E200" s="237" t="s">
        <v>19</v>
      </c>
      <c r="F200" s="238" t="s">
        <v>1366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215</v>
      </c>
      <c r="AU200" s="244" t="s">
        <v>81</v>
      </c>
      <c r="AV200" s="13" t="s">
        <v>79</v>
      </c>
      <c r="AW200" s="13" t="s">
        <v>33</v>
      </c>
      <c r="AX200" s="13" t="s">
        <v>72</v>
      </c>
      <c r="AY200" s="244" t="s">
        <v>203</v>
      </c>
    </row>
    <row r="201" s="13" customFormat="1">
      <c r="A201" s="13"/>
      <c r="B201" s="234"/>
      <c r="C201" s="235"/>
      <c r="D201" s="236" t="s">
        <v>215</v>
      </c>
      <c r="E201" s="237" t="s">
        <v>19</v>
      </c>
      <c r="F201" s="238" t="s">
        <v>1526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215</v>
      </c>
      <c r="AU201" s="244" t="s">
        <v>81</v>
      </c>
      <c r="AV201" s="13" t="s">
        <v>79</v>
      </c>
      <c r="AW201" s="13" t="s">
        <v>33</v>
      </c>
      <c r="AX201" s="13" t="s">
        <v>72</v>
      </c>
      <c r="AY201" s="244" t="s">
        <v>203</v>
      </c>
    </row>
    <row r="202" s="13" customFormat="1">
      <c r="A202" s="13"/>
      <c r="B202" s="234"/>
      <c r="C202" s="235"/>
      <c r="D202" s="236" t="s">
        <v>215</v>
      </c>
      <c r="E202" s="237" t="s">
        <v>19</v>
      </c>
      <c r="F202" s="238" t="s">
        <v>1490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215</v>
      </c>
      <c r="AU202" s="244" t="s">
        <v>81</v>
      </c>
      <c r="AV202" s="13" t="s">
        <v>79</v>
      </c>
      <c r="AW202" s="13" t="s">
        <v>33</v>
      </c>
      <c r="AX202" s="13" t="s">
        <v>72</v>
      </c>
      <c r="AY202" s="244" t="s">
        <v>203</v>
      </c>
    </row>
    <row r="203" s="13" customFormat="1">
      <c r="A203" s="13"/>
      <c r="B203" s="234"/>
      <c r="C203" s="235"/>
      <c r="D203" s="236" t="s">
        <v>215</v>
      </c>
      <c r="E203" s="237" t="s">
        <v>19</v>
      </c>
      <c r="F203" s="238" t="s">
        <v>254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215</v>
      </c>
      <c r="AU203" s="244" t="s">
        <v>81</v>
      </c>
      <c r="AV203" s="13" t="s">
        <v>79</v>
      </c>
      <c r="AW203" s="13" t="s">
        <v>33</v>
      </c>
      <c r="AX203" s="13" t="s">
        <v>72</v>
      </c>
      <c r="AY203" s="244" t="s">
        <v>203</v>
      </c>
    </row>
    <row r="204" s="13" customFormat="1">
      <c r="A204" s="13"/>
      <c r="B204" s="234"/>
      <c r="C204" s="235"/>
      <c r="D204" s="236" t="s">
        <v>215</v>
      </c>
      <c r="E204" s="237" t="s">
        <v>19</v>
      </c>
      <c r="F204" s="238" t="s">
        <v>1408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215</v>
      </c>
      <c r="AU204" s="244" t="s">
        <v>81</v>
      </c>
      <c r="AV204" s="13" t="s">
        <v>79</v>
      </c>
      <c r="AW204" s="13" t="s">
        <v>33</v>
      </c>
      <c r="AX204" s="13" t="s">
        <v>72</v>
      </c>
      <c r="AY204" s="244" t="s">
        <v>203</v>
      </c>
    </row>
    <row r="205" s="14" customFormat="1">
      <c r="A205" s="14"/>
      <c r="B205" s="245"/>
      <c r="C205" s="246"/>
      <c r="D205" s="236" t="s">
        <v>215</v>
      </c>
      <c r="E205" s="247" t="s">
        <v>19</v>
      </c>
      <c r="F205" s="248" t="s">
        <v>1409</v>
      </c>
      <c r="G205" s="246"/>
      <c r="H205" s="249">
        <v>2.069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215</v>
      </c>
      <c r="AU205" s="255" t="s">
        <v>81</v>
      </c>
      <c r="AV205" s="14" t="s">
        <v>81</v>
      </c>
      <c r="AW205" s="14" t="s">
        <v>33</v>
      </c>
      <c r="AX205" s="14" t="s">
        <v>72</v>
      </c>
      <c r="AY205" s="255" t="s">
        <v>203</v>
      </c>
    </row>
    <row r="206" s="13" customFormat="1">
      <c r="A206" s="13"/>
      <c r="B206" s="234"/>
      <c r="C206" s="235"/>
      <c r="D206" s="236" t="s">
        <v>215</v>
      </c>
      <c r="E206" s="237" t="s">
        <v>19</v>
      </c>
      <c r="F206" s="238" t="s">
        <v>1366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215</v>
      </c>
      <c r="AU206" s="244" t="s">
        <v>81</v>
      </c>
      <c r="AV206" s="13" t="s">
        <v>79</v>
      </c>
      <c r="AW206" s="13" t="s">
        <v>33</v>
      </c>
      <c r="AX206" s="13" t="s">
        <v>72</v>
      </c>
      <c r="AY206" s="244" t="s">
        <v>203</v>
      </c>
    </row>
    <row r="207" s="13" customFormat="1">
      <c r="A207" s="13"/>
      <c r="B207" s="234"/>
      <c r="C207" s="235"/>
      <c r="D207" s="236" t="s">
        <v>215</v>
      </c>
      <c r="E207" s="237" t="s">
        <v>19</v>
      </c>
      <c r="F207" s="238" t="s">
        <v>1527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215</v>
      </c>
      <c r="AU207" s="244" t="s">
        <v>81</v>
      </c>
      <c r="AV207" s="13" t="s">
        <v>79</v>
      </c>
      <c r="AW207" s="13" t="s">
        <v>33</v>
      </c>
      <c r="AX207" s="13" t="s">
        <v>72</v>
      </c>
      <c r="AY207" s="244" t="s">
        <v>203</v>
      </c>
    </row>
    <row r="208" s="13" customFormat="1">
      <c r="A208" s="13"/>
      <c r="B208" s="234"/>
      <c r="C208" s="235"/>
      <c r="D208" s="236" t="s">
        <v>215</v>
      </c>
      <c r="E208" s="237" t="s">
        <v>19</v>
      </c>
      <c r="F208" s="238" t="s">
        <v>1512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215</v>
      </c>
      <c r="AU208" s="244" t="s">
        <v>81</v>
      </c>
      <c r="AV208" s="13" t="s">
        <v>79</v>
      </c>
      <c r="AW208" s="13" t="s">
        <v>33</v>
      </c>
      <c r="AX208" s="13" t="s">
        <v>72</v>
      </c>
      <c r="AY208" s="244" t="s">
        <v>203</v>
      </c>
    </row>
    <row r="209" s="13" customFormat="1">
      <c r="A209" s="13"/>
      <c r="B209" s="234"/>
      <c r="C209" s="235"/>
      <c r="D209" s="236" t="s">
        <v>215</v>
      </c>
      <c r="E209" s="237" t="s">
        <v>19</v>
      </c>
      <c r="F209" s="238" t="s">
        <v>254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215</v>
      </c>
      <c r="AU209" s="244" t="s">
        <v>81</v>
      </c>
      <c r="AV209" s="13" t="s">
        <v>79</v>
      </c>
      <c r="AW209" s="13" t="s">
        <v>33</v>
      </c>
      <c r="AX209" s="13" t="s">
        <v>72</v>
      </c>
      <c r="AY209" s="244" t="s">
        <v>203</v>
      </c>
    </row>
    <row r="210" s="13" customFormat="1">
      <c r="A210" s="13"/>
      <c r="B210" s="234"/>
      <c r="C210" s="235"/>
      <c r="D210" s="236" t="s">
        <v>215</v>
      </c>
      <c r="E210" s="237" t="s">
        <v>19</v>
      </c>
      <c r="F210" s="238" t="s">
        <v>1408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215</v>
      </c>
      <c r="AU210" s="244" t="s">
        <v>81</v>
      </c>
      <c r="AV210" s="13" t="s">
        <v>79</v>
      </c>
      <c r="AW210" s="13" t="s">
        <v>33</v>
      </c>
      <c r="AX210" s="13" t="s">
        <v>72</v>
      </c>
      <c r="AY210" s="244" t="s">
        <v>203</v>
      </c>
    </row>
    <row r="211" s="14" customFormat="1">
      <c r="A211" s="14"/>
      <c r="B211" s="245"/>
      <c r="C211" s="246"/>
      <c r="D211" s="236" t="s">
        <v>215</v>
      </c>
      <c r="E211" s="247" t="s">
        <v>19</v>
      </c>
      <c r="F211" s="248" t="s">
        <v>1409</v>
      </c>
      <c r="G211" s="246"/>
      <c r="H211" s="249">
        <v>2.069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215</v>
      </c>
      <c r="AU211" s="255" t="s">
        <v>81</v>
      </c>
      <c r="AV211" s="14" t="s">
        <v>81</v>
      </c>
      <c r="AW211" s="14" t="s">
        <v>33</v>
      </c>
      <c r="AX211" s="14" t="s">
        <v>72</v>
      </c>
      <c r="AY211" s="255" t="s">
        <v>203</v>
      </c>
    </row>
    <row r="212" s="15" customFormat="1">
      <c r="A212" s="15"/>
      <c r="B212" s="256"/>
      <c r="C212" s="257"/>
      <c r="D212" s="236" t="s">
        <v>215</v>
      </c>
      <c r="E212" s="258" t="s">
        <v>19</v>
      </c>
      <c r="F212" s="259" t="s">
        <v>246</v>
      </c>
      <c r="G212" s="257"/>
      <c r="H212" s="260">
        <v>4.1379999999999999</v>
      </c>
      <c r="I212" s="261"/>
      <c r="J212" s="257"/>
      <c r="K212" s="257"/>
      <c r="L212" s="262"/>
      <c r="M212" s="263"/>
      <c r="N212" s="264"/>
      <c r="O212" s="264"/>
      <c r="P212" s="264"/>
      <c r="Q212" s="264"/>
      <c r="R212" s="264"/>
      <c r="S212" s="264"/>
      <c r="T212" s="26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6" t="s">
        <v>215</v>
      </c>
      <c r="AU212" s="266" t="s">
        <v>81</v>
      </c>
      <c r="AV212" s="15" t="s">
        <v>211</v>
      </c>
      <c r="AW212" s="15" t="s">
        <v>33</v>
      </c>
      <c r="AX212" s="15" t="s">
        <v>79</v>
      </c>
      <c r="AY212" s="266" t="s">
        <v>203</v>
      </c>
    </row>
    <row r="213" s="12" customFormat="1" ht="22.8" customHeight="1">
      <c r="A213" s="12"/>
      <c r="B213" s="200"/>
      <c r="C213" s="201"/>
      <c r="D213" s="202" t="s">
        <v>71</v>
      </c>
      <c r="E213" s="214" t="s">
        <v>278</v>
      </c>
      <c r="F213" s="214" t="s">
        <v>279</v>
      </c>
      <c r="G213" s="201"/>
      <c r="H213" s="201"/>
      <c r="I213" s="204"/>
      <c r="J213" s="215">
        <f>BK213</f>
        <v>0</v>
      </c>
      <c r="K213" s="201"/>
      <c r="L213" s="206"/>
      <c r="M213" s="207"/>
      <c r="N213" s="208"/>
      <c r="O213" s="208"/>
      <c r="P213" s="209">
        <f>SUM(P214:P232)</f>
        <v>0</v>
      </c>
      <c r="Q213" s="208"/>
      <c r="R213" s="209">
        <f>SUM(R214:R232)</f>
        <v>0</v>
      </c>
      <c r="S213" s="208"/>
      <c r="T213" s="210">
        <f>SUM(T214:T232)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11" t="s">
        <v>79</v>
      </c>
      <c r="AT213" s="212" t="s">
        <v>71</v>
      </c>
      <c r="AU213" s="212" t="s">
        <v>79</v>
      </c>
      <c r="AY213" s="211" t="s">
        <v>203</v>
      </c>
      <c r="BK213" s="213">
        <f>SUM(BK214:BK232)</f>
        <v>0</v>
      </c>
    </row>
    <row r="214" s="2" customFormat="1" ht="24.15" customHeight="1">
      <c r="A214" s="40"/>
      <c r="B214" s="41"/>
      <c r="C214" s="216" t="s">
        <v>211</v>
      </c>
      <c r="D214" s="216" t="s">
        <v>206</v>
      </c>
      <c r="E214" s="217" t="s">
        <v>280</v>
      </c>
      <c r="F214" s="218" t="s">
        <v>281</v>
      </c>
      <c r="G214" s="219" t="s">
        <v>282</v>
      </c>
      <c r="H214" s="220">
        <v>1.2609999999999999</v>
      </c>
      <c r="I214" s="221"/>
      <c r="J214" s="222">
        <f>ROUND(I214*H214,2)</f>
        <v>0</v>
      </c>
      <c r="K214" s="218" t="s">
        <v>210</v>
      </c>
      <c r="L214" s="46"/>
      <c r="M214" s="223" t="s">
        <v>19</v>
      </c>
      <c r="N214" s="224" t="s">
        <v>43</v>
      </c>
      <c r="O214" s="86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7" t="s">
        <v>211</v>
      </c>
      <c r="AT214" s="227" t="s">
        <v>206</v>
      </c>
      <c r="AU214" s="227" t="s">
        <v>81</v>
      </c>
      <c r="AY214" s="19" t="s">
        <v>203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19" t="s">
        <v>79</v>
      </c>
      <c r="BK214" s="228">
        <f>ROUND(I214*H214,2)</f>
        <v>0</v>
      </c>
      <c r="BL214" s="19" t="s">
        <v>211</v>
      </c>
      <c r="BM214" s="227" t="s">
        <v>1528</v>
      </c>
    </row>
    <row r="215" s="2" customFormat="1">
      <c r="A215" s="40"/>
      <c r="B215" s="41"/>
      <c r="C215" s="42"/>
      <c r="D215" s="229" t="s">
        <v>213</v>
      </c>
      <c r="E215" s="42"/>
      <c r="F215" s="230" t="s">
        <v>284</v>
      </c>
      <c r="G215" s="42"/>
      <c r="H215" s="42"/>
      <c r="I215" s="231"/>
      <c r="J215" s="42"/>
      <c r="K215" s="42"/>
      <c r="L215" s="46"/>
      <c r="M215" s="232"/>
      <c r="N215" s="23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213</v>
      </c>
      <c r="AU215" s="19" t="s">
        <v>81</v>
      </c>
    </row>
    <row r="216" s="2" customFormat="1" ht="21.75" customHeight="1">
      <c r="A216" s="40"/>
      <c r="B216" s="41"/>
      <c r="C216" s="216" t="s">
        <v>285</v>
      </c>
      <c r="D216" s="216" t="s">
        <v>206</v>
      </c>
      <c r="E216" s="217" t="s">
        <v>286</v>
      </c>
      <c r="F216" s="218" t="s">
        <v>287</v>
      </c>
      <c r="G216" s="219" t="s">
        <v>282</v>
      </c>
      <c r="H216" s="220">
        <v>1.2609999999999999</v>
      </c>
      <c r="I216" s="221"/>
      <c r="J216" s="222">
        <f>ROUND(I216*H216,2)</f>
        <v>0</v>
      </c>
      <c r="K216" s="218" t="s">
        <v>210</v>
      </c>
      <c r="L216" s="46"/>
      <c r="M216" s="223" t="s">
        <v>19</v>
      </c>
      <c r="N216" s="224" t="s">
        <v>43</v>
      </c>
      <c r="O216" s="86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7" t="s">
        <v>211</v>
      </c>
      <c r="AT216" s="227" t="s">
        <v>206</v>
      </c>
      <c r="AU216" s="227" t="s">
        <v>81</v>
      </c>
      <c r="AY216" s="19" t="s">
        <v>203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19" t="s">
        <v>79</v>
      </c>
      <c r="BK216" s="228">
        <f>ROUND(I216*H216,2)</f>
        <v>0</v>
      </c>
      <c r="BL216" s="19" t="s">
        <v>211</v>
      </c>
      <c r="BM216" s="227" t="s">
        <v>1529</v>
      </c>
    </row>
    <row r="217" s="2" customFormat="1">
      <c r="A217" s="40"/>
      <c r="B217" s="41"/>
      <c r="C217" s="42"/>
      <c r="D217" s="229" t="s">
        <v>213</v>
      </c>
      <c r="E217" s="42"/>
      <c r="F217" s="230" t="s">
        <v>289</v>
      </c>
      <c r="G217" s="42"/>
      <c r="H217" s="42"/>
      <c r="I217" s="231"/>
      <c r="J217" s="42"/>
      <c r="K217" s="42"/>
      <c r="L217" s="46"/>
      <c r="M217" s="232"/>
      <c r="N217" s="23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213</v>
      </c>
      <c r="AU217" s="19" t="s">
        <v>81</v>
      </c>
    </row>
    <row r="218" s="2" customFormat="1" ht="24.15" customHeight="1">
      <c r="A218" s="40"/>
      <c r="B218" s="41"/>
      <c r="C218" s="216" t="s">
        <v>290</v>
      </c>
      <c r="D218" s="216" t="s">
        <v>206</v>
      </c>
      <c r="E218" s="217" t="s">
        <v>291</v>
      </c>
      <c r="F218" s="218" t="s">
        <v>292</v>
      </c>
      <c r="G218" s="219" t="s">
        <v>282</v>
      </c>
      <c r="H218" s="220">
        <v>32.786000000000001</v>
      </c>
      <c r="I218" s="221"/>
      <c r="J218" s="222">
        <f>ROUND(I218*H218,2)</f>
        <v>0</v>
      </c>
      <c r="K218" s="218" t="s">
        <v>210</v>
      </c>
      <c r="L218" s="46"/>
      <c r="M218" s="223" t="s">
        <v>19</v>
      </c>
      <c r="N218" s="224" t="s">
        <v>43</v>
      </c>
      <c r="O218" s="86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7" t="s">
        <v>211</v>
      </c>
      <c r="AT218" s="227" t="s">
        <v>206</v>
      </c>
      <c r="AU218" s="227" t="s">
        <v>81</v>
      </c>
      <c r="AY218" s="19" t="s">
        <v>203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19" t="s">
        <v>79</v>
      </c>
      <c r="BK218" s="228">
        <f>ROUND(I218*H218,2)</f>
        <v>0</v>
      </c>
      <c r="BL218" s="19" t="s">
        <v>211</v>
      </c>
      <c r="BM218" s="227" t="s">
        <v>1530</v>
      </c>
    </row>
    <row r="219" s="2" customFormat="1">
      <c r="A219" s="40"/>
      <c r="B219" s="41"/>
      <c r="C219" s="42"/>
      <c r="D219" s="229" t="s">
        <v>213</v>
      </c>
      <c r="E219" s="42"/>
      <c r="F219" s="230" t="s">
        <v>294</v>
      </c>
      <c r="G219" s="42"/>
      <c r="H219" s="42"/>
      <c r="I219" s="231"/>
      <c r="J219" s="42"/>
      <c r="K219" s="42"/>
      <c r="L219" s="46"/>
      <c r="M219" s="232"/>
      <c r="N219" s="23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213</v>
      </c>
      <c r="AU219" s="19" t="s">
        <v>81</v>
      </c>
    </row>
    <row r="220" s="14" customFormat="1">
      <c r="A220" s="14"/>
      <c r="B220" s="245"/>
      <c r="C220" s="246"/>
      <c r="D220" s="236" t="s">
        <v>215</v>
      </c>
      <c r="E220" s="246"/>
      <c r="F220" s="248" t="s">
        <v>1531</v>
      </c>
      <c r="G220" s="246"/>
      <c r="H220" s="249">
        <v>32.786000000000001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215</v>
      </c>
      <c r="AU220" s="255" t="s">
        <v>81</v>
      </c>
      <c r="AV220" s="14" t="s">
        <v>81</v>
      </c>
      <c r="AW220" s="14" t="s">
        <v>4</v>
      </c>
      <c r="AX220" s="14" t="s">
        <v>79</v>
      </c>
      <c r="AY220" s="255" t="s">
        <v>203</v>
      </c>
    </row>
    <row r="221" s="2" customFormat="1" ht="24.15" customHeight="1">
      <c r="A221" s="40"/>
      <c r="B221" s="41"/>
      <c r="C221" s="216" t="s">
        <v>296</v>
      </c>
      <c r="D221" s="216" t="s">
        <v>206</v>
      </c>
      <c r="E221" s="217" t="s">
        <v>297</v>
      </c>
      <c r="F221" s="218" t="s">
        <v>298</v>
      </c>
      <c r="G221" s="219" t="s">
        <v>282</v>
      </c>
      <c r="H221" s="220">
        <v>0.14099999999999999</v>
      </c>
      <c r="I221" s="221"/>
      <c r="J221" s="222">
        <f>ROUND(I221*H221,2)</f>
        <v>0</v>
      </c>
      <c r="K221" s="218" t="s">
        <v>210</v>
      </c>
      <c r="L221" s="46"/>
      <c r="M221" s="223" t="s">
        <v>19</v>
      </c>
      <c r="N221" s="224" t="s">
        <v>43</v>
      </c>
      <c r="O221" s="86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7" t="s">
        <v>211</v>
      </c>
      <c r="AT221" s="227" t="s">
        <v>206</v>
      </c>
      <c r="AU221" s="227" t="s">
        <v>81</v>
      </c>
      <c r="AY221" s="19" t="s">
        <v>203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19" t="s">
        <v>79</v>
      </c>
      <c r="BK221" s="228">
        <f>ROUND(I221*H221,2)</f>
        <v>0</v>
      </c>
      <c r="BL221" s="19" t="s">
        <v>211</v>
      </c>
      <c r="BM221" s="227" t="s">
        <v>1532</v>
      </c>
    </row>
    <row r="222" s="2" customFormat="1">
      <c r="A222" s="40"/>
      <c r="B222" s="41"/>
      <c r="C222" s="42"/>
      <c r="D222" s="229" t="s">
        <v>213</v>
      </c>
      <c r="E222" s="42"/>
      <c r="F222" s="230" t="s">
        <v>300</v>
      </c>
      <c r="G222" s="42"/>
      <c r="H222" s="42"/>
      <c r="I222" s="231"/>
      <c r="J222" s="42"/>
      <c r="K222" s="42"/>
      <c r="L222" s="46"/>
      <c r="M222" s="232"/>
      <c r="N222" s="23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213</v>
      </c>
      <c r="AU222" s="19" t="s">
        <v>81</v>
      </c>
    </row>
    <row r="223" s="14" customFormat="1">
      <c r="A223" s="14"/>
      <c r="B223" s="245"/>
      <c r="C223" s="246"/>
      <c r="D223" s="236" t="s">
        <v>215</v>
      </c>
      <c r="E223" s="247" t="s">
        <v>19</v>
      </c>
      <c r="F223" s="248" t="s">
        <v>1533</v>
      </c>
      <c r="G223" s="246"/>
      <c r="H223" s="249">
        <v>0.14099999999999999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215</v>
      </c>
      <c r="AU223" s="255" t="s">
        <v>81</v>
      </c>
      <c r="AV223" s="14" t="s">
        <v>81</v>
      </c>
      <c r="AW223" s="14" t="s">
        <v>33</v>
      </c>
      <c r="AX223" s="14" t="s">
        <v>72</v>
      </c>
      <c r="AY223" s="255" t="s">
        <v>203</v>
      </c>
    </row>
    <row r="224" s="15" customFormat="1">
      <c r="A224" s="15"/>
      <c r="B224" s="256"/>
      <c r="C224" s="257"/>
      <c r="D224" s="236" t="s">
        <v>215</v>
      </c>
      <c r="E224" s="258" t="s">
        <v>19</v>
      </c>
      <c r="F224" s="259" t="s">
        <v>246</v>
      </c>
      <c r="G224" s="257"/>
      <c r="H224" s="260">
        <v>0.14099999999999999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6" t="s">
        <v>215</v>
      </c>
      <c r="AU224" s="266" t="s">
        <v>81</v>
      </c>
      <c r="AV224" s="15" t="s">
        <v>211</v>
      </c>
      <c r="AW224" s="15" t="s">
        <v>33</v>
      </c>
      <c r="AX224" s="15" t="s">
        <v>79</v>
      </c>
      <c r="AY224" s="266" t="s">
        <v>203</v>
      </c>
    </row>
    <row r="225" s="2" customFormat="1" ht="24.15" customHeight="1">
      <c r="A225" s="40"/>
      <c r="B225" s="41"/>
      <c r="C225" s="216" t="s">
        <v>302</v>
      </c>
      <c r="D225" s="216" t="s">
        <v>206</v>
      </c>
      <c r="E225" s="217" t="s">
        <v>303</v>
      </c>
      <c r="F225" s="218" t="s">
        <v>304</v>
      </c>
      <c r="G225" s="219" t="s">
        <v>282</v>
      </c>
      <c r="H225" s="220">
        <v>0.91900000000000004</v>
      </c>
      <c r="I225" s="221"/>
      <c r="J225" s="222">
        <f>ROUND(I225*H225,2)</f>
        <v>0</v>
      </c>
      <c r="K225" s="218" t="s">
        <v>210</v>
      </c>
      <c r="L225" s="46"/>
      <c r="M225" s="223" t="s">
        <v>19</v>
      </c>
      <c r="N225" s="224" t="s">
        <v>43</v>
      </c>
      <c r="O225" s="86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7" t="s">
        <v>211</v>
      </c>
      <c r="AT225" s="227" t="s">
        <v>206</v>
      </c>
      <c r="AU225" s="227" t="s">
        <v>81</v>
      </c>
      <c r="AY225" s="19" t="s">
        <v>203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19" t="s">
        <v>79</v>
      </c>
      <c r="BK225" s="228">
        <f>ROUND(I225*H225,2)</f>
        <v>0</v>
      </c>
      <c r="BL225" s="19" t="s">
        <v>211</v>
      </c>
      <c r="BM225" s="227" t="s">
        <v>1534</v>
      </c>
    </row>
    <row r="226" s="2" customFormat="1">
      <c r="A226" s="40"/>
      <c r="B226" s="41"/>
      <c r="C226" s="42"/>
      <c r="D226" s="229" t="s">
        <v>213</v>
      </c>
      <c r="E226" s="42"/>
      <c r="F226" s="230" t="s">
        <v>306</v>
      </c>
      <c r="G226" s="42"/>
      <c r="H226" s="42"/>
      <c r="I226" s="231"/>
      <c r="J226" s="42"/>
      <c r="K226" s="42"/>
      <c r="L226" s="46"/>
      <c r="M226" s="232"/>
      <c r="N226" s="23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213</v>
      </c>
      <c r="AU226" s="19" t="s">
        <v>81</v>
      </c>
    </row>
    <row r="227" s="14" customFormat="1">
      <c r="A227" s="14"/>
      <c r="B227" s="245"/>
      <c r="C227" s="246"/>
      <c r="D227" s="236" t="s">
        <v>215</v>
      </c>
      <c r="E227" s="247" t="s">
        <v>19</v>
      </c>
      <c r="F227" s="248" t="s">
        <v>1535</v>
      </c>
      <c r="G227" s="246"/>
      <c r="H227" s="249">
        <v>0.91900000000000004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215</v>
      </c>
      <c r="AU227" s="255" t="s">
        <v>81</v>
      </c>
      <c r="AV227" s="14" t="s">
        <v>81</v>
      </c>
      <c r="AW227" s="14" t="s">
        <v>33</v>
      </c>
      <c r="AX227" s="14" t="s">
        <v>72</v>
      </c>
      <c r="AY227" s="255" t="s">
        <v>203</v>
      </c>
    </row>
    <row r="228" s="15" customFormat="1">
      <c r="A228" s="15"/>
      <c r="B228" s="256"/>
      <c r="C228" s="257"/>
      <c r="D228" s="236" t="s">
        <v>215</v>
      </c>
      <c r="E228" s="258" t="s">
        <v>19</v>
      </c>
      <c r="F228" s="259" t="s">
        <v>246</v>
      </c>
      <c r="G228" s="257"/>
      <c r="H228" s="260">
        <v>0.91900000000000004</v>
      </c>
      <c r="I228" s="261"/>
      <c r="J228" s="257"/>
      <c r="K228" s="257"/>
      <c r="L228" s="262"/>
      <c r="M228" s="263"/>
      <c r="N228" s="264"/>
      <c r="O228" s="264"/>
      <c r="P228" s="264"/>
      <c r="Q228" s="264"/>
      <c r="R228" s="264"/>
      <c r="S228" s="264"/>
      <c r="T228" s="26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6" t="s">
        <v>215</v>
      </c>
      <c r="AU228" s="266" t="s">
        <v>81</v>
      </c>
      <c r="AV228" s="15" t="s">
        <v>211</v>
      </c>
      <c r="AW228" s="15" t="s">
        <v>33</v>
      </c>
      <c r="AX228" s="15" t="s">
        <v>79</v>
      </c>
      <c r="AY228" s="266" t="s">
        <v>203</v>
      </c>
    </row>
    <row r="229" s="2" customFormat="1" ht="24.15" customHeight="1">
      <c r="A229" s="40"/>
      <c r="B229" s="41"/>
      <c r="C229" s="216" t="s">
        <v>308</v>
      </c>
      <c r="D229" s="216" t="s">
        <v>206</v>
      </c>
      <c r="E229" s="217" t="s">
        <v>309</v>
      </c>
      <c r="F229" s="218" t="s">
        <v>310</v>
      </c>
      <c r="G229" s="219" t="s">
        <v>282</v>
      </c>
      <c r="H229" s="220">
        <v>0.20000000000000001</v>
      </c>
      <c r="I229" s="221"/>
      <c r="J229" s="222">
        <f>ROUND(I229*H229,2)</f>
        <v>0</v>
      </c>
      <c r="K229" s="218" t="s">
        <v>210</v>
      </c>
      <c r="L229" s="46"/>
      <c r="M229" s="223" t="s">
        <v>19</v>
      </c>
      <c r="N229" s="224" t="s">
        <v>43</v>
      </c>
      <c r="O229" s="86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7" t="s">
        <v>211</v>
      </c>
      <c r="AT229" s="227" t="s">
        <v>206</v>
      </c>
      <c r="AU229" s="227" t="s">
        <v>81</v>
      </c>
      <c r="AY229" s="19" t="s">
        <v>203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19" t="s">
        <v>79</v>
      </c>
      <c r="BK229" s="228">
        <f>ROUND(I229*H229,2)</f>
        <v>0</v>
      </c>
      <c r="BL229" s="19" t="s">
        <v>211</v>
      </c>
      <c r="BM229" s="227" t="s">
        <v>1536</v>
      </c>
    </row>
    <row r="230" s="2" customFormat="1">
      <c r="A230" s="40"/>
      <c r="B230" s="41"/>
      <c r="C230" s="42"/>
      <c r="D230" s="229" t="s">
        <v>213</v>
      </c>
      <c r="E230" s="42"/>
      <c r="F230" s="230" t="s">
        <v>312</v>
      </c>
      <c r="G230" s="42"/>
      <c r="H230" s="42"/>
      <c r="I230" s="231"/>
      <c r="J230" s="42"/>
      <c r="K230" s="42"/>
      <c r="L230" s="46"/>
      <c r="M230" s="232"/>
      <c r="N230" s="233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213</v>
      </c>
      <c r="AU230" s="19" t="s">
        <v>81</v>
      </c>
    </row>
    <row r="231" s="14" customFormat="1">
      <c r="A231" s="14"/>
      <c r="B231" s="245"/>
      <c r="C231" s="246"/>
      <c r="D231" s="236" t="s">
        <v>215</v>
      </c>
      <c r="E231" s="247" t="s">
        <v>19</v>
      </c>
      <c r="F231" s="248" t="s">
        <v>1537</v>
      </c>
      <c r="G231" s="246"/>
      <c r="H231" s="249">
        <v>0.20000000000000001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215</v>
      </c>
      <c r="AU231" s="255" t="s">
        <v>81</v>
      </c>
      <c r="AV231" s="14" t="s">
        <v>81</v>
      </c>
      <c r="AW231" s="14" t="s">
        <v>33</v>
      </c>
      <c r="AX231" s="14" t="s">
        <v>72</v>
      </c>
      <c r="AY231" s="255" t="s">
        <v>203</v>
      </c>
    </row>
    <row r="232" s="15" customFormat="1">
      <c r="A232" s="15"/>
      <c r="B232" s="256"/>
      <c r="C232" s="257"/>
      <c r="D232" s="236" t="s">
        <v>215</v>
      </c>
      <c r="E232" s="258" t="s">
        <v>19</v>
      </c>
      <c r="F232" s="259" t="s">
        <v>246</v>
      </c>
      <c r="G232" s="257"/>
      <c r="H232" s="260">
        <v>0.20000000000000001</v>
      </c>
      <c r="I232" s="261"/>
      <c r="J232" s="257"/>
      <c r="K232" s="257"/>
      <c r="L232" s="262"/>
      <c r="M232" s="263"/>
      <c r="N232" s="264"/>
      <c r="O232" s="264"/>
      <c r="P232" s="264"/>
      <c r="Q232" s="264"/>
      <c r="R232" s="264"/>
      <c r="S232" s="264"/>
      <c r="T232" s="26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6" t="s">
        <v>215</v>
      </c>
      <c r="AU232" s="266" t="s">
        <v>81</v>
      </c>
      <c r="AV232" s="15" t="s">
        <v>211</v>
      </c>
      <c r="AW232" s="15" t="s">
        <v>33</v>
      </c>
      <c r="AX232" s="15" t="s">
        <v>79</v>
      </c>
      <c r="AY232" s="266" t="s">
        <v>203</v>
      </c>
    </row>
    <row r="233" s="12" customFormat="1" ht="25.92" customHeight="1">
      <c r="A233" s="12"/>
      <c r="B233" s="200"/>
      <c r="C233" s="201"/>
      <c r="D233" s="202" t="s">
        <v>71</v>
      </c>
      <c r="E233" s="203" t="s">
        <v>314</v>
      </c>
      <c r="F233" s="203" t="s">
        <v>315</v>
      </c>
      <c r="G233" s="201"/>
      <c r="H233" s="201"/>
      <c r="I233" s="204"/>
      <c r="J233" s="205">
        <f>BK233</f>
        <v>0</v>
      </c>
      <c r="K233" s="201"/>
      <c r="L233" s="206"/>
      <c r="M233" s="207"/>
      <c r="N233" s="208"/>
      <c r="O233" s="208"/>
      <c r="P233" s="209">
        <f>P234+P289</f>
        <v>0</v>
      </c>
      <c r="Q233" s="208"/>
      <c r="R233" s="209">
        <f>R234+R289</f>
        <v>0.45506200000000002</v>
      </c>
      <c r="S233" s="208"/>
      <c r="T233" s="210">
        <f>T234+T289</f>
        <v>0.34106922000000001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11" t="s">
        <v>81</v>
      </c>
      <c r="AT233" s="212" t="s">
        <v>71</v>
      </c>
      <c r="AU233" s="212" t="s">
        <v>72</v>
      </c>
      <c r="AY233" s="211" t="s">
        <v>203</v>
      </c>
      <c r="BK233" s="213">
        <f>BK234+BK289</f>
        <v>0</v>
      </c>
    </row>
    <row r="234" s="12" customFormat="1" ht="22.8" customHeight="1">
      <c r="A234" s="12"/>
      <c r="B234" s="200"/>
      <c r="C234" s="201"/>
      <c r="D234" s="202" t="s">
        <v>71</v>
      </c>
      <c r="E234" s="214" t="s">
        <v>316</v>
      </c>
      <c r="F234" s="214" t="s">
        <v>317</v>
      </c>
      <c r="G234" s="201"/>
      <c r="H234" s="201"/>
      <c r="I234" s="204"/>
      <c r="J234" s="215">
        <f>BK234</f>
        <v>0</v>
      </c>
      <c r="K234" s="201"/>
      <c r="L234" s="206"/>
      <c r="M234" s="207"/>
      <c r="N234" s="208"/>
      <c r="O234" s="208"/>
      <c r="P234" s="209">
        <f>SUM(P235:P288)</f>
        <v>0</v>
      </c>
      <c r="Q234" s="208"/>
      <c r="R234" s="209">
        <f>SUM(R235:R288)</f>
        <v>0</v>
      </c>
      <c r="S234" s="208"/>
      <c r="T234" s="210">
        <f>SUM(T235:T288)</f>
        <v>0.20000000000000001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11" t="s">
        <v>81</v>
      </c>
      <c r="AT234" s="212" t="s">
        <v>71</v>
      </c>
      <c r="AU234" s="212" t="s">
        <v>79</v>
      </c>
      <c r="AY234" s="211" t="s">
        <v>203</v>
      </c>
      <c r="BK234" s="213">
        <f>SUM(BK235:BK288)</f>
        <v>0</v>
      </c>
    </row>
    <row r="235" s="2" customFormat="1" ht="16.5" customHeight="1">
      <c r="A235" s="40"/>
      <c r="B235" s="41"/>
      <c r="C235" s="216" t="s">
        <v>318</v>
      </c>
      <c r="D235" s="216" t="s">
        <v>206</v>
      </c>
      <c r="E235" s="217" t="s">
        <v>366</v>
      </c>
      <c r="F235" s="218" t="s">
        <v>367</v>
      </c>
      <c r="G235" s="219" t="s">
        <v>358</v>
      </c>
      <c r="H235" s="220">
        <v>6</v>
      </c>
      <c r="I235" s="221"/>
      <c r="J235" s="222">
        <f>ROUND(I235*H235,2)</f>
        <v>0</v>
      </c>
      <c r="K235" s="218" t="s">
        <v>210</v>
      </c>
      <c r="L235" s="46"/>
      <c r="M235" s="223" t="s">
        <v>19</v>
      </c>
      <c r="N235" s="224" t="s">
        <v>43</v>
      </c>
      <c r="O235" s="86"/>
      <c r="P235" s="225">
        <f>O235*H235</f>
        <v>0</v>
      </c>
      <c r="Q235" s="225">
        <v>0</v>
      </c>
      <c r="R235" s="225">
        <f>Q235*H235</f>
        <v>0</v>
      </c>
      <c r="S235" s="225">
        <v>0.024</v>
      </c>
      <c r="T235" s="226">
        <f>S235*H235</f>
        <v>0.14400000000000002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7" t="s">
        <v>321</v>
      </c>
      <c r="AT235" s="227" t="s">
        <v>206</v>
      </c>
      <c r="AU235" s="227" t="s">
        <v>81</v>
      </c>
      <c r="AY235" s="19" t="s">
        <v>203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19" t="s">
        <v>79</v>
      </c>
      <c r="BK235" s="228">
        <f>ROUND(I235*H235,2)</f>
        <v>0</v>
      </c>
      <c r="BL235" s="19" t="s">
        <v>321</v>
      </c>
      <c r="BM235" s="227" t="s">
        <v>1538</v>
      </c>
    </row>
    <row r="236" s="2" customFormat="1">
      <c r="A236" s="40"/>
      <c r="B236" s="41"/>
      <c r="C236" s="42"/>
      <c r="D236" s="229" t="s">
        <v>213</v>
      </c>
      <c r="E236" s="42"/>
      <c r="F236" s="230" t="s">
        <v>369</v>
      </c>
      <c r="G236" s="42"/>
      <c r="H236" s="42"/>
      <c r="I236" s="231"/>
      <c r="J236" s="42"/>
      <c r="K236" s="42"/>
      <c r="L236" s="46"/>
      <c r="M236" s="232"/>
      <c r="N236" s="23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213</v>
      </c>
      <c r="AU236" s="19" t="s">
        <v>81</v>
      </c>
    </row>
    <row r="237" s="13" customFormat="1">
      <c r="A237" s="13"/>
      <c r="B237" s="234"/>
      <c r="C237" s="235"/>
      <c r="D237" s="236" t="s">
        <v>215</v>
      </c>
      <c r="E237" s="237" t="s">
        <v>19</v>
      </c>
      <c r="F237" s="238" t="s">
        <v>1366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215</v>
      </c>
      <c r="AU237" s="244" t="s">
        <v>81</v>
      </c>
      <c r="AV237" s="13" t="s">
        <v>79</v>
      </c>
      <c r="AW237" s="13" t="s">
        <v>33</v>
      </c>
      <c r="AX237" s="13" t="s">
        <v>72</v>
      </c>
      <c r="AY237" s="244" t="s">
        <v>203</v>
      </c>
    </row>
    <row r="238" s="13" customFormat="1">
      <c r="A238" s="13"/>
      <c r="B238" s="234"/>
      <c r="C238" s="235"/>
      <c r="D238" s="236" t="s">
        <v>215</v>
      </c>
      <c r="E238" s="237" t="s">
        <v>19</v>
      </c>
      <c r="F238" s="238" t="s">
        <v>1539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215</v>
      </c>
      <c r="AU238" s="244" t="s">
        <v>81</v>
      </c>
      <c r="AV238" s="13" t="s">
        <v>79</v>
      </c>
      <c r="AW238" s="13" t="s">
        <v>33</v>
      </c>
      <c r="AX238" s="13" t="s">
        <v>72</v>
      </c>
      <c r="AY238" s="244" t="s">
        <v>203</v>
      </c>
    </row>
    <row r="239" s="13" customFormat="1">
      <c r="A239" s="13"/>
      <c r="B239" s="234"/>
      <c r="C239" s="235"/>
      <c r="D239" s="236" t="s">
        <v>215</v>
      </c>
      <c r="E239" s="237" t="s">
        <v>19</v>
      </c>
      <c r="F239" s="238" t="s">
        <v>1495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215</v>
      </c>
      <c r="AU239" s="244" t="s">
        <v>81</v>
      </c>
      <c r="AV239" s="13" t="s">
        <v>79</v>
      </c>
      <c r="AW239" s="13" t="s">
        <v>33</v>
      </c>
      <c r="AX239" s="13" t="s">
        <v>72</v>
      </c>
      <c r="AY239" s="244" t="s">
        <v>203</v>
      </c>
    </row>
    <row r="240" s="13" customFormat="1">
      <c r="A240" s="13"/>
      <c r="B240" s="234"/>
      <c r="C240" s="235"/>
      <c r="D240" s="236" t="s">
        <v>215</v>
      </c>
      <c r="E240" s="237" t="s">
        <v>19</v>
      </c>
      <c r="F240" s="238" t="s">
        <v>371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215</v>
      </c>
      <c r="AU240" s="244" t="s">
        <v>81</v>
      </c>
      <c r="AV240" s="13" t="s">
        <v>79</v>
      </c>
      <c r="AW240" s="13" t="s">
        <v>33</v>
      </c>
      <c r="AX240" s="13" t="s">
        <v>72</v>
      </c>
      <c r="AY240" s="244" t="s">
        <v>203</v>
      </c>
    </row>
    <row r="241" s="13" customFormat="1">
      <c r="A241" s="13"/>
      <c r="B241" s="234"/>
      <c r="C241" s="235"/>
      <c r="D241" s="236" t="s">
        <v>215</v>
      </c>
      <c r="E241" s="237" t="s">
        <v>19</v>
      </c>
      <c r="F241" s="238" t="s">
        <v>1540</v>
      </c>
      <c r="G241" s="235"/>
      <c r="H241" s="237" t="s">
        <v>19</v>
      </c>
      <c r="I241" s="239"/>
      <c r="J241" s="235"/>
      <c r="K241" s="235"/>
      <c r="L241" s="240"/>
      <c r="M241" s="241"/>
      <c r="N241" s="242"/>
      <c r="O241" s="242"/>
      <c r="P241" s="242"/>
      <c r="Q241" s="242"/>
      <c r="R241" s="242"/>
      <c r="S241" s="242"/>
      <c r="T241" s="24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4" t="s">
        <v>215</v>
      </c>
      <c r="AU241" s="244" t="s">
        <v>81</v>
      </c>
      <c r="AV241" s="13" t="s">
        <v>79</v>
      </c>
      <c r="AW241" s="13" t="s">
        <v>33</v>
      </c>
      <c r="AX241" s="13" t="s">
        <v>72</v>
      </c>
      <c r="AY241" s="244" t="s">
        <v>203</v>
      </c>
    </row>
    <row r="242" s="14" customFormat="1">
      <c r="A242" s="14"/>
      <c r="B242" s="245"/>
      <c r="C242" s="246"/>
      <c r="D242" s="236" t="s">
        <v>215</v>
      </c>
      <c r="E242" s="247" t="s">
        <v>19</v>
      </c>
      <c r="F242" s="248" t="s">
        <v>79</v>
      </c>
      <c r="G242" s="246"/>
      <c r="H242" s="249">
        <v>1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215</v>
      </c>
      <c r="AU242" s="255" t="s">
        <v>81</v>
      </c>
      <c r="AV242" s="14" t="s">
        <v>81</v>
      </c>
      <c r="AW242" s="14" t="s">
        <v>33</v>
      </c>
      <c r="AX242" s="14" t="s">
        <v>72</v>
      </c>
      <c r="AY242" s="255" t="s">
        <v>203</v>
      </c>
    </row>
    <row r="243" s="13" customFormat="1">
      <c r="A243" s="13"/>
      <c r="B243" s="234"/>
      <c r="C243" s="235"/>
      <c r="D243" s="236" t="s">
        <v>215</v>
      </c>
      <c r="E243" s="237" t="s">
        <v>19</v>
      </c>
      <c r="F243" s="238" t="s">
        <v>1366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215</v>
      </c>
      <c r="AU243" s="244" t="s">
        <v>81</v>
      </c>
      <c r="AV243" s="13" t="s">
        <v>79</v>
      </c>
      <c r="AW243" s="13" t="s">
        <v>33</v>
      </c>
      <c r="AX243" s="13" t="s">
        <v>72</v>
      </c>
      <c r="AY243" s="244" t="s">
        <v>203</v>
      </c>
    </row>
    <row r="244" s="13" customFormat="1">
      <c r="A244" s="13"/>
      <c r="B244" s="234"/>
      <c r="C244" s="235"/>
      <c r="D244" s="236" t="s">
        <v>215</v>
      </c>
      <c r="E244" s="237" t="s">
        <v>19</v>
      </c>
      <c r="F244" s="238" t="s">
        <v>1541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215</v>
      </c>
      <c r="AU244" s="244" t="s">
        <v>81</v>
      </c>
      <c r="AV244" s="13" t="s">
        <v>79</v>
      </c>
      <c r="AW244" s="13" t="s">
        <v>33</v>
      </c>
      <c r="AX244" s="13" t="s">
        <v>72</v>
      </c>
      <c r="AY244" s="244" t="s">
        <v>203</v>
      </c>
    </row>
    <row r="245" s="13" customFormat="1">
      <c r="A245" s="13"/>
      <c r="B245" s="234"/>
      <c r="C245" s="235"/>
      <c r="D245" s="236" t="s">
        <v>215</v>
      </c>
      <c r="E245" s="237" t="s">
        <v>19</v>
      </c>
      <c r="F245" s="238" t="s">
        <v>553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215</v>
      </c>
      <c r="AU245" s="244" t="s">
        <v>81</v>
      </c>
      <c r="AV245" s="13" t="s">
        <v>79</v>
      </c>
      <c r="AW245" s="13" t="s">
        <v>33</v>
      </c>
      <c r="AX245" s="13" t="s">
        <v>72</v>
      </c>
      <c r="AY245" s="244" t="s">
        <v>203</v>
      </c>
    </row>
    <row r="246" s="13" customFormat="1">
      <c r="A246" s="13"/>
      <c r="B246" s="234"/>
      <c r="C246" s="235"/>
      <c r="D246" s="236" t="s">
        <v>215</v>
      </c>
      <c r="E246" s="237" t="s">
        <v>19</v>
      </c>
      <c r="F246" s="238" t="s">
        <v>371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215</v>
      </c>
      <c r="AU246" s="244" t="s">
        <v>81</v>
      </c>
      <c r="AV246" s="13" t="s">
        <v>79</v>
      </c>
      <c r="AW246" s="13" t="s">
        <v>33</v>
      </c>
      <c r="AX246" s="13" t="s">
        <v>72</v>
      </c>
      <c r="AY246" s="244" t="s">
        <v>203</v>
      </c>
    </row>
    <row r="247" s="13" customFormat="1">
      <c r="A247" s="13"/>
      <c r="B247" s="234"/>
      <c r="C247" s="235"/>
      <c r="D247" s="236" t="s">
        <v>215</v>
      </c>
      <c r="E247" s="237" t="s">
        <v>19</v>
      </c>
      <c r="F247" s="238" t="s">
        <v>1542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215</v>
      </c>
      <c r="AU247" s="244" t="s">
        <v>81</v>
      </c>
      <c r="AV247" s="13" t="s">
        <v>79</v>
      </c>
      <c r="AW247" s="13" t="s">
        <v>33</v>
      </c>
      <c r="AX247" s="13" t="s">
        <v>72</v>
      </c>
      <c r="AY247" s="244" t="s">
        <v>203</v>
      </c>
    </row>
    <row r="248" s="14" customFormat="1">
      <c r="A248" s="14"/>
      <c r="B248" s="245"/>
      <c r="C248" s="246"/>
      <c r="D248" s="236" t="s">
        <v>215</v>
      </c>
      <c r="E248" s="247" t="s">
        <v>19</v>
      </c>
      <c r="F248" s="248" t="s">
        <v>79</v>
      </c>
      <c r="G248" s="246"/>
      <c r="H248" s="249">
        <v>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215</v>
      </c>
      <c r="AU248" s="255" t="s">
        <v>81</v>
      </c>
      <c r="AV248" s="14" t="s">
        <v>81</v>
      </c>
      <c r="AW248" s="14" t="s">
        <v>33</v>
      </c>
      <c r="AX248" s="14" t="s">
        <v>72</v>
      </c>
      <c r="AY248" s="255" t="s">
        <v>203</v>
      </c>
    </row>
    <row r="249" s="13" customFormat="1">
      <c r="A249" s="13"/>
      <c r="B249" s="234"/>
      <c r="C249" s="235"/>
      <c r="D249" s="236" t="s">
        <v>215</v>
      </c>
      <c r="E249" s="237" t="s">
        <v>19</v>
      </c>
      <c r="F249" s="238" t="s">
        <v>1366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215</v>
      </c>
      <c r="AU249" s="244" t="s">
        <v>81</v>
      </c>
      <c r="AV249" s="13" t="s">
        <v>79</v>
      </c>
      <c r="AW249" s="13" t="s">
        <v>33</v>
      </c>
      <c r="AX249" s="13" t="s">
        <v>72</v>
      </c>
      <c r="AY249" s="244" t="s">
        <v>203</v>
      </c>
    </row>
    <row r="250" s="13" customFormat="1">
      <c r="A250" s="13"/>
      <c r="B250" s="234"/>
      <c r="C250" s="235"/>
      <c r="D250" s="236" t="s">
        <v>215</v>
      </c>
      <c r="E250" s="237" t="s">
        <v>19</v>
      </c>
      <c r="F250" s="238" t="s">
        <v>1543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215</v>
      </c>
      <c r="AU250" s="244" t="s">
        <v>81</v>
      </c>
      <c r="AV250" s="13" t="s">
        <v>79</v>
      </c>
      <c r="AW250" s="13" t="s">
        <v>33</v>
      </c>
      <c r="AX250" s="13" t="s">
        <v>72</v>
      </c>
      <c r="AY250" s="244" t="s">
        <v>203</v>
      </c>
    </row>
    <row r="251" s="13" customFormat="1">
      <c r="A251" s="13"/>
      <c r="B251" s="234"/>
      <c r="C251" s="235"/>
      <c r="D251" s="236" t="s">
        <v>215</v>
      </c>
      <c r="E251" s="237" t="s">
        <v>19</v>
      </c>
      <c r="F251" s="238" t="s">
        <v>1498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215</v>
      </c>
      <c r="AU251" s="244" t="s">
        <v>81</v>
      </c>
      <c r="AV251" s="13" t="s">
        <v>79</v>
      </c>
      <c r="AW251" s="13" t="s">
        <v>33</v>
      </c>
      <c r="AX251" s="13" t="s">
        <v>72</v>
      </c>
      <c r="AY251" s="244" t="s">
        <v>203</v>
      </c>
    </row>
    <row r="252" s="13" customFormat="1">
      <c r="A252" s="13"/>
      <c r="B252" s="234"/>
      <c r="C252" s="235"/>
      <c r="D252" s="236" t="s">
        <v>215</v>
      </c>
      <c r="E252" s="237" t="s">
        <v>19</v>
      </c>
      <c r="F252" s="238" t="s">
        <v>371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215</v>
      </c>
      <c r="AU252" s="244" t="s">
        <v>81</v>
      </c>
      <c r="AV252" s="13" t="s">
        <v>79</v>
      </c>
      <c r="AW252" s="13" t="s">
        <v>33</v>
      </c>
      <c r="AX252" s="13" t="s">
        <v>72</v>
      </c>
      <c r="AY252" s="244" t="s">
        <v>203</v>
      </c>
    </row>
    <row r="253" s="13" customFormat="1">
      <c r="A253" s="13"/>
      <c r="B253" s="234"/>
      <c r="C253" s="235"/>
      <c r="D253" s="236" t="s">
        <v>215</v>
      </c>
      <c r="E253" s="237" t="s">
        <v>19</v>
      </c>
      <c r="F253" s="238" t="s">
        <v>372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215</v>
      </c>
      <c r="AU253" s="244" t="s">
        <v>81</v>
      </c>
      <c r="AV253" s="13" t="s">
        <v>79</v>
      </c>
      <c r="AW253" s="13" t="s">
        <v>33</v>
      </c>
      <c r="AX253" s="13" t="s">
        <v>72</v>
      </c>
      <c r="AY253" s="244" t="s">
        <v>203</v>
      </c>
    </row>
    <row r="254" s="14" customFormat="1">
      <c r="A254" s="14"/>
      <c r="B254" s="245"/>
      <c r="C254" s="246"/>
      <c r="D254" s="236" t="s">
        <v>215</v>
      </c>
      <c r="E254" s="247" t="s">
        <v>19</v>
      </c>
      <c r="F254" s="248" t="s">
        <v>79</v>
      </c>
      <c r="G254" s="246"/>
      <c r="H254" s="249">
        <v>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215</v>
      </c>
      <c r="AU254" s="255" t="s">
        <v>81</v>
      </c>
      <c r="AV254" s="14" t="s">
        <v>81</v>
      </c>
      <c r="AW254" s="14" t="s">
        <v>33</v>
      </c>
      <c r="AX254" s="14" t="s">
        <v>72</v>
      </c>
      <c r="AY254" s="255" t="s">
        <v>203</v>
      </c>
    </row>
    <row r="255" s="13" customFormat="1">
      <c r="A255" s="13"/>
      <c r="B255" s="234"/>
      <c r="C255" s="235"/>
      <c r="D255" s="236" t="s">
        <v>215</v>
      </c>
      <c r="E255" s="237" t="s">
        <v>19</v>
      </c>
      <c r="F255" s="238" t="s">
        <v>1366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215</v>
      </c>
      <c r="AU255" s="244" t="s">
        <v>81</v>
      </c>
      <c r="AV255" s="13" t="s">
        <v>79</v>
      </c>
      <c r="AW255" s="13" t="s">
        <v>33</v>
      </c>
      <c r="AX255" s="13" t="s">
        <v>72</v>
      </c>
      <c r="AY255" s="244" t="s">
        <v>203</v>
      </c>
    </row>
    <row r="256" s="13" customFormat="1">
      <c r="A256" s="13"/>
      <c r="B256" s="234"/>
      <c r="C256" s="235"/>
      <c r="D256" s="236" t="s">
        <v>215</v>
      </c>
      <c r="E256" s="237" t="s">
        <v>19</v>
      </c>
      <c r="F256" s="238" t="s">
        <v>1544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215</v>
      </c>
      <c r="AU256" s="244" t="s">
        <v>81</v>
      </c>
      <c r="AV256" s="13" t="s">
        <v>79</v>
      </c>
      <c r="AW256" s="13" t="s">
        <v>33</v>
      </c>
      <c r="AX256" s="13" t="s">
        <v>72</v>
      </c>
      <c r="AY256" s="244" t="s">
        <v>203</v>
      </c>
    </row>
    <row r="257" s="13" customFormat="1">
      <c r="A257" s="13"/>
      <c r="B257" s="234"/>
      <c r="C257" s="235"/>
      <c r="D257" s="236" t="s">
        <v>215</v>
      </c>
      <c r="E257" s="237" t="s">
        <v>19</v>
      </c>
      <c r="F257" s="238" t="s">
        <v>559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215</v>
      </c>
      <c r="AU257" s="244" t="s">
        <v>81</v>
      </c>
      <c r="AV257" s="13" t="s">
        <v>79</v>
      </c>
      <c r="AW257" s="13" t="s">
        <v>33</v>
      </c>
      <c r="AX257" s="13" t="s">
        <v>72</v>
      </c>
      <c r="AY257" s="244" t="s">
        <v>203</v>
      </c>
    </row>
    <row r="258" s="13" customFormat="1">
      <c r="A258" s="13"/>
      <c r="B258" s="234"/>
      <c r="C258" s="235"/>
      <c r="D258" s="236" t="s">
        <v>215</v>
      </c>
      <c r="E258" s="237" t="s">
        <v>19</v>
      </c>
      <c r="F258" s="238" t="s">
        <v>371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215</v>
      </c>
      <c r="AU258" s="244" t="s">
        <v>81</v>
      </c>
      <c r="AV258" s="13" t="s">
        <v>79</v>
      </c>
      <c r="AW258" s="13" t="s">
        <v>33</v>
      </c>
      <c r="AX258" s="13" t="s">
        <v>72</v>
      </c>
      <c r="AY258" s="244" t="s">
        <v>203</v>
      </c>
    </row>
    <row r="259" s="13" customFormat="1">
      <c r="A259" s="13"/>
      <c r="B259" s="234"/>
      <c r="C259" s="235"/>
      <c r="D259" s="236" t="s">
        <v>215</v>
      </c>
      <c r="E259" s="237" t="s">
        <v>19</v>
      </c>
      <c r="F259" s="238" t="s">
        <v>372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215</v>
      </c>
      <c r="AU259" s="244" t="s">
        <v>81</v>
      </c>
      <c r="AV259" s="13" t="s">
        <v>79</v>
      </c>
      <c r="AW259" s="13" t="s">
        <v>33</v>
      </c>
      <c r="AX259" s="13" t="s">
        <v>72</v>
      </c>
      <c r="AY259" s="244" t="s">
        <v>203</v>
      </c>
    </row>
    <row r="260" s="14" customFormat="1">
      <c r="A260" s="14"/>
      <c r="B260" s="245"/>
      <c r="C260" s="246"/>
      <c r="D260" s="236" t="s">
        <v>215</v>
      </c>
      <c r="E260" s="247" t="s">
        <v>19</v>
      </c>
      <c r="F260" s="248" t="s">
        <v>79</v>
      </c>
      <c r="G260" s="246"/>
      <c r="H260" s="249">
        <v>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215</v>
      </c>
      <c r="AU260" s="255" t="s">
        <v>81</v>
      </c>
      <c r="AV260" s="14" t="s">
        <v>81</v>
      </c>
      <c r="AW260" s="14" t="s">
        <v>33</v>
      </c>
      <c r="AX260" s="14" t="s">
        <v>72</v>
      </c>
      <c r="AY260" s="255" t="s">
        <v>203</v>
      </c>
    </row>
    <row r="261" s="13" customFormat="1">
      <c r="A261" s="13"/>
      <c r="B261" s="234"/>
      <c r="C261" s="235"/>
      <c r="D261" s="236" t="s">
        <v>215</v>
      </c>
      <c r="E261" s="237" t="s">
        <v>19</v>
      </c>
      <c r="F261" s="238" t="s">
        <v>1366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215</v>
      </c>
      <c r="AU261" s="244" t="s">
        <v>81</v>
      </c>
      <c r="AV261" s="13" t="s">
        <v>79</v>
      </c>
      <c r="AW261" s="13" t="s">
        <v>33</v>
      </c>
      <c r="AX261" s="13" t="s">
        <v>72</v>
      </c>
      <c r="AY261" s="244" t="s">
        <v>203</v>
      </c>
    </row>
    <row r="262" s="13" customFormat="1">
      <c r="A262" s="13"/>
      <c r="B262" s="234"/>
      <c r="C262" s="235"/>
      <c r="D262" s="236" t="s">
        <v>215</v>
      </c>
      <c r="E262" s="237" t="s">
        <v>19</v>
      </c>
      <c r="F262" s="238" t="s">
        <v>1545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215</v>
      </c>
      <c r="AU262" s="244" t="s">
        <v>81</v>
      </c>
      <c r="AV262" s="13" t="s">
        <v>79</v>
      </c>
      <c r="AW262" s="13" t="s">
        <v>33</v>
      </c>
      <c r="AX262" s="13" t="s">
        <v>72</v>
      </c>
      <c r="AY262" s="244" t="s">
        <v>203</v>
      </c>
    </row>
    <row r="263" s="13" customFormat="1">
      <c r="A263" s="13"/>
      <c r="B263" s="234"/>
      <c r="C263" s="235"/>
      <c r="D263" s="236" t="s">
        <v>215</v>
      </c>
      <c r="E263" s="237" t="s">
        <v>19</v>
      </c>
      <c r="F263" s="238" t="s">
        <v>1506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215</v>
      </c>
      <c r="AU263" s="244" t="s">
        <v>81</v>
      </c>
      <c r="AV263" s="13" t="s">
        <v>79</v>
      </c>
      <c r="AW263" s="13" t="s">
        <v>33</v>
      </c>
      <c r="AX263" s="13" t="s">
        <v>72</v>
      </c>
      <c r="AY263" s="244" t="s">
        <v>203</v>
      </c>
    </row>
    <row r="264" s="13" customFormat="1">
      <c r="A264" s="13"/>
      <c r="B264" s="234"/>
      <c r="C264" s="235"/>
      <c r="D264" s="236" t="s">
        <v>215</v>
      </c>
      <c r="E264" s="237" t="s">
        <v>19</v>
      </c>
      <c r="F264" s="238" t="s">
        <v>371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215</v>
      </c>
      <c r="AU264" s="244" t="s">
        <v>81</v>
      </c>
      <c r="AV264" s="13" t="s">
        <v>79</v>
      </c>
      <c r="AW264" s="13" t="s">
        <v>33</v>
      </c>
      <c r="AX264" s="13" t="s">
        <v>72</v>
      </c>
      <c r="AY264" s="244" t="s">
        <v>203</v>
      </c>
    </row>
    <row r="265" s="13" customFormat="1">
      <c r="A265" s="13"/>
      <c r="B265" s="234"/>
      <c r="C265" s="235"/>
      <c r="D265" s="236" t="s">
        <v>215</v>
      </c>
      <c r="E265" s="237" t="s">
        <v>19</v>
      </c>
      <c r="F265" s="238" t="s">
        <v>1540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215</v>
      </c>
      <c r="AU265" s="244" t="s">
        <v>81</v>
      </c>
      <c r="AV265" s="13" t="s">
        <v>79</v>
      </c>
      <c r="AW265" s="13" t="s">
        <v>33</v>
      </c>
      <c r="AX265" s="13" t="s">
        <v>72</v>
      </c>
      <c r="AY265" s="244" t="s">
        <v>203</v>
      </c>
    </row>
    <row r="266" s="14" customFormat="1">
      <c r="A266" s="14"/>
      <c r="B266" s="245"/>
      <c r="C266" s="246"/>
      <c r="D266" s="236" t="s">
        <v>215</v>
      </c>
      <c r="E266" s="247" t="s">
        <v>19</v>
      </c>
      <c r="F266" s="248" t="s">
        <v>79</v>
      </c>
      <c r="G266" s="246"/>
      <c r="H266" s="249">
        <v>1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215</v>
      </c>
      <c r="AU266" s="255" t="s">
        <v>81</v>
      </c>
      <c r="AV266" s="14" t="s">
        <v>81</v>
      </c>
      <c r="AW266" s="14" t="s">
        <v>33</v>
      </c>
      <c r="AX266" s="14" t="s">
        <v>72</v>
      </c>
      <c r="AY266" s="255" t="s">
        <v>203</v>
      </c>
    </row>
    <row r="267" s="13" customFormat="1">
      <c r="A267" s="13"/>
      <c r="B267" s="234"/>
      <c r="C267" s="235"/>
      <c r="D267" s="236" t="s">
        <v>215</v>
      </c>
      <c r="E267" s="237" t="s">
        <v>19</v>
      </c>
      <c r="F267" s="238" t="s">
        <v>1366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215</v>
      </c>
      <c r="AU267" s="244" t="s">
        <v>81</v>
      </c>
      <c r="AV267" s="13" t="s">
        <v>79</v>
      </c>
      <c r="AW267" s="13" t="s">
        <v>33</v>
      </c>
      <c r="AX267" s="13" t="s">
        <v>72</v>
      </c>
      <c r="AY267" s="244" t="s">
        <v>203</v>
      </c>
    </row>
    <row r="268" s="13" customFormat="1">
      <c r="A268" s="13"/>
      <c r="B268" s="234"/>
      <c r="C268" s="235"/>
      <c r="D268" s="236" t="s">
        <v>215</v>
      </c>
      <c r="E268" s="237" t="s">
        <v>19</v>
      </c>
      <c r="F268" s="238" t="s">
        <v>1546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215</v>
      </c>
      <c r="AU268" s="244" t="s">
        <v>81</v>
      </c>
      <c r="AV268" s="13" t="s">
        <v>79</v>
      </c>
      <c r="AW268" s="13" t="s">
        <v>33</v>
      </c>
      <c r="AX268" s="13" t="s">
        <v>72</v>
      </c>
      <c r="AY268" s="244" t="s">
        <v>203</v>
      </c>
    </row>
    <row r="269" s="13" customFormat="1">
      <c r="A269" s="13"/>
      <c r="B269" s="234"/>
      <c r="C269" s="235"/>
      <c r="D269" s="236" t="s">
        <v>215</v>
      </c>
      <c r="E269" s="237" t="s">
        <v>19</v>
      </c>
      <c r="F269" s="238" t="s">
        <v>1509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215</v>
      </c>
      <c r="AU269" s="244" t="s">
        <v>81</v>
      </c>
      <c r="AV269" s="13" t="s">
        <v>79</v>
      </c>
      <c r="AW269" s="13" t="s">
        <v>33</v>
      </c>
      <c r="AX269" s="13" t="s">
        <v>72</v>
      </c>
      <c r="AY269" s="244" t="s">
        <v>203</v>
      </c>
    </row>
    <row r="270" s="13" customFormat="1">
      <c r="A270" s="13"/>
      <c r="B270" s="234"/>
      <c r="C270" s="235"/>
      <c r="D270" s="236" t="s">
        <v>215</v>
      </c>
      <c r="E270" s="237" t="s">
        <v>19</v>
      </c>
      <c r="F270" s="238" t="s">
        <v>371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215</v>
      </c>
      <c r="AU270" s="244" t="s">
        <v>81</v>
      </c>
      <c r="AV270" s="13" t="s">
        <v>79</v>
      </c>
      <c r="AW270" s="13" t="s">
        <v>33</v>
      </c>
      <c r="AX270" s="13" t="s">
        <v>72</v>
      </c>
      <c r="AY270" s="244" t="s">
        <v>203</v>
      </c>
    </row>
    <row r="271" s="13" customFormat="1">
      <c r="A271" s="13"/>
      <c r="B271" s="234"/>
      <c r="C271" s="235"/>
      <c r="D271" s="236" t="s">
        <v>215</v>
      </c>
      <c r="E271" s="237" t="s">
        <v>19</v>
      </c>
      <c r="F271" s="238" t="s">
        <v>1542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215</v>
      </c>
      <c r="AU271" s="244" t="s">
        <v>81</v>
      </c>
      <c r="AV271" s="13" t="s">
        <v>79</v>
      </c>
      <c r="AW271" s="13" t="s">
        <v>33</v>
      </c>
      <c r="AX271" s="13" t="s">
        <v>72</v>
      </c>
      <c r="AY271" s="244" t="s">
        <v>203</v>
      </c>
    </row>
    <row r="272" s="14" customFormat="1">
      <c r="A272" s="14"/>
      <c r="B272" s="245"/>
      <c r="C272" s="246"/>
      <c r="D272" s="236" t="s">
        <v>215</v>
      </c>
      <c r="E272" s="247" t="s">
        <v>19</v>
      </c>
      <c r="F272" s="248" t="s">
        <v>79</v>
      </c>
      <c r="G272" s="246"/>
      <c r="H272" s="249">
        <v>1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215</v>
      </c>
      <c r="AU272" s="255" t="s">
        <v>81</v>
      </c>
      <c r="AV272" s="14" t="s">
        <v>81</v>
      </c>
      <c r="AW272" s="14" t="s">
        <v>33</v>
      </c>
      <c r="AX272" s="14" t="s">
        <v>72</v>
      </c>
      <c r="AY272" s="255" t="s">
        <v>203</v>
      </c>
    </row>
    <row r="273" s="15" customFormat="1">
      <c r="A273" s="15"/>
      <c r="B273" s="256"/>
      <c r="C273" s="257"/>
      <c r="D273" s="236" t="s">
        <v>215</v>
      </c>
      <c r="E273" s="258" t="s">
        <v>19</v>
      </c>
      <c r="F273" s="259" t="s">
        <v>246</v>
      </c>
      <c r="G273" s="257"/>
      <c r="H273" s="260">
        <v>6</v>
      </c>
      <c r="I273" s="261"/>
      <c r="J273" s="257"/>
      <c r="K273" s="257"/>
      <c r="L273" s="262"/>
      <c r="M273" s="263"/>
      <c r="N273" s="264"/>
      <c r="O273" s="264"/>
      <c r="P273" s="264"/>
      <c r="Q273" s="264"/>
      <c r="R273" s="264"/>
      <c r="S273" s="264"/>
      <c r="T273" s="26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6" t="s">
        <v>215</v>
      </c>
      <c r="AU273" s="266" t="s">
        <v>81</v>
      </c>
      <c r="AV273" s="15" t="s">
        <v>211</v>
      </c>
      <c r="AW273" s="15" t="s">
        <v>33</v>
      </c>
      <c r="AX273" s="15" t="s">
        <v>79</v>
      </c>
      <c r="AY273" s="266" t="s">
        <v>203</v>
      </c>
    </row>
    <row r="274" s="2" customFormat="1" ht="16.5" customHeight="1">
      <c r="A274" s="40"/>
      <c r="B274" s="41"/>
      <c r="C274" s="216" t="s">
        <v>331</v>
      </c>
      <c r="D274" s="216" t="s">
        <v>206</v>
      </c>
      <c r="E274" s="217" t="s">
        <v>387</v>
      </c>
      <c r="F274" s="218" t="s">
        <v>388</v>
      </c>
      <c r="G274" s="219" t="s">
        <v>358</v>
      </c>
      <c r="H274" s="220">
        <v>2</v>
      </c>
      <c r="I274" s="221"/>
      <c r="J274" s="222">
        <f>ROUND(I274*H274,2)</f>
        <v>0</v>
      </c>
      <c r="K274" s="218" t="s">
        <v>210</v>
      </c>
      <c r="L274" s="46"/>
      <c r="M274" s="223" t="s">
        <v>19</v>
      </c>
      <c r="N274" s="224" t="s">
        <v>43</v>
      </c>
      <c r="O274" s="86"/>
      <c r="P274" s="225">
        <f>O274*H274</f>
        <v>0</v>
      </c>
      <c r="Q274" s="225">
        <v>0</v>
      </c>
      <c r="R274" s="225">
        <f>Q274*H274</f>
        <v>0</v>
      </c>
      <c r="S274" s="225">
        <v>0.028000000000000001</v>
      </c>
      <c r="T274" s="226">
        <f>S274*H274</f>
        <v>0.056000000000000001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7" t="s">
        <v>321</v>
      </c>
      <c r="AT274" s="227" t="s">
        <v>206</v>
      </c>
      <c r="AU274" s="227" t="s">
        <v>81</v>
      </c>
      <c r="AY274" s="19" t="s">
        <v>203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19" t="s">
        <v>79</v>
      </c>
      <c r="BK274" s="228">
        <f>ROUND(I274*H274,2)</f>
        <v>0</v>
      </c>
      <c r="BL274" s="19" t="s">
        <v>321</v>
      </c>
      <c r="BM274" s="227" t="s">
        <v>1547</v>
      </c>
    </row>
    <row r="275" s="2" customFormat="1">
      <c r="A275" s="40"/>
      <c r="B275" s="41"/>
      <c r="C275" s="42"/>
      <c r="D275" s="229" t="s">
        <v>213</v>
      </c>
      <c r="E275" s="42"/>
      <c r="F275" s="230" t="s">
        <v>390</v>
      </c>
      <c r="G275" s="42"/>
      <c r="H275" s="42"/>
      <c r="I275" s="231"/>
      <c r="J275" s="42"/>
      <c r="K275" s="42"/>
      <c r="L275" s="46"/>
      <c r="M275" s="232"/>
      <c r="N275" s="23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213</v>
      </c>
      <c r="AU275" s="19" t="s">
        <v>81</v>
      </c>
    </row>
    <row r="276" s="13" customFormat="1">
      <c r="A276" s="13"/>
      <c r="B276" s="234"/>
      <c r="C276" s="235"/>
      <c r="D276" s="236" t="s">
        <v>215</v>
      </c>
      <c r="E276" s="237" t="s">
        <v>19</v>
      </c>
      <c r="F276" s="238" t="s">
        <v>1366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215</v>
      </c>
      <c r="AU276" s="244" t="s">
        <v>81</v>
      </c>
      <c r="AV276" s="13" t="s">
        <v>79</v>
      </c>
      <c r="AW276" s="13" t="s">
        <v>33</v>
      </c>
      <c r="AX276" s="13" t="s">
        <v>72</v>
      </c>
      <c r="AY276" s="244" t="s">
        <v>203</v>
      </c>
    </row>
    <row r="277" s="13" customFormat="1">
      <c r="A277" s="13"/>
      <c r="B277" s="234"/>
      <c r="C277" s="235"/>
      <c r="D277" s="236" t="s">
        <v>215</v>
      </c>
      <c r="E277" s="237" t="s">
        <v>19</v>
      </c>
      <c r="F277" s="238" t="s">
        <v>1548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215</v>
      </c>
      <c r="AU277" s="244" t="s">
        <v>81</v>
      </c>
      <c r="AV277" s="13" t="s">
        <v>79</v>
      </c>
      <c r="AW277" s="13" t="s">
        <v>33</v>
      </c>
      <c r="AX277" s="13" t="s">
        <v>72</v>
      </c>
      <c r="AY277" s="244" t="s">
        <v>203</v>
      </c>
    </row>
    <row r="278" s="13" customFormat="1">
      <c r="A278" s="13"/>
      <c r="B278" s="234"/>
      <c r="C278" s="235"/>
      <c r="D278" s="236" t="s">
        <v>215</v>
      </c>
      <c r="E278" s="237" t="s">
        <v>19</v>
      </c>
      <c r="F278" s="238" t="s">
        <v>1490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215</v>
      </c>
      <c r="AU278" s="244" t="s">
        <v>81</v>
      </c>
      <c r="AV278" s="13" t="s">
        <v>79</v>
      </c>
      <c r="AW278" s="13" t="s">
        <v>33</v>
      </c>
      <c r="AX278" s="13" t="s">
        <v>72</v>
      </c>
      <c r="AY278" s="244" t="s">
        <v>203</v>
      </c>
    </row>
    <row r="279" s="13" customFormat="1">
      <c r="A279" s="13"/>
      <c r="B279" s="234"/>
      <c r="C279" s="235"/>
      <c r="D279" s="236" t="s">
        <v>215</v>
      </c>
      <c r="E279" s="237" t="s">
        <v>19</v>
      </c>
      <c r="F279" s="238" t="s">
        <v>371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215</v>
      </c>
      <c r="AU279" s="244" t="s">
        <v>81</v>
      </c>
      <c r="AV279" s="13" t="s">
        <v>79</v>
      </c>
      <c r="AW279" s="13" t="s">
        <v>33</v>
      </c>
      <c r="AX279" s="13" t="s">
        <v>72</v>
      </c>
      <c r="AY279" s="244" t="s">
        <v>203</v>
      </c>
    </row>
    <row r="280" s="13" customFormat="1">
      <c r="A280" s="13"/>
      <c r="B280" s="234"/>
      <c r="C280" s="235"/>
      <c r="D280" s="236" t="s">
        <v>215</v>
      </c>
      <c r="E280" s="237" t="s">
        <v>19</v>
      </c>
      <c r="F280" s="238" t="s">
        <v>1462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215</v>
      </c>
      <c r="AU280" s="244" t="s">
        <v>81</v>
      </c>
      <c r="AV280" s="13" t="s">
        <v>79</v>
      </c>
      <c r="AW280" s="13" t="s">
        <v>33</v>
      </c>
      <c r="AX280" s="13" t="s">
        <v>72</v>
      </c>
      <c r="AY280" s="244" t="s">
        <v>203</v>
      </c>
    </row>
    <row r="281" s="14" customFormat="1">
      <c r="A281" s="14"/>
      <c r="B281" s="245"/>
      <c r="C281" s="246"/>
      <c r="D281" s="236" t="s">
        <v>215</v>
      </c>
      <c r="E281" s="247" t="s">
        <v>19</v>
      </c>
      <c r="F281" s="248" t="s">
        <v>79</v>
      </c>
      <c r="G281" s="246"/>
      <c r="H281" s="249">
        <v>1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215</v>
      </c>
      <c r="AU281" s="255" t="s">
        <v>81</v>
      </c>
      <c r="AV281" s="14" t="s">
        <v>81</v>
      </c>
      <c r="AW281" s="14" t="s">
        <v>33</v>
      </c>
      <c r="AX281" s="14" t="s">
        <v>72</v>
      </c>
      <c r="AY281" s="255" t="s">
        <v>203</v>
      </c>
    </row>
    <row r="282" s="13" customFormat="1">
      <c r="A282" s="13"/>
      <c r="B282" s="234"/>
      <c r="C282" s="235"/>
      <c r="D282" s="236" t="s">
        <v>215</v>
      </c>
      <c r="E282" s="237" t="s">
        <v>19</v>
      </c>
      <c r="F282" s="238" t="s">
        <v>1366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215</v>
      </c>
      <c r="AU282" s="244" t="s">
        <v>81</v>
      </c>
      <c r="AV282" s="13" t="s">
        <v>79</v>
      </c>
      <c r="AW282" s="13" t="s">
        <v>33</v>
      </c>
      <c r="AX282" s="13" t="s">
        <v>72</v>
      </c>
      <c r="AY282" s="244" t="s">
        <v>203</v>
      </c>
    </row>
    <row r="283" s="13" customFormat="1">
      <c r="A283" s="13"/>
      <c r="B283" s="234"/>
      <c r="C283" s="235"/>
      <c r="D283" s="236" t="s">
        <v>215</v>
      </c>
      <c r="E283" s="237" t="s">
        <v>19</v>
      </c>
      <c r="F283" s="238" t="s">
        <v>1549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215</v>
      </c>
      <c r="AU283" s="244" t="s">
        <v>81</v>
      </c>
      <c r="AV283" s="13" t="s">
        <v>79</v>
      </c>
      <c r="AW283" s="13" t="s">
        <v>33</v>
      </c>
      <c r="AX283" s="13" t="s">
        <v>72</v>
      </c>
      <c r="AY283" s="244" t="s">
        <v>203</v>
      </c>
    </row>
    <row r="284" s="13" customFormat="1">
      <c r="A284" s="13"/>
      <c r="B284" s="234"/>
      <c r="C284" s="235"/>
      <c r="D284" s="236" t="s">
        <v>215</v>
      </c>
      <c r="E284" s="237" t="s">
        <v>19</v>
      </c>
      <c r="F284" s="238" t="s">
        <v>1512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215</v>
      </c>
      <c r="AU284" s="244" t="s">
        <v>81</v>
      </c>
      <c r="AV284" s="13" t="s">
        <v>79</v>
      </c>
      <c r="AW284" s="13" t="s">
        <v>33</v>
      </c>
      <c r="AX284" s="13" t="s">
        <v>72</v>
      </c>
      <c r="AY284" s="244" t="s">
        <v>203</v>
      </c>
    </row>
    <row r="285" s="13" customFormat="1">
      <c r="A285" s="13"/>
      <c r="B285" s="234"/>
      <c r="C285" s="235"/>
      <c r="D285" s="236" t="s">
        <v>215</v>
      </c>
      <c r="E285" s="237" t="s">
        <v>19</v>
      </c>
      <c r="F285" s="238" t="s">
        <v>371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215</v>
      </c>
      <c r="AU285" s="244" t="s">
        <v>81</v>
      </c>
      <c r="AV285" s="13" t="s">
        <v>79</v>
      </c>
      <c r="AW285" s="13" t="s">
        <v>33</v>
      </c>
      <c r="AX285" s="13" t="s">
        <v>72</v>
      </c>
      <c r="AY285" s="244" t="s">
        <v>203</v>
      </c>
    </row>
    <row r="286" s="13" customFormat="1">
      <c r="A286" s="13"/>
      <c r="B286" s="234"/>
      <c r="C286" s="235"/>
      <c r="D286" s="236" t="s">
        <v>215</v>
      </c>
      <c r="E286" s="237" t="s">
        <v>19</v>
      </c>
      <c r="F286" s="238" t="s">
        <v>1462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215</v>
      </c>
      <c r="AU286" s="244" t="s">
        <v>81</v>
      </c>
      <c r="AV286" s="13" t="s">
        <v>79</v>
      </c>
      <c r="AW286" s="13" t="s">
        <v>33</v>
      </c>
      <c r="AX286" s="13" t="s">
        <v>72</v>
      </c>
      <c r="AY286" s="244" t="s">
        <v>203</v>
      </c>
    </row>
    <row r="287" s="14" customFormat="1">
      <c r="A287" s="14"/>
      <c r="B287" s="245"/>
      <c r="C287" s="246"/>
      <c r="D287" s="236" t="s">
        <v>215</v>
      </c>
      <c r="E287" s="247" t="s">
        <v>19</v>
      </c>
      <c r="F287" s="248" t="s">
        <v>79</v>
      </c>
      <c r="G287" s="246"/>
      <c r="H287" s="249">
        <v>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215</v>
      </c>
      <c r="AU287" s="255" t="s">
        <v>81</v>
      </c>
      <c r="AV287" s="14" t="s">
        <v>81</v>
      </c>
      <c r="AW287" s="14" t="s">
        <v>33</v>
      </c>
      <c r="AX287" s="14" t="s">
        <v>72</v>
      </c>
      <c r="AY287" s="255" t="s">
        <v>203</v>
      </c>
    </row>
    <row r="288" s="15" customFormat="1">
      <c r="A288" s="15"/>
      <c r="B288" s="256"/>
      <c r="C288" s="257"/>
      <c r="D288" s="236" t="s">
        <v>215</v>
      </c>
      <c r="E288" s="258" t="s">
        <v>19</v>
      </c>
      <c r="F288" s="259" t="s">
        <v>246</v>
      </c>
      <c r="G288" s="257"/>
      <c r="H288" s="260">
        <v>2</v>
      </c>
      <c r="I288" s="261"/>
      <c r="J288" s="257"/>
      <c r="K288" s="257"/>
      <c r="L288" s="262"/>
      <c r="M288" s="263"/>
      <c r="N288" s="264"/>
      <c r="O288" s="264"/>
      <c r="P288" s="264"/>
      <c r="Q288" s="264"/>
      <c r="R288" s="264"/>
      <c r="S288" s="264"/>
      <c r="T288" s="26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6" t="s">
        <v>215</v>
      </c>
      <c r="AU288" s="266" t="s">
        <v>81</v>
      </c>
      <c r="AV288" s="15" t="s">
        <v>211</v>
      </c>
      <c r="AW288" s="15" t="s">
        <v>33</v>
      </c>
      <c r="AX288" s="15" t="s">
        <v>79</v>
      </c>
      <c r="AY288" s="266" t="s">
        <v>203</v>
      </c>
    </row>
    <row r="289" s="12" customFormat="1" ht="22.8" customHeight="1">
      <c r="A289" s="12"/>
      <c r="B289" s="200"/>
      <c r="C289" s="201"/>
      <c r="D289" s="202" t="s">
        <v>71</v>
      </c>
      <c r="E289" s="214" t="s">
        <v>392</v>
      </c>
      <c r="F289" s="214" t="s">
        <v>393</v>
      </c>
      <c r="G289" s="201"/>
      <c r="H289" s="201"/>
      <c r="I289" s="204"/>
      <c r="J289" s="215">
        <f>BK289</f>
        <v>0</v>
      </c>
      <c r="K289" s="201"/>
      <c r="L289" s="206"/>
      <c r="M289" s="207"/>
      <c r="N289" s="208"/>
      <c r="O289" s="208"/>
      <c r="P289" s="209">
        <f>SUM(P290:P511)</f>
        <v>0</v>
      </c>
      <c r="Q289" s="208"/>
      <c r="R289" s="209">
        <f>SUM(R290:R511)</f>
        <v>0.45506200000000002</v>
      </c>
      <c r="S289" s="208"/>
      <c r="T289" s="210">
        <f>SUM(T290:T511)</f>
        <v>0.14106922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11" t="s">
        <v>81</v>
      </c>
      <c r="AT289" s="212" t="s">
        <v>71</v>
      </c>
      <c r="AU289" s="212" t="s">
        <v>79</v>
      </c>
      <c r="AY289" s="211" t="s">
        <v>203</v>
      </c>
      <c r="BK289" s="213">
        <f>SUM(BK290:BK511)</f>
        <v>0</v>
      </c>
    </row>
    <row r="290" s="2" customFormat="1" ht="16.5" customHeight="1">
      <c r="A290" s="40"/>
      <c r="B290" s="41"/>
      <c r="C290" s="216" t="s">
        <v>8</v>
      </c>
      <c r="D290" s="216" t="s">
        <v>206</v>
      </c>
      <c r="E290" s="217" t="s">
        <v>395</v>
      </c>
      <c r="F290" s="218" t="s">
        <v>396</v>
      </c>
      <c r="G290" s="219" t="s">
        <v>209</v>
      </c>
      <c r="H290" s="220">
        <v>455.06200000000001</v>
      </c>
      <c r="I290" s="221"/>
      <c r="J290" s="222">
        <f>ROUND(I290*H290,2)</f>
        <v>0</v>
      </c>
      <c r="K290" s="218" t="s">
        <v>210</v>
      </c>
      <c r="L290" s="46"/>
      <c r="M290" s="223" t="s">
        <v>19</v>
      </c>
      <c r="N290" s="224" t="s">
        <v>43</v>
      </c>
      <c r="O290" s="86"/>
      <c r="P290" s="225">
        <f>O290*H290</f>
        <v>0</v>
      </c>
      <c r="Q290" s="225">
        <v>0.001</v>
      </c>
      <c r="R290" s="225">
        <f>Q290*H290</f>
        <v>0.45506200000000002</v>
      </c>
      <c r="S290" s="225">
        <v>0.00031</v>
      </c>
      <c r="T290" s="226">
        <f>S290*H290</f>
        <v>0.14106922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7" t="s">
        <v>321</v>
      </c>
      <c r="AT290" s="227" t="s">
        <v>206</v>
      </c>
      <c r="AU290" s="227" t="s">
        <v>81</v>
      </c>
      <c r="AY290" s="19" t="s">
        <v>203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19" t="s">
        <v>79</v>
      </c>
      <c r="BK290" s="228">
        <f>ROUND(I290*H290,2)</f>
        <v>0</v>
      </c>
      <c r="BL290" s="19" t="s">
        <v>321</v>
      </c>
      <c r="BM290" s="227" t="s">
        <v>1550</v>
      </c>
    </row>
    <row r="291" s="2" customFormat="1">
      <c r="A291" s="40"/>
      <c r="B291" s="41"/>
      <c r="C291" s="42"/>
      <c r="D291" s="229" t="s">
        <v>213</v>
      </c>
      <c r="E291" s="42"/>
      <c r="F291" s="230" t="s">
        <v>398</v>
      </c>
      <c r="G291" s="42"/>
      <c r="H291" s="42"/>
      <c r="I291" s="231"/>
      <c r="J291" s="42"/>
      <c r="K291" s="42"/>
      <c r="L291" s="46"/>
      <c r="M291" s="232"/>
      <c r="N291" s="233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213</v>
      </c>
      <c r="AU291" s="19" t="s">
        <v>81</v>
      </c>
    </row>
    <row r="292" s="13" customFormat="1">
      <c r="A292" s="13"/>
      <c r="B292" s="234"/>
      <c r="C292" s="235"/>
      <c r="D292" s="236" t="s">
        <v>215</v>
      </c>
      <c r="E292" s="237" t="s">
        <v>19</v>
      </c>
      <c r="F292" s="238" t="s">
        <v>1366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215</v>
      </c>
      <c r="AU292" s="244" t="s">
        <v>81</v>
      </c>
      <c r="AV292" s="13" t="s">
        <v>79</v>
      </c>
      <c r="AW292" s="13" t="s">
        <v>33</v>
      </c>
      <c r="AX292" s="13" t="s">
        <v>72</v>
      </c>
      <c r="AY292" s="244" t="s">
        <v>203</v>
      </c>
    </row>
    <row r="293" s="13" customFormat="1">
      <c r="A293" s="13"/>
      <c r="B293" s="234"/>
      <c r="C293" s="235"/>
      <c r="D293" s="236" t="s">
        <v>215</v>
      </c>
      <c r="E293" s="237" t="s">
        <v>19</v>
      </c>
      <c r="F293" s="238" t="s">
        <v>645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215</v>
      </c>
      <c r="AU293" s="244" t="s">
        <v>81</v>
      </c>
      <c r="AV293" s="13" t="s">
        <v>79</v>
      </c>
      <c r="AW293" s="13" t="s">
        <v>33</v>
      </c>
      <c r="AX293" s="13" t="s">
        <v>72</v>
      </c>
      <c r="AY293" s="244" t="s">
        <v>203</v>
      </c>
    </row>
    <row r="294" s="13" customFormat="1">
      <c r="A294" s="13"/>
      <c r="B294" s="234"/>
      <c r="C294" s="235"/>
      <c r="D294" s="236" t="s">
        <v>215</v>
      </c>
      <c r="E294" s="237" t="s">
        <v>19</v>
      </c>
      <c r="F294" s="238" t="s">
        <v>1490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215</v>
      </c>
      <c r="AU294" s="244" t="s">
        <v>81</v>
      </c>
      <c r="AV294" s="13" t="s">
        <v>79</v>
      </c>
      <c r="AW294" s="13" t="s">
        <v>33</v>
      </c>
      <c r="AX294" s="13" t="s">
        <v>72</v>
      </c>
      <c r="AY294" s="244" t="s">
        <v>203</v>
      </c>
    </row>
    <row r="295" s="13" customFormat="1">
      <c r="A295" s="13"/>
      <c r="B295" s="234"/>
      <c r="C295" s="235"/>
      <c r="D295" s="236" t="s">
        <v>215</v>
      </c>
      <c r="E295" s="237" t="s">
        <v>19</v>
      </c>
      <c r="F295" s="238" t="s">
        <v>400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215</v>
      </c>
      <c r="AU295" s="244" t="s">
        <v>81</v>
      </c>
      <c r="AV295" s="13" t="s">
        <v>79</v>
      </c>
      <c r="AW295" s="13" t="s">
        <v>33</v>
      </c>
      <c r="AX295" s="13" t="s">
        <v>72</v>
      </c>
      <c r="AY295" s="244" t="s">
        <v>203</v>
      </c>
    </row>
    <row r="296" s="13" customFormat="1">
      <c r="A296" s="13"/>
      <c r="B296" s="234"/>
      <c r="C296" s="235"/>
      <c r="D296" s="236" t="s">
        <v>215</v>
      </c>
      <c r="E296" s="237" t="s">
        <v>19</v>
      </c>
      <c r="F296" s="238" t="s">
        <v>401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215</v>
      </c>
      <c r="AU296" s="244" t="s">
        <v>81</v>
      </c>
      <c r="AV296" s="13" t="s">
        <v>79</v>
      </c>
      <c r="AW296" s="13" t="s">
        <v>33</v>
      </c>
      <c r="AX296" s="13" t="s">
        <v>72</v>
      </c>
      <c r="AY296" s="244" t="s">
        <v>203</v>
      </c>
    </row>
    <row r="297" s="14" customFormat="1">
      <c r="A297" s="14"/>
      <c r="B297" s="245"/>
      <c r="C297" s="246"/>
      <c r="D297" s="236" t="s">
        <v>215</v>
      </c>
      <c r="E297" s="247" t="s">
        <v>19</v>
      </c>
      <c r="F297" s="248" t="s">
        <v>1491</v>
      </c>
      <c r="G297" s="246"/>
      <c r="H297" s="249">
        <v>4.2699999999999996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215</v>
      </c>
      <c r="AU297" s="255" t="s">
        <v>81</v>
      </c>
      <c r="AV297" s="14" t="s">
        <v>81</v>
      </c>
      <c r="AW297" s="14" t="s">
        <v>33</v>
      </c>
      <c r="AX297" s="14" t="s">
        <v>72</v>
      </c>
      <c r="AY297" s="255" t="s">
        <v>203</v>
      </c>
    </row>
    <row r="298" s="13" customFormat="1">
      <c r="A298" s="13"/>
      <c r="B298" s="234"/>
      <c r="C298" s="235"/>
      <c r="D298" s="236" t="s">
        <v>215</v>
      </c>
      <c r="E298" s="237" t="s">
        <v>19</v>
      </c>
      <c r="F298" s="238" t="s">
        <v>1366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215</v>
      </c>
      <c r="AU298" s="244" t="s">
        <v>81</v>
      </c>
      <c r="AV298" s="13" t="s">
        <v>79</v>
      </c>
      <c r="AW298" s="13" t="s">
        <v>33</v>
      </c>
      <c r="AX298" s="13" t="s">
        <v>72</v>
      </c>
      <c r="AY298" s="244" t="s">
        <v>203</v>
      </c>
    </row>
    <row r="299" s="13" customFormat="1">
      <c r="A299" s="13"/>
      <c r="B299" s="234"/>
      <c r="C299" s="235"/>
      <c r="D299" s="236" t="s">
        <v>215</v>
      </c>
      <c r="E299" s="237" t="s">
        <v>19</v>
      </c>
      <c r="F299" s="238" t="s">
        <v>552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215</v>
      </c>
      <c r="AU299" s="244" t="s">
        <v>81</v>
      </c>
      <c r="AV299" s="13" t="s">
        <v>79</v>
      </c>
      <c r="AW299" s="13" t="s">
        <v>33</v>
      </c>
      <c r="AX299" s="13" t="s">
        <v>72</v>
      </c>
      <c r="AY299" s="244" t="s">
        <v>203</v>
      </c>
    </row>
    <row r="300" s="13" customFormat="1">
      <c r="A300" s="13"/>
      <c r="B300" s="234"/>
      <c r="C300" s="235"/>
      <c r="D300" s="236" t="s">
        <v>215</v>
      </c>
      <c r="E300" s="237" t="s">
        <v>19</v>
      </c>
      <c r="F300" s="238" t="s">
        <v>1490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215</v>
      </c>
      <c r="AU300" s="244" t="s">
        <v>81</v>
      </c>
      <c r="AV300" s="13" t="s">
        <v>79</v>
      </c>
      <c r="AW300" s="13" t="s">
        <v>33</v>
      </c>
      <c r="AX300" s="13" t="s">
        <v>72</v>
      </c>
      <c r="AY300" s="244" t="s">
        <v>203</v>
      </c>
    </row>
    <row r="301" s="13" customFormat="1">
      <c r="A301" s="13"/>
      <c r="B301" s="234"/>
      <c r="C301" s="235"/>
      <c r="D301" s="236" t="s">
        <v>215</v>
      </c>
      <c r="E301" s="237" t="s">
        <v>19</v>
      </c>
      <c r="F301" s="238" t="s">
        <v>400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215</v>
      </c>
      <c r="AU301" s="244" t="s">
        <v>81</v>
      </c>
      <c r="AV301" s="13" t="s">
        <v>79</v>
      </c>
      <c r="AW301" s="13" t="s">
        <v>33</v>
      </c>
      <c r="AX301" s="13" t="s">
        <v>72</v>
      </c>
      <c r="AY301" s="244" t="s">
        <v>203</v>
      </c>
    </row>
    <row r="302" s="13" customFormat="1">
      <c r="A302" s="13"/>
      <c r="B302" s="234"/>
      <c r="C302" s="235"/>
      <c r="D302" s="236" t="s">
        <v>215</v>
      </c>
      <c r="E302" s="237" t="s">
        <v>19</v>
      </c>
      <c r="F302" s="238" t="s">
        <v>403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215</v>
      </c>
      <c r="AU302" s="244" t="s">
        <v>81</v>
      </c>
      <c r="AV302" s="13" t="s">
        <v>79</v>
      </c>
      <c r="AW302" s="13" t="s">
        <v>33</v>
      </c>
      <c r="AX302" s="13" t="s">
        <v>72</v>
      </c>
      <c r="AY302" s="244" t="s">
        <v>203</v>
      </c>
    </row>
    <row r="303" s="14" customFormat="1">
      <c r="A303" s="14"/>
      <c r="B303" s="245"/>
      <c r="C303" s="246"/>
      <c r="D303" s="236" t="s">
        <v>215</v>
      </c>
      <c r="E303" s="247" t="s">
        <v>19</v>
      </c>
      <c r="F303" s="248" t="s">
        <v>1551</v>
      </c>
      <c r="G303" s="246"/>
      <c r="H303" s="249">
        <v>41.262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215</v>
      </c>
      <c r="AU303" s="255" t="s">
        <v>81</v>
      </c>
      <c r="AV303" s="14" t="s">
        <v>81</v>
      </c>
      <c r="AW303" s="14" t="s">
        <v>33</v>
      </c>
      <c r="AX303" s="14" t="s">
        <v>72</v>
      </c>
      <c r="AY303" s="255" t="s">
        <v>203</v>
      </c>
    </row>
    <row r="304" s="13" customFormat="1">
      <c r="A304" s="13"/>
      <c r="B304" s="234"/>
      <c r="C304" s="235"/>
      <c r="D304" s="236" t="s">
        <v>215</v>
      </c>
      <c r="E304" s="237" t="s">
        <v>19</v>
      </c>
      <c r="F304" s="238" t="s">
        <v>1366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215</v>
      </c>
      <c r="AU304" s="244" t="s">
        <v>81</v>
      </c>
      <c r="AV304" s="13" t="s">
        <v>79</v>
      </c>
      <c r="AW304" s="13" t="s">
        <v>33</v>
      </c>
      <c r="AX304" s="13" t="s">
        <v>72</v>
      </c>
      <c r="AY304" s="244" t="s">
        <v>203</v>
      </c>
    </row>
    <row r="305" s="13" customFormat="1">
      <c r="A305" s="13"/>
      <c r="B305" s="234"/>
      <c r="C305" s="235"/>
      <c r="D305" s="236" t="s">
        <v>215</v>
      </c>
      <c r="E305" s="237" t="s">
        <v>19</v>
      </c>
      <c r="F305" s="238" t="s">
        <v>588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215</v>
      </c>
      <c r="AU305" s="244" t="s">
        <v>81</v>
      </c>
      <c r="AV305" s="13" t="s">
        <v>79</v>
      </c>
      <c r="AW305" s="13" t="s">
        <v>33</v>
      </c>
      <c r="AX305" s="13" t="s">
        <v>72</v>
      </c>
      <c r="AY305" s="244" t="s">
        <v>203</v>
      </c>
    </row>
    <row r="306" s="13" customFormat="1">
      <c r="A306" s="13"/>
      <c r="B306" s="234"/>
      <c r="C306" s="235"/>
      <c r="D306" s="236" t="s">
        <v>215</v>
      </c>
      <c r="E306" s="237" t="s">
        <v>19</v>
      </c>
      <c r="F306" s="238" t="s">
        <v>553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215</v>
      </c>
      <c r="AU306" s="244" t="s">
        <v>81</v>
      </c>
      <c r="AV306" s="13" t="s">
        <v>79</v>
      </c>
      <c r="AW306" s="13" t="s">
        <v>33</v>
      </c>
      <c r="AX306" s="13" t="s">
        <v>72</v>
      </c>
      <c r="AY306" s="244" t="s">
        <v>203</v>
      </c>
    </row>
    <row r="307" s="13" customFormat="1">
      <c r="A307" s="13"/>
      <c r="B307" s="234"/>
      <c r="C307" s="235"/>
      <c r="D307" s="236" t="s">
        <v>215</v>
      </c>
      <c r="E307" s="237" t="s">
        <v>19</v>
      </c>
      <c r="F307" s="238" t="s">
        <v>400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215</v>
      </c>
      <c r="AU307" s="244" t="s">
        <v>81</v>
      </c>
      <c r="AV307" s="13" t="s">
        <v>79</v>
      </c>
      <c r="AW307" s="13" t="s">
        <v>33</v>
      </c>
      <c r="AX307" s="13" t="s">
        <v>72</v>
      </c>
      <c r="AY307" s="244" t="s">
        <v>203</v>
      </c>
    </row>
    <row r="308" s="13" customFormat="1">
      <c r="A308" s="13"/>
      <c r="B308" s="234"/>
      <c r="C308" s="235"/>
      <c r="D308" s="236" t="s">
        <v>215</v>
      </c>
      <c r="E308" s="237" t="s">
        <v>19</v>
      </c>
      <c r="F308" s="238" t="s">
        <v>401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215</v>
      </c>
      <c r="AU308" s="244" t="s">
        <v>81</v>
      </c>
      <c r="AV308" s="13" t="s">
        <v>79</v>
      </c>
      <c r="AW308" s="13" t="s">
        <v>33</v>
      </c>
      <c r="AX308" s="13" t="s">
        <v>72</v>
      </c>
      <c r="AY308" s="244" t="s">
        <v>203</v>
      </c>
    </row>
    <row r="309" s="14" customFormat="1">
      <c r="A309" s="14"/>
      <c r="B309" s="245"/>
      <c r="C309" s="246"/>
      <c r="D309" s="236" t="s">
        <v>215</v>
      </c>
      <c r="E309" s="247" t="s">
        <v>19</v>
      </c>
      <c r="F309" s="248" t="s">
        <v>1493</v>
      </c>
      <c r="G309" s="246"/>
      <c r="H309" s="249">
        <v>15.560000000000001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215</v>
      </c>
      <c r="AU309" s="255" t="s">
        <v>81</v>
      </c>
      <c r="AV309" s="14" t="s">
        <v>81</v>
      </c>
      <c r="AW309" s="14" t="s">
        <v>33</v>
      </c>
      <c r="AX309" s="14" t="s">
        <v>72</v>
      </c>
      <c r="AY309" s="255" t="s">
        <v>203</v>
      </c>
    </row>
    <row r="310" s="13" customFormat="1">
      <c r="A310" s="13"/>
      <c r="B310" s="234"/>
      <c r="C310" s="235"/>
      <c r="D310" s="236" t="s">
        <v>215</v>
      </c>
      <c r="E310" s="237" t="s">
        <v>19</v>
      </c>
      <c r="F310" s="238" t="s">
        <v>1366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215</v>
      </c>
      <c r="AU310" s="244" t="s">
        <v>81</v>
      </c>
      <c r="AV310" s="13" t="s">
        <v>79</v>
      </c>
      <c r="AW310" s="13" t="s">
        <v>33</v>
      </c>
      <c r="AX310" s="13" t="s">
        <v>72</v>
      </c>
      <c r="AY310" s="244" t="s">
        <v>203</v>
      </c>
    </row>
    <row r="311" s="13" customFormat="1">
      <c r="A311" s="13"/>
      <c r="B311" s="234"/>
      <c r="C311" s="235"/>
      <c r="D311" s="236" t="s">
        <v>215</v>
      </c>
      <c r="E311" s="237" t="s">
        <v>19</v>
      </c>
      <c r="F311" s="238" t="s">
        <v>647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215</v>
      </c>
      <c r="AU311" s="244" t="s">
        <v>81</v>
      </c>
      <c r="AV311" s="13" t="s">
        <v>79</v>
      </c>
      <c r="AW311" s="13" t="s">
        <v>33</v>
      </c>
      <c r="AX311" s="13" t="s">
        <v>72</v>
      </c>
      <c r="AY311" s="244" t="s">
        <v>203</v>
      </c>
    </row>
    <row r="312" s="13" customFormat="1">
      <c r="A312" s="13"/>
      <c r="B312" s="234"/>
      <c r="C312" s="235"/>
      <c r="D312" s="236" t="s">
        <v>215</v>
      </c>
      <c r="E312" s="237" t="s">
        <v>19</v>
      </c>
      <c r="F312" s="238" t="s">
        <v>553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215</v>
      </c>
      <c r="AU312" s="244" t="s">
        <v>81</v>
      </c>
      <c r="AV312" s="13" t="s">
        <v>79</v>
      </c>
      <c r="AW312" s="13" t="s">
        <v>33</v>
      </c>
      <c r="AX312" s="13" t="s">
        <v>72</v>
      </c>
      <c r="AY312" s="244" t="s">
        <v>203</v>
      </c>
    </row>
    <row r="313" s="13" customFormat="1">
      <c r="A313" s="13"/>
      <c r="B313" s="234"/>
      <c r="C313" s="235"/>
      <c r="D313" s="236" t="s">
        <v>215</v>
      </c>
      <c r="E313" s="237" t="s">
        <v>19</v>
      </c>
      <c r="F313" s="238" t="s">
        <v>400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215</v>
      </c>
      <c r="AU313" s="244" t="s">
        <v>81</v>
      </c>
      <c r="AV313" s="13" t="s">
        <v>79</v>
      </c>
      <c r="AW313" s="13" t="s">
        <v>33</v>
      </c>
      <c r="AX313" s="13" t="s">
        <v>72</v>
      </c>
      <c r="AY313" s="244" t="s">
        <v>203</v>
      </c>
    </row>
    <row r="314" s="13" customFormat="1">
      <c r="A314" s="13"/>
      <c r="B314" s="234"/>
      <c r="C314" s="235"/>
      <c r="D314" s="236" t="s">
        <v>215</v>
      </c>
      <c r="E314" s="237" t="s">
        <v>19</v>
      </c>
      <c r="F314" s="238" t="s">
        <v>403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215</v>
      </c>
      <c r="AU314" s="244" t="s">
        <v>81</v>
      </c>
      <c r="AV314" s="13" t="s">
        <v>79</v>
      </c>
      <c r="AW314" s="13" t="s">
        <v>33</v>
      </c>
      <c r="AX314" s="13" t="s">
        <v>72</v>
      </c>
      <c r="AY314" s="244" t="s">
        <v>203</v>
      </c>
    </row>
    <row r="315" s="14" customFormat="1">
      <c r="A315" s="14"/>
      <c r="B315" s="245"/>
      <c r="C315" s="246"/>
      <c r="D315" s="236" t="s">
        <v>215</v>
      </c>
      <c r="E315" s="247" t="s">
        <v>19</v>
      </c>
      <c r="F315" s="248" t="s">
        <v>1552</v>
      </c>
      <c r="G315" s="246"/>
      <c r="H315" s="249">
        <v>59.843000000000004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215</v>
      </c>
      <c r="AU315" s="255" t="s">
        <v>81</v>
      </c>
      <c r="AV315" s="14" t="s">
        <v>81</v>
      </c>
      <c r="AW315" s="14" t="s">
        <v>33</v>
      </c>
      <c r="AX315" s="14" t="s">
        <v>72</v>
      </c>
      <c r="AY315" s="255" t="s">
        <v>203</v>
      </c>
    </row>
    <row r="316" s="13" customFormat="1">
      <c r="A316" s="13"/>
      <c r="B316" s="234"/>
      <c r="C316" s="235"/>
      <c r="D316" s="236" t="s">
        <v>215</v>
      </c>
      <c r="E316" s="237" t="s">
        <v>19</v>
      </c>
      <c r="F316" s="238" t="s">
        <v>1366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215</v>
      </c>
      <c r="AU316" s="244" t="s">
        <v>81</v>
      </c>
      <c r="AV316" s="13" t="s">
        <v>79</v>
      </c>
      <c r="AW316" s="13" t="s">
        <v>33</v>
      </c>
      <c r="AX316" s="13" t="s">
        <v>72</v>
      </c>
      <c r="AY316" s="244" t="s">
        <v>203</v>
      </c>
    </row>
    <row r="317" s="13" customFormat="1">
      <c r="A317" s="13"/>
      <c r="B317" s="234"/>
      <c r="C317" s="235"/>
      <c r="D317" s="236" t="s">
        <v>215</v>
      </c>
      <c r="E317" s="237" t="s">
        <v>19</v>
      </c>
      <c r="F317" s="238" t="s">
        <v>651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215</v>
      </c>
      <c r="AU317" s="244" t="s">
        <v>81</v>
      </c>
      <c r="AV317" s="13" t="s">
        <v>79</v>
      </c>
      <c r="AW317" s="13" t="s">
        <v>33</v>
      </c>
      <c r="AX317" s="13" t="s">
        <v>72</v>
      </c>
      <c r="AY317" s="244" t="s">
        <v>203</v>
      </c>
    </row>
    <row r="318" s="13" customFormat="1">
      <c r="A318" s="13"/>
      <c r="B318" s="234"/>
      <c r="C318" s="235"/>
      <c r="D318" s="236" t="s">
        <v>215</v>
      </c>
      <c r="E318" s="237" t="s">
        <v>19</v>
      </c>
      <c r="F318" s="238" t="s">
        <v>1495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215</v>
      </c>
      <c r="AU318" s="244" t="s">
        <v>81</v>
      </c>
      <c r="AV318" s="13" t="s">
        <v>79</v>
      </c>
      <c r="AW318" s="13" t="s">
        <v>33</v>
      </c>
      <c r="AX318" s="13" t="s">
        <v>72</v>
      </c>
      <c r="AY318" s="244" t="s">
        <v>203</v>
      </c>
    </row>
    <row r="319" s="13" customFormat="1">
      <c r="A319" s="13"/>
      <c r="B319" s="234"/>
      <c r="C319" s="235"/>
      <c r="D319" s="236" t="s">
        <v>215</v>
      </c>
      <c r="E319" s="237" t="s">
        <v>19</v>
      </c>
      <c r="F319" s="238" t="s">
        <v>400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215</v>
      </c>
      <c r="AU319" s="244" t="s">
        <v>81</v>
      </c>
      <c r="AV319" s="13" t="s">
        <v>79</v>
      </c>
      <c r="AW319" s="13" t="s">
        <v>33</v>
      </c>
      <c r="AX319" s="13" t="s">
        <v>72</v>
      </c>
      <c r="AY319" s="244" t="s">
        <v>203</v>
      </c>
    </row>
    <row r="320" s="13" customFormat="1">
      <c r="A320" s="13"/>
      <c r="B320" s="234"/>
      <c r="C320" s="235"/>
      <c r="D320" s="236" t="s">
        <v>215</v>
      </c>
      <c r="E320" s="237" t="s">
        <v>19</v>
      </c>
      <c r="F320" s="238" t="s">
        <v>401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215</v>
      </c>
      <c r="AU320" s="244" t="s">
        <v>81</v>
      </c>
      <c r="AV320" s="13" t="s">
        <v>79</v>
      </c>
      <c r="AW320" s="13" t="s">
        <v>33</v>
      </c>
      <c r="AX320" s="13" t="s">
        <v>72</v>
      </c>
      <c r="AY320" s="244" t="s">
        <v>203</v>
      </c>
    </row>
    <row r="321" s="14" customFormat="1">
      <c r="A321" s="14"/>
      <c r="B321" s="245"/>
      <c r="C321" s="246"/>
      <c r="D321" s="236" t="s">
        <v>215</v>
      </c>
      <c r="E321" s="247" t="s">
        <v>19</v>
      </c>
      <c r="F321" s="248" t="s">
        <v>1496</v>
      </c>
      <c r="G321" s="246"/>
      <c r="H321" s="249">
        <v>0.76000000000000001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215</v>
      </c>
      <c r="AU321" s="255" t="s">
        <v>81</v>
      </c>
      <c r="AV321" s="14" t="s">
        <v>81</v>
      </c>
      <c r="AW321" s="14" t="s">
        <v>33</v>
      </c>
      <c r="AX321" s="14" t="s">
        <v>72</v>
      </c>
      <c r="AY321" s="255" t="s">
        <v>203</v>
      </c>
    </row>
    <row r="322" s="13" customFormat="1">
      <c r="A322" s="13"/>
      <c r="B322" s="234"/>
      <c r="C322" s="235"/>
      <c r="D322" s="236" t="s">
        <v>215</v>
      </c>
      <c r="E322" s="237" t="s">
        <v>19</v>
      </c>
      <c r="F322" s="238" t="s">
        <v>1366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215</v>
      </c>
      <c r="AU322" s="244" t="s">
        <v>81</v>
      </c>
      <c r="AV322" s="13" t="s">
        <v>79</v>
      </c>
      <c r="AW322" s="13" t="s">
        <v>33</v>
      </c>
      <c r="AX322" s="13" t="s">
        <v>72</v>
      </c>
      <c r="AY322" s="244" t="s">
        <v>203</v>
      </c>
    </row>
    <row r="323" s="13" customFormat="1">
      <c r="A323" s="13"/>
      <c r="B323" s="234"/>
      <c r="C323" s="235"/>
      <c r="D323" s="236" t="s">
        <v>215</v>
      </c>
      <c r="E323" s="237" t="s">
        <v>19</v>
      </c>
      <c r="F323" s="238" t="s">
        <v>653</v>
      </c>
      <c r="G323" s="235"/>
      <c r="H323" s="237" t="s">
        <v>19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215</v>
      </c>
      <c r="AU323" s="244" t="s">
        <v>81</v>
      </c>
      <c r="AV323" s="13" t="s">
        <v>79</v>
      </c>
      <c r="AW323" s="13" t="s">
        <v>33</v>
      </c>
      <c r="AX323" s="13" t="s">
        <v>72</v>
      </c>
      <c r="AY323" s="244" t="s">
        <v>203</v>
      </c>
    </row>
    <row r="324" s="13" customFormat="1">
      <c r="A324" s="13"/>
      <c r="B324" s="234"/>
      <c r="C324" s="235"/>
      <c r="D324" s="236" t="s">
        <v>215</v>
      </c>
      <c r="E324" s="237" t="s">
        <v>19</v>
      </c>
      <c r="F324" s="238" t="s">
        <v>1495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215</v>
      </c>
      <c r="AU324" s="244" t="s">
        <v>81</v>
      </c>
      <c r="AV324" s="13" t="s">
        <v>79</v>
      </c>
      <c r="AW324" s="13" t="s">
        <v>33</v>
      </c>
      <c r="AX324" s="13" t="s">
        <v>72</v>
      </c>
      <c r="AY324" s="244" t="s">
        <v>203</v>
      </c>
    </row>
    <row r="325" s="13" customFormat="1">
      <c r="A325" s="13"/>
      <c r="B325" s="234"/>
      <c r="C325" s="235"/>
      <c r="D325" s="236" t="s">
        <v>215</v>
      </c>
      <c r="E325" s="237" t="s">
        <v>19</v>
      </c>
      <c r="F325" s="238" t="s">
        <v>400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215</v>
      </c>
      <c r="AU325" s="244" t="s">
        <v>81</v>
      </c>
      <c r="AV325" s="13" t="s">
        <v>79</v>
      </c>
      <c r="AW325" s="13" t="s">
        <v>33</v>
      </c>
      <c r="AX325" s="13" t="s">
        <v>72</v>
      </c>
      <c r="AY325" s="244" t="s">
        <v>203</v>
      </c>
    </row>
    <row r="326" s="13" customFormat="1">
      <c r="A326" s="13"/>
      <c r="B326" s="234"/>
      <c r="C326" s="235"/>
      <c r="D326" s="236" t="s">
        <v>215</v>
      </c>
      <c r="E326" s="237" t="s">
        <v>19</v>
      </c>
      <c r="F326" s="238" t="s">
        <v>403</v>
      </c>
      <c r="G326" s="235"/>
      <c r="H326" s="237" t="s">
        <v>19</v>
      </c>
      <c r="I326" s="239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215</v>
      </c>
      <c r="AU326" s="244" t="s">
        <v>81</v>
      </c>
      <c r="AV326" s="13" t="s">
        <v>79</v>
      </c>
      <c r="AW326" s="13" t="s">
        <v>33</v>
      </c>
      <c r="AX326" s="13" t="s">
        <v>72</v>
      </c>
      <c r="AY326" s="244" t="s">
        <v>203</v>
      </c>
    </row>
    <row r="327" s="14" customFormat="1">
      <c r="A327" s="14"/>
      <c r="B327" s="245"/>
      <c r="C327" s="246"/>
      <c r="D327" s="236" t="s">
        <v>215</v>
      </c>
      <c r="E327" s="247" t="s">
        <v>19</v>
      </c>
      <c r="F327" s="248" t="s">
        <v>1553</v>
      </c>
      <c r="G327" s="246"/>
      <c r="H327" s="249">
        <v>11.846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215</v>
      </c>
      <c r="AU327" s="255" t="s">
        <v>81</v>
      </c>
      <c r="AV327" s="14" t="s">
        <v>81</v>
      </c>
      <c r="AW327" s="14" t="s">
        <v>33</v>
      </c>
      <c r="AX327" s="14" t="s">
        <v>72</v>
      </c>
      <c r="AY327" s="255" t="s">
        <v>203</v>
      </c>
    </row>
    <row r="328" s="13" customFormat="1">
      <c r="A328" s="13"/>
      <c r="B328" s="234"/>
      <c r="C328" s="235"/>
      <c r="D328" s="236" t="s">
        <v>215</v>
      </c>
      <c r="E328" s="237" t="s">
        <v>19</v>
      </c>
      <c r="F328" s="238" t="s">
        <v>1366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215</v>
      </c>
      <c r="AU328" s="244" t="s">
        <v>81</v>
      </c>
      <c r="AV328" s="13" t="s">
        <v>79</v>
      </c>
      <c r="AW328" s="13" t="s">
        <v>33</v>
      </c>
      <c r="AX328" s="13" t="s">
        <v>72</v>
      </c>
      <c r="AY328" s="244" t="s">
        <v>203</v>
      </c>
    </row>
    <row r="329" s="13" customFormat="1">
      <c r="A329" s="13"/>
      <c r="B329" s="234"/>
      <c r="C329" s="235"/>
      <c r="D329" s="236" t="s">
        <v>215</v>
      </c>
      <c r="E329" s="237" t="s">
        <v>19</v>
      </c>
      <c r="F329" s="238" t="s">
        <v>572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215</v>
      </c>
      <c r="AU329" s="244" t="s">
        <v>81</v>
      </c>
      <c r="AV329" s="13" t="s">
        <v>79</v>
      </c>
      <c r="AW329" s="13" t="s">
        <v>33</v>
      </c>
      <c r="AX329" s="13" t="s">
        <v>72</v>
      </c>
      <c r="AY329" s="244" t="s">
        <v>203</v>
      </c>
    </row>
    <row r="330" s="13" customFormat="1">
      <c r="A330" s="13"/>
      <c r="B330" s="234"/>
      <c r="C330" s="235"/>
      <c r="D330" s="236" t="s">
        <v>215</v>
      </c>
      <c r="E330" s="237" t="s">
        <v>19</v>
      </c>
      <c r="F330" s="238" t="s">
        <v>1498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215</v>
      </c>
      <c r="AU330" s="244" t="s">
        <v>81</v>
      </c>
      <c r="AV330" s="13" t="s">
        <v>79</v>
      </c>
      <c r="AW330" s="13" t="s">
        <v>33</v>
      </c>
      <c r="AX330" s="13" t="s">
        <v>72</v>
      </c>
      <c r="AY330" s="244" t="s">
        <v>203</v>
      </c>
    </row>
    <row r="331" s="13" customFormat="1">
      <c r="A331" s="13"/>
      <c r="B331" s="234"/>
      <c r="C331" s="235"/>
      <c r="D331" s="236" t="s">
        <v>215</v>
      </c>
      <c r="E331" s="237" t="s">
        <v>19</v>
      </c>
      <c r="F331" s="238" t="s">
        <v>400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215</v>
      </c>
      <c r="AU331" s="244" t="s">
        <v>81</v>
      </c>
      <c r="AV331" s="13" t="s">
        <v>79</v>
      </c>
      <c r="AW331" s="13" t="s">
        <v>33</v>
      </c>
      <c r="AX331" s="13" t="s">
        <v>72</v>
      </c>
      <c r="AY331" s="244" t="s">
        <v>203</v>
      </c>
    </row>
    <row r="332" s="13" customFormat="1">
      <c r="A332" s="13"/>
      <c r="B332" s="234"/>
      <c r="C332" s="235"/>
      <c r="D332" s="236" t="s">
        <v>215</v>
      </c>
      <c r="E332" s="237" t="s">
        <v>19</v>
      </c>
      <c r="F332" s="238" t="s">
        <v>401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215</v>
      </c>
      <c r="AU332" s="244" t="s">
        <v>81</v>
      </c>
      <c r="AV332" s="13" t="s">
        <v>79</v>
      </c>
      <c r="AW332" s="13" t="s">
        <v>33</v>
      </c>
      <c r="AX332" s="13" t="s">
        <v>72</v>
      </c>
      <c r="AY332" s="244" t="s">
        <v>203</v>
      </c>
    </row>
    <row r="333" s="14" customFormat="1">
      <c r="A333" s="14"/>
      <c r="B333" s="245"/>
      <c r="C333" s="246"/>
      <c r="D333" s="236" t="s">
        <v>215</v>
      </c>
      <c r="E333" s="247" t="s">
        <v>19</v>
      </c>
      <c r="F333" s="248" t="s">
        <v>1499</v>
      </c>
      <c r="G333" s="246"/>
      <c r="H333" s="249">
        <v>17.52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215</v>
      </c>
      <c r="AU333" s="255" t="s">
        <v>81</v>
      </c>
      <c r="AV333" s="14" t="s">
        <v>81</v>
      </c>
      <c r="AW333" s="14" t="s">
        <v>33</v>
      </c>
      <c r="AX333" s="14" t="s">
        <v>72</v>
      </c>
      <c r="AY333" s="255" t="s">
        <v>203</v>
      </c>
    </row>
    <row r="334" s="13" customFormat="1">
      <c r="A334" s="13"/>
      <c r="B334" s="234"/>
      <c r="C334" s="235"/>
      <c r="D334" s="236" t="s">
        <v>215</v>
      </c>
      <c r="E334" s="237" t="s">
        <v>19</v>
      </c>
      <c r="F334" s="238" t="s">
        <v>1366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215</v>
      </c>
      <c r="AU334" s="244" t="s">
        <v>81</v>
      </c>
      <c r="AV334" s="13" t="s">
        <v>79</v>
      </c>
      <c r="AW334" s="13" t="s">
        <v>33</v>
      </c>
      <c r="AX334" s="13" t="s">
        <v>72</v>
      </c>
      <c r="AY334" s="244" t="s">
        <v>203</v>
      </c>
    </row>
    <row r="335" s="13" customFormat="1">
      <c r="A335" s="13"/>
      <c r="B335" s="234"/>
      <c r="C335" s="235"/>
      <c r="D335" s="236" t="s">
        <v>215</v>
      </c>
      <c r="E335" s="237" t="s">
        <v>19</v>
      </c>
      <c r="F335" s="238" t="s">
        <v>654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215</v>
      </c>
      <c r="AU335" s="244" t="s">
        <v>81</v>
      </c>
      <c r="AV335" s="13" t="s">
        <v>79</v>
      </c>
      <c r="AW335" s="13" t="s">
        <v>33</v>
      </c>
      <c r="AX335" s="13" t="s">
        <v>72</v>
      </c>
      <c r="AY335" s="244" t="s">
        <v>203</v>
      </c>
    </row>
    <row r="336" s="13" customFormat="1">
      <c r="A336" s="13"/>
      <c r="B336" s="234"/>
      <c r="C336" s="235"/>
      <c r="D336" s="236" t="s">
        <v>215</v>
      </c>
      <c r="E336" s="237" t="s">
        <v>19</v>
      </c>
      <c r="F336" s="238" t="s">
        <v>1498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215</v>
      </c>
      <c r="AU336" s="244" t="s">
        <v>81</v>
      </c>
      <c r="AV336" s="13" t="s">
        <v>79</v>
      </c>
      <c r="AW336" s="13" t="s">
        <v>33</v>
      </c>
      <c r="AX336" s="13" t="s">
        <v>72</v>
      </c>
      <c r="AY336" s="244" t="s">
        <v>203</v>
      </c>
    </row>
    <row r="337" s="13" customFormat="1">
      <c r="A337" s="13"/>
      <c r="B337" s="234"/>
      <c r="C337" s="235"/>
      <c r="D337" s="236" t="s">
        <v>215</v>
      </c>
      <c r="E337" s="237" t="s">
        <v>19</v>
      </c>
      <c r="F337" s="238" t="s">
        <v>400</v>
      </c>
      <c r="G337" s="235"/>
      <c r="H337" s="237" t="s">
        <v>19</v>
      </c>
      <c r="I337" s="239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215</v>
      </c>
      <c r="AU337" s="244" t="s">
        <v>81</v>
      </c>
      <c r="AV337" s="13" t="s">
        <v>79</v>
      </c>
      <c r="AW337" s="13" t="s">
        <v>33</v>
      </c>
      <c r="AX337" s="13" t="s">
        <v>72</v>
      </c>
      <c r="AY337" s="244" t="s">
        <v>203</v>
      </c>
    </row>
    <row r="338" s="13" customFormat="1">
      <c r="A338" s="13"/>
      <c r="B338" s="234"/>
      <c r="C338" s="235"/>
      <c r="D338" s="236" t="s">
        <v>215</v>
      </c>
      <c r="E338" s="237" t="s">
        <v>19</v>
      </c>
      <c r="F338" s="238" t="s">
        <v>403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215</v>
      </c>
      <c r="AU338" s="244" t="s">
        <v>81</v>
      </c>
      <c r="AV338" s="13" t="s">
        <v>79</v>
      </c>
      <c r="AW338" s="13" t="s">
        <v>33</v>
      </c>
      <c r="AX338" s="13" t="s">
        <v>72</v>
      </c>
      <c r="AY338" s="244" t="s">
        <v>203</v>
      </c>
    </row>
    <row r="339" s="14" customFormat="1">
      <c r="A339" s="14"/>
      <c r="B339" s="245"/>
      <c r="C339" s="246"/>
      <c r="D339" s="236" t="s">
        <v>215</v>
      </c>
      <c r="E339" s="247" t="s">
        <v>19</v>
      </c>
      <c r="F339" s="248" t="s">
        <v>1554</v>
      </c>
      <c r="G339" s="246"/>
      <c r="H339" s="249">
        <v>57.201999999999998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215</v>
      </c>
      <c r="AU339" s="255" t="s">
        <v>81</v>
      </c>
      <c r="AV339" s="14" t="s">
        <v>81</v>
      </c>
      <c r="AW339" s="14" t="s">
        <v>33</v>
      </c>
      <c r="AX339" s="14" t="s">
        <v>72</v>
      </c>
      <c r="AY339" s="255" t="s">
        <v>203</v>
      </c>
    </row>
    <row r="340" s="13" customFormat="1">
      <c r="A340" s="13"/>
      <c r="B340" s="234"/>
      <c r="C340" s="235"/>
      <c r="D340" s="236" t="s">
        <v>215</v>
      </c>
      <c r="E340" s="237" t="s">
        <v>19</v>
      </c>
      <c r="F340" s="238" t="s">
        <v>1366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215</v>
      </c>
      <c r="AU340" s="244" t="s">
        <v>81</v>
      </c>
      <c r="AV340" s="13" t="s">
        <v>79</v>
      </c>
      <c r="AW340" s="13" t="s">
        <v>33</v>
      </c>
      <c r="AX340" s="13" t="s">
        <v>72</v>
      </c>
      <c r="AY340" s="244" t="s">
        <v>203</v>
      </c>
    </row>
    <row r="341" s="13" customFormat="1">
      <c r="A341" s="13"/>
      <c r="B341" s="234"/>
      <c r="C341" s="235"/>
      <c r="D341" s="236" t="s">
        <v>215</v>
      </c>
      <c r="E341" s="237" t="s">
        <v>19</v>
      </c>
      <c r="F341" s="238" t="s">
        <v>555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215</v>
      </c>
      <c r="AU341" s="244" t="s">
        <v>81</v>
      </c>
      <c r="AV341" s="13" t="s">
        <v>79</v>
      </c>
      <c r="AW341" s="13" t="s">
        <v>33</v>
      </c>
      <c r="AX341" s="13" t="s">
        <v>72</v>
      </c>
      <c r="AY341" s="244" t="s">
        <v>203</v>
      </c>
    </row>
    <row r="342" s="13" customFormat="1">
      <c r="A342" s="13"/>
      <c r="B342" s="234"/>
      <c r="C342" s="235"/>
      <c r="D342" s="236" t="s">
        <v>215</v>
      </c>
      <c r="E342" s="237" t="s">
        <v>19</v>
      </c>
      <c r="F342" s="238" t="s">
        <v>559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215</v>
      </c>
      <c r="AU342" s="244" t="s">
        <v>81</v>
      </c>
      <c r="AV342" s="13" t="s">
        <v>79</v>
      </c>
      <c r="AW342" s="13" t="s">
        <v>33</v>
      </c>
      <c r="AX342" s="13" t="s">
        <v>72</v>
      </c>
      <c r="AY342" s="244" t="s">
        <v>203</v>
      </c>
    </row>
    <row r="343" s="13" customFormat="1">
      <c r="A343" s="13"/>
      <c r="B343" s="234"/>
      <c r="C343" s="235"/>
      <c r="D343" s="236" t="s">
        <v>215</v>
      </c>
      <c r="E343" s="237" t="s">
        <v>19</v>
      </c>
      <c r="F343" s="238" t="s">
        <v>400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215</v>
      </c>
      <c r="AU343" s="244" t="s">
        <v>81</v>
      </c>
      <c r="AV343" s="13" t="s">
        <v>79</v>
      </c>
      <c r="AW343" s="13" t="s">
        <v>33</v>
      </c>
      <c r="AX343" s="13" t="s">
        <v>72</v>
      </c>
      <c r="AY343" s="244" t="s">
        <v>203</v>
      </c>
    </row>
    <row r="344" s="13" customFormat="1">
      <c r="A344" s="13"/>
      <c r="B344" s="234"/>
      <c r="C344" s="235"/>
      <c r="D344" s="236" t="s">
        <v>215</v>
      </c>
      <c r="E344" s="237" t="s">
        <v>19</v>
      </c>
      <c r="F344" s="238" t="s">
        <v>401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215</v>
      </c>
      <c r="AU344" s="244" t="s">
        <v>81</v>
      </c>
      <c r="AV344" s="13" t="s">
        <v>79</v>
      </c>
      <c r="AW344" s="13" t="s">
        <v>33</v>
      </c>
      <c r="AX344" s="13" t="s">
        <v>72</v>
      </c>
      <c r="AY344" s="244" t="s">
        <v>203</v>
      </c>
    </row>
    <row r="345" s="14" customFormat="1">
      <c r="A345" s="14"/>
      <c r="B345" s="245"/>
      <c r="C345" s="246"/>
      <c r="D345" s="236" t="s">
        <v>215</v>
      </c>
      <c r="E345" s="247" t="s">
        <v>19</v>
      </c>
      <c r="F345" s="248" t="s">
        <v>1501</v>
      </c>
      <c r="G345" s="246"/>
      <c r="H345" s="249">
        <v>15.449999999999999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215</v>
      </c>
      <c r="AU345" s="255" t="s">
        <v>81</v>
      </c>
      <c r="AV345" s="14" t="s">
        <v>81</v>
      </c>
      <c r="AW345" s="14" t="s">
        <v>33</v>
      </c>
      <c r="AX345" s="14" t="s">
        <v>72</v>
      </c>
      <c r="AY345" s="255" t="s">
        <v>203</v>
      </c>
    </row>
    <row r="346" s="13" customFormat="1">
      <c r="A346" s="13"/>
      <c r="B346" s="234"/>
      <c r="C346" s="235"/>
      <c r="D346" s="236" t="s">
        <v>215</v>
      </c>
      <c r="E346" s="237" t="s">
        <v>19</v>
      </c>
      <c r="F346" s="238" t="s">
        <v>1366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215</v>
      </c>
      <c r="AU346" s="244" t="s">
        <v>81</v>
      </c>
      <c r="AV346" s="13" t="s">
        <v>79</v>
      </c>
      <c r="AW346" s="13" t="s">
        <v>33</v>
      </c>
      <c r="AX346" s="13" t="s">
        <v>72</v>
      </c>
      <c r="AY346" s="244" t="s">
        <v>203</v>
      </c>
    </row>
    <row r="347" s="13" customFormat="1">
      <c r="A347" s="13"/>
      <c r="B347" s="234"/>
      <c r="C347" s="235"/>
      <c r="D347" s="236" t="s">
        <v>215</v>
      </c>
      <c r="E347" s="237" t="s">
        <v>19</v>
      </c>
      <c r="F347" s="238" t="s">
        <v>657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215</v>
      </c>
      <c r="AU347" s="244" t="s">
        <v>81</v>
      </c>
      <c r="AV347" s="13" t="s">
        <v>79</v>
      </c>
      <c r="AW347" s="13" t="s">
        <v>33</v>
      </c>
      <c r="AX347" s="13" t="s">
        <v>72</v>
      </c>
      <c r="AY347" s="244" t="s">
        <v>203</v>
      </c>
    </row>
    <row r="348" s="13" customFormat="1">
      <c r="A348" s="13"/>
      <c r="B348" s="234"/>
      <c r="C348" s="235"/>
      <c r="D348" s="236" t="s">
        <v>215</v>
      </c>
      <c r="E348" s="237" t="s">
        <v>19</v>
      </c>
      <c r="F348" s="238" t="s">
        <v>559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215</v>
      </c>
      <c r="AU348" s="244" t="s">
        <v>81</v>
      </c>
      <c r="AV348" s="13" t="s">
        <v>79</v>
      </c>
      <c r="AW348" s="13" t="s">
        <v>33</v>
      </c>
      <c r="AX348" s="13" t="s">
        <v>72</v>
      </c>
      <c r="AY348" s="244" t="s">
        <v>203</v>
      </c>
    </row>
    <row r="349" s="13" customFormat="1">
      <c r="A349" s="13"/>
      <c r="B349" s="234"/>
      <c r="C349" s="235"/>
      <c r="D349" s="236" t="s">
        <v>215</v>
      </c>
      <c r="E349" s="237" t="s">
        <v>19</v>
      </c>
      <c r="F349" s="238" t="s">
        <v>400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215</v>
      </c>
      <c r="AU349" s="244" t="s">
        <v>81</v>
      </c>
      <c r="AV349" s="13" t="s">
        <v>79</v>
      </c>
      <c r="AW349" s="13" t="s">
        <v>33</v>
      </c>
      <c r="AX349" s="13" t="s">
        <v>72</v>
      </c>
      <c r="AY349" s="244" t="s">
        <v>203</v>
      </c>
    </row>
    <row r="350" s="13" customFormat="1">
      <c r="A350" s="13"/>
      <c r="B350" s="234"/>
      <c r="C350" s="235"/>
      <c r="D350" s="236" t="s">
        <v>215</v>
      </c>
      <c r="E350" s="237" t="s">
        <v>19</v>
      </c>
      <c r="F350" s="238" t="s">
        <v>403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215</v>
      </c>
      <c r="AU350" s="244" t="s">
        <v>81</v>
      </c>
      <c r="AV350" s="13" t="s">
        <v>79</v>
      </c>
      <c r="AW350" s="13" t="s">
        <v>33</v>
      </c>
      <c r="AX350" s="13" t="s">
        <v>72</v>
      </c>
      <c r="AY350" s="244" t="s">
        <v>203</v>
      </c>
    </row>
    <row r="351" s="14" customFormat="1">
      <c r="A351" s="14"/>
      <c r="B351" s="245"/>
      <c r="C351" s="246"/>
      <c r="D351" s="236" t="s">
        <v>215</v>
      </c>
      <c r="E351" s="247" t="s">
        <v>19</v>
      </c>
      <c r="F351" s="248" t="s">
        <v>1555</v>
      </c>
      <c r="G351" s="246"/>
      <c r="H351" s="249">
        <v>54.386000000000003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215</v>
      </c>
      <c r="AU351" s="255" t="s">
        <v>81</v>
      </c>
      <c r="AV351" s="14" t="s">
        <v>81</v>
      </c>
      <c r="AW351" s="14" t="s">
        <v>33</v>
      </c>
      <c r="AX351" s="14" t="s">
        <v>72</v>
      </c>
      <c r="AY351" s="255" t="s">
        <v>203</v>
      </c>
    </row>
    <row r="352" s="13" customFormat="1">
      <c r="A352" s="13"/>
      <c r="B352" s="234"/>
      <c r="C352" s="235"/>
      <c r="D352" s="236" t="s">
        <v>215</v>
      </c>
      <c r="E352" s="237" t="s">
        <v>19</v>
      </c>
      <c r="F352" s="238" t="s">
        <v>1366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215</v>
      </c>
      <c r="AU352" s="244" t="s">
        <v>81</v>
      </c>
      <c r="AV352" s="13" t="s">
        <v>79</v>
      </c>
      <c r="AW352" s="13" t="s">
        <v>33</v>
      </c>
      <c r="AX352" s="13" t="s">
        <v>72</v>
      </c>
      <c r="AY352" s="244" t="s">
        <v>203</v>
      </c>
    </row>
    <row r="353" s="13" customFormat="1">
      <c r="A353" s="13"/>
      <c r="B353" s="234"/>
      <c r="C353" s="235"/>
      <c r="D353" s="236" t="s">
        <v>215</v>
      </c>
      <c r="E353" s="237" t="s">
        <v>19</v>
      </c>
      <c r="F353" s="238" t="s">
        <v>558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215</v>
      </c>
      <c r="AU353" s="244" t="s">
        <v>81</v>
      </c>
      <c r="AV353" s="13" t="s">
        <v>79</v>
      </c>
      <c r="AW353" s="13" t="s">
        <v>33</v>
      </c>
      <c r="AX353" s="13" t="s">
        <v>72</v>
      </c>
      <c r="AY353" s="244" t="s">
        <v>203</v>
      </c>
    </row>
    <row r="354" s="13" customFormat="1">
      <c r="A354" s="13"/>
      <c r="B354" s="234"/>
      <c r="C354" s="235"/>
      <c r="D354" s="236" t="s">
        <v>215</v>
      </c>
      <c r="E354" s="237" t="s">
        <v>19</v>
      </c>
      <c r="F354" s="238" t="s">
        <v>1503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215</v>
      </c>
      <c r="AU354" s="244" t="s">
        <v>81</v>
      </c>
      <c r="AV354" s="13" t="s">
        <v>79</v>
      </c>
      <c r="AW354" s="13" t="s">
        <v>33</v>
      </c>
      <c r="AX354" s="13" t="s">
        <v>72</v>
      </c>
      <c r="AY354" s="244" t="s">
        <v>203</v>
      </c>
    </row>
    <row r="355" s="13" customFormat="1">
      <c r="A355" s="13"/>
      <c r="B355" s="234"/>
      <c r="C355" s="235"/>
      <c r="D355" s="236" t="s">
        <v>215</v>
      </c>
      <c r="E355" s="237" t="s">
        <v>19</v>
      </c>
      <c r="F355" s="238" t="s">
        <v>400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215</v>
      </c>
      <c r="AU355" s="244" t="s">
        <v>81</v>
      </c>
      <c r="AV355" s="13" t="s">
        <v>79</v>
      </c>
      <c r="AW355" s="13" t="s">
        <v>33</v>
      </c>
      <c r="AX355" s="13" t="s">
        <v>72</v>
      </c>
      <c r="AY355" s="244" t="s">
        <v>203</v>
      </c>
    </row>
    <row r="356" s="13" customFormat="1">
      <c r="A356" s="13"/>
      <c r="B356" s="234"/>
      <c r="C356" s="235"/>
      <c r="D356" s="236" t="s">
        <v>215</v>
      </c>
      <c r="E356" s="237" t="s">
        <v>19</v>
      </c>
      <c r="F356" s="238" t="s">
        <v>401</v>
      </c>
      <c r="G356" s="235"/>
      <c r="H356" s="237" t="s">
        <v>19</v>
      </c>
      <c r="I356" s="239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215</v>
      </c>
      <c r="AU356" s="244" t="s">
        <v>81</v>
      </c>
      <c r="AV356" s="13" t="s">
        <v>79</v>
      </c>
      <c r="AW356" s="13" t="s">
        <v>33</v>
      </c>
      <c r="AX356" s="13" t="s">
        <v>72</v>
      </c>
      <c r="AY356" s="244" t="s">
        <v>203</v>
      </c>
    </row>
    <row r="357" s="14" customFormat="1">
      <c r="A357" s="14"/>
      <c r="B357" s="245"/>
      <c r="C357" s="246"/>
      <c r="D357" s="236" t="s">
        <v>215</v>
      </c>
      <c r="E357" s="247" t="s">
        <v>19</v>
      </c>
      <c r="F357" s="248" t="s">
        <v>1504</v>
      </c>
      <c r="G357" s="246"/>
      <c r="H357" s="249">
        <v>7.9500000000000002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215</v>
      </c>
      <c r="AU357" s="255" t="s">
        <v>81</v>
      </c>
      <c r="AV357" s="14" t="s">
        <v>81</v>
      </c>
      <c r="AW357" s="14" t="s">
        <v>33</v>
      </c>
      <c r="AX357" s="14" t="s">
        <v>72</v>
      </c>
      <c r="AY357" s="255" t="s">
        <v>203</v>
      </c>
    </row>
    <row r="358" s="13" customFormat="1">
      <c r="A358" s="13"/>
      <c r="B358" s="234"/>
      <c r="C358" s="235"/>
      <c r="D358" s="236" t="s">
        <v>215</v>
      </c>
      <c r="E358" s="237" t="s">
        <v>19</v>
      </c>
      <c r="F358" s="238" t="s">
        <v>1366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215</v>
      </c>
      <c r="AU358" s="244" t="s">
        <v>81</v>
      </c>
      <c r="AV358" s="13" t="s">
        <v>79</v>
      </c>
      <c r="AW358" s="13" t="s">
        <v>33</v>
      </c>
      <c r="AX358" s="13" t="s">
        <v>72</v>
      </c>
      <c r="AY358" s="244" t="s">
        <v>203</v>
      </c>
    </row>
    <row r="359" s="13" customFormat="1">
      <c r="A359" s="13"/>
      <c r="B359" s="234"/>
      <c r="C359" s="235"/>
      <c r="D359" s="236" t="s">
        <v>215</v>
      </c>
      <c r="E359" s="237" t="s">
        <v>19</v>
      </c>
      <c r="F359" s="238" t="s">
        <v>1556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215</v>
      </c>
      <c r="AU359" s="244" t="s">
        <v>81</v>
      </c>
      <c r="AV359" s="13" t="s">
        <v>79</v>
      </c>
      <c r="AW359" s="13" t="s">
        <v>33</v>
      </c>
      <c r="AX359" s="13" t="s">
        <v>72</v>
      </c>
      <c r="AY359" s="244" t="s">
        <v>203</v>
      </c>
    </row>
    <row r="360" s="13" customFormat="1">
      <c r="A360" s="13"/>
      <c r="B360" s="234"/>
      <c r="C360" s="235"/>
      <c r="D360" s="236" t="s">
        <v>215</v>
      </c>
      <c r="E360" s="237" t="s">
        <v>19</v>
      </c>
      <c r="F360" s="238" t="s">
        <v>1503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215</v>
      </c>
      <c r="AU360" s="244" t="s">
        <v>81</v>
      </c>
      <c r="AV360" s="13" t="s">
        <v>79</v>
      </c>
      <c r="AW360" s="13" t="s">
        <v>33</v>
      </c>
      <c r="AX360" s="13" t="s">
        <v>72</v>
      </c>
      <c r="AY360" s="244" t="s">
        <v>203</v>
      </c>
    </row>
    <row r="361" s="13" customFormat="1">
      <c r="A361" s="13"/>
      <c r="B361" s="234"/>
      <c r="C361" s="235"/>
      <c r="D361" s="236" t="s">
        <v>215</v>
      </c>
      <c r="E361" s="237" t="s">
        <v>19</v>
      </c>
      <c r="F361" s="238" t="s">
        <v>400</v>
      </c>
      <c r="G361" s="235"/>
      <c r="H361" s="237" t="s">
        <v>19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215</v>
      </c>
      <c r="AU361" s="244" t="s">
        <v>81</v>
      </c>
      <c r="AV361" s="13" t="s">
        <v>79</v>
      </c>
      <c r="AW361" s="13" t="s">
        <v>33</v>
      </c>
      <c r="AX361" s="13" t="s">
        <v>72</v>
      </c>
      <c r="AY361" s="244" t="s">
        <v>203</v>
      </c>
    </row>
    <row r="362" s="13" customFormat="1">
      <c r="A362" s="13"/>
      <c r="B362" s="234"/>
      <c r="C362" s="235"/>
      <c r="D362" s="236" t="s">
        <v>215</v>
      </c>
      <c r="E362" s="237" t="s">
        <v>19</v>
      </c>
      <c r="F362" s="238" t="s">
        <v>403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215</v>
      </c>
      <c r="AU362" s="244" t="s">
        <v>81</v>
      </c>
      <c r="AV362" s="13" t="s">
        <v>79</v>
      </c>
      <c r="AW362" s="13" t="s">
        <v>33</v>
      </c>
      <c r="AX362" s="13" t="s">
        <v>72</v>
      </c>
      <c r="AY362" s="244" t="s">
        <v>203</v>
      </c>
    </row>
    <row r="363" s="14" customFormat="1">
      <c r="A363" s="14"/>
      <c r="B363" s="245"/>
      <c r="C363" s="246"/>
      <c r="D363" s="236" t="s">
        <v>215</v>
      </c>
      <c r="E363" s="247" t="s">
        <v>19</v>
      </c>
      <c r="F363" s="248" t="s">
        <v>1557</v>
      </c>
      <c r="G363" s="246"/>
      <c r="H363" s="249">
        <v>39.698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215</v>
      </c>
      <c r="AU363" s="255" t="s">
        <v>81</v>
      </c>
      <c r="AV363" s="14" t="s">
        <v>81</v>
      </c>
      <c r="AW363" s="14" t="s">
        <v>33</v>
      </c>
      <c r="AX363" s="14" t="s">
        <v>72</v>
      </c>
      <c r="AY363" s="255" t="s">
        <v>203</v>
      </c>
    </row>
    <row r="364" s="13" customFormat="1">
      <c r="A364" s="13"/>
      <c r="B364" s="234"/>
      <c r="C364" s="235"/>
      <c r="D364" s="236" t="s">
        <v>215</v>
      </c>
      <c r="E364" s="237" t="s">
        <v>19</v>
      </c>
      <c r="F364" s="238" t="s">
        <v>1366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215</v>
      </c>
      <c r="AU364" s="244" t="s">
        <v>81</v>
      </c>
      <c r="AV364" s="13" t="s">
        <v>79</v>
      </c>
      <c r="AW364" s="13" t="s">
        <v>33</v>
      </c>
      <c r="AX364" s="13" t="s">
        <v>72</v>
      </c>
      <c r="AY364" s="244" t="s">
        <v>203</v>
      </c>
    </row>
    <row r="365" s="13" customFormat="1">
      <c r="A365" s="13"/>
      <c r="B365" s="234"/>
      <c r="C365" s="235"/>
      <c r="D365" s="236" t="s">
        <v>215</v>
      </c>
      <c r="E365" s="237" t="s">
        <v>19</v>
      </c>
      <c r="F365" s="238" t="s">
        <v>1558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215</v>
      </c>
      <c r="AU365" s="244" t="s">
        <v>81</v>
      </c>
      <c r="AV365" s="13" t="s">
        <v>79</v>
      </c>
      <c r="AW365" s="13" t="s">
        <v>33</v>
      </c>
      <c r="AX365" s="13" t="s">
        <v>72</v>
      </c>
      <c r="AY365" s="244" t="s">
        <v>203</v>
      </c>
    </row>
    <row r="366" s="13" customFormat="1">
      <c r="A366" s="13"/>
      <c r="B366" s="234"/>
      <c r="C366" s="235"/>
      <c r="D366" s="236" t="s">
        <v>215</v>
      </c>
      <c r="E366" s="237" t="s">
        <v>19</v>
      </c>
      <c r="F366" s="238" t="s">
        <v>1506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215</v>
      </c>
      <c r="AU366" s="244" t="s">
        <v>81</v>
      </c>
      <c r="AV366" s="13" t="s">
        <v>79</v>
      </c>
      <c r="AW366" s="13" t="s">
        <v>33</v>
      </c>
      <c r="AX366" s="13" t="s">
        <v>72</v>
      </c>
      <c r="AY366" s="244" t="s">
        <v>203</v>
      </c>
    </row>
    <row r="367" s="13" customFormat="1">
      <c r="A367" s="13"/>
      <c r="B367" s="234"/>
      <c r="C367" s="235"/>
      <c r="D367" s="236" t="s">
        <v>215</v>
      </c>
      <c r="E367" s="237" t="s">
        <v>19</v>
      </c>
      <c r="F367" s="238" t="s">
        <v>400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215</v>
      </c>
      <c r="AU367" s="244" t="s">
        <v>81</v>
      </c>
      <c r="AV367" s="13" t="s">
        <v>79</v>
      </c>
      <c r="AW367" s="13" t="s">
        <v>33</v>
      </c>
      <c r="AX367" s="13" t="s">
        <v>72</v>
      </c>
      <c r="AY367" s="244" t="s">
        <v>203</v>
      </c>
    </row>
    <row r="368" s="13" customFormat="1">
      <c r="A368" s="13"/>
      <c r="B368" s="234"/>
      <c r="C368" s="235"/>
      <c r="D368" s="236" t="s">
        <v>215</v>
      </c>
      <c r="E368" s="237" t="s">
        <v>19</v>
      </c>
      <c r="F368" s="238" t="s">
        <v>401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215</v>
      </c>
      <c r="AU368" s="244" t="s">
        <v>81</v>
      </c>
      <c r="AV368" s="13" t="s">
        <v>79</v>
      </c>
      <c r="AW368" s="13" t="s">
        <v>33</v>
      </c>
      <c r="AX368" s="13" t="s">
        <v>72</v>
      </c>
      <c r="AY368" s="244" t="s">
        <v>203</v>
      </c>
    </row>
    <row r="369" s="14" customFormat="1">
      <c r="A369" s="14"/>
      <c r="B369" s="245"/>
      <c r="C369" s="246"/>
      <c r="D369" s="236" t="s">
        <v>215</v>
      </c>
      <c r="E369" s="247" t="s">
        <v>19</v>
      </c>
      <c r="F369" s="248" t="s">
        <v>1507</v>
      </c>
      <c r="G369" s="246"/>
      <c r="H369" s="249">
        <v>3.3999999999999999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215</v>
      </c>
      <c r="AU369" s="255" t="s">
        <v>81</v>
      </c>
      <c r="AV369" s="14" t="s">
        <v>81</v>
      </c>
      <c r="AW369" s="14" t="s">
        <v>33</v>
      </c>
      <c r="AX369" s="14" t="s">
        <v>72</v>
      </c>
      <c r="AY369" s="255" t="s">
        <v>203</v>
      </c>
    </row>
    <row r="370" s="13" customFormat="1">
      <c r="A370" s="13"/>
      <c r="B370" s="234"/>
      <c r="C370" s="235"/>
      <c r="D370" s="236" t="s">
        <v>215</v>
      </c>
      <c r="E370" s="237" t="s">
        <v>19</v>
      </c>
      <c r="F370" s="238" t="s">
        <v>1366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215</v>
      </c>
      <c r="AU370" s="244" t="s">
        <v>81</v>
      </c>
      <c r="AV370" s="13" t="s">
        <v>79</v>
      </c>
      <c r="AW370" s="13" t="s">
        <v>33</v>
      </c>
      <c r="AX370" s="13" t="s">
        <v>72</v>
      </c>
      <c r="AY370" s="244" t="s">
        <v>203</v>
      </c>
    </row>
    <row r="371" s="13" customFormat="1">
      <c r="A371" s="13"/>
      <c r="B371" s="234"/>
      <c r="C371" s="235"/>
      <c r="D371" s="236" t="s">
        <v>215</v>
      </c>
      <c r="E371" s="237" t="s">
        <v>19</v>
      </c>
      <c r="F371" s="238" t="s">
        <v>1559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215</v>
      </c>
      <c r="AU371" s="244" t="s">
        <v>81</v>
      </c>
      <c r="AV371" s="13" t="s">
        <v>79</v>
      </c>
      <c r="AW371" s="13" t="s">
        <v>33</v>
      </c>
      <c r="AX371" s="13" t="s">
        <v>72</v>
      </c>
      <c r="AY371" s="244" t="s">
        <v>203</v>
      </c>
    </row>
    <row r="372" s="13" customFormat="1">
      <c r="A372" s="13"/>
      <c r="B372" s="234"/>
      <c r="C372" s="235"/>
      <c r="D372" s="236" t="s">
        <v>215</v>
      </c>
      <c r="E372" s="237" t="s">
        <v>19</v>
      </c>
      <c r="F372" s="238" t="s">
        <v>1506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215</v>
      </c>
      <c r="AU372" s="244" t="s">
        <v>81</v>
      </c>
      <c r="AV372" s="13" t="s">
        <v>79</v>
      </c>
      <c r="AW372" s="13" t="s">
        <v>33</v>
      </c>
      <c r="AX372" s="13" t="s">
        <v>72</v>
      </c>
      <c r="AY372" s="244" t="s">
        <v>203</v>
      </c>
    </row>
    <row r="373" s="13" customFormat="1">
      <c r="A373" s="13"/>
      <c r="B373" s="234"/>
      <c r="C373" s="235"/>
      <c r="D373" s="236" t="s">
        <v>215</v>
      </c>
      <c r="E373" s="237" t="s">
        <v>19</v>
      </c>
      <c r="F373" s="238" t="s">
        <v>400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215</v>
      </c>
      <c r="AU373" s="244" t="s">
        <v>81</v>
      </c>
      <c r="AV373" s="13" t="s">
        <v>79</v>
      </c>
      <c r="AW373" s="13" t="s">
        <v>33</v>
      </c>
      <c r="AX373" s="13" t="s">
        <v>72</v>
      </c>
      <c r="AY373" s="244" t="s">
        <v>203</v>
      </c>
    </row>
    <row r="374" s="13" customFormat="1">
      <c r="A374" s="13"/>
      <c r="B374" s="234"/>
      <c r="C374" s="235"/>
      <c r="D374" s="236" t="s">
        <v>215</v>
      </c>
      <c r="E374" s="237" t="s">
        <v>19</v>
      </c>
      <c r="F374" s="238" t="s">
        <v>403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215</v>
      </c>
      <c r="AU374" s="244" t="s">
        <v>81</v>
      </c>
      <c r="AV374" s="13" t="s">
        <v>79</v>
      </c>
      <c r="AW374" s="13" t="s">
        <v>33</v>
      </c>
      <c r="AX374" s="13" t="s">
        <v>72</v>
      </c>
      <c r="AY374" s="244" t="s">
        <v>203</v>
      </c>
    </row>
    <row r="375" s="14" customFormat="1">
      <c r="A375" s="14"/>
      <c r="B375" s="245"/>
      <c r="C375" s="246"/>
      <c r="D375" s="236" t="s">
        <v>215</v>
      </c>
      <c r="E375" s="247" t="s">
        <v>19</v>
      </c>
      <c r="F375" s="248" t="s">
        <v>1560</v>
      </c>
      <c r="G375" s="246"/>
      <c r="H375" s="249">
        <v>25.405000000000001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215</v>
      </c>
      <c r="AU375" s="255" t="s">
        <v>81</v>
      </c>
      <c r="AV375" s="14" t="s">
        <v>81</v>
      </c>
      <c r="AW375" s="14" t="s">
        <v>33</v>
      </c>
      <c r="AX375" s="14" t="s">
        <v>72</v>
      </c>
      <c r="AY375" s="255" t="s">
        <v>203</v>
      </c>
    </row>
    <row r="376" s="13" customFormat="1">
      <c r="A376" s="13"/>
      <c r="B376" s="234"/>
      <c r="C376" s="235"/>
      <c r="D376" s="236" t="s">
        <v>215</v>
      </c>
      <c r="E376" s="237" t="s">
        <v>19</v>
      </c>
      <c r="F376" s="238" t="s">
        <v>1366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215</v>
      </c>
      <c r="AU376" s="244" t="s">
        <v>81</v>
      </c>
      <c r="AV376" s="13" t="s">
        <v>79</v>
      </c>
      <c r="AW376" s="13" t="s">
        <v>33</v>
      </c>
      <c r="AX376" s="13" t="s">
        <v>72</v>
      </c>
      <c r="AY376" s="244" t="s">
        <v>203</v>
      </c>
    </row>
    <row r="377" s="13" customFormat="1">
      <c r="A377" s="13"/>
      <c r="B377" s="234"/>
      <c r="C377" s="235"/>
      <c r="D377" s="236" t="s">
        <v>215</v>
      </c>
      <c r="E377" s="237" t="s">
        <v>19</v>
      </c>
      <c r="F377" s="238" t="s">
        <v>1561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215</v>
      </c>
      <c r="AU377" s="244" t="s">
        <v>81</v>
      </c>
      <c r="AV377" s="13" t="s">
        <v>79</v>
      </c>
      <c r="AW377" s="13" t="s">
        <v>33</v>
      </c>
      <c r="AX377" s="13" t="s">
        <v>72</v>
      </c>
      <c r="AY377" s="244" t="s">
        <v>203</v>
      </c>
    </row>
    <row r="378" s="13" customFormat="1">
      <c r="A378" s="13"/>
      <c r="B378" s="234"/>
      <c r="C378" s="235"/>
      <c r="D378" s="236" t="s">
        <v>215</v>
      </c>
      <c r="E378" s="237" t="s">
        <v>19</v>
      </c>
      <c r="F378" s="238" t="s">
        <v>1509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215</v>
      </c>
      <c r="AU378" s="244" t="s">
        <v>81</v>
      </c>
      <c r="AV378" s="13" t="s">
        <v>79</v>
      </c>
      <c r="AW378" s="13" t="s">
        <v>33</v>
      </c>
      <c r="AX378" s="13" t="s">
        <v>72</v>
      </c>
      <c r="AY378" s="244" t="s">
        <v>203</v>
      </c>
    </row>
    <row r="379" s="13" customFormat="1">
      <c r="A379" s="13"/>
      <c r="B379" s="234"/>
      <c r="C379" s="235"/>
      <c r="D379" s="236" t="s">
        <v>215</v>
      </c>
      <c r="E379" s="237" t="s">
        <v>19</v>
      </c>
      <c r="F379" s="238" t="s">
        <v>400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215</v>
      </c>
      <c r="AU379" s="244" t="s">
        <v>81</v>
      </c>
      <c r="AV379" s="13" t="s">
        <v>79</v>
      </c>
      <c r="AW379" s="13" t="s">
        <v>33</v>
      </c>
      <c r="AX379" s="13" t="s">
        <v>72</v>
      </c>
      <c r="AY379" s="244" t="s">
        <v>203</v>
      </c>
    </row>
    <row r="380" s="13" customFormat="1">
      <c r="A380" s="13"/>
      <c r="B380" s="234"/>
      <c r="C380" s="235"/>
      <c r="D380" s="236" t="s">
        <v>215</v>
      </c>
      <c r="E380" s="237" t="s">
        <v>19</v>
      </c>
      <c r="F380" s="238" t="s">
        <v>401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215</v>
      </c>
      <c r="AU380" s="244" t="s">
        <v>81</v>
      </c>
      <c r="AV380" s="13" t="s">
        <v>79</v>
      </c>
      <c r="AW380" s="13" t="s">
        <v>33</v>
      </c>
      <c r="AX380" s="13" t="s">
        <v>72</v>
      </c>
      <c r="AY380" s="244" t="s">
        <v>203</v>
      </c>
    </row>
    <row r="381" s="14" customFormat="1">
      <c r="A381" s="14"/>
      <c r="B381" s="245"/>
      <c r="C381" s="246"/>
      <c r="D381" s="236" t="s">
        <v>215</v>
      </c>
      <c r="E381" s="247" t="s">
        <v>19</v>
      </c>
      <c r="F381" s="248" t="s">
        <v>1510</v>
      </c>
      <c r="G381" s="246"/>
      <c r="H381" s="249">
        <v>5.2199999999999998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215</v>
      </c>
      <c r="AU381" s="255" t="s">
        <v>81</v>
      </c>
      <c r="AV381" s="14" t="s">
        <v>81</v>
      </c>
      <c r="AW381" s="14" t="s">
        <v>33</v>
      </c>
      <c r="AX381" s="14" t="s">
        <v>72</v>
      </c>
      <c r="AY381" s="255" t="s">
        <v>203</v>
      </c>
    </row>
    <row r="382" s="13" customFormat="1">
      <c r="A382" s="13"/>
      <c r="B382" s="234"/>
      <c r="C382" s="235"/>
      <c r="D382" s="236" t="s">
        <v>215</v>
      </c>
      <c r="E382" s="237" t="s">
        <v>19</v>
      </c>
      <c r="F382" s="238" t="s">
        <v>1366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215</v>
      </c>
      <c r="AU382" s="244" t="s">
        <v>81</v>
      </c>
      <c r="AV382" s="13" t="s">
        <v>79</v>
      </c>
      <c r="AW382" s="13" t="s">
        <v>33</v>
      </c>
      <c r="AX382" s="13" t="s">
        <v>72</v>
      </c>
      <c r="AY382" s="244" t="s">
        <v>203</v>
      </c>
    </row>
    <row r="383" s="13" customFormat="1">
      <c r="A383" s="13"/>
      <c r="B383" s="234"/>
      <c r="C383" s="235"/>
      <c r="D383" s="236" t="s">
        <v>215</v>
      </c>
      <c r="E383" s="237" t="s">
        <v>19</v>
      </c>
      <c r="F383" s="238" t="s">
        <v>1562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215</v>
      </c>
      <c r="AU383" s="244" t="s">
        <v>81</v>
      </c>
      <c r="AV383" s="13" t="s">
        <v>79</v>
      </c>
      <c r="AW383" s="13" t="s">
        <v>33</v>
      </c>
      <c r="AX383" s="13" t="s">
        <v>72</v>
      </c>
      <c r="AY383" s="244" t="s">
        <v>203</v>
      </c>
    </row>
    <row r="384" s="13" customFormat="1">
      <c r="A384" s="13"/>
      <c r="B384" s="234"/>
      <c r="C384" s="235"/>
      <c r="D384" s="236" t="s">
        <v>215</v>
      </c>
      <c r="E384" s="237" t="s">
        <v>19</v>
      </c>
      <c r="F384" s="238" t="s">
        <v>1509</v>
      </c>
      <c r="G384" s="235"/>
      <c r="H384" s="237" t="s">
        <v>19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215</v>
      </c>
      <c r="AU384" s="244" t="s">
        <v>81</v>
      </c>
      <c r="AV384" s="13" t="s">
        <v>79</v>
      </c>
      <c r="AW384" s="13" t="s">
        <v>33</v>
      </c>
      <c r="AX384" s="13" t="s">
        <v>72</v>
      </c>
      <c r="AY384" s="244" t="s">
        <v>203</v>
      </c>
    </row>
    <row r="385" s="13" customFormat="1">
      <c r="A385" s="13"/>
      <c r="B385" s="234"/>
      <c r="C385" s="235"/>
      <c r="D385" s="236" t="s">
        <v>215</v>
      </c>
      <c r="E385" s="237" t="s">
        <v>19</v>
      </c>
      <c r="F385" s="238" t="s">
        <v>400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215</v>
      </c>
      <c r="AU385" s="244" t="s">
        <v>81</v>
      </c>
      <c r="AV385" s="13" t="s">
        <v>79</v>
      </c>
      <c r="AW385" s="13" t="s">
        <v>33</v>
      </c>
      <c r="AX385" s="13" t="s">
        <v>72</v>
      </c>
      <c r="AY385" s="244" t="s">
        <v>203</v>
      </c>
    </row>
    <row r="386" s="13" customFormat="1">
      <c r="A386" s="13"/>
      <c r="B386" s="234"/>
      <c r="C386" s="235"/>
      <c r="D386" s="236" t="s">
        <v>215</v>
      </c>
      <c r="E386" s="237" t="s">
        <v>19</v>
      </c>
      <c r="F386" s="238" t="s">
        <v>403</v>
      </c>
      <c r="G386" s="235"/>
      <c r="H386" s="237" t="s">
        <v>19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215</v>
      </c>
      <c r="AU386" s="244" t="s">
        <v>81</v>
      </c>
      <c r="AV386" s="13" t="s">
        <v>79</v>
      </c>
      <c r="AW386" s="13" t="s">
        <v>33</v>
      </c>
      <c r="AX386" s="13" t="s">
        <v>72</v>
      </c>
      <c r="AY386" s="244" t="s">
        <v>203</v>
      </c>
    </row>
    <row r="387" s="14" customFormat="1">
      <c r="A387" s="14"/>
      <c r="B387" s="245"/>
      <c r="C387" s="246"/>
      <c r="D387" s="236" t="s">
        <v>215</v>
      </c>
      <c r="E387" s="247" t="s">
        <v>19</v>
      </c>
      <c r="F387" s="248" t="s">
        <v>1563</v>
      </c>
      <c r="G387" s="246"/>
      <c r="H387" s="249">
        <v>33.259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215</v>
      </c>
      <c r="AU387" s="255" t="s">
        <v>81</v>
      </c>
      <c r="AV387" s="14" t="s">
        <v>81</v>
      </c>
      <c r="AW387" s="14" t="s">
        <v>33</v>
      </c>
      <c r="AX387" s="14" t="s">
        <v>72</v>
      </c>
      <c r="AY387" s="255" t="s">
        <v>203</v>
      </c>
    </row>
    <row r="388" s="13" customFormat="1">
      <c r="A388" s="13"/>
      <c r="B388" s="234"/>
      <c r="C388" s="235"/>
      <c r="D388" s="236" t="s">
        <v>215</v>
      </c>
      <c r="E388" s="237" t="s">
        <v>19</v>
      </c>
      <c r="F388" s="238" t="s">
        <v>1366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215</v>
      </c>
      <c r="AU388" s="244" t="s">
        <v>81</v>
      </c>
      <c r="AV388" s="13" t="s">
        <v>79</v>
      </c>
      <c r="AW388" s="13" t="s">
        <v>33</v>
      </c>
      <c r="AX388" s="13" t="s">
        <v>72</v>
      </c>
      <c r="AY388" s="244" t="s">
        <v>203</v>
      </c>
    </row>
    <row r="389" s="13" customFormat="1">
      <c r="A389" s="13"/>
      <c r="B389" s="234"/>
      <c r="C389" s="235"/>
      <c r="D389" s="236" t="s">
        <v>215</v>
      </c>
      <c r="E389" s="237" t="s">
        <v>19</v>
      </c>
      <c r="F389" s="238" t="s">
        <v>1564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215</v>
      </c>
      <c r="AU389" s="244" t="s">
        <v>81</v>
      </c>
      <c r="AV389" s="13" t="s">
        <v>79</v>
      </c>
      <c r="AW389" s="13" t="s">
        <v>33</v>
      </c>
      <c r="AX389" s="13" t="s">
        <v>72</v>
      </c>
      <c r="AY389" s="244" t="s">
        <v>203</v>
      </c>
    </row>
    <row r="390" s="13" customFormat="1">
      <c r="A390" s="13"/>
      <c r="B390" s="234"/>
      <c r="C390" s="235"/>
      <c r="D390" s="236" t="s">
        <v>215</v>
      </c>
      <c r="E390" s="237" t="s">
        <v>19</v>
      </c>
      <c r="F390" s="238" t="s">
        <v>1512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215</v>
      </c>
      <c r="AU390" s="244" t="s">
        <v>81</v>
      </c>
      <c r="AV390" s="13" t="s">
        <v>79</v>
      </c>
      <c r="AW390" s="13" t="s">
        <v>33</v>
      </c>
      <c r="AX390" s="13" t="s">
        <v>72</v>
      </c>
      <c r="AY390" s="244" t="s">
        <v>203</v>
      </c>
    </row>
    <row r="391" s="13" customFormat="1">
      <c r="A391" s="13"/>
      <c r="B391" s="234"/>
      <c r="C391" s="235"/>
      <c r="D391" s="236" t="s">
        <v>215</v>
      </c>
      <c r="E391" s="237" t="s">
        <v>19</v>
      </c>
      <c r="F391" s="238" t="s">
        <v>400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215</v>
      </c>
      <c r="AU391" s="244" t="s">
        <v>81</v>
      </c>
      <c r="AV391" s="13" t="s">
        <v>79</v>
      </c>
      <c r="AW391" s="13" t="s">
        <v>33</v>
      </c>
      <c r="AX391" s="13" t="s">
        <v>72</v>
      </c>
      <c r="AY391" s="244" t="s">
        <v>203</v>
      </c>
    </row>
    <row r="392" s="13" customFormat="1">
      <c r="A392" s="13"/>
      <c r="B392" s="234"/>
      <c r="C392" s="235"/>
      <c r="D392" s="236" t="s">
        <v>215</v>
      </c>
      <c r="E392" s="237" t="s">
        <v>19</v>
      </c>
      <c r="F392" s="238" t="s">
        <v>401</v>
      </c>
      <c r="G392" s="235"/>
      <c r="H392" s="237" t="s">
        <v>19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215</v>
      </c>
      <c r="AU392" s="244" t="s">
        <v>81</v>
      </c>
      <c r="AV392" s="13" t="s">
        <v>79</v>
      </c>
      <c r="AW392" s="13" t="s">
        <v>33</v>
      </c>
      <c r="AX392" s="13" t="s">
        <v>72</v>
      </c>
      <c r="AY392" s="244" t="s">
        <v>203</v>
      </c>
    </row>
    <row r="393" s="14" customFormat="1">
      <c r="A393" s="14"/>
      <c r="B393" s="245"/>
      <c r="C393" s="246"/>
      <c r="D393" s="236" t="s">
        <v>215</v>
      </c>
      <c r="E393" s="247" t="s">
        <v>19</v>
      </c>
      <c r="F393" s="248" t="s">
        <v>1513</v>
      </c>
      <c r="G393" s="246"/>
      <c r="H393" s="249">
        <v>12.84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215</v>
      </c>
      <c r="AU393" s="255" t="s">
        <v>81</v>
      </c>
      <c r="AV393" s="14" t="s">
        <v>81</v>
      </c>
      <c r="AW393" s="14" t="s">
        <v>33</v>
      </c>
      <c r="AX393" s="14" t="s">
        <v>72</v>
      </c>
      <c r="AY393" s="255" t="s">
        <v>203</v>
      </c>
    </row>
    <row r="394" s="13" customFormat="1">
      <c r="A394" s="13"/>
      <c r="B394" s="234"/>
      <c r="C394" s="235"/>
      <c r="D394" s="236" t="s">
        <v>215</v>
      </c>
      <c r="E394" s="237" t="s">
        <v>19</v>
      </c>
      <c r="F394" s="238" t="s">
        <v>1366</v>
      </c>
      <c r="G394" s="235"/>
      <c r="H394" s="237" t="s">
        <v>19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215</v>
      </c>
      <c r="AU394" s="244" t="s">
        <v>81</v>
      </c>
      <c r="AV394" s="13" t="s">
        <v>79</v>
      </c>
      <c r="AW394" s="13" t="s">
        <v>33</v>
      </c>
      <c r="AX394" s="13" t="s">
        <v>72</v>
      </c>
      <c r="AY394" s="244" t="s">
        <v>203</v>
      </c>
    </row>
    <row r="395" s="13" customFormat="1">
      <c r="A395" s="13"/>
      <c r="B395" s="234"/>
      <c r="C395" s="235"/>
      <c r="D395" s="236" t="s">
        <v>215</v>
      </c>
      <c r="E395" s="237" t="s">
        <v>19</v>
      </c>
      <c r="F395" s="238" t="s">
        <v>1565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215</v>
      </c>
      <c r="AU395" s="244" t="s">
        <v>81</v>
      </c>
      <c r="AV395" s="13" t="s">
        <v>79</v>
      </c>
      <c r="AW395" s="13" t="s">
        <v>33</v>
      </c>
      <c r="AX395" s="13" t="s">
        <v>72</v>
      </c>
      <c r="AY395" s="244" t="s">
        <v>203</v>
      </c>
    </row>
    <row r="396" s="13" customFormat="1">
      <c r="A396" s="13"/>
      <c r="B396" s="234"/>
      <c r="C396" s="235"/>
      <c r="D396" s="236" t="s">
        <v>215</v>
      </c>
      <c r="E396" s="237" t="s">
        <v>19</v>
      </c>
      <c r="F396" s="238" t="s">
        <v>1512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215</v>
      </c>
      <c r="AU396" s="244" t="s">
        <v>81</v>
      </c>
      <c r="AV396" s="13" t="s">
        <v>79</v>
      </c>
      <c r="AW396" s="13" t="s">
        <v>33</v>
      </c>
      <c r="AX396" s="13" t="s">
        <v>72</v>
      </c>
      <c r="AY396" s="244" t="s">
        <v>203</v>
      </c>
    </row>
    <row r="397" s="13" customFormat="1">
      <c r="A397" s="13"/>
      <c r="B397" s="234"/>
      <c r="C397" s="235"/>
      <c r="D397" s="236" t="s">
        <v>215</v>
      </c>
      <c r="E397" s="237" t="s">
        <v>19</v>
      </c>
      <c r="F397" s="238" t="s">
        <v>400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215</v>
      </c>
      <c r="AU397" s="244" t="s">
        <v>81</v>
      </c>
      <c r="AV397" s="13" t="s">
        <v>79</v>
      </c>
      <c r="AW397" s="13" t="s">
        <v>33</v>
      </c>
      <c r="AX397" s="13" t="s">
        <v>72</v>
      </c>
      <c r="AY397" s="244" t="s">
        <v>203</v>
      </c>
    </row>
    <row r="398" s="13" customFormat="1">
      <c r="A398" s="13"/>
      <c r="B398" s="234"/>
      <c r="C398" s="235"/>
      <c r="D398" s="236" t="s">
        <v>215</v>
      </c>
      <c r="E398" s="237" t="s">
        <v>19</v>
      </c>
      <c r="F398" s="238" t="s">
        <v>403</v>
      </c>
      <c r="G398" s="235"/>
      <c r="H398" s="237" t="s">
        <v>19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215</v>
      </c>
      <c r="AU398" s="244" t="s">
        <v>81</v>
      </c>
      <c r="AV398" s="13" t="s">
        <v>79</v>
      </c>
      <c r="AW398" s="13" t="s">
        <v>33</v>
      </c>
      <c r="AX398" s="13" t="s">
        <v>72</v>
      </c>
      <c r="AY398" s="244" t="s">
        <v>203</v>
      </c>
    </row>
    <row r="399" s="14" customFormat="1">
      <c r="A399" s="14"/>
      <c r="B399" s="245"/>
      <c r="C399" s="246"/>
      <c r="D399" s="236" t="s">
        <v>215</v>
      </c>
      <c r="E399" s="247" t="s">
        <v>19</v>
      </c>
      <c r="F399" s="248" t="s">
        <v>1566</v>
      </c>
      <c r="G399" s="246"/>
      <c r="H399" s="249">
        <v>49.191000000000002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215</v>
      </c>
      <c r="AU399" s="255" t="s">
        <v>81</v>
      </c>
      <c r="AV399" s="14" t="s">
        <v>81</v>
      </c>
      <c r="AW399" s="14" t="s">
        <v>33</v>
      </c>
      <c r="AX399" s="14" t="s">
        <v>72</v>
      </c>
      <c r="AY399" s="255" t="s">
        <v>203</v>
      </c>
    </row>
    <row r="400" s="15" customFormat="1">
      <c r="A400" s="15"/>
      <c r="B400" s="256"/>
      <c r="C400" s="257"/>
      <c r="D400" s="236" t="s">
        <v>215</v>
      </c>
      <c r="E400" s="258" t="s">
        <v>19</v>
      </c>
      <c r="F400" s="259" t="s">
        <v>246</v>
      </c>
      <c r="G400" s="257"/>
      <c r="H400" s="260">
        <v>455.0619999999999</v>
      </c>
      <c r="I400" s="261"/>
      <c r="J400" s="257"/>
      <c r="K400" s="257"/>
      <c r="L400" s="262"/>
      <c r="M400" s="263"/>
      <c r="N400" s="264"/>
      <c r="O400" s="264"/>
      <c r="P400" s="264"/>
      <c r="Q400" s="264"/>
      <c r="R400" s="264"/>
      <c r="S400" s="264"/>
      <c r="T400" s="26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6" t="s">
        <v>215</v>
      </c>
      <c r="AU400" s="266" t="s">
        <v>81</v>
      </c>
      <c r="AV400" s="15" t="s">
        <v>211</v>
      </c>
      <c r="AW400" s="15" t="s">
        <v>33</v>
      </c>
      <c r="AX400" s="15" t="s">
        <v>79</v>
      </c>
      <c r="AY400" s="266" t="s">
        <v>203</v>
      </c>
    </row>
    <row r="401" s="2" customFormat="1" ht="16.5" customHeight="1">
      <c r="A401" s="40"/>
      <c r="B401" s="41"/>
      <c r="C401" s="216" t="s">
        <v>348</v>
      </c>
      <c r="D401" s="216" t="s">
        <v>206</v>
      </c>
      <c r="E401" s="217" t="s">
        <v>431</v>
      </c>
      <c r="F401" s="218" t="s">
        <v>432</v>
      </c>
      <c r="G401" s="219" t="s">
        <v>209</v>
      </c>
      <c r="H401" s="220">
        <v>455.06200000000001</v>
      </c>
      <c r="I401" s="221"/>
      <c r="J401" s="222">
        <f>ROUND(I401*H401,2)</f>
        <v>0</v>
      </c>
      <c r="K401" s="218" t="s">
        <v>210</v>
      </c>
      <c r="L401" s="46"/>
      <c r="M401" s="223" t="s">
        <v>19</v>
      </c>
      <c r="N401" s="224" t="s">
        <v>43</v>
      </c>
      <c r="O401" s="86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27" t="s">
        <v>321</v>
      </c>
      <c r="AT401" s="227" t="s">
        <v>206</v>
      </c>
      <c r="AU401" s="227" t="s">
        <v>81</v>
      </c>
      <c r="AY401" s="19" t="s">
        <v>203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19" t="s">
        <v>79</v>
      </c>
      <c r="BK401" s="228">
        <f>ROUND(I401*H401,2)</f>
        <v>0</v>
      </c>
      <c r="BL401" s="19" t="s">
        <v>321</v>
      </c>
      <c r="BM401" s="227" t="s">
        <v>1567</v>
      </c>
    </row>
    <row r="402" s="2" customFormat="1">
      <c r="A402" s="40"/>
      <c r="B402" s="41"/>
      <c r="C402" s="42"/>
      <c r="D402" s="229" t="s">
        <v>213</v>
      </c>
      <c r="E402" s="42"/>
      <c r="F402" s="230" t="s">
        <v>434</v>
      </c>
      <c r="G402" s="42"/>
      <c r="H402" s="42"/>
      <c r="I402" s="231"/>
      <c r="J402" s="42"/>
      <c r="K402" s="42"/>
      <c r="L402" s="46"/>
      <c r="M402" s="232"/>
      <c r="N402" s="233"/>
      <c r="O402" s="86"/>
      <c r="P402" s="86"/>
      <c r="Q402" s="86"/>
      <c r="R402" s="86"/>
      <c r="S402" s="86"/>
      <c r="T402" s="87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213</v>
      </c>
      <c r="AU402" s="19" t="s">
        <v>81</v>
      </c>
    </row>
    <row r="403" s="13" customFormat="1">
      <c r="A403" s="13"/>
      <c r="B403" s="234"/>
      <c r="C403" s="235"/>
      <c r="D403" s="236" t="s">
        <v>215</v>
      </c>
      <c r="E403" s="237" t="s">
        <v>19</v>
      </c>
      <c r="F403" s="238" t="s">
        <v>1366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215</v>
      </c>
      <c r="AU403" s="244" t="s">
        <v>81</v>
      </c>
      <c r="AV403" s="13" t="s">
        <v>79</v>
      </c>
      <c r="AW403" s="13" t="s">
        <v>33</v>
      </c>
      <c r="AX403" s="13" t="s">
        <v>72</v>
      </c>
      <c r="AY403" s="244" t="s">
        <v>203</v>
      </c>
    </row>
    <row r="404" s="13" customFormat="1">
      <c r="A404" s="13"/>
      <c r="B404" s="234"/>
      <c r="C404" s="235"/>
      <c r="D404" s="236" t="s">
        <v>215</v>
      </c>
      <c r="E404" s="237" t="s">
        <v>19</v>
      </c>
      <c r="F404" s="238" t="s">
        <v>645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215</v>
      </c>
      <c r="AU404" s="244" t="s">
        <v>81</v>
      </c>
      <c r="AV404" s="13" t="s">
        <v>79</v>
      </c>
      <c r="AW404" s="13" t="s">
        <v>33</v>
      </c>
      <c r="AX404" s="13" t="s">
        <v>72</v>
      </c>
      <c r="AY404" s="244" t="s">
        <v>203</v>
      </c>
    </row>
    <row r="405" s="13" customFormat="1">
      <c r="A405" s="13"/>
      <c r="B405" s="234"/>
      <c r="C405" s="235"/>
      <c r="D405" s="236" t="s">
        <v>215</v>
      </c>
      <c r="E405" s="237" t="s">
        <v>19</v>
      </c>
      <c r="F405" s="238" t="s">
        <v>1490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215</v>
      </c>
      <c r="AU405" s="244" t="s">
        <v>81</v>
      </c>
      <c r="AV405" s="13" t="s">
        <v>79</v>
      </c>
      <c r="AW405" s="13" t="s">
        <v>33</v>
      </c>
      <c r="AX405" s="13" t="s">
        <v>72</v>
      </c>
      <c r="AY405" s="244" t="s">
        <v>203</v>
      </c>
    </row>
    <row r="406" s="13" customFormat="1">
      <c r="A406" s="13"/>
      <c r="B406" s="234"/>
      <c r="C406" s="235"/>
      <c r="D406" s="236" t="s">
        <v>215</v>
      </c>
      <c r="E406" s="237" t="s">
        <v>19</v>
      </c>
      <c r="F406" s="238" t="s">
        <v>400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215</v>
      </c>
      <c r="AU406" s="244" t="s">
        <v>81</v>
      </c>
      <c r="AV406" s="13" t="s">
        <v>79</v>
      </c>
      <c r="AW406" s="13" t="s">
        <v>33</v>
      </c>
      <c r="AX406" s="13" t="s">
        <v>72</v>
      </c>
      <c r="AY406" s="244" t="s">
        <v>203</v>
      </c>
    </row>
    <row r="407" s="13" customFormat="1">
      <c r="A407" s="13"/>
      <c r="B407" s="234"/>
      <c r="C407" s="235"/>
      <c r="D407" s="236" t="s">
        <v>215</v>
      </c>
      <c r="E407" s="237" t="s">
        <v>19</v>
      </c>
      <c r="F407" s="238" t="s">
        <v>401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215</v>
      </c>
      <c r="AU407" s="244" t="s">
        <v>81</v>
      </c>
      <c r="AV407" s="13" t="s">
        <v>79</v>
      </c>
      <c r="AW407" s="13" t="s">
        <v>33</v>
      </c>
      <c r="AX407" s="13" t="s">
        <v>72</v>
      </c>
      <c r="AY407" s="244" t="s">
        <v>203</v>
      </c>
    </row>
    <row r="408" s="14" customFormat="1">
      <c r="A408" s="14"/>
      <c r="B408" s="245"/>
      <c r="C408" s="246"/>
      <c r="D408" s="236" t="s">
        <v>215</v>
      </c>
      <c r="E408" s="247" t="s">
        <v>19</v>
      </c>
      <c r="F408" s="248" t="s">
        <v>1491</v>
      </c>
      <c r="G408" s="246"/>
      <c r="H408" s="249">
        <v>4.2699999999999996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215</v>
      </c>
      <c r="AU408" s="255" t="s">
        <v>81</v>
      </c>
      <c r="AV408" s="14" t="s">
        <v>81</v>
      </c>
      <c r="AW408" s="14" t="s">
        <v>33</v>
      </c>
      <c r="AX408" s="14" t="s">
        <v>72</v>
      </c>
      <c r="AY408" s="255" t="s">
        <v>203</v>
      </c>
    </row>
    <row r="409" s="13" customFormat="1">
      <c r="A409" s="13"/>
      <c r="B409" s="234"/>
      <c r="C409" s="235"/>
      <c r="D409" s="236" t="s">
        <v>215</v>
      </c>
      <c r="E409" s="237" t="s">
        <v>19</v>
      </c>
      <c r="F409" s="238" t="s">
        <v>1366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215</v>
      </c>
      <c r="AU409" s="244" t="s">
        <v>81</v>
      </c>
      <c r="AV409" s="13" t="s">
        <v>79</v>
      </c>
      <c r="AW409" s="13" t="s">
        <v>33</v>
      </c>
      <c r="AX409" s="13" t="s">
        <v>72</v>
      </c>
      <c r="AY409" s="244" t="s">
        <v>203</v>
      </c>
    </row>
    <row r="410" s="13" customFormat="1">
      <c r="A410" s="13"/>
      <c r="B410" s="234"/>
      <c r="C410" s="235"/>
      <c r="D410" s="236" t="s">
        <v>215</v>
      </c>
      <c r="E410" s="237" t="s">
        <v>19</v>
      </c>
      <c r="F410" s="238" t="s">
        <v>552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215</v>
      </c>
      <c r="AU410" s="244" t="s">
        <v>81</v>
      </c>
      <c r="AV410" s="13" t="s">
        <v>79</v>
      </c>
      <c r="AW410" s="13" t="s">
        <v>33</v>
      </c>
      <c r="AX410" s="13" t="s">
        <v>72</v>
      </c>
      <c r="AY410" s="244" t="s">
        <v>203</v>
      </c>
    </row>
    <row r="411" s="13" customFormat="1">
      <c r="A411" s="13"/>
      <c r="B411" s="234"/>
      <c r="C411" s="235"/>
      <c r="D411" s="236" t="s">
        <v>215</v>
      </c>
      <c r="E411" s="237" t="s">
        <v>19</v>
      </c>
      <c r="F411" s="238" t="s">
        <v>1490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215</v>
      </c>
      <c r="AU411" s="244" t="s">
        <v>81</v>
      </c>
      <c r="AV411" s="13" t="s">
        <v>79</v>
      </c>
      <c r="AW411" s="13" t="s">
        <v>33</v>
      </c>
      <c r="AX411" s="13" t="s">
        <v>72</v>
      </c>
      <c r="AY411" s="244" t="s">
        <v>203</v>
      </c>
    </row>
    <row r="412" s="13" customFormat="1">
      <c r="A412" s="13"/>
      <c r="B412" s="234"/>
      <c r="C412" s="235"/>
      <c r="D412" s="236" t="s">
        <v>215</v>
      </c>
      <c r="E412" s="237" t="s">
        <v>19</v>
      </c>
      <c r="F412" s="238" t="s">
        <v>400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215</v>
      </c>
      <c r="AU412" s="244" t="s">
        <v>81</v>
      </c>
      <c r="AV412" s="13" t="s">
        <v>79</v>
      </c>
      <c r="AW412" s="13" t="s">
        <v>33</v>
      </c>
      <c r="AX412" s="13" t="s">
        <v>72</v>
      </c>
      <c r="AY412" s="244" t="s">
        <v>203</v>
      </c>
    </row>
    <row r="413" s="13" customFormat="1">
      <c r="A413" s="13"/>
      <c r="B413" s="234"/>
      <c r="C413" s="235"/>
      <c r="D413" s="236" t="s">
        <v>215</v>
      </c>
      <c r="E413" s="237" t="s">
        <v>19</v>
      </c>
      <c r="F413" s="238" t="s">
        <v>403</v>
      </c>
      <c r="G413" s="235"/>
      <c r="H413" s="237" t="s">
        <v>19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215</v>
      </c>
      <c r="AU413" s="244" t="s">
        <v>81</v>
      </c>
      <c r="AV413" s="13" t="s">
        <v>79</v>
      </c>
      <c r="AW413" s="13" t="s">
        <v>33</v>
      </c>
      <c r="AX413" s="13" t="s">
        <v>72</v>
      </c>
      <c r="AY413" s="244" t="s">
        <v>203</v>
      </c>
    </row>
    <row r="414" s="14" customFormat="1">
      <c r="A414" s="14"/>
      <c r="B414" s="245"/>
      <c r="C414" s="246"/>
      <c r="D414" s="236" t="s">
        <v>215</v>
      </c>
      <c r="E414" s="247" t="s">
        <v>19</v>
      </c>
      <c r="F414" s="248" t="s">
        <v>1551</v>
      </c>
      <c r="G414" s="246"/>
      <c r="H414" s="249">
        <v>41.262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215</v>
      </c>
      <c r="AU414" s="255" t="s">
        <v>81</v>
      </c>
      <c r="AV414" s="14" t="s">
        <v>81</v>
      </c>
      <c r="AW414" s="14" t="s">
        <v>33</v>
      </c>
      <c r="AX414" s="14" t="s">
        <v>72</v>
      </c>
      <c r="AY414" s="255" t="s">
        <v>203</v>
      </c>
    </row>
    <row r="415" s="13" customFormat="1">
      <c r="A415" s="13"/>
      <c r="B415" s="234"/>
      <c r="C415" s="235"/>
      <c r="D415" s="236" t="s">
        <v>215</v>
      </c>
      <c r="E415" s="237" t="s">
        <v>19</v>
      </c>
      <c r="F415" s="238" t="s">
        <v>1366</v>
      </c>
      <c r="G415" s="235"/>
      <c r="H415" s="237" t="s">
        <v>19</v>
      </c>
      <c r="I415" s="239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215</v>
      </c>
      <c r="AU415" s="244" t="s">
        <v>81</v>
      </c>
      <c r="AV415" s="13" t="s">
        <v>79</v>
      </c>
      <c r="AW415" s="13" t="s">
        <v>33</v>
      </c>
      <c r="AX415" s="13" t="s">
        <v>72</v>
      </c>
      <c r="AY415" s="244" t="s">
        <v>203</v>
      </c>
    </row>
    <row r="416" s="13" customFormat="1">
      <c r="A416" s="13"/>
      <c r="B416" s="234"/>
      <c r="C416" s="235"/>
      <c r="D416" s="236" t="s">
        <v>215</v>
      </c>
      <c r="E416" s="237" t="s">
        <v>19</v>
      </c>
      <c r="F416" s="238" t="s">
        <v>588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215</v>
      </c>
      <c r="AU416" s="244" t="s">
        <v>81</v>
      </c>
      <c r="AV416" s="13" t="s">
        <v>79</v>
      </c>
      <c r="AW416" s="13" t="s">
        <v>33</v>
      </c>
      <c r="AX416" s="13" t="s">
        <v>72</v>
      </c>
      <c r="AY416" s="244" t="s">
        <v>203</v>
      </c>
    </row>
    <row r="417" s="13" customFormat="1">
      <c r="A417" s="13"/>
      <c r="B417" s="234"/>
      <c r="C417" s="235"/>
      <c r="D417" s="236" t="s">
        <v>215</v>
      </c>
      <c r="E417" s="237" t="s">
        <v>19</v>
      </c>
      <c r="F417" s="238" t="s">
        <v>553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215</v>
      </c>
      <c r="AU417" s="244" t="s">
        <v>81</v>
      </c>
      <c r="AV417" s="13" t="s">
        <v>79</v>
      </c>
      <c r="AW417" s="13" t="s">
        <v>33</v>
      </c>
      <c r="AX417" s="13" t="s">
        <v>72</v>
      </c>
      <c r="AY417" s="244" t="s">
        <v>203</v>
      </c>
    </row>
    <row r="418" s="13" customFormat="1">
      <c r="A418" s="13"/>
      <c r="B418" s="234"/>
      <c r="C418" s="235"/>
      <c r="D418" s="236" t="s">
        <v>215</v>
      </c>
      <c r="E418" s="237" t="s">
        <v>19</v>
      </c>
      <c r="F418" s="238" t="s">
        <v>400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215</v>
      </c>
      <c r="AU418" s="244" t="s">
        <v>81</v>
      </c>
      <c r="AV418" s="13" t="s">
        <v>79</v>
      </c>
      <c r="AW418" s="13" t="s">
        <v>33</v>
      </c>
      <c r="AX418" s="13" t="s">
        <v>72</v>
      </c>
      <c r="AY418" s="244" t="s">
        <v>203</v>
      </c>
    </row>
    <row r="419" s="13" customFormat="1">
      <c r="A419" s="13"/>
      <c r="B419" s="234"/>
      <c r="C419" s="235"/>
      <c r="D419" s="236" t="s">
        <v>215</v>
      </c>
      <c r="E419" s="237" t="s">
        <v>19</v>
      </c>
      <c r="F419" s="238" t="s">
        <v>401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215</v>
      </c>
      <c r="AU419" s="244" t="s">
        <v>81</v>
      </c>
      <c r="AV419" s="13" t="s">
        <v>79</v>
      </c>
      <c r="AW419" s="13" t="s">
        <v>33</v>
      </c>
      <c r="AX419" s="13" t="s">
        <v>72</v>
      </c>
      <c r="AY419" s="244" t="s">
        <v>203</v>
      </c>
    </row>
    <row r="420" s="14" customFormat="1">
      <c r="A420" s="14"/>
      <c r="B420" s="245"/>
      <c r="C420" s="246"/>
      <c r="D420" s="236" t="s">
        <v>215</v>
      </c>
      <c r="E420" s="247" t="s">
        <v>19</v>
      </c>
      <c r="F420" s="248" t="s">
        <v>1493</v>
      </c>
      <c r="G420" s="246"/>
      <c r="H420" s="249">
        <v>15.560000000000001</v>
      </c>
      <c r="I420" s="250"/>
      <c r="J420" s="246"/>
      <c r="K420" s="246"/>
      <c r="L420" s="251"/>
      <c r="M420" s="252"/>
      <c r="N420" s="253"/>
      <c r="O420" s="253"/>
      <c r="P420" s="253"/>
      <c r="Q420" s="253"/>
      <c r="R420" s="253"/>
      <c r="S420" s="253"/>
      <c r="T420" s="25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5" t="s">
        <v>215</v>
      </c>
      <c r="AU420" s="255" t="s">
        <v>81</v>
      </c>
      <c r="AV420" s="14" t="s">
        <v>81</v>
      </c>
      <c r="AW420" s="14" t="s">
        <v>33</v>
      </c>
      <c r="AX420" s="14" t="s">
        <v>72</v>
      </c>
      <c r="AY420" s="255" t="s">
        <v>203</v>
      </c>
    </row>
    <row r="421" s="13" customFormat="1">
      <c r="A421" s="13"/>
      <c r="B421" s="234"/>
      <c r="C421" s="235"/>
      <c r="D421" s="236" t="s">
        <v>215</v>
      </c>
      <c r="E421" s="237" t="s">
        <v>19</v>
      </c>
      <c r="F421" s="238" t="s">
        <v>1366</v>
      </c>
      <c r="G421" s="235"/>
      <c r="H421" s="237" t="s">
        <v>19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215</v>
      </c>
      <c r="AU421" s="244" t="s">
        <v>81</v>
      </c>
      <c r="AV421" s="13" t="s">
        <v>79</v>
      </c>
      <c r="AW421" s="13" t="s">
        <v>33</v>
      </c>
      <c r="AX421" s="13" t="s">
        <v>72</v>
      </c>
      <c r="AY421" s="244" t="s">
        <v>203</v>
      </c>
    </row>
    <row r="422" s="13" customFormat="1">
      <c r="A422" s="13"/>
      <c r="B422" s="234"/>
      <c r="C422" s="235"/>
      <c r="D422" s="236" t="s">
        <v>215</v>
      </c>
      <c r="E422" s="237" t="s">
        <v>19</v>
      </c>
      <c r="F422" s="238" t="s">
        <v>647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215</v>
      </c>
      <c r="AU422" s="244" t="s">
        <v>81</v>
      </c>
      <c r="AV422" s="13" t="s">
        <v>79</v>
      </c>
      <c r="AW422" s="13" t="s">
        <v>33</v>
      </c>
      <c r="AX422" s="13" t="s">
        <v>72</v>
      </c>
      <c r="AY422" s="244" t="s">
        <v>203</v>
      </c>
    </row>
    <row r="423" s="13" customFormat="1">
      <c r="A423" s="13"/>
      <c r="B423" s="234"/>
      <c r="C423" s="235"/>
      <c r="D423" s="236" t="s">
        <v>215</v>
      </c>
      <c r="E423" s="237" t="s">
        <v>19</v>
      </c>
      <c r="F423" s="238" t="s">
        <v>553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215</v>
      </c>
      <c r="AU423" s="244" t="s">
        <v>81</v>
      </c>
      <c r="AV423" s="13" t="s">
        <v>79</v>
      </c>
      <c r="AW423" s="13" t="s">
        <v>33</v>
      </c>
      <c r="AX423" s="13" t="s">
        <v>72</v>
      </c>
      <c r="AY423" s="244" t="s">
        <v>203</v>
      </c>
    </row>
    <row r="424" s="13" customFormat="1">
      <c r="A424" s="13"/>
      <c r="B424" s="234"/>
      <c r="C424" s="235"/>
      <c r="D424" s="236" t="s">
        <v>215</v>
      </c>
      <c r="E424" s="237" t="s">
        <v>19</v>
      </c>
      <c r="F424" s="238" t="s">
        <v>400</v>
      </c>
      <c r="G424" s="235"/>
      <c r="H424" s="237" t="s">
        <v>19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215</v>
      </c>
      <c r="AU424" s="244" t="s">
        <v>81</v>
      </c>
      <c r="AV424" s="13" t="s">
        <v>79</v>
      </c>
      <c r="AW424" s="13" t="s">
        <v>33</v>
      </c>
      <c r="AX424" s="13" t="s">
        <v>72</v>
      </c>
      <c r="AY424" s="244" t="s">
        <v>203</v>
      </c>
    </row>
    <row r="425" s="13" customFormat="1">
      <c r="A425" s="13"/>
      <c r="B425" s="234"/>
      <c r="C425" s="235"/>
      <c r="D425" s="236" t="s">
        <v>215</v>
      </c>
      <c r="E425" s="237" t="s">
        <v>19</v>
      </c>
      <c r="F425" s="238" t="s">
        <v>403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215</v>
      </c>
      <c r="AU425" s="244" t="s">
        <v>81</v>
      </c>
      <c r="AV425" s="13" t="s">
        <v>79</v>
      </c>
      <c r="AW425" s="13" t="s">
        <v>33</v>
      </c>
      <c r="AX425" s="13" t="s">
        <v>72</v>
      </c>
      <c r="AY425" s="244" t="s">
        <v>203</v>
      </c>
    </row>
    <row r="426" s="14" customFormat="1">
      <c r="A426" s="14"/>
      <c r="B426" s="245"/>
      <c r="C426" s="246"/>
      <c r="D426" s="236" t="s">
        <v>215</v>
      </c>
      <c r="E426" s="247" t="s">
        <v>19</v>
      </c>
      <c r="F426" s="248" t="s">
        <v>1552</v>
      </c>
      <c r="G426" s="246"/>
      <c r="H426" s="249">
        <v>59.843000000000004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215</v>
      </c>
      <c r="AU426" s="255" t="s">
        <v>81</v>
      </c>
      <c r="AV426" s="14" t="s">
        <v>81</v>
      </c>
      <c r="AW426" s="14" t="s">
        <v>33</v>
      </c>
      <c r="AX426" s="14" t="s">
        <v>72</v>
      </c>
      <c r="AY426" s="255" t="s">
        <v>203</v>
      </c>
    </row>
    <row r="427" s="13" customFormat="1">
      <c r="A427" s="13"/>
      <c r="B427" s="234"/>
      <c r="C427" s="235"/>
      <c r="D427" s="236" t="s">
        <v>215</v>
      </c>
      <c r="E427" s="237" t="s">
        <v>19</v>
      </c>
      <c r="F427" s="238" t="s">
        <v>1366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215</v>
      </c>
      <c r="AU427" s="244" t="s">
        <v>81</v>
      </c>
      <c r="AV427" s="13" t="s">
        <v>79</v>
      </c>
      <c r="AW427" s="13" t="s">
        <v>33</v>
      </c>
      <c r="AX427" s="13" t="s">
        <v>72</v>
      </c>
      <c r="AY427" s="244" t="s">
        <v>203</v>
      </c>
    </row>
    <row r="428" s="13" customFormat="1">
      <c r="A428" s="13"/>
      <c r="B428" s="234"/>
      <c r="C428" s="235"/>
      <c r="D428" s="236" t="s">
        <v>215</v>
      </c>
      <c r="E428" s="237" t="s">
        <v>19</v>
      </c>
      <c r="F428" s="238" t="s">
        <v>651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215</v>
      </c>
      <c r="AU428" s="244" t="s">
        <v>81</v>
      </c>
      <c r="AV428" s="13" t="s">
        <v>79</v>
      </c>
      <c r="AW428" s="13" t="s">
        <v>33</v>
      </c>
      <c r="AX428" s="13" t="s">
        <v>72</v>
      </c>
      <c r="AY428" s="244" t="s">
        <v>203</v>
      </c>
    </row>
    <row r="429" s="13" customFormat="1">
      <c r="A429" s="13"/>
      <c r="B429" s="234"/>
      <c r="C429" s="235"/>
      <c r="D429" s="236" t="s">
        <v>215</v>
      </c>
      <c r="E429" s="237" t="s">
        <v>19</v>
      </c>
      <c r="F429" s="238" t="s">
        <v>1495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215</v>
      </c>
      <c r="AU429" s="244" t="s">
        <v>81</v>
      </c>
      <c r="AV429" s="13" t="s">
        <v>79</v>
      </c>
      <c r="AW429" s="13" t="s">
        <v>33</v>
      </c>
      <c r="AX429" s="13" t="s">
        <v>72</v>
      </c>
      <c r="AY429" s="244" t="s">
        <v>203</v>
      </c>
    </row>
    <row r="430" s="13" customFormat="1">
      <c r="A430" s="13"/>
      <c r="B430" s="234"/>
      <c r="C430" s="235"/>
      <c r="D430" s="236" t="s">
        <v>215</v>
      </c>
      <c r="E430" s="237" t="s">
        <v>19</v>
      </c>
      <c r="F430" s="238" t="s">
        <v>400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215</v>
      </c>
      <c r="AU430" s="244" t="s">
        <v>81</v>
      </c>
      <c r="AV430" s="13" t="s">
        <v>79</v>
      </c>
      <c r="AW430" s="13" t="s">
        <v>33</v>
      </c>
      <c r="AX430" s="13" t="s">
        <v>72</v>
      </c>
      <c r="AY430" s="244" t="s">
        <v>203</v>
      </c>
    </row>
    <row r="431" s="13" customFormat="1">
      <c r="A431" s="13"/>
      <c r="B431" s="234"/>
      <c r="C431" s="235"/>
      <c r="D431" s="236" t="s">
        <v>215</v>
      </c>
      <c r="E431" s="237" t="s">
        <v>19</v>
      </c>
      <c r="F431" s="238" t="s">
        <v>401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215</v>
      </c>
      <c r="AU431" s="244" t="s">
        <v>81</v>
      </c>
      <c r="AV431" s="13" t="s">
        <v>79</v>
      </c>
      <c r="AW431" s="13" t="s">
        <v>33</v>
      </c>
      <c r="AX431" s="13" t="s">
        <v>72</v>
      </c>
      <c r="AY431" s="244" t="s">
        <v>203</v>
      </c>
    </row>
    <row r="432" s="14" customFormat="1">
      <c r="A432" s="14"/>
      <c r="B432" s="245"/>
      <c r="C432" s="246"/>
      <c r="D432" s="236" t="s">
        <v>215</v>
      </c>
      <c r="E432" s="247" t="s">
        <v>19</v>
      </c>
      <c r="F432" s="248" t="s">
        <v>1496</v>
      </c>
      <c r="G432" s="246"/>
      <c r="H432" s="249">
        <v>0.76000000000000001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215</v>
      </c>
      <c r="AU432" s="255" t="s">
        <v>81</v>
      </c>
      <c r="AV432" s="14" t="s">
        <v>81</v>
      </c>
      <c r="AW432" s="14" t="s">
        <v>33</v>
      </c>
      <c r="AX432" s="14" t="s">
        <v>72</v>
      </c>
      <c r="AY432" s="255" t="s">
        <v>203</v>
      </c>
    </row>
    <row r="433" s="13" customFormat="1">
      <c r="A433" s="13"/>
      <c r="B433" s="234"/>
      <c r="C433" s="235"/>
      <c r="D433" s="236" t="s">
        <v>215</v>
      </c>
      <c r="E433" s="237" t="s">
        <v>19</v>
      </c>
      <c r="F433" s="238" t="s">
        <v>1366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215</v>
      </c>
      <c r="AU433" s="244" t="s">
        <v>81</v>
      </c>
      <c r="AV433" s="13" t="s">
        <v>79</v>
      </c>
      <c r="AW433" s="13" t="s">
        <v>33</v>
      </c>
      <c r="AX433" s="13" t="s">
        <v>72</v>
      </c>
      <c r="AY433" s="244" t="s">
        <v>203</v>
      </c>
    </row>
    <row r="434" s="13" customFormat="1">
      <c r="A434" s="13"/>
      <c r="B434" s="234"/>
      <c r="C434" s="235"/>
      <c r="D434" s="236" t="s">
        <v>215</v>
      </c>
      <c r="E434" s="237" t="s">
        <v>19</v>
      </c>
      <c r="F434" s="238" t="s">
        <v>653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215</v>
      </c>
      <c r="AU434" s="244" t="s">
        <v>81</v>
      </c>
      <c r="AV434" s="13" t="s">
        <v>79</v>
      </c>
      <c r="AW434" s="13" t="s">
        <v>33</v>
      </c>
      <c r="AX434" s="13" t="s">
        <v>72</v>
      </c>
      <c r="AY434" s="244" t="s">
        <v>203</v>
      </c>
    </row>
    <row r="435" s="13" customFormat="1">
      <c r="A435" s="13"/>
      <c r="B435" s="234"/>
      <c r="C435" s="235"/>
      <c r="D435" s="236" t="s">
        <v>215</v>
      </c>
      <c r="E435" s="237" t="s">
        <v>19</v>
      </c>
      <c r="F435" s="238" t="s">
        <v>1495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215</v>
      </c>
      <c r="AU435" s="244" t="s">
        <v>81</v>
      </c>
      <c r="AV435" s="13" t="s">
        <v>79</v>
      </c>
      <c r="AW435" s="13" t="s">
        <v>33</v>
      </c>
      <c r="AX435" s="13" t="s">
        <v>72</v>
      </c>
      <c r="AY435" s="244" t="s">
        <v>203</v>
      </c>
    </row>
    <row r="436" s="13" customFormat="1">
      <c r="A436" s="13"/>
      <c r="B436" s="234"/>
      <c r="C436" s="235"/>
      <c r="D436" s="236" t="s">
        <v>215</v>
      </c>
      <c r="E436" s="237" t="s">
        <v>19</v>
      </c>
      <c r="F436" s="238" t="s">
        <v>400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215</v>
      </c>
      <c r="AU436" s="244" t="s">
        <v>81</v>
      </c>
      <c r="AV436" s="13" t="s">
        <v>79</v>
      </c>
      <c r="AW436" s="13" t="s">
        <v>33</v>
      </c>
      <c r="AX436" s="13" t="s">
        <v>72</v>
      </c>
      <c r="AY436" s="244" t="s">
        <v>203</v>
      </c>
    </row>
    <row r="437" s="13" customFormat="1">
      <c r="A437" s="13"/>
      <c r="B437" s="234"/>
      <c r="C437" s="235"/>
      <c r="D437" s="236" t="s">
        <v>215</v>
      </c>
      <c r="E437" s="237" t="s">
        <v>19</v>
      </c>
      <c r="F437" s="238" t="s">
        <v>403</v>
      </c>
      <c r="G437" s="235"/>
      <c r="H437" s="237" t="s">
        <v>19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215</v>
      </c>
      <c r="AU437" s="244" t="s">
        <v>81</v>
      </c>
      <c r="AV437" s="13" t="s">
        <v>79</v>
      </c>
      <c r="AW437" s="13" t="s">
        <v>33</v>
      </c>
      <c r="AX437" s="13" t="s">
        <v>72</v>
      </c>
      <c r="AY437" s="244" t="s">
        <v>203</v>
      </c>
    </row>
    <row r="438" s="14" customFormat="1">
      <c r="A438" s="14"/>
      <c r="B438" s="245"/>
      <c r="C438" s="246"/>
      <c r="D438" s="236" t="s">
        <v>215</v>
      </c>
      <c r="E438" s="247" t="s">
        <v>19</v>
      </c>
      <c r="F438" s="248" t="s">
        <v>1553</v>
      </c>
      <c r="G438" s="246"/>
      <c r="H438" s="249">
        <v>11.846</v>
      </c>
      <c r="I438" s="250"/>
      <c r="J438" s="246"/>
      <c r="K438" s="246"/>
      <c r="L438" s="251"/>
      <c r="M438" s="252"/>
      <c r="N438" s="253"/>
      <c r="O438" s="253"/>
      <c r="P438" s="253"/>
      <c r="Q438" s="253"/>
      <c r="R438" s="253"/>
      <c r="S438" s="253"/>
      <c r="T438" s="25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5" t="s">
        <v>215</v>
      </c>
      <c r="AU438" s="255" t="s">
        <v>81</v>
      </c>
      <c r="AV438" s="14" t="s">
        <v>81</v>
      </c>
      <c r="AW438" s="14" t="s">
        <v>33</v>
      </c>
      <c r="AX438" s="14" t="s">
        <v>72</v>
      </c>
      <c r="AY438" s="255" t="s">
        <v>203</v>
      </c>
    </row>
    <row r="439" s="13" customFormat="1">
      <c r="A439" s="13"/>
      <c r="B439" s="234"/>
      <c r="C439" s="235"/>
      <c r="D439" s="236" t="s">
        <v>215</v>
      </c>
      <c r="E439" s="237" t="s">
        <v>19</v>
      </c>
      <c r="F439" s="238" t="s">
        <v>1366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215</v>
      </c>
      <c r="AU439" s="244" t="s">
        <v>81</v>
      </c>
      <c r="AV439" s="13" t="s">
        <v>79</v>
      </c>
      <c r="AW439" s="13" t="s">
        <v>33</v>
      </c>
      <c r="AX439" s="13" t="s">
        <v>72</v>
      </c>
      <c r="AY439" s="244" t="s">
        <v>203</v>
      </c>
    </row>
    <row r="440" s="13" customFormat="1">
      <c r="A440" s="13"/>
      <c r="B440" s="234"/>
      <c r="C440" s="235"/>
      <c r="D440" s="236" t="s">
        <v>215</v>
      </c>
      <c r="E440" s="237" t="s">
        <v>19</v>
      </c>
      <c r="F440" s="238" t="s">
        <v>572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215</v>
      </c>
      <c r="AU440" s="244" t="s">
        <v>81</v>
      </c>
      <c r="AV440" s="13" t="s">
        <v>79</v>
      </c>
      <c r="AW440" s="13" t="s">
        <v>33</v>
      </c>
      <c r="AX440" s="13" t="s">
        <v>72</v>
      </c>
      <c r="AY440" s="244" t="s">
        <v>203</v>
      </c>
    </row>
    <row r="441" s="13" customFormat="1">
      <c r="A441" s="13"/>
      <c r="B441" s="234"/>
      <c r="C441" s="235"/>
      <c r="D441" s="236" t="s">
        <v>215</v>
      </c>
      <c r="E441" s="237" t="s">
        <v>19</v>
      </c>
      <c r="F441" s="238" t="s">
        <v>1498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215</v>
      </c>
      <c r="AU441" s="244" t="s">
        <v>81</v>
      </c>
      <c r="AV441" s="13" t="s">
        <v>79</v>
      </c>
      <c r="AW441" s="13" t="s">
        <v>33</v>
      </c>
      <c r="AX441" s="13" t="s">
        <v>72</v>
      </c>
      <c r="AY441" s="244" t="s">
        <v>203</v>
      </c>
    </row>
    <row r="442" s="13" customFormat="1">
      <c r="A442" s="13"/>
      <c r="B442" s="234"/>
      <c r="C442" s="235"/>
      <c r="D442" s="236" t="s">
        <v>215</v>
      </c>
      <c r="E442" s="237" t="s">
        <v>19</v>
      </c>
      <c r="F442" s="238" t="s">
        <v>400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215</v>
      </c>
      <c r="AU442" s="244" t="s">
        <v>81</v>
      </c>
      <c r="AV442" s="13" t="s">
        <v>79</v>
      </c>
      <c r="AW442" s="13" t="s">
        <v>33</v>
      </c>
      <c r="AX442" s="13" t="s">
        <v>72</v>
      </c>
      <c r="AY442" s="244" t="s">
        <v>203</v>
      </c>
    </row>
    <row r="443" s="13" customFormat="1">
      <c r="A443" s="13"/>
      <c r="B443" s="234"/>
      <c r="C443" s="235"/>
      <c r="D443" s="236" t="s">
        <v>215</v>
      </c>
      <c r="E443" s="237" t="s">
        <v>19</v>
      </c>
      <c r="F443" s="238" t="s">
        <v>401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215</v>
      </c>
      <c r="AU443" s="244" t="s">
        <v>81</v>
      </c>
      <c r="AV443" s="13" t="s">
        <v>79</v>
      </c>
      <c r="AW443" s="13" t="s">
        <v>33</v>
      </c>
      <c r="AX443" s="13" t="s">
        <v>72</v>
      </c>
      <c r="AY443" s="244" t="s">
        <v>203</v>
      </c>
    </row>
    <row r="444" s="14" customFormat="1">
      <c r="A444" s="14"/>
      <c r="B444" s="245"/>
      <c r="C444" s="246"/>
      <c r="D444" s="236" t="s">
        <v>215</v>
      </c>
      <c r="E444" s="247" t="s">
        <v>19</v>
      </c>
      <c r="F444" s="248" t="s">
        <v>1499</v>
      </c>
      <c r="G444" s="246"/>
      <c r="H444" s="249">
        <v>17.52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215</v>
      </c>
      <c r="AU444" s="255" t="s">
        <v>81</v>
      </c>
      <c r="AV444" s="14" t="s">
        <v>81</v>
      </c>
      <c r="AW444" s="14" t="s">
        <v>33</v>
      </c>
      <c r="AX444" s="14" t="s">
        <v>72</v>
      </c>
      <c r="AY444" s="255" t="s">
        <v>203</v>
      </c>
    </row>
    <row r="445" s="13" customFormat="1">
      <c r="A445" s="13"/>
      <c r="B445" s="234"/>
      <c r="C445" s="235"/>
      <c r="D445" s="236" t="s">
        <v>215</v>
      </c>
      <c r="E445" s="237" t="s">
        <v>19</v>
      </c>
      <c r="F445" s="238" t="s">
        <v>1366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215</v>
      </c>
      <c r="AU445" s="244" t="s">
        <v>81</v>
      </c>
      <c r="AV445" s="13" t="s">
        <v>79</v>
      </c>
      <c r="AW445" s="13" t="s">
        <v>33</v>
      </c>
      <c r="AX445" s="13" t="s">
        <v>72</v>
      </c>
      <c r="AY445" s="244" t="s">
        <v>203</v>
      </c>
    </row>
    <row r="446" s="13" customFormat="1">
      <c r="A446" s="13"/>
      <c r="B446" s="234"/>
      <c r="C446" s="235"/>
      <c r="D446" s="236" t="s">
        <v>215</v>
      </c>
      <c r="E446" s="237" t="s">
        <v>19</v>
      </c>
      <c r="F446" s="238" t="s">
        <v>654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215</v>
      </c>
      <c r="AU446" s="244" t="s">
        <v>81</v>
      </c>
      <c r="AV446" s="13" t="s">
        <v>79</v>
      </c>
      <c r="AW446" s="13" t="s">
        <v>33</v>
      </c>
      <c r="AX446" s="13" t="s">
        <v>72</v>
      </c>
      <c r="AY446" s="244" t="s">
        <v>203</v>
      </c>
    </row>
    <row r="447" s="13" customFormat="1">
      <c r="A447" s="13"/>
      <c r="B447" s="234"/>
      <c r="C447" s="235"/>
      <c r="D447" s="236" t="s">
        <v>215</v>
      </c>
      <c r="E447" s="237" t="s">
        <v>19</v>
      </c>
      <c r="F447" s="238" t="s">
        <v>1498</v>
      </c>
      <c r="G447" s="235"/>
      <c r="H447" s="237" t="s">
        <v>19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215</v>
      </c>
      <c r="AU447" s="244" t="s">
        <v>81</v>
      </c>
      <c r="AV447" s="13" t="s">
        <v>79</v>
      </c>
      <c r="AW447" s="13" t="s">
        <v>33</v>
      </c>
      <c r="AX447" s="13" t="s">
        <v>72</v>
      </c>
      <c r="AY447" s="244" t="s">
        <v>203</v>
      </c>
    </row>
    <row r="448" s="13" customFormat="1">
      <c r="A448" s="13"/>
      <c r="B448" s="234"/>
      <c r="C448" s="235"/>
      <c r="D448" s="236" t="s">
        <v>215</v>
      </c>
      <c r="E448" s="237" t="s">
        <v>19</v>
      </c>
      <c r="F448" s="238" t="s">
        <v>400</v>
      </c>
      <c r="G448" s="235"/>
      <c r="H448" s="237" t="s">
        <v>19</v>
      </c>
      <c r="I448" s="239"/>
      <c r="J448" s="235"/>
      <c r="K448" s="235"/>
      <c r="L448" s="240"/>
      <c r="M448" s="241"/>
      <c r="N448" s="242"/>
      <c r="O448" s="242"/>
      <c r="P448" s="242"/>
      <c r="Q448" s="242"/>
      <c r="R448" s="242"/>
      <c r="S448" s="242"/>
      <c r="T448" s="24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4" t="s">
        <v>215</v>
      </c>
      <c r="AU448" s="244" t="s">
        <v>81</v>
      </c>
      <c r="AV448" s="13" t="s">
        <v>79</v>
      </c>
      <c r="AW448" s="13" t="s">
        <v>33</v>
      </c>
      <c r="AX448" s="13" t="s">
        <v>72</v>
      </c>
      <c r="AY448" s="244" t="s">
        <v>203</v>
      </c>
    </row>
    <row r="449" s="13" customFormat="1">
      <c r="A449" s="13"/>
      <c r="B449" s="234"/>
      <c r="C449" s="235"/>
      <c r="D449" s="236" t="s">
        <v>215</v>
      </c>
      <c r="E449" s="237" t="s">
        <v>19</v>
      </c>
      <c r="F449" s="238" t="s">
        <v>403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215</v>
      </c>
      <c r="AU449" s="244" t="s">
        <v>81</v>
      </c>
      <c r="AV449" s="13" t="s">
        <v>79</v>
      </c>
      <c r="AW449" s="13" t="s">
        <v>33</v>
      </c>
      <c r="AX449" s="13" t="s">
        <v>72</v>
      </c>
      <c r="AY449" s="244" t="s">
        <v>203</v>
      </c>
    </row>
    <row r="450" s="14" customFormat="1">
      <c r="A450" s="14"/>
      <c r="B450" s="245"/>
      <c r="C450" s="246"/>
      <c r="D450" s="236" t="s">
        <v>215</v>
      </c>
      <c r="E450" s="247" t="s">
        <v>19</v>
      </c>
      <c r="F450" s="248" t="s">
        <v>1554</v>
      </c>
      <c r="G450" s="246"/>
      <c r="H450" s="249">
        <v>57.201999999999998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215</v>
      </c>
      <c r="AU450" s="255" t="s">
        <v>81</v>
      </c>
      <c r="AV450" s="14" t="s">
        <v>81</v>
      </c>
      <c r="AW450" s="14" t="s">
        <v>33</v>
      </c>
      <c r="AX450" s="14" t="s">
        <v>72</v>
      </c>
      <c r="AY450" s="255" t="s">
        <v>203</v>
      </c>
    </row>
    <row r="451" s="13" customFormat="1">
      <c r="A451" s="13"/>
      <c r="B451" s="234"/>
      <c r="C451" s="235"/>
      <c r="D451" s="236" t="s">
        <v>215</v>
      </c>
      <c r="E451" s="237" t="s">
        <v>19</v>
      </c>
      <c r="F451" s="238" t="s">
        <v>1366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215</v>
      </c>
      <c r="AU451" s="244" t="s">
        <v>81</v>
      </c>
      <c r="AV451" s="13" t="s">
        <v>79</v>
      </c>
      <c r="AW451" s="13" t="s">
        <v>33</v>
      </c>
      <c r="AX451" s="13" t="s">
        <v>72</v>
      </c>
      <c r="AY451" s="244" t="s">
        <v>203</v>
      </c>
    </row>
    <row r="452" s="13" customFormat="1">
      <c r="A452" s="13"/>
      <c r="B452" s="234"/>
      <c r="C452" s="235"/>
      <c r="D452" s="236" t="s">
        <v>215</v>
      </c>
      <c r="E452" s="237" t="s">
        <v>19</v>
      </c>
      <c r="F452" s="238" t="s">
        <v>555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215</v>
      </c>
      <c r="AU452" s="244" t="s">
        <v>81</v>
      </c>
      <c r="AV452" s="13" t="s">
        <v>79</v>
      </c>
      <c r="AW452" s="13" t="s">
        <v>33</v>
      </c>
      <c r="AX452" s="13" t="s">
        <v>72</v>
      </c>
      <c r="AY452" s="244" t="s">
        <v>203</v>
      </c>
    </row>
    <row r="453" s="13" customFormat="1">
      <c r="A453" s="13"/>
      <c r="B453" s="234"/>
      <c r="C453" s="235"/>
      <c r="D453" s="236" t="s">
        <v>215</v>
      </c>
      <c r="E453" s="237" t="s">
        <v>19</v>
      </c>
      <c r="F453" s="238" t="s">
        <v>559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215</v>
      </c>
      <c r="AU453" s="244" t="s">
        <v>81</v>
      </c>
      <c r="AV453" s="13" t="s">
        <v>79</v>
      </c>
      <c r="AW453" s="13" t="s">
        <v>33</v>
      </c>
      <c r="AX453" s="13" t="s">
        <v>72</v>
      </c>
      <c r="AY453" s="244" t="s">
        <v>203</v>
      </c>
    </row>
    <row r="454" s="13" customFormat="1">
      <c r="A454" s="13"/>
      <c r="B454" s="234"/>
      <c r="C454" s="235"/>
      <c r="D454" s="236" t="s">
        <v>215</v>
      </c>
      <c r="E454" s="237" t="s">
        <v>19</v>
      </c>
      <c r="F454" s="238" t="s">
        <v>400</v>
      </c>
      <c r="G454" s="235"/>
      <c r="H454" s="237" t="s">
        <v>19</v>
      </c>
      <c r="I454" s="239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215</v>
      </c>
      <c r="AU454" s="244" t="s">
        <v>81</v>
      </c>
      <c r="AV454" s="13" t="s">
        <v>79</v>
      </c>
      <c r="AW454" s="13" t="s">
        <v>33</v>
      </c>
      <c r="AX454" s="13" t="s">
        <v>72</v>
      </c>
      <c r="AY454" s="244" t="s">
        <v>203</v>
      </c>
    </row>
    <row r="455" s="13" customFormat="1">
      <c r="A455" s="13"/>
      <c r="B455" s="234"/>
      <c r="C455" s="235"/>
      <c r="D455" s="236" t="s">
        <v>215</v>
      </c>
      <c r="E455" s="237" t="s">
        <v>19</v>
      </c>
      <c r="F455" s="238" t="s">
        <v>401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215</v>
      </c>
      <c r="AU455" s="244" t="s">
        <v>81</v>
      </c>
      <c r="AV455" s="13" t="s">
        <v>79</v>
      </c>
      <c r="AW455" s="13" t="s">
        <v>33</v>
      </c>
      <c r="AX455" s="13" t="s">
        <v>72</v>
      </c>
      <c r="AY455" s="244" t="s">
        <v>203</v>
      </c>
    </row>
    <row r="456" s="14" customFormat="1">
      <c r="A456" s="14"/>
      <c r="B456" s="245"/>
      <c r="C456" s="246"/>
      <c r="D456" s="236" t="s">
        <v>215</v>
      </c>
      <c r="E456" s="247" t="s">
        <v>19</v>
      </c>
      <c r="F456" s="248" t="s">
        <v>1501</v>
      </c>
      <c r="G456" s="246"/>
      <c r="H456" s="249">
        <v>15.449999999999999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215</v>
      </c>
      <c r="AU456" s="255" t="s">
        <v>81</v>
      </c>
      <c r="AV456" s="14" t="s">
        <v>81</v>
      </c>
      <c r="AW456" s="14" t="s">
        <v>33</v>
      </c>
      <c r="AX456" s="14" t="s">
        <v>72</v>
      </c>
      <c r="AY456" s="255" t="s">
        <v>203</v>
      </c>
    </row>
    <row r="457" s="13" customFormat="1">
      <c r="A457" s="13"/>
      <c r="B457" s="234"/>
      <c r="C457" s="235"/>
      <c r="D457" s="236" t="s">
        <v>215</v>
      </c>
      <c r="E457" s="237" t="s">
        <v>19</v>
      </c>
      <c r="F457" s="238" t="s">
        <v>1366</v>
      </c>
      <c r="G457" s="235"/>
      <c r="H457" s="237" t="s">
        <v>19</v>
      </c>
      <c r="I457" s="239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215</v>
      </c>
      <c r="AU457" s="244" t="s">
        <v>81</v>
      </c>
      <c r="AV457" s="13" t="s">
        <v>79</v>
      </c>
      <c r="AW457" s="13" t="s">
        <v>33</v>
      </c>
      <c r="AX457" s="13" t="s">
        <v>72</v>
      </c>
      <c r="AY457" s="244" t="s">
        <v>203</v>
      </c>
    </row>
    <row r="458" s="13" customFormat="1">
      <c r="A458" s="13"/>
      <c r="B458" s="234"/>
      <c r="C458" s="235"/>
      <c r="D458" s="236" t="s">
        <v>215</v>
      </c>
      <c r="E458" s="237" t="s">
        <v>19</v>
      </c>
      <c r="F458" s="238" t="s">
        <v>657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215</v>
      </c>
      <c r="AU458" s="244" t="s">
        <v>81</v>
      </c>
      <c r="AV458" s="13" t="s">
        <v>79</v>
      </c>
      <c r="AW458" s="13" t="s">
        <v>33</v>
      </c>
      <c r="AX458" s="13" t="s">
        <v>72</v>
      </c>
      <c r="AY458" s="244" t="s">
        <v>203</v>
      </c>
    </row>
    <row r="459" s="13" customFormat="1">
      <c r="A459" s="13"/>
      <c r="B459" s="234"/>
      <c r="C459" s="235"/>
      <c r="D459" s="236" t="s">
        <v>215</v>
      </c>
      <c r="E459" s="237" t="s">
        <v>19</v>
      </c>
      <c r="F459" s="238" t="s">
        <v>559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215</v>
      </c>
      <c r="AU459" s="244" t="s">
        <v>81</v>
      </c>
      <c r="AV459" s="13" t="s">
        <v>79</v>
      </c>
      <c r="AW459" s="13" t="s">
        <v>33</v>
      </c>
      <c r="AX459" s="13" t="s">
        <v>72</v>
      </c>
      <c r="AY459" s="244" t="s">
        <v>203</v>
      </c>
    </row>
    <row r="460" s="13" customFormat="1">
      <c r="A460" s="13"/>
      <c r="B460" s="234"/>
      <c r="C460" s="235"/>
      <c r="D460" s="236" t="s">
        <v>215</v>
      </c>
      <c r="E460" s="237" t="s">
        <v>19</v>
      </c>
      <c r="F460" s="238" t="s">
        <v>400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215</v>
      </c>
      <c r="AU460" s="244" t="s">
        <v>81</v>
      </c>
      <c r="AV460" s="13" t="s">
        <v>79</v>
      </c>
      <c r="AW460" s="13" t="s">
        <v>33</v>
      </c>
      <c r="AX460" s="13" t="s">
        <v>72</v>
      </c>
      <c r="AY460" s="244" t="s">
        <v>203</v>
      </c>
    </row>
    <row r="461" s="13" customFormat="1">
      <c r="A461" s="13"/>
      <c r="B461" s="234"/>
      <c r="C461" s="235"/>
      <c r="D461" s="236" t="s">
        <v>215</v>
      </c>
      <c r="E461" s="237" t="s">
        <v>19</v>
      </c>
      <c r="F461" s="238" t="s">
        <v>403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215</v>
      </c>
      <c r="AU461" s="244" t="s">
        <v>81</v>
      </c>
      <c r="AV461" s="13" t="s">
        <v>79</v>
      </c>
      <c r="AW461" s="13" t="s">
        <v>33</v>
      </c>
      <c r="AX461" s="13" t="s">
        <v>72</v>
      </c>
      <c r="AY461" s="244" t="s">
        <v>203</v>
      </c>
    </row>
    <row r="462" s="14" customFormat="1">
      <c r="A462" s="14"/>
      <c r="B462" s="245"/>
      <c r="C462" s="246"/>
      <c r="D462" s="236" t="s">
        <v>215</v>
      </c>
      <c r="E462" s="247" t="s">
        <v>19</v>
      </c>
      <c r="F462" s="248" t="s">
        <v>1555</v>
      </c>
      <c r="G462" s="246"/>
      <c r="H462" s="249">
        <v>54.386000000000003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215</v>
      </c>
      <c r="AU462" s="255" t="s">
        <v>81</v>
      </c>
      <c r="AV462" s="14" t="s">
        <v>81</v>
      </c>
      <c r="AW462" s="14" t="s">
        <v>33</v>
      </c>
      <c r="AX462" s="14" t="s">
        <v>72</v>
      </c>
      <c r="AY462" s="255" t="s">
        <v>203</v>
      </c>
    </row>
    <row r="463" s="13" customFormat="1">
      <c r="A463" s="13"/>
      <c r="B463" s="234"/>
      <c r="C463" s="235"/>
      <c r="D463" s="236" t="s">
        <v>215</v>
      </c>
      <c r="E463" s="237" t="s">
        <v>19</v>
      </c>
      <c r="F463" s="238" t="s">
        <v>1366</v>
      </c>
      <c r="G463" s="235"/>
      <c r="H463" s="237" t="s">
        <v>19</v>
      </c>
      <c r="I463" s="239"/>
      <c r="J463" s="235"/>
      <c r="K463" s="235"/>
      <c r="L463" s="240"/>
      <c r="M463" s="241"/>
      <c r="N463" s="242"/>
      <c r="O463" s="242"/>
      <c r="P463" s="242"/>
      <c r="Q463" s="242"/>
      <c r="R463" s="242"/>
      <c r="S463" s="242"/>
      <c r="T463" s="24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4" t="s">
        <v>215</v>
      </c>
      <c r="AU463" s="244" t="s">
        <v>81</v>
      </c>
      <c r="AV463" s="13" t="s">
        <v>79</v>
      </c>
      <c r="AW463" s="13" t="s">
        <v>33</v>
      </c>
      <c r="AX463" s="13" t="s">
        <v>72</v>
      </c>
      <c r="AY463" s="244" t="s">
        <v>203</v>
      </c>
    </row>
    <row r="464" s="13" customFormat="1">
      <c r="A464" s="13"/>
      <c r="B464" s="234"/>
      <c r="C464" s="235"/>
      <c r="D464" s="236" t="s">
        <v>215</v>
      </c>
      <c r="E464" s="237" t="s">
        <v>19</v>
      </c>
      <c r="F464" s="238" t="s">
        <v>558</v>
      </c>
      <c r="G464" s="235"/>
      <c r="H464" s="237" t="s">
        <v>19</v>
      </c>
      <c r="I464" s="239"/>
      <c r="J464" s="235"/>
      <c r="K464" s="235"/>
      <c r="L464" s="240"/>
      <c r="M464" s="241"/>
      <c r="N464" s="242"/>
      <c r="O464" s="242"/>
      <c r="P464" s="242"/>
      <c r="Q464" s="242"/>
      <c r="R464" s="242"/>
      <c r="S464" s="242"/>
      <c r="T464" s="24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4" t="s">
        <v>215</v>
      </c>
      <c r="AU464" s="244" t="s">
        <v>81</v>
      </c>
      <c r="AV464" s="13" t="s">
        <v>79</v>
      </c>
      <c r="AW464" s="13" t="s">
        <v>33</v>
      </c>
      <c r="AX464" s="13" t="s">
        <v>72</v>
      </c>
      <c r="AY464" s="244" t="s">
        <v>203</v>
      </c>
    </row>
    <row r="465" s="13" customFormat="1">
      <c r="A465" s="13"/>
      <c r="B465" s="234"/>
      <c r="C465" s="235"/>
      <c r="D465" s="236" t="s">
        <v>215</v>
      </c>
      <c r="E465" s="237" t="s">
        <v>19</v>
      </c>
      <c r="F465" s="238" t="s">
        <v>1503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215</v>
      </c>
      <c r="AU465" s="244" t="s">
        <v>81</v>
      </c>
      <c r="AV465" s="13" t="s">
        <v>79</v>
      </c>
      <c r="AW465" s="13" t="s">
        <v>33</v>
      </c>
      <c r="AX465" s="13" t="s">
        <v>72</v>
      </c>
      <c r="AY465" s="244" t="s">
        <v>203</v>
      </c>
    </row>
    <row r="466" s="13" customFormat="1">
      <c r="A466" s="13"/>
      <c r="B466" s="234"/>
      <c r="C466" s="235"/>
      <c r="D466" s="236" t="s">
        <v>215</v>
      </c>
      <c r="E466" s="237" t="s">
        <v>19</v>
      </c>
      <c r="F466" s="238" t="s">
        <v>400</v>
      </c>
      <c r="G466" s="235"/>
      <c r="H466" s="237" t="s">
        <v>19</v>
      </c>
      <c r="I466" s="239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215</v>
      </c>
      <c r="AU466" s="244" t="s">
        <v>81</v>
      </c>
      <c r="AV466" s="13" t="s">
        <v>79</v>
      </c>
      <c r="AW466" s="13" t="s">
        <v>33</v>
      </c>
      <c r="AX466" s="13" t="s">
        <v>72</v>
      </c>
      <c r="AY466" s="244" t="s">
        <v>203</v>
      </c>
    </row>
    <row r="467" s="13" customFormat="1">
      <c r="A467" s="13"/>
      <c r="B467" s="234"/>
      <c r="C467" s="235"/>
      <c r="D467" s="236" t="s">
        <v>215</v>
      </c>
      <c r="E467" s="237" t="s">
        <v>19</v>
      </c>
      <c r="F467" s="238" t="s">
        <v>401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215</v>
      </c>
      <c r="AU467" s="244" t="s">
        <v>81</v>
      </c>
      <c r="AV467" s="13" t="s">
        <v>79</v>
      </c>
      <c r="AW467" s="13" t="s">
        <v>33</v>
      </c>
      <c r="AX467" s="13" t="s">
        <v>72</v>
      </c>
      <c r="AY467" s="244" t="s">
        <v>203</v>
      </c>
    </row>
    <row r="468" s="14" customFormat="1">
      <c r="A468" s="14"/>
      <c r="B468" s="245"/>
      <c r="C468" s="246"/>
      <c r="D468" s="236" t="s">
        <v>215</v>
      </c>
      <c r="E468" s="247" t="s">
        <v>19</v>
      </c>
      <c r="F468" s="248" t="s">
        <v>1504</v>
      </c>
      <c r="G468" s="246"/>
      <c r="H468" s="249">
        <v>7.9500000000000002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215</v>
      </c>
      <c r="AU468" s="255" t="s">
        <v>81</v>
      </c>
      <c r="AV468" s="14" t="s">
        <v>81</v>
      </c>
      <c r="AW468" s="14" t="s">
        <v>33</v>
      </c>
      <c r="AX468" s="14" t="s">
        <v>72</v>
      </c>
      <c r="AY468" s="255" t="s">
        <v>203</v>
      </c>
    </row>
    <row r="469" s="13" customFormat="1">
      <c r="A469" s="13"/>
      <c r="B469" s="234"/>
      <c r="C469" s="235"/>
      <c r="D469" s="236" t="s">
        <v>215</v>
      </c>
      <c r="E469" s="237" t="s">
        <v>19</v>
      </c>
      <c r="F469" s="238" t="s">
        <v>1366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215</v>
      </c>
      <c r="AU469" s="244" t="s">
        <v>81</v>
      </c>
      <c r="AV469" s="13" t="s">
        <v>79</v>
      </c>
      <c r="AW469" s="13" t="s">
        <v>33</v>
      </c>
      <c r="AX469" s="13" t="s">
        <v>72</v>
      </c>
      <c r="AY469" s="244" t="s">
        <v>203</v>
      </c>
    </row>
    <row r="470" s="13" customFormat="1">
      <c r="A470" s="13"/>
      <c r="B470" s="234"/>
      <c r="C470" s="235"/>
      <c r="D470" s="236" t="s">
        <v>215</v>
      </c>
      <c r="E470" s="237" t="s">
        <v>19</v>
      </c>
      <c r="F470" s="238" t="s">
        <v>1556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215</v>
      </c>
      <c r="AU470" s="244" t="s">
        <v>81</v>
      </c>
      <c r="AV470" s="13" t="s">
        <v>79</v>
      </c>
      <c r="AW470" s="13" t="s">
        <v>33</v>
      </c>
      <c r="AX470" s="13" t="s">
        <v>72</v>
      </c>
      <c r="AY470" s="244" t="s">
        <v>203</v>
      </c>
    </row>
    <row r="471" s="13" customFormat="1">
      <c r="A471" s="13"/>
      <c r="B471" s="234"/>
      <c r="C471" s="235"/>
      <c r="D471" s="236" t="s">
        <v>215</v>
      </c>
      <c r="E471" s="237" t="s">
        <v>19</v>
      </c>
      <c r="F471" s="238" t="s">
        <v>1503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215</v>
      </c>
      <c r="AU471" s="244" t="s">
        <v>81</v>
      </c>
      <c r="AV471" s="13" t="s">
        <v>79</v>
      </c>
      <c r="AW471" s="13" t="s">
        <v>33</v>
      </c>
      <c r="AX471" s="13" t="s">
        <v>72</v>
      </c>
      <c r="AY471" s="244" t="s">
        <v>203</v>
      </c>
    </row>
    <row r="472" s="13" customFormat="1">
      <c r="A472" s="13"/>
      <c r="B472" s="234"/>
      <c r="C472" s="235"/>
      <c r="D472" s="236" t="s">
        <v>215</v>
      </c>
      <c r="E472" s="237" t="s">
        <v>19</v>
      </c>
      <c r="F472" s="238" t="s">
        <v>400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215</v>
      </c>
      <c r="AU472" s="244" t="s">
        <v>81</v>
      </c>
      <c r="AV472" s="13" t="s">
        <v>79</v>
      </c>
      <c r="AW472" s="13" t="s">
        <v>33</v>
      </c>
      <c r="AX472" s="13" t="s">
        <v>72</v>
      </c>
      <c r="AY472" s="244" t="s">
        <v>203</v>
      </c>
    </row>
    <row r="473" s="13" customFormat="1">
      <c r="A473" s="13"/>
      <c r="B473" s="234"/>
      <c r="C473" s="235"/>
      <c r="D473" s="236" t="s">
        <v>215</v>
      </c>
      <c r="E473" s="237" t="s">
        <v>19</v>
      </c>
      <c r="F473" s="238" t="s">
        <v>403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215</v>
      </c>
      <c r="AU473" s="244" t="s">
        <v>81</v>
      </c>
      <c r="AV473" s="13" t="s">
        <v>79</v>
      </c>
      <c r="AW473" s="13" t="s">
        <v>33</v>
      </c>
      <c r="AX473" s="13" t="s">
        <v>72</v>
      </c>
      <c r="AY473" s="244" t="s">
        <v>203</v>
      </c>
    </row>
    <row r="474" s="14" customFormat="1">
      <c r="A474" s="14"/>
      <c r="B474" s="245"/>
      <c r="C474" s="246"/>
      <c r="D474" s="236" t="s">
        <v>215</v>
      </c>
      <c r="E474" s="247" t="s">
        <v>19</v>
      </c>
      <c r="F474" s="248" t="s">
        <v>1557</v>
      </c>
      <c r="G474" s="246"/>
      <c r="H474" s="249">
        <v>39.698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215</v>
      </c>
      <c r="AU474" s="255" t="s">
        <v>81</v>
      </c>
      <c r="AV474" s="14" t="s">
        <v>81</v>
      </c>
      <c r="AW474" s="14" t="s">
        <v>33</v>
      </c>
      <c r="AX474" s="14" t="s">
        <v>72</v>
      </c>
      <c r="AY474" s="255" t="s">
        <v>203</v>
      </c>
    </row>
    <row r="475" s="13" customFormat="1">
      <c r="A475" s="13"/>
      <c r="B475" s="234"/>
      <c r="C475" s="235"/>
      <c r="D475" s="236" t="s">
        <v>215</v>
      </c>
      <c r="E475" s="237" t="s">
        <v>19</v>
      </c>
      <c r="F475" s="238" t="s">
        <v>1366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215</v>
      </c>
      <c r="AU475" s="244" t="s">
        <v>81</v>
      </c>
      <c r="AV475" s="13" t="s">
        <v>79</v>
      </c>
      <c r="AW475" s="13" t="s">
        <v>33</v>
      </c>
      <c r="AX475" s="13" t="s">
        <v>72</v>
      </c>
      <c r="AY475" s="244" t="s">
        <v>203</v>
      </c>
    </row>
    <row r="476" s="13" customFormat="1">
      <c r="A476" s="13"/>
      <c r="B476" s="234"/>
      <c r="C476" s="235"/>
      <c r="D476" s="236" t="s">
        <v>215</v>
      </c>
      <c r="E476" s="237" t="s">
        <v>19</v>
      </c>
      <c r="F476" s="238" t="s">
        <v>1558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215</v>
      </c>
      <c r="AU476" s="244" t="s">
        <v>81</v>
      </c>
      <c r="AV476" s="13" t="s">
        <v>79</v>
      </c>
      <c r="AW476" s="13" t="s">
        <v>33</v>
      </c>
      <c r="AX476" s="13" t="s">
        <v>72</v>
      </c>
      <c r="AY476" s="244" t="s">
        <v>203</v>
      </c>
    </row>
    <row r="477" s="13" customFormat="1">
      <c r="A477" s="13"/>
      <c r="B477" s="234"/>
      <c r="C477" s="235"/>
      <c r="D477" s="236" t="s">
        <v>215</v>
      </c>
      <c r="E477" s="237" t="s">
        <v>19</v>
      </c>
      <c r="F477" s="238" t="s">
        <v>1506</v>
      </c>
      <c r="G477" s="235"/>
      <c r="H477" s="237" t="s">
        <v>19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215</v>
      </c>
      <c r="AU477" s="244" t="s">
        <v>81</v>
      </c>
      <c r="AV477" s="13" t="s">
        <v>79</v>
      </c>
      <c r="AW477" s="13" t="s">
        <v>33</v>
      </c>
      <c r="AX477" s="13" t="s">
        <v>72</v>
      </c>
      <c r="AY477" s="244" t="s">
        <v>203</v>
      </c>
    </row>
    <row r="478" s="13" customFormat="1">
      <c r="A478" s="13"/>
      <c r="B478" s="234"/>
      <c r="C478" s="235"/>
      <c r="D478" s="236" t="s">
        <v>215</v>
      </c>
      <c r="E478" s="237" t="s">
        <v>19</v>
      </c>
      <c r="F478" s="238" t="s">
        <v>400</v>
      </c>
      <c r="G478" s="235"/>
      <c r="H478" s="237" t="s">
        <v>19</v>
      </c>
      <c r="I478" s="239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215</v>
      </c>
      <c r="AU478" s="244" t="s">
        <v>81</v>
      </c>
      <c r="AV478" s="13" t="s">
        <v>79</v>
      </c>
      <c r="AW478" s="13" t="s">
        <v>33</v>
      </c>
      <c r="AX478" s="13" t="s">
        <v>72</v>
      </c>
      <c r="AY478" s="244" t="s">
        <v>203</v>
      </c>
    </row>
    <row r="479" s="13" customFormat="1">
      <c r="A479" s="13"/>
      <c r="B479" s="234"/>
      <c r="C479" s="235"/>
      <c r="D479" s="236" t="s">
        <v>215</v>
      </c>
      <c r="E479" s="237" t="s">
        <v>19</v>
      </c>
      <c r="F479" s="238" t="s">
        <v>401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215</v>
      </c>
      <c r="AU479" s="244" t="s">
        <v>81</v>
      </c>
      <c r="AV479" s="13" t="s">
        <v>79</v>
      </c>
      <c r="AW479" s="13" t="s">
        <v>33</v>
      </c>
      <c r="AX479" s="13" t="s">
        <v>72</v>
      </c>
      <c r="AY479" s="244" t="s">
        <v>203</v>
      </c>
    </row>
    <row r="480" s="14" customFormat="1">
      <c r="A480" s="14"/>
      <c r="B480" s="245"/>
      <c r="C480" s="246"/>
      <c r="D480" s="236" t="s">
        <v>215</v>
      </c>
      <c r="E480" s="247" t="s">
        <v>19</v>
      </c>
      <c r="F480" s="248" t="s">
        <v>1507</v>
      </c>
      <c r="G480" s="246"/>
      <c r="H480" s="249">
        <v>3.3999999999999999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215</v>
      </c>
      <c r="AU480" s="255" t="s">
        <v>81</v>
      </c>
      <c r="AV480" s="14" t="s">
        <v>81</v>
      </c>
      <c r="AW480" s="14" t="s">
        <v>33</v>
      </c>
      <c r="AX480" s="14" t="s">
        <v>72</v>
      </c>
      <c r="AY480" s="255" t="s">
        <v>203</v>
      </c>
    </row>
    <row r="481" s="13" customFormat="1">
      <c r="A481" s="13"/>
      <c r="B481" s="234"/>
      <c r="C481" s="235"/>
      <c r="D481" s="236" t="s">
        <v>215</v>
      </c>
      <c r="E481" s="237" t="s">
        <v>19</v>
      </c>
      <c r="F481" s="238" t="s">
        <v>1366</v>
      </c>
      <c r="G481" s="235"/>
      <c r="H481" s="237" t="s">
        <v>19</v>
      </c>
      <c r="I481" s="239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215</v>
      </c>
      <c r="AU481" s="244" t="s">
        <v>81</v>
      </c>
      <c r="AV481" s="13" t="s">
        <v>79</v>
      </c>
      <c r="AW481" s="13" t="s">
        <v>33</v>
      </c>
      <c r="AX481" s="13" t="s">
        <v>72</v>
      </c>
      <c r="AY481" s="244" t="s">
        <v>203</v>
      </c>
    </row>
    <row r="482" s="13" customFormat="1">
      <c r="A482" s="13"/>
      <c r="B482" s="234"/>
      <c r="C482" s="235"/>
      <c r="D482" s="236" t="s">
        <v>215</v>
      </c>
      <c r="E482" s="237" t="s">
        <v>19</v>
      </c>
      <c r="F482" s="238" t="s">
        <v>1559</v>
      </c>
      <c r="G482" s="235"/>
      <c r="H482" s="237" t="s">
        <v>19</v>
      </c>
      <c r="I482" s="239"/>
      <c r="J482" s="235"/>
      <c r="K482" s="235"/>
      <c r="L482" s="240"/>
      <c r="M482" s="241"/>
      <c r="N482" s="242"/>
      <c r="O482" s="242"/>
      <c r="P482" s="242"/>
      <c r="Q482" s="242"/>
      <c r="R482" s="242"/>
      <c r="S482" s="242"/>
      <c r="T482" s="24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4" t="s">
        <v>215</v>
      </c>
      <c r="AU482" s="244" t="s">
        <v>81</v>
      </c>
      <c r="AV482" s="13" t="s">
        <v>79</v>
      </c>
      <c r="AW482" s="13" t="s">
        <v>33</v>
      </c>
      <c r="AX482" s="13" t="s">
        <v>72</v>
      </c>
      <c r="AY482" s="244" t="s">
        <v>203</v>
      </c>
    </row>
    <row r="483" s="13" customFormat="1">
      <c r="A483" s="13"/>
      <c r="B483" s="234"/>
      <c r="C483" s="235"/>
      <c r="D483" s="236" t="s">
        <v>215</v>
      </c>
      <c r="E483" s="237" t="s">
        <v>19</v>
      </c>
      <c r="F483" s="238" t="s">
        <v>1506</v>
      </c>
      <c r="G483" s="235"/>
      <c r="H483" s="237" t="s">
        <v>19</v>
      </c>
      <c r="I483" s="239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215</v>
      </c>
      <c r="AU483" s="244" t="s">
        <v>81</v>
      </c>
      <c r="AV483" s="13" t="s">
        <v>79</v>
      </c>
      <c r="AW483" s="13" t="s">
        <v>33</v>
      </c>
      <c r="AX483" s="13" t="s">
        <v>72</v>
      </c>
      <c r="AY483" s="244" t="s">
        <v>203</v>
      </c>
    </row>
    <row r="484" s="13" customFormat="1">
      <c r="A484" s="13"/>
      <c r="B484" s="234"/>
      <c r="C484" s="235"/>
      <c r="D484" s="236" t="s">
        <v>215</v>
      </c>
      <c r="E484" s="237" t="s">
        <v>19</v>
      </c>
      <c r="F484" s="238" t="s">
        <v>400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215</v>
      </c>
      <c r="AU484" s="244" t="s">
        <v>81</v>
      </c>
      <c r="AV484" s="13" t="s">
        <v>79</v>
      </c>
      <c r="AW484" s="13" t="s">
        <v>33</v>
      </c>
      <c r="AX484" s="13" t="s">
        <v>72</v>
      </c>
      <c r="AY484" s="244" t="s">
        <v>203</v>
      </c>
    </row>
    <row r="485" s="13" customFormat="1">
      <c r="A485" s="13"/>
      <c r="B485" s="234"/>
      <c r="C485" s="235"/>
      <c r="D485" s="236" t="s">
        <v>215</v>
      </c>
      <c r="E485" s="237" t="s">
        <v>19</v>
      </c>
      <c r="F485" s="238" t="s">
        <v>403</v>
      </c>
      <c r="G485" s="235"/>
      <c r="H485" s="237" t="s">
        <v>19</v>
      </c>
      <c r="I485" s="239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215</v>
      </c>
      <c r="AU485" s="244" t="s">
        <v>81</v>
      </c>
      <c r="AV485" s="13" t="s">
        <v>79</v>
      </c>
      <c r="AW485" s="13" t="s">
        <v>33</v>
      </c>
      <c r="AX485" s="13" t="s">
        <v>72</v>
      </c>
      <c r="AY485" s="244" t="s">
        <v>203</v>
      </c>
    </row>
    <row r="486" s="14" customFormat="1">
      <c r="A486" s="14"/>
      <c r="B486" s="245"/>
      <c r="C486" s="246"/>
      <c r="D486" s="236" t="s">
        <v>215</v>
      </c>
      <c r="E486" s="247" t="s">
        <v>19</v>
      </c>
      <c r="F486" s="248" t="s">
        <v>1560</v>
      </c>
      <c r="G486" s="246"/>
      <c r="H486" s="249">
        <v>25.405000000000001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215</v>
      </c>
      <c r="AU486" s="255" t="s">
        <v>81</v>
      </c>
      <c r="AV486" s="14" t="s">
        <v>81</v>
      </c>
      <c r="AW486" s="14" t="s">
        <v>33</v>
      </c>
      <c r="AX486" s="14" t="s">
        <v>72</v>
      </c>
      <c r="AY486" s="255" t="s">
        <v>203</v>
      </c>
    </row>
    <row r="487" s="13" customFormat="1">
      <c r="A487" s="13"/>
      <c r="B487" s="234"/>
      <c r="C487" s="235"/>
      <c r="D487" s="236" t="s">
        <v>215</v>
      </c>
      <c r="E487" s="237" t="s">
        <v>19</v>
      </c>
      <c r="F487" s="238" t="s">
        <v>1366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215</v>
      </c>
      <c r="AU487" s="244" t="s">
        <v>81</v>
      </c>
      <c r="AV487" s="13" t="s">
        <v>79</v>
      </c>
      <c r="AW487" s="13" t="s">
        <v>33</v>
      </c>
      <c r="AX487" s="13" t="s">
        <v>72</v>
      </c>
      <c r="AY487" s="244" t="s">
        <v>203</v>
      </c>
    </row>
    <row r="488" s="13" customFormat="1">
      <c r="A488" s="13"/>
      <c r="B488" s="234"/>
      <c r="C488" s="235"/>
      <c r="D488" s="236" t="s">
        <v>215</v>
      </c>
      <c r="E488" s="237" t="s">
        <v>19</v>
      </c>
      <c r="F488" s="238" t="s">
        <v>1561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215</v>
      </c>
      <c r="AU488" s="244" t="s">
        <v>81</v>
      </c>
      <c r="AV488" s="13" t="s">
        <v>79</v>
      </c>
      <c r="AW488" s="13" t="s">
        <v>33</v>
      </c>
      <c r="AX488" s="13" t="s">
        <v>72</v>
      </c>
      <c r="AY488" s="244" t="s">
        <v>203</v>
      </c>
    </row>
    <row r="489" s="13" customFormat="1">
      <c r="A489" s="13"/>
      <c r="B489" s="234"/>
      <c r="C489" s="235"/>
      <c r="D489" s="236" t="s">
        <v>215</v>
      </c>
      <c r="E489" s="237" t="s">
        <v>19</v>
      </c>
      <c r="F489" s="238" t="s">
        <v>1509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215</v>
      </c>
      <c r="AU489" s="244" t="s">
        <v>81</v>
      </c>
      <c r="AV489" s="13" t="s">
        <v>79</v>
      </c>
      <c r="AW489" s="13" t="s">
        <v>33</v>
      </c>
      <c r="AX489" s="13" t="s">
        <v>72</v>
      </c>
      <c r="AY489" s="244" t="s">
        <v>203</v>
      </c>
    </row>
    <row r="490" s="13" customFormat="1">
      <c r="A490" s="13"/>
      <c r="B490" s="234"/>
      <c r="C490" s="235"/>
      <c r="D490" s="236" t="s">
        <v>215</v>
      </c>
      <c r="E490" s="237" t="s">
        <v>19</v>
      </c>
      <c r="F490" s="238" t="s">
        <v>400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215</v>
      </c>
      <c r="AU490" s="244" t="s">
        <v>81</v>
      </c>
      <c r="AV490" s="13" t="s">
        <v>79</v>
      </c>
      <c r="AW490" s="13" t="s">
        <v>33</v>
      </c>
      <c r="AX490" s="13" t="s">
        <v>72</v>
      </c>
      <c r="AY490" s="244" t="s">
        <v>203</v>
      </c>
    </row>
    <row r="491" s="13" customFormat="1">
      <c r="A491" s="13"/>
      <c r="B491" s="234"/>
      <c r="C491" s="235"/>
      <c r="D491" s="236" t="s">
        <v>215</v>
      </c>
      <c r="E491" s="237" t="s">
        <v>19</v>
      </c>
      <c r="F491" s="238" t="s">
        <v>401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215</v>
      </c>
      <c r="AU491" s="244" t="s">
        <v>81</v>
      </c>
      <c r="AV491" s="13" t="s">
        <v>79</v>
      </c>
      <c r="AW491" s="13" t="s">
        <v>33</v>
      </c>
      <c r="AX491" s="13" t="s">
        <v>72</v>
      </c>
      <c r="AY491" s="244" t="s">
        <v>203</v>
      </c>
    </row>
    <row r="492" s="14" customFormat="1">
      <c r="A492" s="14"/>
      <c r="B492" s="245"/>
      <c r="C492" s="246"/>
      <c r="D492" s="236" t="s">
        <v>215</v>
      </c>
      <c r="E492" s="247" t="s">
        <v>19</v>
      </c>
      <c r="F492" s="248" t="s">
        <v>1510</v>
      </c>
      <c r="G492" s="246"/>
      <c r="H492" s="249">
        <v>5.2199999999999998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215</v>
      </c>
      <c r="AU492" s="255" t="s">
        <v>81</v>
      </c>
      <c r="AV492" s="14" t="s">
        <v>81</v>
      </c>
      <c r="AW492" s="14" t="s">
        <v>33</v>
      </c>
      <c r="AX492" s="14" t="s">
        <v>72</v>
      </c>
      <c r="AY492" s="255" t="s">
        <v>203</v>
      </c>
    </row>
    <row r="493" s="13" customFormat="1">
      <c r="A493" s="13"/>
      <c r="B493" s="234"/>
      <c r="C493" s="235"/>
      <c r="D493" s="236" t="s">
        <v>215</v>
      </c>
      <c r="E493" s="237" t="s">
        <v>19</v>
      </c>
      <c r="F493" s="238" t="s">
        <v>1366</v>
      </c>
      <c r="G493" s="235"/>
      <c r="H493" s="237" t="s">
        <v>19</v>
      </c>
      <c r="I493" s="239"/>
      <c r="J493" s="235"/>
      <c r="K493" s="235"/>
      <c r="L493" s="240"/>
      <c r="M493" s="241"/>
      <c r="N493" s="242"/>
      <c r="O493" s="242"/>
      <c r="P493" s="242"/>
      <c r="Q493" s="242"/>
      <c r="R493" s="242"/>
      <c r="S493" s="242"/>
      <c r="T493" s="24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4" t="s">
        <v>215</v>
      </c>
      <c r="AU493" s="244" t="s">
        <v>81</v>
      </c>
      <c r="AV493" s="13" t="s">
        <v>79</v>
      </c>
      <c r="AW493" s="13" t="s">
        <v>33</v>
      </c>
      <c r="AX493" s="13" t="s">
        <v>72</v>
      </c>
      <c r="AY493" s="244" t="s">
        <v>203</v>
      </c>
    </row>
    <row r="494" s="13" customFormat="1">
      <c r="A494" s="13"/>
      <c r="B494" s="234"/>
      <c r="C494" s="235"/>
      <c r="D494" s="236" t="s">
        <v>215</v>
      </c>
      <c r="E494" s="237" t="s">
        <v>19</v>
      </c>
      <c r="F494" s="238" t="s">
        <v>1562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215</v>
      </c>
      <c r="AU494" s="244" t="s">
        <v>81</v>
      </c>
      <c r="AV494" s="13" t="s">
        <v>79</v>
      </c>
      <c r="AW494" s="13" t="s">
        <v>33</v>
      </c>
      <c r="AX494" s="13" t="s">
        <v>72</v>
      </c>
      <c r="AY494" s="244" t="s">
        <v>203</v>
      </c>
    </row>
    <row r="495" s="13" customFormat="1">
      <c r="A495" s="13"/>
      <c r="B495" s="234"/>
      <c r="C495" s="235"/>
      <c r="D495" s="236" t="s">
        <v>215</v>
      </c>
      <c r="E495" s="237" t="s">
        <v>19</v>
      </c>
      <c r="F495" s="238" t="s">
        <v>1509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215</v>
      </c>
      <c r="AU495" s="244" t="s">
        <v>81</v>
      </c>
      <c r="AV495" s="13" t="s">
        <v>79</v>
      </c>
      <c r="AW495" s="13" t="s">
        <v>33</v>
      </c>
      <c r="AX495" s="13" t="s">
        <v>72</v>
      </c>
      <c r="AY495" s="244" t="s">
        <v>203</v>
      </c>
    </row>
    <row r="496" s="13" customFormat="1">
      <c r="A496" s="13"/>
      <c r="B496" s="234"/>
      <c r="C496" s="235"/>
      <c r="D496" s="236" t="s">
        <v>215</v>
      </c>
      <c r="E496" s="237" t="s">
        <v>19</v>
      </c>
      <c r="F496" s="238" t="s">
        <v>400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215</v>
      </c>
      <c r="AU496" s="244" t="s">
        <v>81</v>
      </c>
      <c r="AV496" s="13" t="s">
        <v>79</v>
      </c>
      <c r="AW496" s="13" t="s">
        <v>33</v>
      </c>
      <c r="AX496" s="13" t="s">
        <v>72</v>
      </c>
      <c r="AY496" s="244" t="s">
        <v>203</v>
      </c>
    </row>
    <row r="497" s="13" customFormat="1">
      <c r="A497" s="13"/>
      <c r="B497" s="234"/>
      <c r="C497" s="235"/>
      <c r="D497" s="236" t="s">
        <v>215</v>
      </c>
      <c r="E497" s="237" t="s">
        <v>19</v>
      </c>
      <c r="F497" s="238" t="s">
        <v>403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215</v>
      </c>
      <c r="AU497" s="244" t="s">
        <v>81</v>
      </c>
      <c r="AV497" s="13" t="s">
        <v>79</v>
      </c>
      <c r="AW497" s="13" t="s">
        <v>33</v>
      </c>
      <c r="AX497" s="13" t="s">
        <v>72</v>
      </c>
      <c r="AY497" s="244" t="s">
        <v>203</v>
      </c>
    </row>
    <row r="498" s="14" customFormat="1">
      <c r="A498" s="14"/>
      <c r="B498" s="245"/>
      <c r="C498" s="246"/>
      <c r="D498" s="236" t="s">
        <v>215</v>
      </c>
      <c r="E498" s="247" t="s">
        <v>19</v>
      </c>
      <c r="F498" s="248" t="s">
        <v>1563</v>
      </c>
      <c r="G498" s="246"/>
      <c r="H498" s="249">
        <v>33.259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215</v>
      </c>
      <c r="AU498" s="255" t="s">
        <v>81</v>
      </c>
      <c r="AV498" s="14" t="s">
        <v>81</v>
      </c>
      <c r="AW498" s="14" t="s">
        <v>33</v>
      </c>
      <c r="AX498" s="14" t="s">
        <v>72</v>
      </c>
      <c r="AY498" s="255" t="s">
        <v>203</v>
      </c>
    </row>
    <row r="499" s="13" customFormat="1">
      <c r="A499" s="13"/>
      <c r="B499" s="234"/>
      <c r="C499" s="235"/>
      <c r="D499" s="236" t="s">
        <v>215</v>
      </c>
      <c r="E499" s="237" t="s">
        <v>19</v>
      </c>
      <c r="F499" s="238" t="s">
        <v>1366</v>
      </c>
      <c r="G499" s="235"/>
      <c r="H499" s="237" t="s">
        <v>19</v>
      </c>
      <c r="I499" s="239"/>
      <c r="J499" s="235"/>
      <c r="K499" s="235"/>
      <c r="L499" s="240"/>
      <c r="M499" s="241"/>
      <c r="N499" s="242"/>
      <c r="O499" s="242"/>
      <c r="P499" s="242"/>
      <c r="Q499" s="242"/>
      <c r="R499" s="242"/>
      <c r="S499" s="242"/>
      <c r="T499" s="24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4" t="s">
        <v>215</v>
      </c>
      <c r="AU499" s="244" t="s">
        <v>81</v>
      </c>
      <c r="AV499" s="13" t="s">
        <v>79</v>
      </c>
      <c r="AW499" s="13" t="s">
        <v>33</v>
      </c>
      <c r="AX499" s="13" t="s">
        <v>72</v>
      </c>
      <c r="AY499" s="244" t="s">
        <v>203</v>
      </c>
    </row>
    <row r="500" s="13" customFormat="1">
      <c r="A500" s="13"/>
      <c r="B500" s="234"/>
      <c r="C500" s="235"/>
      <c r="D500" s="236" t="s">
        <v>215</v>
      </c>
      <c r="E500" s="237" t="s">
        <v>19</v>
      </c>
      <c r="F500" s="238" t="s">
        <v>1564</v>
      </c>
      <c r="G500" s="235"/>
      <c r="H500" s="237" t="s">
        <v>19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215</v>
      </c>
      <c r="AU500" s="244" t="s">
        <v>81</v>
      </c>
      <c r="AV500" s="13" t="s">
        <v>79</v>
      </c>
      <c r="AW500" s="13" t="s">
        <v>33</v>
      </c>
      <c r="AX500" s="13" t="s">
        <v>72</v>
      </c>
      <c r="AY500" s="244" t="s">
        <v>203</v>
      </c>
    </row>
    <row r="501" s="13" customFormat="1">
      <c r="A501" s="13"/>
      <c r="B501" s="234"/>
      <c r="C501" s="235"/>
      <c r="D501" s="236" t="s">
        <v>215</v>
      </c>
      <c r="E501" s="237" t="s">
        <v>19</v>
      </c>
      <c r="F501" s="238" t="s">
        <v>1512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215</v>
      </c>
      <c r="AU501" s="244" t="s">
        <v>81</v>
      </c>
      <c r="AV501" s="13" t="s">
        <v>79</v>
      </c>
      <c r="AW501" s="13" t="s">
        <v>33</v>
      </c>
      <c r="AX501" s="13" t="s">
        <v>72</v>
      </c>
      <c r="AY501" s="244" t="s">
        <v>203</v>
      </c>
    </row>
    <row r="502" s="13" customFormat="1">
      <c r="A502" s="13"/>
      <c r="B502" s="234"/>
      <c r="C502" s="235"/>
      <c r="D502" s="236" t="s">
        <v>215</v>
      </c>
      <c r="E502" s="237" t="s">
        <v>19</v>
      </c>
      <c r="F502" s="238" t="s">
        <v>400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215</v>
      </c>
      <c r="AU502" s="244" t="s">
        <v>81</v>
      </c>
      <c r="AV502" s="13" t="s">
        <v>79</v>
      </c>
      <c r="AW502" s="13" t="s">
        <v>33</v>
      </c>
      <c r="AX502" s="13" t="s">
        <v>72</v>
      </c>
      <c r="AY502" s="244" t="s">
        <v>203</v>
      </c>
    </row>
    <row r="503" s="13" customFormat="1">
      <c r="A503" s="13"/>
      <c r="B503" s="234"/>
      <c r="C503" s="235"/>
      <c r="D503" s="236" t="s">
        <v>215</v>
      </c>
      <c r="E503" s="237" t="s">
        <v>19</v>
      </c>
      <c r="F503" s="238" t="s">
        <v>401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215</v>
      </c>
      <c r="AU503" s="244" t="s">
        <v>81</v>
      </c>
      <c r="AV503" s="13" t="s">
        <v>79</v>
      </c>
      <c r="AW503" s="13" t="s">
        <v>33</v>
      </c>
      <c r="AX503" s="13" t="s">
        <v>72</v>
      </c>
      <c r="AY503" s="244" t="s">
        <v>203</v>
      </c>
    </row>
    <row r="504" s="14" customFormat="1">
      <c r="A504" s="14"/>
      <c r="B504" s="245"/>
      <c r="C504" s="246"/>
      <c r="D504" s="236" t="s">
        <v>215</v>
      </c>
      <c r="E504" s="247" t="s">
        <v>19</v>
      </c>
      <c r="F504" s="248" t="s">
        <v>1513</v>
      </c>
      <c r="G504" s="246"/>
      <c r="H504" s="249">
        <v>12.84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215</v>
      </c>
      <c r="AU504" s="255" t="s">
        <v>81</v>
      </c>
      <c r="AV504" s="14" t="s">
        <v>81</v>
      </c>
      <c r="AW504" s="14" t="s">
        <v>33</v>
      </c>
      <c r="AX504" s="14" t="s">
        <v>72</v>
      </c>
      <c r="AY504" s="255" t="s">
        <v>203</v>
      </c>
    </row>
    <row r="505" s="13" customFormat="1">
      <c r="A505" s="13"/>
      <c r="B505" s="234"/>
      <c r="C505" s="235"/>
      <c r="D505" s="236" t="s">
        <v>215</v>
      </c>
      <c r="E505" s="237" t="s">
        <v>19</v>
      </c>
      <c r="F505" s="238" t="s">
        <v>1366</v>
      </c>
      <c r="G505" s="235"/>
      <c r="H505" s="237" t="s">
        <v>19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215</v>
      </c>
      <c r="AU505" s="244" t="s">
        <v>81</v>
      </c>
      <c r="AV505" s="13" t="s">
        <v>79</v>
      </c>
      <c r="AW505" s="13" t="s">
        <v>33</v>
      </c>
      <c r="AX505" s="13" t="s">
        <v>72</v>
      </c>
      <c r="AY505" s="244" t="s">
        <v>203</v>
      </c>
    </row>
    <row r="506" s="13" customFormat="1">
      <c r="A506" s="13"/>
      <c r="B506" s="234"/>
      <c r="C506" s="235"/>
      <c r="D506" s="236" t="s">
        <v>215</v>
      </c>
      <c r="E506" s="237" t="s">
        <v>19</v>
      </c>
      <c r="F506" s="238" t="s">
        <v>1565</v>
      </c>
      <c r="G506" s="235"/>
      <c r="H506" s="237" t="s">
        <v>19</v>
      </c>
      <c r="I506" s="239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215</v>
      </c>
      <c r="AU506" s="244" t="s">
        <v>81</v>
      </c>
      <c r="AV506" s="13" t="s">
        <v>79</v>
      </c>
      <c r="AW506" s="13" t="s">
        <v>33</v>
      </c>
      <c r="AX506" s="13" t="s">
        <v>72</v>
      </c>
      <c r="AY506" s="244" t="s">
        <v>203</v>
      </c>
    </row>
    <row r="507" s="13" customFormat="1">
      <c r="A507" s="13"/>
      <c r="B507" s="234"/>
      <c r="C507" s="235"/>
      <c r="D507" s="236" t="s">
        <v>215</v>
      </c>
      <c r="E507" s="237" t="s">
        <v>19</v>
      </c>
      <c r="F507" s="238" t="s">
        <v>1512</v>
      </c>
      <c r="G507" s="235"/>
      <c r="H507" s="237" t="s">
        <v>19</v>
      </c>
      <c r="I507" s="239"/>
      <c r="J507" s="235"/>
      <c r="K507" s="235"/>
      <c r="L507" s="240"/>
      <c r="M507" s="241"/>
      <c r="N507" s="242"/>
      <c r="O507" s="242"/>
      <c r="P507" s="242"/>
      <c r="Q507" s="242"/>
      <c r="R507" s="242"/>
      <c r="S507" s="242"/>
      <c r="T507" s="24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4" t="s">
        <v>215</v>
      </c>
      <c r="AU507" s="244" t="s">
        <v>81</v>
      </c>
      <c r="AV507" s="13" t="s">
        <v>79</v>
      </c>
      <c r="AW507" s="13" t="s">
        <v>33</v>
      </c>
      <c r="AX507" s="13" t="s">
        <v>72</v>
      </c>
      <c r="AY507" s="244" t="s">
        <v>203</v>
      </c>
    </row>
    <row r="508" s="13" customFormat="1">
      <c r="A508" s="13"/>
      <c r="B508" s="234"/>
      <c r="C508" s="235"/>
      <c r="D508" s="236" t="s">
        <v>215</v>
      </c>
      <c r="E508" s="237" t="s">
        <v>19</v>
      </c>
      <c r="F508" s="238" t="s">
        <v>400</v>
      </c>
      <c r="G508" s="235"/>
      <c r="H508" s="237" t="s">
        <v>19</v>
      </c>
      <c r="I508" s="239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215</v>
      </c>
      <c r="AU508" s="244" t="s">
        <v>81</v>
      </c>
      <c r="AV508" s="13" t="s">
        <v>79</v>
      </c>
      <c r="AW508" s="13" t="s">
        <v>33</v>
      </c>
      <c r="AX508" s="13" t="s">
        <v>72</v>
      </c>
      <c r="AY508" s="244" t="s">
        <v>203</v>
      </c>
    </row>
    <row r="509" s="13" customFormat="1">
      <c r="A509" s="13"/>
      <c r="B509" s="234"/>
      <c r="C509" s="235"/>
      <c r="D509" s="236" t="s">
        <v>215</v>
      </c>
      <c r="E509" s="237" t="s">
        <v>19</v>
      </c>
      <c r="F509" s="238" t="s">
        <v>403</v>
      </c>
      <c r="G509" s="235"/>
      <c r="H509" s="237" t="s">
        <v>19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215</v>
      </c>
      <c r="AU509" s="244" t="s">
        <v>81</v>
      </c>
      <c r="AV509" s="13" t="s">
        <v>79</v>
      </c>
      <c r="AW509" s="13" t="s">
        <v>33</v>
      </c>
      <c r="AX509" s="13" t="s">
        <v>72</v>
      </c>
      <c r="AY509" s="244" t="s">
        <v>203</v>
      </c>
    </row>
    <row r="510" s="14" customFormat="1">
      <c r="A510" s="14"/>
      <c r="B510" s="245"/>
      <c r="C510" s="246"/>
      <c r="D510" s="236" t="s">
        <v>215</v>
      </c>
      <c r="E510" s="247" t="s">
        <v>19</v>
      </c>
      <c r="F510" s="248" t="s">
        <v>1566</v>
      </c>
      <c r="G510" s="246"/>
      <c r="H510" s="249">
        <v>49.191000000000002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5" t="s">
        <v>215</v>
      </c>
      <c r="AU510" s="255" t="s">
        <v>81</v>
      </c>
      <c r="AV510" s="14" t="s">
        <v>81</v>
      </c>
      <c r="AW510" s="14" t="s">
        <v>33</v>
      </c>
      <c r="AX510" s="14" t="s">
        <v>72</v>
      </c>
      <c r="AY510" s="255" t="s">
        <v>203</v>
      </c>
    </row>
    <row r="511" s="15" customFormat="1">
      <c r="A511" s="15"/>
      <c r="B511" s="256"/>
      <c r="C511" s="257"/>
      <c r="D511" s="236" t="s">
        <v>215</v>
      </c>
      <c r="E511" s="258" t="s">
        <v>19</v>
      </c>
      <c r="F511" s="259" t="s">
        <v>246</v>
      </c>
      <c r="G511" s="257"/>
      <c r="H511" s="260">
        <v>455.0619999999999</v>
      </c>
      <c r="I511" s="261"/>
      <c r="J511" s="257"/>
      <c r="K511" s="257"/>
      <c r="L511" s="262"/>
      <c r="M511" s="267"/>
      <c r="N511" s="268"/>
      <c r="O511" s="268"/>
      <c r="P511" s="268"/>
      <c r="Q511" s="268"/>
      <c r="R511" s="268"/>
      <c r="S511" s="268"/>
      <c r="T511" s="269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66" t="s">
        <v>215</v>
      </c>
      <c r="AU511" s="266" t="s">
        <v>81</v>
      </c>
      <c r="AV511" s="15" t="s">
        <v>211</v>
      </c>
      <c r="AW511" s="15" t="s">
        <v>33</v>
      </c>
      <c r="AX511" s="15" t="s">
        <v>79</v>
      </c>
      <c r="AY511" s="266" t="s">
        <v>203</v>
      </c>
    </row>
    <row r="512" s="2" customFormat="1" ht="6.96" customHeight="1">
      <c r="A512" s="40"/>
      <c r="B512" s="61"/>
      <c r="C512" s="62"/>
      <c r="D512" s="62"/>
      <c r="E512" s="62"/>
      <c r="F512" s="62"/>
      <c r="G512" s="62"/>
      <c r="H512" s="62"/>
      <c r="I512" s="62"/>
      <c r="J512" s="62"/>
      <c r="K512" s="62"/>
      <c r="L512" s="46"/>
      <c r="M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</sheetData>
  <sheetProtection sheet="1" autoFilter="0" formatColumns="0" formatRows="0" objects="1" scenarios="1" spinCount="100000" saltValue="RgzHcfRT1BQCTyDL3SGWpC8PH/Np4XUCnAkx9JcWa35B0axbjbX+ISoi/v1Ea4hGmHZdifnri0fdr/0530/5Ig==" hashValue="Ap5bDy6EAcFIc6ymzNIPMoOQnSaJeGZz9JYwmxBSGFZtTZkgq/pbFnYWlDC4JWyBHDSiE+5NHMkmIF6D2prOWw==" algorithmName="SHA-512" password="CC35"/>
  <autoFilter ref="C97:K51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hyperlinks>
    <hyperlink ref="F102" r:id="rId1" display="https://podminky.urs.cz/item/CS_URS_2025_01/949101111"/>
    <hyperlink ref="F160" r:id="rId2" display="https://podminky.urs.cz/item/CS_URS_2025_01/968072455"/>
    <hyperlink ref="F199" r:id="rId3" display="https://podminky.urs.cz/item/CS_URS_2025_01/968072456"/>
    <hyperlink ref="F215" r:id="rId4" display="https://podminky.urs.cz/item/CS_URS_2025_01/997013211"/>
    <hyperlink ref="F217" r:id="rId5" display="https://podminky.urs.cz/item/CS_URS_2025_01/997013501"/>
    <hyperlink ref="F219" r:id="rId6" display="https://podminky.urs.cz/item/CS_URS_2025_01/997013509"/>
    <hyperlink ref="F222" r:id="rId7" display="https://podminky.urs.cz/item/CS_URS_2025_01/997013603"/>
    <hyperlink ref="F226" r:id="rId8" display="https://podminky.urs.cz/item/CS_URS_2025_01/997013631"/>
    <hyperlink ref="F230" r:id="rId9" display="https://podminky.urs.cz/item/CS_URS_2025_01/997013811"/>
    <hyperlink ref="F236" r:id="rId10" display="https://podminky.urs.cz/item/CS_URS_2025_01/766691914"/>
    <hyperlink ref="F275" r:id="rId11" display="https://podminky.urs.cz/item/CS_URS_2025_01/766691915"/>
    <hyperlink ref="F291" r:id="rId12" display="https://podminky.urs.cz/item/CS_URS_2025_01/784121001"/>
    <hyperlink ref="F402" r:id="rId13" display="https://podminky.urs.cz/item/CS_URS_2025_01/784121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4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Dana Mlejnková</dc:creator>
  <cp:lastModifiedBy>Dana Mlejnková</cp:lastModifiedBy>
  <dcterms:created xsi:type="dcterms:W3CDTF">2025-05-25T14:43:19Z</dcterms:created>
  <dcterms:modified xsi:type="dcterms:W3CDTF">2025-05-25T14:43:53Z</dcterms:modified>
</cp:coreProperties>
</file>